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585" yWindow="225" windowWidth="9480" windowHeight="8550" tabRatio="771" firstSheet="5" activeTab="5"/>
  </bookViews>
  <sheets>
    <sheet name="Уколов" sheetId="54" state="hidden" r:id="rId1"/>
    <sheet name="СКК" sheetId="53" state="hidden" r:id="rId2"/>
    <sheet name="Акция на Массаж" sheetId="51" state="hidden" r:id="rId3"/>
    <sheet name="Акция психолога" sheetId="59" state="hidden" r:id="rId4"/>
    <sheet name="Лист1" sheetId="52" state="hidden" r:id="rId5"/>
    <sheet name="Прайс МЦ с 18.01.21" sheetId="60" r:id="rId6"/>
  </sheets>
  <externalReferences>
    <externalReference r:id="rId7"/>
    <externalReference r:id="rId8"/>
  </externalReferences>
  <definedNames>
    <definedName name="_ftn1_1" localSheetId="2">'[1]МЦ прайс3'!#REF!</definedName>
    <definedName name="_ftn1_1" localSheetId="3">'[1]МЦ прайс3'!#REF!</definedName>
    <definedName name="_ftn1_1" localSheetId="1">'[1]МЦ прайс3'!#REF!</definedName>
    <definedName name="_ftn1_1" localSheetId="0">'[1]МЦ прайс3'!#REF!</definedName>
    <definedName name="_ftn1_1">'[1]МЦ прайс3'!#REF!</definedName>
    <definedName name="_ftnref1_1" localSheetId="2">'[1]МЦ прайс3'!#REF!</definedName>
    <definedName name="_ftnref1_1" localSheetId="3">'[1]МЦ прайс3'!#REF!</definedName>
    <definedName name="_ftnref1_1" localSheetId="1">'[1]МЦ прайс3'!#REF!</definedName>
    <definedName name="_ftnref1_1" localSheetId="0">'[1]МЦ прайс3'!#REF!</definedName>
    <definedName name="_ftnref1_1">'[1]МЦ прайс3'!#REF!</definedName>
    <definedName name="_xlnm._FilterDatabase" localSheetId="2" hidden="1">'Акция на Массаж'!$A$11:$UQ$669</definedName>
    <definedName name="_xlnm._FilterDatabase" localSheetId="3" hidden="1">'Акция психолога'!$A$11:$UF$749</definedName>
    <definedName name="_xlnm._FilterDatabase" localSheetId="1" hidden="1">СКК!$A$11:$UQ$669</definedName>
    <definedName name="_xlnm._FilterDatabase" localSheetId="0" hidden="1">Уколов!$A$11:$UQ$672</definedName>
    <definedName name="_xlnm.Print_Titles" localSheetId="2">'Акция на Массаж'!$10:$11</definedName>
    <definedName name="_xlnm.Print_Titles" localSheetId="3">'Акция психолога'!$10:$11</definedName>
    <definedName name="_xlnm.Print_Titles" localSheetId="1">СКК!$10:$11</definedName>
    <definedName name="_xlnm.Print_Titles" localSheetId="0">Уколов!$10:$11</definedName>
    <definedName name="_xlnm.Print_Area" localSheetId="2">'Акция на Массаж'!$A$1:$AK$675</definedName>
    <definedName name="_xlnm.Print_Area" localSheetId="3">'Акция психолога'!$A$1:$AK$764</definedName>
    <definedName name="_xlnm.Print_Area" localSheetId="1">СКК!$A$670:$AN$681</definedName>
    <definedName name="_xlnm.Print_Area" localSheetId="0">Уколов!$A$1:$AK$684</definedName>
  </definedNames>
  <calcPr calcId="145621"/>
  <fileRecoveryPr autoRecover="0"/>
</workbook>
</file>

<file path=xl/calcChain.xml><?xml version="1.0" encoding="utf-8"?>
<calcChain xmlns="http://schemas.openxmlformats.org/spreadsheetml/2006/main">
  <c r="AL60" i="59" l="1"/>
  <c r="AK60" i="59" s="1"/>
  <c r="AI60" i="59"/>
  <c r="V60" i="59"/>
  <c r="U60" i="59"/>
  <c r="AE60" i="59" s="1"/>
  <c r="R60" i="59"/>
  <c r="I60" i="59"/>
  <c r="O60" i="59" s="1"/>
  <c r="AL749" i="59"/>
  <c r="AI749" i="59"/>
  <c r="V749" i="59"/>
  <c r="U749" i="59"/>
  <c r="AE749" i="59" s="1"/>
  <c r="R749" i="59"/>
  <c r="O749" i="59"/>
  <c r="I749" i="59"/>
  <c r="AL748" i="59"/>
  <c r="AI748" i="59"/>
  <c r="V748" i="59"/>
  <c r="U748" i="59"/>
  <c r="AE748" i="59" s="1"/>
  <c r="R748" i="59"/>
  <c r="O748" i="59"/>
  <c r="I748" i="59"/>
  <c r="AL747" i="59"/>
  <c r="AI747" i="59"/>
  <c r="V747" i="59"/>
  <c r="U747" i="59"/>
  <c r="AE747" i="59" s="1"/>
  <c r="R747" i="59"/>
  <c r="O747" i="59"/>
  <c r="I747" i="59"/>
  <c r="AL746" i="59"/>
  <c r="AI746" i="59"/>
  <c r="V746" i="59"/>
  <c r="U746" i="59"/>
  <c r="AE746" i="59" s="1"/>
  <c r="R746" i="59"/>
  <c r="O746" i="59"/>
  <c r="I746" i="59"/>
  <c r="AL745" i="59"/>
  <c r="AI745" i="59"/>
  <c r="V745" i="59"/>
  <c r="U745" i="59"/>
  <c r="AE745" i="59" s="1"/>
  <c r="R745" i="59"/>
  <c r="O745" i="59"/>
  <c r="I745" i="59"/>
  <c r="AL744" i="59"/>
  <c r="AI744" i="59"/>
  <c r="V744" i="59"/>
  <c r="U744" i="59"/>
  <c r="AE744" i="59" s="1"/>
  <c r="R744" i="59"/>
  <c r="O744" i="59"/>
  <c r="I744" i="59"/>
  <c r="AL743" i="59"/>
  <c r="AI743" i="59"/>
  <c r="V743" i="59"/>
  <c r="U743" i="59"/>
  <c r="AE743" i="59" s="1"/>
  <c r="R743" i="59"/>
  <c r="O743" i="59"/>
  <c r="I743" i="59"/>
  <c r="AL742" i="59"/>
  <c r="AI742" i="59"/>
  <c r="V742" i="59"/>
  <c r="U742" i="59"/>
  <c r="AE742" i="59" s="1"/>
  <c r="R742" i="59"/>
  <c r="O742" i="59"/>
  <c r="I742" i="59"/>
  <c r="AL741" i="59"/>
  <c r="AI741" i="59"/>
  <c r="V741" i="59"/>
  <c r="U741" i="59"/>
  <c r="AE741" i="59" s="1"/>
  <c r="R741" i="59"/>
  <c r="O741" i="59"/>
  <c r="I741" i="59"/>
  <c r="AL740" i="59"/>
  <c r="AI740" i="59"/>
  <c r="V740" i="59"/>
  <c r="U740" i="59"/>
  <c r="AE740" i="59" s="1"/>
  <c r="R740" i="59"/>
  <c r="O740" i="59"/>
  <c r="I740" i="59"/>
  <c r="AL739" i="59"/>
  <c r="AI739" i="59"/>
  <c r="V739" i="59"/>
  <c r="U739" i="59"/>
  <c r="AE739" i="59" s="1"/>
  <c r="R739" i="59"/>
  <c r="O739" i="59"/>
  <c r="I739" i="59"/>
  <c r="AL738" i="59"/>
  <c r="AI738" i="59"/>
  <c r="V738" i="59"/>
  <c r="U738" i="59"/>
  <c r="AE738" i="59" s="1"/>
  <c r="R738" i="59"/>
  <c r="O738" i="59"/>
  <c r="I738" i="59"/>
  <c r="AL737" i="59"/>
  <c r="AI737" i="59"/>
  <c r="V737" i="59"/>
  <c r="U737" i="59"/>
  <c r="AE737" i="59" s="1"/>
  <c r="R737" i="59"/>
  <c r="O737" i="59"/>
  <c r="I737" i="59"/>
  <c r="AL736" i="59"/>
  <c r="AI736" i="59"/>
  <c r="V736" i="59"/>
  <c r="U736" i="59"/>
  <c r="R736" i="59"/>
  <c r="O736" i="59"/>
  <c r="I736" i="59"/>
  <c r="AL735" i="59"/>
  <c r="AI735" i="59"/>
  <c r="V735" i="59"/>
  <c r="U735" i="59"/>
  <c r="R735" i="59"/>
  <c r="O735" i="59"/>
  <c r="I735" i="59"/>
  <c r="AL734" i="59"/>
  <c r="AI734" i="59"/>
  <c r="V734" i="59"/>
  <c r="U734" i="59"/>
  <c r="R734" i="59"/>
  <c r="O734" i="59"/>
  <c r="I734" i="59"/>
  <c r="AL733" i="59"/>
  <c r="AI733" i="59"/>
  <c r="V733" i="59"/>
  <c r="U733" i="59"/>
  <c r="R733" i="59"/>
  <c r="O733" i="59"/>
  <c r="I733" i="59"/>
  <c r="AL732" i="59"/>
  <c r="AI732" i="59"/>
  <c r="V732" i="59"/>
  <c r="U732" i="59"/>
  <c r="AE732" i="59" s="1"/>
  <c r="R732" i="59"/>
  <c r="O732" i="59"/>
  <c r="I732" i="59"/>
  <c r="AL731" i="59"/>
  <c r="AI731" i="59"/>
  <c r="V731" i="59"/>
  <c r="U731" i="59"/>
  <c r="AE731" i="59" s="1"/>
  <c r="R731" i="59"/>
  <c r="O731" i="59"/>
  <c r="I731" i="59"/>
  <c r="AL730" i="59"/>
  <c r="AI730" i="59"/>
  <c r="V730" i="59"/>
  <c r="U730" i="59"/>
  <c r="AE730" i="59" s="1"/>
  <c r="R730" i="59"/>
  <c r="O730" i="59"/>
  <c r="I730" i="59"/>
  <c r="AL729" i="59"/>
  <c r="AI729" i="59"/>
  <c r="V729" i="59"/>
  <c r="U729" i="59"/>
  <c r="AE729" i="59" s="1"/>
  <c r="R729" i="59"/>
  <c r="O729" i="59"/>
  <c r="I729" i="59"/>
  <c r="AL728" i="59"/>
  <c r="AI728" i="59"/>
  <c r="V728" i="59"/>
  <c r="U728" i="59"/>
  <c r="AE728" i="59" s="1"/>
  <c r="R728" i="59"/>
  <c r="O728" i="59"/>
  <c r="I728" i="59"/>
  <c r="AL727" i="59"/>
  <c r="AI727" i="59"/>
  <c r="V727" i="59"/>
  <c r="U727" i="59"/>
  <c r="AE727" i="59" s="1"/>
  <c r="R727" i="59"/>
  <c r="O727" i="59"/>
  <c r="I727" i="59"/>
  <c r="AL726" i="59"/>
  <c r="AI726" i="59"/>
  <c r="V726" i="59"/>
  <c r="U726" i="59"/>
  <c r="AE726" i="59" s="1"/>
  <c r="R726" i="59"/>
  <c r="O726" i="59"/>
  <c r="I726" i="59"/>
  <c r="AL725" i="59"/>
  <c r="AI725" i="59"/>
  <c r="V725" i="59"/>
  <c r="U725" i="59"/>
  <c r="AE725" i="59" s="1"/>
  <c r="R725" i="59"/>
  <c r="O725" i="59"/>
  <c r="I725" i="59"/>
  <c r="AL724" i="59"/>
  <c r="AI724" i="59"/>
  <c r="V724" i="59"/>
  <c r="U724" i="59"/>
  <c r="AE724" i="59" s="1"/>
  <c r="R724" i="59"/>
  <c r="O724" i="59"/>
  <c r="I724" i="59"/>
  <c r="AL723" i="59"/>
  <c r="AI723" i="59"/>
  <c r="V723" i="59"/>
  <c r="U723" i="59"/>
  <c r="R723" i="59"/>
  <c r="O723" i="59"/>
  <c r="I723" i="59"/>
  <c r="AL722" i="59"/>
  <c r="AI722" i="59"/>
  <c r="V722" i="59"/>
  <c r="U722" i="59"/>
  <c r="AE722" i="59" s="1"/>
  <c r="R722" i="59"/>
  <c r="O722" i="59"/>
  <c r="I722" i="59"/>
  <c r="AL721" i="59"/>
  <c r="AI721" i="59"/>
  <c r="V721" i="59"/>
  <c r="U721" i="59"/>
  <c r="AE721" i="59" s="1"/>
  <c r="R721" i="59"/>
  <c r="O721" i="59"/>
  <c r="I721" i="59"/>
  <c r="AL720" i="59"/>
  <c r="AI720" i="59"/>
  <c r="V720" i="59"/>
  <c r="U720" i="59"/>
  <c r="AE720" i="59" s="1"/>
  <c r="R720" i="59"/>
  <c r="O720" i="59"/>
  <c r="I720" i="59"/>
  <c r="AL719" i="59"/>
  <c r="AI719" i="59"/>
  <c r="V719" i="59"/>
  <c r="U719" i="59"/>
  <c r="AE719" i="59" s="1"/>
  <c r="R719" i="59"/>
  <c r="O719" i="59"/>
  <c r="I719" i="59"/>
  <c r="AL718" i="59"/>
  <c r="AI718" i="59"/>
  <c r="V718" i="59"/>
  <c r="U718" i="59"/>
  <c r="AE718" i="59" s="1"/>
  <c r="R718" i="59"/>
  <c r="O718" i="59"/>
  <c r="I718" i="59"/>
  <c r="AL717" i="59"/>
  <c r="AI717" i="59"/>
  <c r="V717" i="59"/>
  <c r="U717" i="59"/>
  <c r="AE717" i="59" s="1"/>
  <c r="R717" i="59"/>
  <c r="O717" i="59"/>
  <c r="I717" i="59"/>
  <c r="AL716" i="59"/>
  <c r="AI716" i="59"/>
  <c r="V716" i="59"/>
  <c r="U716" i="59"/>
  <c r="AE716" i="59" s="1"/>
  <c r="R716" i="59"/>
  <c r="O716" i="59"/>
  <c r="I716" i="59"/>
  <c r="AL715" i="59"/>
  <c r="AI715" i="59"/>
  <c r="V715" i="59"/>
  <c r="U715" i="59"/>
  <c r="AE715" i="59" s="1"/>
  <c r="R715" i="59"/>
  <c r="O715" i="59"/>
  <c r="I715" i="59"/>
  <c r="AL714" i="59"/>
  <c r="AI714" i="59"/>
  <c r="V714" i="59"/>
  <c r="U714" i="59"/>
  <c r="AE714" i="59" s="1"/>
  <c r="R714" i="59"/>
  <c r="O714" i="59"/>
  <c r="I714" i="59"/>
  <c r="AL713" i="59"/>
  <c r="AI713" i="59"/>
  <c r="V713" i="59"/>
  <c r="U713" i="59"/>
  <c r="AE713" i="59" s="1"/>
  <c r="R713" i="59"/>
  <c r="O713" i="59"/>
  <c r="I713" i="59"/>
  <c r="AL712" i="59"/>
  <c r="AI712" i="59"/>
  <c r="V712" i="59"/>
  <c r="U712" i="59"/>
  <c r="AE712" i="59" s="1"/>
  <c r="R712" i="59"/>
  <c r="O712" i="59"/>
  <c r="I712" i="59"/>
  <c r="AL711" i="59"/>
  <c r="AI711" i="59"/>
  <c r="V711" i="59"/>
  <c r="U711" i="59"/>
  <c r="AE711" i="59" s="1"/>
  <c r="R711" i="59"/>
  <c r="O711" i="59"/>
  <c r="I711" i="59"/>
  <c r="AL710" i="59"/>
  <c r="AI710" i="59"/>
  <c r="V710" i="59"/>
  <c r="U710" i="59"/>
  <c r="AE710" i="59" s="1"/>
  <c r="R710" i="59"/>
  <c r="O710" i="59"/>
  <c r="I710" i="59"/>
  <c r="AL709" i="59"/>
  <c r="AI709" i="59"/>
  <c r="V709" i="59"/>
  <c r="U709" i="59"/>
  <c r="AE709" i="59" s="1"/>
  <c r="R709" i="59"/>
  <c r="O709" i="59"/>
  <c r="I709" i="59"/>
  <c r="AL708" i="59"/>
  <c r="AI708" i="59"/>
  <c r="V708" i="59"/>
  <c r="U708" i="59"/>
  <c r="AE708" i="59" s="1"/>
  <c r="R708" i="59"/>
  <c r="O708" i="59"/>
  <c r="I708" i="59"/>
  <c r="AL707" i="59"/>
  <c r="AI707" i="59"/>
  <c r="V707" i="59"/>
  <c r="U707" i="59"/>
  <c r="AE707" i="59" s="1"/>
  <c r="R707" i="59"/>
  <c r="O707" i="59"/>
  <c r="I707" i="59"/>
  <c r="AL706" i="59"/>
  <c r="AI706" i="59"/>
  <c r="V706" i="59"/>
  <c r="U706" i="59"/>
  <c r="AE706" i="59" s="1"/>
  <c r="R706" i="59"/>
  <c r="O706" i="59"/>
  <c r="I706" i="59"/>
  <c r="AL705" i="59"/>
  <c r="AI705" i="59"/>
  <c r="V705" i="59"/>
  <c r="U705" i="59"/>
  <c r="AE705" i="59" s="1"/>
  <c r="R705" i="59"/>
  <c r="O705" i="59"/>
  <c r="I705" i="59"/>
  <c r="AL704" i="59"/>
  <c r="AI704" i="59"/>
  <c r="V704" i="59"/>
  <c r="U704" i="59"/>
  <c r="AE704" i="59" s="1"/>
  <c r="R704" i="59"/>
  <c r="O704" i="59"/>
  <c r="I704" i="59"/>
  <c r="AL703" i="59"/>
  <c r="AI703" i="59"/>
  <c r="V703" i="59"/>
  <c r="U703" i="59"/>
  <c r="AE703" i="59" s="1"/>
  <c r="R703" i="59"/>
  <c r="O703" i="59"/>
  <c r="I703" i="59"/>
  <c r="AL702" i="59"/>
  <c r="AI702" i="59"/>
  <c r="V702" i="59"/>
  <c r="U702" i="59"/>
  <c r="AE702" i="59" s="1"/>
  <c r="R702" i="59"/>
  <c r="O702" i="59"/>
  <c r="I702" i="59"/>
  <c r="AL701" i="59"/>
  <c r="AI701" i="59"/>
  <c r="V701" i="59"/>
  <c r="U701" i="59"/>
  <c r="AE701" i="59" s="1"/>
  <c r="R701" i="59"/>
  <c r="O701" i="59"/>
  <c r="I701" i="59"/>
  <c r="AL700" i="59"/>
  <c r="AI700" i="59"/>
  <c r="V700" i="59"/>
  <c r="U700" i="59"/>
  <c r="AE700" i="59" s="1"/>
  <c r="R700" i="59"/>
  <c r="O700" i="59"/>
  <c r="I700" i="59"/>
  <c r="AL699" i="59"/>
  <c r="AI699" i="59"/>
  <c r="V699" i="59"/>
  <c r="U699" i="59"/>
  <c r="R699" i="59"/>
  <c r="O699" i="59"/>
  <c r="I699" i="59"/>
  <c r="AL698" i="59"/>
  <c r="AI698" i="59"/>
  <c r="V698" i="59"/>
  <c r="U698" i="59"/>
  <c r="R698" i="59"/>
  <c r="O698" i="59"/>
  <c r="I698" i="59"/>
  <c r="AL697" i="59"/>
  <c r="AI697" i="59"/>
  <c r="V697" i="59"/>
  <c r="U697" i="59"/>
  <c r="R697" i="59"/>
  <c r="O697" i="59"/>
  <c r="I697" i="59"/>
  <c r="AL696" i="59"/>
  <c r="AI696" i="59"/>
  <c r="V696" i="59"/>
  <c r="U696" i="59"/>
  <c r="R696" i="59"/>
  <c r="O696" i="59"/>
  <c r="I696" i="59"/>
  <c r="AL695" i="59"/>
  <c r="AI695" i="59"/>
  <c r="V695" i="59"/>
  <c r="U695" i="59"/>
  <c r="R695" i="59"/>
  <c r="O695" i="59"/>
  <c r="I695" i="59"/>
  <c r="AL694" i="59"/>
  <c r="AI694" i="59"/>
  <c r="V694" i="59"/>
  <c r="U694" i="59"/>
  <c r="R694" i="59"/>
  <c r="O694" i="59"/>
  <c r="I694" i="59"/>
  <c r="AL693" i="59"/>
  <c r="AI693" i="59"/>
  <c r="V693" i="59"/>
  <c r="U693" i="59"/>
  <c r="R693" i="59"/>
  <c r="O693" i="59"/>
  <c r="I693" i="59"/>
  <c r="AL692" i="59"/>
  <c r="AI692" i="59"/>
  <c r="V692" i="59"/>
  <c r="U692" i="59"/>
  <c r="R692" i="59"/>
  <c r="I692" i="59"/>
  <c r="AL691" i="59"/>
  <c r="AI691" i="59"/>
  <c r="V691" i="59"/>
  <c r="U691" i="59"/>
  <c r="R691" i="59"/>
  <c r="I691" i="59"/>
  <c r="AL690" i="59"/>
  <c r="AI690" i="59"/>
  <c r="V690" i="59"/>
  <c r="U690" i="59"/>
  <c r="R690" i="59"/>
  <c r="I690" i="59"/>
  <c r="AL689" i="59"/>
  <c r="AI689" i="59"/>
  <c r="V689" i="59"/>
  <c r="U689" i="59"/>
  <c r="R689" i="59"/>
  <c r="I689" i="59"/>
  <c r="AL688" i="59"/>
  <c r="AI688" i="59"/>
  <c r="V688" i="59"/>
  <c r="U688" i="59"/>
  <c r="R688" i="59"/>
  <c r="I688" i="59"/>
  <c r="AL687" i="59"/>
  <c r="AI687" i="59"/>
  <c r="V687" i="59"/>
  <c r="U687" i="59"/>
  <c r="R687" i="59"/>
  <c r="I687" i="59"/>
  <c r="AL686" i="59"/>
  <c r="AI686" i="59"/>
  <c r="V686" i="59"/>
  <c r="U686" i="59"/>
  <c r="R686" i="59"/>
  <c r="I686" i="59"/>
  <c r="AL685" i="59"/>
  <c r="AI685" i="59"/>
  <c r="V685" i="59"/>
  <c r="U685" i="59"/>
  <c r="R685" i="59"/>
  <c r="I685" i="59"/>
  <c r="AL684" i="59"/>
  <c r="AI684" i="59"/>
  <c r="V684" i="59"/>
  <c r="U684" i="59"/>
  <c r="R684" i="59"/>
  <c r="I684" i="59"/>
  <c r="AL683" i="59"/>
  <c r="AI683" i="59"/>
  <c r="V683" i="59"/>
  <c r="U683" i="59"/>
  <c r="R683" i="59"/>
  <c r="I683" i="59"/>
  <c r="AL682" i="59"/>
  <c r="AI682" i="59"/>
  <c r="V682" i="59"/>
  <c r="U682" i="59"/>
  <c r="R682" i="59"/>
  <c r="I682" i="59"/>
  <c r="AL681" i="59"/>
  <c r="AI681" i="59"/>
  <c r="V681" i="59"/>
  <c r="U681" i="59"/>
  <c r="R681" i="59"/>
  <c r="I681" i="59"/>
  <c r="AL680" i="59"/>
  <c r="AI680" i="59"/>
  <c r="V680" i="59"/>
  <c r="U680" i="59"/>
  <c r="R680" i="59"/>
  <c r="I680" i="59"/>
  <c r="AL679" i="59"/>
  <c r="AI679" i="59"/>
  <c r="V679" i="59"/>
  <c r="U679" i="59"/>
  <c r="R679" i="59"/>
  <c r="I679" i="59"/>
  <c r="AL678" i="59"/>
  <c r="AI678" i="59"/>
  <c r="V678" i="59"/>
  <c r="U678" i="59"/>
  <c r="R678" i="59"/>
  <c r="I678" i="59"/>
  <c r="AL677" i="59"/>
  <c r="AI677" i="59"/>
  <c r="V677" i="59"/>
  <c r="U677" i="59"/>
  <c r="R677" i="59"/>
  <c r="I677" i="59"/>
  <c r="AL676" i="59"/>
  <c r="AI676" i="59"/>
  <c r="V676" i="59"/>
  <c r="U676" i="59"/>
  <c r="R676" i="59"/>
  <c r="I676" i="59"/>
  <c r="AL675" i="59"/>
  <c r="AI675" i="59"/>
  <c r="V675" i="59"/>
  <c r="U675" i="59"/>
  <c r="R675" i="59"/>
  <c r="I675" i="59"/>
  <c r="AL674" i="59"/>
  <c r="AI674" i="59"/>
  <c r="V674" i="59"/>
  <c r="U674" i="59"/>
  <c r="R674" i="59"/>
  <c r="I674" i="59"/>
  <c r="AL673" i="59"/>
  <c r="AI673" i="59"/>
  <c r="V673" i="59"/>
  <c r="U673" i="59"/>
  <c r="R673" i="59"/>
  <c r="I673" i="59"/>
  <c r="AL672" i="59"/>
  <c r="AI672" i="59"/>
  <c r="V672" i="59"/>
  <c r="U672" i="59"/>
  <c r="R672" i="59"/>
  <c r="I672" i="59"/>
  <c r="AL671" i="59"/>
  <c r="AI671" i="59"/>
  <c r="V671" i="59"/>
  <c r="U671" i="59"/>
  <c r="R671" i="59"/>
  <c r="I671" i="59"/>
  <c r="AL670" i="59"/>
  <c r="AI670" i="59"/>
  <c r="V670" i="59"/>
  <c r="U670" i="59"/>
  <c r="R670" i="59"/>
  <c r="I670" i="59"/>
  <c r="AL669" i="59"/>
  <c r="AI669" i="59"/>
  <c r="V669" i="59"/>
  <c r="U669" i="59"/>
  <c r="R669" i="59"/>
  <c r="I669" i="59"/>
  <c r="AL668" i="59"/>
  <c r="AI668" i="59"/>
  <c r="V668" i="59"/>
  <c r="U668" i="59"/>
  <c r="R668" i="59"/>
  <c r="I668" i="59"/>
  <c r="AL667" i="59"/>
  <c r="AI667" i="59"/>
  <c r="V667" i="59"/>
  <c r="U667" i="59"/>
  <c r="R667" i="59"/>
  <c r="I667" i="59"/>
  <c r="AL666" i="59"/>
  <c r="AI666" i="59"/>
  <c r="V666" i="59"/>
  <c r="U666" i="59"/>
  <c r="R666" i="59"/>
  <c r="I666" i="59"/>
  <c r="AL665" i="59"/>
  <c r="AI665" i="59"/>
  <c r="V665" i="59"/>
  <c r="U665" i="59"/>
  <c r="R665" i="59"/>
  <c r="I665" i="59"/>
  <c r="AL664" i="59"/>
  <c r="AI664" i="59"/>
  <c r="V664" i="59"/>
  <c r="U664" i="59"/>
  <c r="R664" i="59"/>
  <c r="I664" i="59"/>
  <c r="AL663" i="59"/>
  <c r="AI663" i="59"/>
  <c r="V663" i="59"/>
  <c r="U663" i="59"/>
  <c r="R663" i="59"/>
  <c r="I663" i="59"/>
  <c r="AL662" i="59"/>
  <c r="AI662" i="59"/>
  <c r="V662" i="59"/>
  <c r="U662" i="59"/>
  <c r="R662" i="59"/>
  <c r="I662" i="59"/>
  <c r="AL661" i="59"/>
  <c r="AI661" i="59"/>
  <c r="V661" i="59"/>
  <c r="U661" i="59"/>
  <c r="R661" i="59"/>
  <c r="I661" i="59"/>
  <c r="AL660" i="59"/>
  <c r="AI660" i="59"/>
  <c r="V660" i="59"/>
  <c r="U660" i="59"/>
  <c r="AE660" i="59" s="1"/>
  <c r="R660" i="59"/>
  <c r="O660" i="59"/>
  <c r="I660" i="59"/>
  <c r="AL659" i="59"/>
  <c r="AI659" i="59"/>
  <c r="V659" i="59"/>
  <c r="U659" i="59"/>
  <c r="AE659" i="59" s="1"/>
  <c r="R659" i="59"/>
  <c r="O659" i="59"/>
  <c r="I659" i="59"/>
  <c r="AL658" i="59"/>
  <c r="AI658" i="59"/>
  <c r="V658" i="59"/>
  <c r="U658" i="59"/>
  <c r="AE658" i="59" s="1"/>
  <c r="R658" i="59"/>
  <c r="O658" i="59"/>
  <c r="I658" i="59"/>
  <c r="AI657" i="59"/>
  <c r="V657" i="59"/>
  <c r="U657" i="59"/>
  <c r="R657" i="59"/>
  <c r="I657" i="59"/>
  <c r="AL656" i="59"/>
  <c r="AI656" i="59"/>
  <c r="V656" i="59"/>
  <c r="U656" i="59"/>
  <c r="R656" i="59"/>
  <c r="I656" i="59"/>
  <c r="AL655" i="59"/>
  <c r="AI655" i="59"/>
  <c r="V655" i="59"/>
  <c r="U655" i="59"/>
  <c r="R655" i="59"/>
  <c r="I655" i="59"/>
  <c r="AL654" i="59"/>
  <c r="AI654" i="59"/>
  <c r="V654" i="59"/>
  <c r="U654" i="59"/>
  <c r="R654" i="59"/>
  <c r="I654" i="59"/>
  <c r="AL653" i="59"/>
  <c r="AI653" i="59"/>
  <c r="V653" i="59"/>
  <c r="U653" i="59"/>
  <c r="R653" i="59"/>
  <c r="I653" i="59"/>
  <c r="AI652" i="59"/>
  <c r="V652" i="59"/>
  <c r="U652" i="59"/>
  <c r="AE652" i="59" s="1"/>
  <c r="R652" i="59"/>
  <c r="I652" i="59"/>
  <c r="C652" i="59"/>
  <c r="AL652" i="59" s="1"/>
  <c r="AL651" i="59"/>
  <c r="AI651" i="59"/>
  <c r="V651" i="59"/>
  <c r="U651" i="59"/>
  <c r="AE651" i="59" s="1"/>
  <c r="R651" i="59"/>
  <c r="O651" i="59"/>
  <c r="I651" i="59"/>
  <c r="AL650" i="59"/>
  <c r="AI650" i="59"/>
  <c r="V650" i="59"/>
  <c r="U650" i="59"/>
  <c r="AE650" i="59" s="1"/>
  <c r="R650" i="59"/>
  <c r="O650" i="59"/>
  <c r="I650" i="59"/>
  <c r="AL649" i="59"/>
  <c r="AI649" i="59"/>
  <c r="V649" i="59"/>
  <c r="U649" i="59"/>
  <c r="AE649" i="59" s="1"/>
  <c r="R649" i="59"/>
  <c r="O649" i="59"/>
  <c r="I649" i="59"/>
  <c r="AI647" i="59"/>
  <c r="V647" i="59"/>
  <c r="U647" i="59"/>
  <c r="R647" i="59"/>
  <c r="I647" i="59"/>
  <c r="O647" i="59" s="1"/>
  <c r="AI646" i="59"/>
  <c r="V646" i="59"/>
  <c r="U646" i="59"/>
  <c r="AE646" i="59" s="1"/>
  <c r="R646" i="59"/>
  <c r="O646" i="59"/>
  <c r="I646" i="59"/>
  <c r="AI645" i="59"/>
  <c r="V645" i="59"/>
  <c r="U645" i="59"/>
  <c r="R645" i="59"/>
  <c r="I645" i="59"/>
  <c r="O645" i="59" s="1"/>
  <c r="AI644" i="59"/>
  <c r="V644" i="59"/>
  <c r="U644" i="59"/>
  <c r="AE644" i="59" s="1"/>
  <c r="R644" i="59"/>
  <c r="O644" i="59"/>
  <c r="I644" i="59"/>
  <c r="AI643" i="59"/>
  <c r="V643" i="59"/>
  <c r="U643" i="59"/>
  <c r="R643" i="59"/>
  <c r="I643" i="59"/>
  <c r="O643" i="59" s="1"/>
  <c r="AI642" i="59"/>
  <c r="V642" i="59"/>
  <c r="U642" i="59"/>
  <c r="AE642" i="59" s="1"/>
  <c r="R642" i="59"/>
  <c r="O642" i="59"/>
  <c r="I642" i="59"/>
  <c r="AI641" i="59"/>
  <c r="V641" i="59"/>
  <c r="U641" i="59"/>
  <c r="R641" i="59"/>
  <c r="I641" i="59"/>
  <c r="O641" i="59" s="1"/>
  <c r="AI640" i="59"/>
  <c r="V640" i="59"/>
  <c r="U640" i="59"/>
  <c r="AE640" i="59" s="1"/>
  <c r="R640" i="59"/>
  <c r="O640" i="59"/>
  <c r="I640" i="59"/>
  <c r="AI639" i="59"/>
  <c r="V639" i="59"/>
  <c r="U639" i="59"/>
  <c r="R639" i="59"/>
  <c r="I639" i="59"/>
  <c r="O639" i="59" s="1"/>
  <c r="AI638" i="59"/>
  <c r="V638" i="59"/>
  <c r="U638" i="59"/>
  <c r="AE638" i="59" s="1"/>
  <c r="R638" i="59"/>
  <c r="O638" i="59"/>
  <c r="I638" i="59"/>
  <c r="AI637" i="59"/>
  <c r="V637" i="59"/>
  <c r="U637" i="59"/>
  <c r="R637" i="59"/>
  <c r="I637" i="59"/>
  <c r="O637" i="59" s="1"/>
  <c r="AI636" i="59"/>
  <c r="V636" i="59"/>
  <c r="U636" i="59"/>
  <c r="AE636" i="59" s="1"/>
  <c r="R636" i="59"/>
  <c r="O636" i="59"/>
  <c r="I636" i="59"/>
  <c r="AI635" i="59"/>
  <c r="V635" i="59"/>
  <c r="U635" i="59"/>
  <c r="AE635" i="59" s="1"/>
  <c r="R635" i="59"/>
  <c r="I635" i="59"/>
  <c r="O635" i="59" s="1"/>
  <c r="AI634" i="59"/>
  <c r="V634" i="59"/>
  <c r="U634" i="59"/>
  <c r="AE634" i="59" s="1"/>
  <c r="R634" i="59"/>
  <c r="O634" i="59"/>
  <c r="I634" i="59"/>
  <c r="AI633" i="59"/>
  <c r="V633" i="59"/>
  <c r="U633" i="59"/>
  <c r="AE633" i="59" s="1"/>
  <c r="R633" i="59"/>
  <c r="I633" i="59"/>
  <c r="O633" i="59" s="1"/>
  <c r="AI632" i="59"/>
  <c r="V632" i="59"/>
  <c r="U632" i="59"/>
  <c r="AE632" i="59" s="1"/>
  <c r="R632" i="59"/>
  <c r="O632" i="59"/>
  <c r="I632" i="59"/>
  <c r="AI631" i="59"/>
  <c r="V631" i="59"/>
  <c r="U631" i="59"/>
  <c r="AE631" i="59" s="1"/>
  <c r="R631" i="59"/>
  <c r="I631" i="59"/>
  <c r="O631" i="59" s="1"/>
  <c r="AI630" i="59"/>
  <c r="V630" i="59"/>
  <c r="U630" i="59"/>
  <c r="AE630" i="59" s="1"/>
  <c r="R630" i="59"/>
  <c r="O630" i="59"/>
  <c r="I630" i="59"/>
  <c r="AI629" i="59"/>
  <c r="V629" i="59"/>
  <c r="R629" i="59"/>
  <c r="I629" i="59"/>
  <c r="O629" i="59" s="1"/>
  <c r="D629" i="59"/>
  <c r="U629" i="59" s="1"/>
  <c r="AI628" i="59"/>
  <c r="V628" i="59"/>
  <c r="U628" i="59"/>
  <c r="AE628" i="59" s="1"/>
  <c r="R628" i="59"/>
  <c r="I628" i="59"/>
  <c r="O628" i="59" s="1"/>
  <c r="AI627" i="59"/>
  <c r="V627" i="59"/>
  <c r="R627" i="59"/>
  <c r="I627" i="59"/>
  <c r="D627" i="59"/>
  <c r="U627" i="59" s="1"/>
  <c r="AI626" i="59"/>
  <c r="V626" i="59"/>
  <c r="U626" i="59"/>
  <c r="R626" i="59"/>
  <c r="O626" i="59"/>
  <c r="I626" i="59"/>
  <c r="AI625" i="59"/>
  <c r="V625" i="59"/>
  <c r="U625" i="59"/>
  <c r="AE625" i="59" s="1"/>
  <c r="R625" i="59"/>
  <c r="I625" i="59"/>
  <c r="O625" i="59" s="1"/>
  <c r="AI624" i="59"/>
  <c r="V624" i="59"/>
  <c r="U624" i="59"/>
  <c r="R624" i="59"/>
  <c r="O624" i="59"/>
  <c r="I624" i="59"/>
  <c r="AI623" i="59"/>
  <c r="V623" i="59"/>
  <c r="U623" i="59"/>
  <c r="AE623" i="59" s="1"/>
  <c r="R623" i="59"/>
  <c r="I623" i="59"/>
  <c r="O623" i="59" s="1"/>
  <c r="AI622" i="59"/>
  <c r="V622" i="59"/>
  <c r="U622" i="59"/>
  <c r="R622" i="59"/>
  <c r="O622" i="59"/>
  <c r="I622" i="59"/>
  <c r="AI621" i="59"/>
  <c r="V621" i="59"/>
  <c r="U621" i="59"/>
  <c r="AE621" i="59" s="1"/>
  <c r="R621" i="59"/>
  <c r="I621" i="59"/>
  <c r="O621" i="59" s="1"/>
  <c r="AI620" i="59"/>
  <c r="V620" i="59"/>
  <c r="U620" i="59"/>
  <c r="AE620" i="59" s="1"/>
  <c r="R620" i="59"/>
  <c r="I620" i="59"/>
  <c r="O620" i="59" s="1"/>
  <c r="AI619" i="59"/>
  <c r="V619" i="59"/>
  <c r="U619" i="59"/>
  <c r="AE619" i="59" s="1"/>
  <c r="R619" i="59"/>
  <c r="O619" i="59"/>
  <c r="I619" i="59"/>
  <c r="AI618" i="59"/>
  <c r="V618" i="59"/>
  <c r="U618" i="59"/>
  <c r="AE618" i="59" s="1"/>
  <c r="R618" i="59"/>
  <c r="I618" i="59"/>
  <c r="O618" i="59" s="1"/>
  <c r="AI617" i="59"/>
  <c r="V617" i="59"/>
  <c r="U617" i="59"/>
  <c r="AE617" i="59" s="1"/>
  <c r="R617" i="59"/>
  <c r="O617" i="59"/>
  <c r="I617" i="59"/>
  <c r="AI616" i="59"/>
  <c r="V616" i="59"/>
  <c r="U616" i="59"/>
  <c r="AE616" i="59" s="1"/>
  <c r="R616" i="59"/>
  <c r="I616" i="59"/>
  <c r="O616" i="59" s="1"/>
  <c r="AI615" i="59"/>
  <c r="V615" i="59"/>
  <c r="U615" i="59"/>
  <c r="AE615" i="59" s="1"/>
  <c r="R615" i="59"/>
  <c r="O615" i="59"/>
  <c r="I615" i="59"/>
  <c r="AI614" i="59"/>
  <c r="V614" i="59"/>
  <c r="U614" i="59"/>
  <c r="AE614" i="59" s="1"/>
  <c r="R614" i="59"/>
  <c r="I614" i="59"/>
  <c r="O614" i="59" s="1"/>
  <c r="AI613" i="59"/>
  <c r="V613" i="59"/>
  <c r="U613" i="59"/>
  <c r="AE613" i="59" s="1"/>
  <c r="R613" i="59"/>
  <c r="O613" i="59"/>
  <c r="I613" i="59"/>
  <c r="AI612" i="59"/>
  <c r="V612" i="59"/>
  <c r="U612" i="59"/>
  <c r="AE612" i="59" s="1"/>
  <c r="R612" i="59"/>
  <c r="I612" i="59"/>
  <c r="O612" i="59" s="1"/>
  <c r="AI611" i="59"/>
  <c r="V611" i="59"/>
  <c r="U611" i="59"/>
  <c r="AE611" i="59" s="1"/>
  <c r="R611" i="59"/>
  <c r="O611" i="59"/>
  <c r="I611" i="59"/>
  <c r="AI610" i="59"/>
  <c r="V610" i="59"/>
  <c r="U610" i="59"/>
  <c r="AE610" i="59" s="1"/>
  <c r="R610" i="59"/>
  <c r="I610" i="59"/>
  <c r="O610" i="59" s="1"/>
  <c r="AI609" i="59"/>
  <c r="V609" i="59"/>
  <c r="U609" i="59"/>
  <c r="AE609" i="59" s="1"/>
  <c r="R609" i="59"/>
  <c r="O609" i="59"/>
  <c r="I609" i="59"/>
  <c r="AI608" i="59"/>
  <c r="V608" i="59"/>
  <c r="U608" i="59"/>
  <c r="AE608" i="59" s="1"/>
  <c r="R608" i="59"/>
  <c r="I608" i="59"/>
  <c r="O608" i="59" s="1"/>
  <c r="AI607" i="59"/>
  <c r="V607" i="59"/>
  <c r="U607" i="59"/>
  <c r="AE607" i="59" s="1"/>
  <c r="R607" i="59"/>
  <c r="O607" i="59"/>
  <c r="I607" i="59"/>
  <c r="AI606" i="59"/>
  <c r="V606" i="59"/>
  <c r="U606" i="59"/>
  <c r="AE606" i="59" s="1"/>
  <c r="R606" i="59"/>
  <c r="I606" i="59"/>
  <c r="O606" i="59" s="1"/>
  <c r="AI605" i="59"/>
  <c r="V605" i="59"/>
  <c r="U605" i="59"/>
  <c r="AE605" i="59" s="1"/>
  <c r="R605" i="59"/>
  <c r="O605" i="59"/>
  <c r="I605" i="59"/>
  <c r="AI604" i="59"/>
  <c r="V604" i="59"/>
  <c r="U604" i="59"/>
  <c r="AE604" i="59" s="1"/>
  <c r="R604" i="59"/>
  <c r="I604" i="59"/>
  <c r="O604" i="59" s="1"/>
  <c r="AI603" i="59"/>
  <c r="V603" i="59"/>
  <c r="U603" i="59"/>
  <c r="AE603" i="59" s="1"/>
  <c r="R603" i="59"/>
  <c r="O603" i="59"/>
  <c r="I603" i="59"/>
  <c r="AI602" i="59"/>
  <c r="V602" i="59"/>
  <c r="U602" i="59"/>
  <c r="AE602" i="59" s="1"/>
  <c r="R602" i="59"/>
  <c r="I602" i="59"/>
  <c r="O602" i="59" s="1"/>
  <c r="AI601" i="59"/>
  <c r="V601" i="59"/>
  <c r="U601" i="59"/>
  <c r="AE601" i="59" s="1"/>
  <c r="R601" i="59"/>
  <c r="O601" i="59"/>
  <c r="I601" i="59"/>
  <c r="AI600" i="59"/>
  <c r="V600" i="59"/>
  <c r="U600" i="59"/>
  <c r="AE600" i="59" s="1"/>
  <c r="R600" i="59"/>
  <c r="I600" i="59"/>
  <c r="O600" i="59" s="1"/>
  <c r="AI599" i="59"/>
  <c r="V599" i="59"/>
  <c r="U599" i="59"/>
  <c r="AE599" i="59" s="1"/>
  <c r="R599" i="59"/>
  <c r="O599" i="59"/>
  <c r="I599" i="59"/>
  <c r="AI598" i="59"/>
  <c r="V598" i="59"/>
  <c r="U598" i="59"/>
  <c r="AE598" i="59" s="1"/>
  <c r="T598" i="59"/>
  <c r="AD598" i="59" s="1"/>
  <c r="R598" i="59"/>
  <c r="I598" i="59"/>
  <c r="O598" i="59" s="1"/>
  <c r="AI597" i="59"/>
  <c r="V597" i="59"/>
  <c r="U597" i="59"/>
  <c r="AE597" i="59" s="1"/>
  <c r="T597" i="59"/>
  <c r="AD597" i="59" s="1"/>
  <c r="R597" i="59"/>
  <c r="O597" i="59"/>
  <c r="I597" i="59"/>
  <c r="AI596" i="59"/>
  <c r="V596" i="59"/>
  <c r="U596" i="59"/>
  <c r="AE596" i="59" s="1"/>
  <c r="T596" i="59"/>
  <c r="AD596" i="59" s="1"/>
  <c r="R596" i="59"/>
  <c r="I596" i="59"/>
  <c r="O596" i="59" s="1"/>
  <c r="AI595" i="59"/>
  <c r="V595" i="59"/>
  <c r="U595" i="59"/>
  <c r="AE595" i="59" s="1"/>
  <c r="T595" i="59"/>
  <c r="AD595" i="59" s="1"/>
  <c r="R595" i="59"/>
  <c r="O595" i="59"/>
  <c r="I595" i="59"/>
  <c r="AI594" i="59"/>
  <c r="V594" i="59"/>
  <c r="U594" i="59"/>
  <c r="AE594" i="59" s="1"/>
  <c r="T594" i="59"/>
  <c r="AD594" i="59" s="1"/>
  <c r="R594" i="59"/>
  <c r="I594" i="59"/>
  <c r="O594" i="59" s="1"/>
  <c r="AI593" i="59"/>
  <c r="V593" i="59"/>
  <c r="U593" i="59"/>
  <c r="AE593" i="59" s="1"/>
  <c r="R593" i="59"/>
  <c r="O593" i="59"/>
  <c r="I593" i="59"/>
  <c r="AI592" i="59"/>
  <c r="V592" i="59"/>
  <c r="U592" i="59"/>
  <c r="AE592" i="59" s="1"/>
  <c r="R592" i="59"/>
  <c r="I592" i="59"/>
  <c r="O592" i="59" s="1"/>
  <c r="AI591" i="59"/>
  <c r="V591" i="59"/>
  <c r="U591" i="59"/>
  <c r="AE591" i="59" s="1"/>
  <c r="R591" i="59"/>
  <c r="O591" i="59"/>
  <c r="I591" i="59"/>
  <c r="AI590" i="59"/>
  <c r="V590" i="59"/>
  <c r="U590" i="59"/>
  <c r="AE590" i="59" s="1"/>
  <c r="R590" i="59"/>
  <c r="I590" i="59"/>
  <c r="O590" i="59" s="1"/>
  <c r="AI589" i="59"/>
  <c r="V589" i="59"/>
  <c r="U589" i="59"/>
  <c r="AE589" i="59" s="1"/>
  <c r="R589" i="59"/>
  <c r="O589" i="59"/>
  <c r="I589" i="59"/>
  <c r="AI588" i="59"/>
  <c r="V588" i="59"/>
  <c r="U588" i="59"/>
  <c r="AE588" i="59" s="1"/>
  <c r="R588" i="59"/>
  <c r="I588" i="59"/>
  <c r="O588" i="59" s="1"/>
  <c r="AI587" i="59"/>
  <c r="V587" i="59"/>
  <c r="U587" i="59"/>
  <c r="AE587" i="59" s="1"/>
  <c r="R587" i="59"/>
  <c r="O587" i="59"/>
  <c r="I587" i="59"/>
  <c r="AI586" i="59"/>
  <c r="V586" i="59"/>
  <c r="U586" i="59"/>
  <c r="AE586" i="59" s="1"/>
  <c r="R586" i="59"/>
  <c r="I586" i="59"/>
  <c r="O586" i="59" s="1"/>
  <c r="AI585" i="59"/>
  <c r="V585" i="59"/>
  <c r="U585" i="59"/>
  <c r="AE585" i="59" s="1"/>
  <c r="R585" i="59"/>
  <c r="O585" i="59"/>
  <c r="I585" i="59"/>
  <c r="AI584" i="59"/>
  <c r="V584" i="59"/>
  <c r="U584" i="59"/>
  <c r="AE584" i="59" s="1"/>
  <c r="R584" i="59"/>
  <c r="I584" i="59"/>
  <c r="O584" i="59" s="1"/>
  <c r="AI583" i="59"/>
  <c r="V583" i="59"/>
  <c r="U583" i="59"/>
  <c r="AE583" i="59" s="1"/>
  <c r="R583" i="59"/>
  <c r="O583" i="59"/>
  <c r="I583" i="59"/>
  <c r="AI582" i="59"/>
  <c r="V582" i="59"/>
  <c r="U582" i="59"/>
  <c r="AE582" i="59" s="1"/>
  <c r="R582" i="59"/>
  <c r="I582" i="59"/>
  <c r="O582" i="59" s="1"/>
  <c r="AI581" i="59"/>
  <c r="V581" i="59"/>
  <c r="U581" i="59"/>
  <c r="AE581" i="59" s="1"/>
  <c r="R581" i="59"/>
  <c r="O581" i="59"/>
  <c r="I581" i="59"/>
  <c r="AI580" i="59"/>
  <c r="V580" i="59"/>
  <c r="U580" i="59"/>
  <c r="AE580" i="59" s="1"/>
  <c r="R580" i="59"/>
  <c r="I580" i="59"/>
  <c r="O580" i="59" s="1"/>
  <c r="AI579" i="59"/>
  <c r="V579" i="59"/>
  <c r="U579" i="59"/>
  <c r="AE579" i="59" s="1"/>
  <c r="R579" i="59"/>
  <c r="O579" i="59"/>
  <c r="I579" i="59"/>
  <c r="AI578" i="59"/>
  <c r="V578" i="59"/>
  <c r="U578" i="59"/>
  <c r="AE578" i="59" s="1"/>
  <c r="R578" i="59"/>
  <c r="I578" i="59"/>
  <c r="O578" i="59" s="1"/>
  <c r="AI577" i="59"/>
  <c r="V577" i="59"/>
  <c r="U577" i="59"/>
  <c r="AE577" i="59" s="1"/>
  <c r="R577" i="59"/>
  <c r="O577" i="59"/>
  <c r="I577" i="59"/>
  <c r="AI576" i="59"/>
  <c r="V576" i="59"/>
  <c r="U576" i="59"/>
  <c r="AE576" i="59" s="1"/>
  <c r="R576" i="59"/>
  <c r="I576" i="59"/>
  <c r="O576" i="59" s="1"/>
  <c r="AI575" i="59"/>
  <c r="V575" i="59"/>
  <c r="U575" i="59"/>
  <c r="AE575" i="59" s="1"/>
  <c r="R575" i="59"/>
  <c r="O575" i="59"/>
  <c r="I575" i="59"/>
  <c r="AI574" i="59"/>
  <c r="V574" i="59"/>
  <c r="U574" i="59"/>
  <c r="AE574" i="59" s="1"/>
  <c r="R574" i="59"/>
  <c r="I574" i="59"/>
  <c r="O574" i="59" s="1"/>
  <c r="AI573" i="59"/>
  <c r="V573" i="59"/>
  <c r="U573" i="59"/>
  <c r="AE573" i="59" s="1"/>
  <c r="R573" i="59"/>
  <c r="O573" i="59"/>
  <c r="I573" i="59"/>
  <c r="AI572" i="59"/>
  <c r="V572" i="59"/>
  <c r="U572" i="59"/>
  <c r="AE572" i="59" s="1"/>
  <c r="R572" i="59"/>
  <c r="I572" i="59"/>
  <c r="O572" i="59" s="1"/>
  <c r="AI571" i="59"/>
  <c r="V571" i="59"/>
  <c r="U571" i="59"/>
  <c r="AE571" i="59" s="1"/>
  <c r="R571" i="59"/>
  <c r="O571" i="59"/>
  <c r="I571" i="59"/>
  <c r="AI570" i="59"/>
  <c r="V570" i="59"/>
  <c r="U570" i="59"/>
  <c r="AE570" i="59" s="1"/>
  <c r="R570" i="59"/>
  <c r="I570" i="59"/>
  <c r="O570" i="59" s="1"/>
  <c r="AI569" i="59"/>
  <c r="V569" i="59"/>
  <c r="U569" i="59"/>
  <c r="AE569" i="59" s="1"/>
  <c r="R569" i="59"/>
  <c r="O569" i="59"/>
  <c r="I569" i="59"/>
  <c r="AI568" i="59"/>
  <c r="V568" i="59"/>
  <c r="U568" i="59"/>
  <c r="AE568" i="59" s="1"/>
  <c r="R568" i="59"/>
  <c r="I568" i="59"/>
  <c r="O568" i="59" s="1"/>
  <c r="AI567" i="59"/>
  <c r="V567" i="59"/>
  <c r="U567" i="59"/>
  <c r="AE567" i="59" s="1"/>
  <c r="R567" i="59"/>
  <c r="O567" i="59"/>
  <c r="I567" i="59"/>
  <c r="AI566" i="59"/>
  <c r="V566" i="59"/>
  <c r="U566" i="59"/>
  <c r="AE566" i="59" s="1"/>
  <c r="R566" i="59"/>
  <c r="I566" i="59"/>
  <c r="O566" i="59" s="1"/>
  <c r="AL564" i="59"/>
  <c r="AK564" i="59"/>
  <c r="AI564" i="59"/>
  <c r="V564" i="59"/>
  <c r="U564" i="59"/>
  <c r="AE564" i="59" s="1"/>
  <c r="R564" i="59"/>
  <c r="O564" i="59"/>
  <c r="I564" i="59"/>
  <c r="AL563" i="59"/>
  <c r="AK563" i="59" s="1"/>
  <c r="AI563" i="59"/>
  <c r="V563" i="59"/>
  <c r="U563" i="59"/>
  <c r="AE563" i="59" s="1"/>
  <c r="R563" i="59"/>
  <c r="I563" i="59"/>
  <c r="AL562" i="59"/>
  <c r="AK562" i="59"/>
  <c r="AI562" i="59"/>
  <c r="V562" i="59"/>
  <c r="U562" i="59"/>
  <c r="AE562" i="59" s="1"/>
  <c r="R562" i="59"/>
  <c r="O562" i="59"/>
  <c r="I562" i="59"/>
  <c r="AL561" i="59"/>
  <c r="AK561" i="59" s="1"/>
  <c r="AI561" i="59"/>
  <c r="V561" i="59"/>
  <c r="U561" i="59"/>
  <c r="AE561" i="59" s="1"/>
  <c r="R561" i="59"/>
  <c r="I561" i="59"/>
  <c r="AL560" i="59"/>
  <c r="AK560" i="59"/>
  <c r="AI560" i="59"/>
  <c r="V560" i="59"/>
  <c r="U560" i="59"/>
  <c r="AE560" i="59" s="1"/>
  <c r="R560" i="59"/>
  <c r="Q560" i="59"/>
  <c r="O560" i="59"/>
  <c r="I560" i="59"/>
  <c r="AL559" i="59"/>
  <c r="AK559" i="59" s="1"/>
  <c r="AI559" i="59"/>
  <c r="V559" i="59"/>
  <c r="U559" i="59"/>
  <c r="AE559" i="59" s="1"/>
  <c r="R559" i="59"/>
  <c r="I559" i="59"/>
  <c r="AL558" i="59"/>
  <c r="AK558" i="59"/>
  <c r="AI558" i="59"/>
  <c r="V558" i="59"/>
  <c r="U558" i="59"/>
  <c r="AE558" i="59" s="1"/>
  <c r="R558" i="59"/>
  <c r="Q558" i="59"/>
  <c r="O558" i="59"/>
  <c r="I558" i="59"/>
  <c r="AL557" i="59"/>
  <c r="AK557" i="59" s="1"/>
  <c r="AI557" i="59"/>
  <c r="V557" i="59"/>
  <c r="U557" i="59"/>
  <c r="AE557" i="59" s="1"/>
  <c r="R557" i="59"/>
  <c r="Q557" i="59"/>
  <c r="I557" i="59"/>
  <c r="AL555" i="59"/>
  <c r="AK555" i="59" s="1"/>
  <c r="AI555" i="59"/>
  <c r="V555" i="59"/>
  <c r="U555" i="59"/>
  <c r="AE555" i="59" s="1"/>
  <c r="R555" i="59"/>
  <c r="Q555" i="59"/>
  <c r="O555" i="59"/>
  <c r="I555" i="59"/>
  <c r="AL554" i="59"/>
  <c r="AK554" i="59" s="1"/>
  <c r="AI554" i="59"/>
  <c r="V554" i="59"/>
  <c r="U554" i="59"/>
  <c r="AE554" i="59" s="1"/>
  <c r="R554" i="59"/>
  <c r="Q554" i="59"/>
  <c r="I554" i="59"/>
  <c r="AL553" i="59"/>
  <c r="AK553" i="59"/>
  <c r="AI553" i="59"/>
  <c r="V553" i="59"/>
  <c r="U553" i="59"/>
  <c r="AE553" i="59" s="1"/>
  <c r="R553" i="59"/>
  <c r="Q553" i="59"/>
  <c r="O553" i="59"/>
  <c r="I553" i="59"/>
  <c r="AL551" i="59"/>
  <c r="AK551" i="59" s="1"/>
  <c r="AI551" i="59"/>
  <c r="V551" i="59"/>
  <c r="U551" i="59"/>
  <c r="AE551" i="59" s="1"/>
  <c r="R551" i="59"/>
  <c r="Q551" i="59"/>
  <c r="I551" i="59"/>
  <c r="AL550" i="59"/>
  <c r="AK550" i="59" s="1"/>
  <c r="AI550" i="59"/>
  <c r="V550" i="59"/>
  <c r="U550" i="59"/>
  <c r="AE550" i="59" s="1"/>
  <c r="R550" i="59"/>
  <c r="Q550" i="59"/>
  <c r="O550" i="59"/>
  <c r="I550" i="59"/>
  <c r="AL549" i="59"/>
  <c r="AK549" i="59" s="1"/>
  <c r="AI549" i="59"/>
  <c r="V549" i="59"/>
  <c r="U549" i="59"/>
  <c r="AE549" i="59" s="1"/>
  <c r="R549" i="59"/>
  <c r="Q549" i="59"/>
  <c r="I549" i="59"/>
  <c r="AL548" i="59"/>
  <c r="AK548" i="59" s="1"/>
  <c r="AI548" i="59"/>
  <c r="V548" i="59"/>
  <c r="U548" i="59"/>
  <c r="R548" i="59"/>
  <c r="Q548" i="59"/>
  <c r="O548" i="59"/>
  <c r="I548" i="59"/>
  <c r="AL546" i="59"/>
  <c r="AK546" i="59" s="1"/>
  <c r="AI546" i="59"/>
  <c r="V546" i="59"/>
  <c r="U546" i="59"/>
  <c r="AE546" i="59" s="1"/>
  <c r="R546" i="59"/>
  <c r="Q546" i="59"/>
  <c r="I546" i="59"/>
  <c r="AL545" i="59"/>
  <c r="AK545" i="59" s="1"/>
  <c r="AI545" i="59"/>
  <c r="V545" i="59"/>
  <c r="U545" i="59"/>
  <c r="R545" i="59"/>
  <c r="Q545" i="59"/>
  <c r="O545" i="59"/>
  <c r="I545" i="59"/>
  <c r="AL544" i="59"/>
  <c r="AK544" i="59" s="1"/>
  <c r="AI544" i="59"/>
  <c r="V544" i="59"/>
  <c r="U544" i="59"/>
  <c r="AE544" i="59" s="1"/>
  <c r="R544" i="59"/>
  <c r="Q544" i="59"/>
  <c r="I544" i="59"/>
  <c r="AL543" i="59"/>
  <c r="AK543" i="59" s="1"/>
  <c r="AI543" i="59"/>
  <c r="V543" i="59"/>
  <c r="U543" i="59"/>
  <c r="R543" i="59"/>
  <c r="Q543" i="59"/>
  <c r="O543" i="59"/>
  <c r="I543" i="59"/>
  <c r="AL542" i="59"/>
  <c r="AK542" i="59" s="1"/>
  <c r="AI542" i="59"/>
  <c r="V542" i="59"/>
  <c r="U542" i="59"/>
  <c r="AE542" i="59" s="1"/>
  <c r="R542" i="59"/>
  <c r="Q542" i="59"/>
  <c r="I542" i="59"/>
  <c r="AL541" i="59"/>
  <c r="AK541" i="59" s="1"/>
  <c r="AI541" i="59"/>
  <c r="V541" i="59"/>
  <c r="U541" i="59"/>
  <c r="R541" i="59"/>
  <c r="Q541" i="59"/>
  <c r="O541" i="59"/>
  <c r="I541" i="59"/>
  <c r="AL540" i="59"/>
  <c r="AK540" i="59" s="1"/>
  <c r="AI540" i="59"/>
  <c r="V540" i="59"/>
  <c r="U540" i="59"/>
  <c r="AE540" i="59" s="1"/>
  <c r="R540" i="59"/>
  <c r="Q540" i="59"/>
  <c r="I540" i="59"/>
  <c r="AL539" i="59"/>
  <c r="AK539" i="59" s="1"/>
  <c r="AI539" i="59"/>
  <c r="V539" i="59"/>
  <c r="U539" i="59"/>
  <c r="R539" i="59"/>
  <c r="Q539" i="59"/>
  <c r="O539" i="59"/>
  <c r="I539" i="59"/>
  <c r="AL538" i="59"/>
  <c r="AK538" i="59" s="1"/>
  <c r="AI538" i="59"/>
  <c r="V538" i="59"/>
  <c r="U538" i="59"/>
  <c r="AE538" i="59" s="1"/>
  <c r="R538" i="59"/>
  <c r="Q538" i="59"/>
  <c r="I538" i="59"/>
  <c r="AL537" i="59"/>
  <c r="AK537" i="59" s="1"/>
  <c r="AI537" i="59"/>
  <c r="V537" i="59"/>
  <c r="U537" i="59"/>
  <c r="R537" i="59"/>
  <c r="Q537" i="59"/>
  <c r="O537" i="59"/>
  <c r="I537" i="59"/>
  <c r="AL536" i="59"/>
  <c r="AK536" i="59" s="1"/>
  <c r="AI536" i="59"/>
  <c r="V536" i="59"/>
  <c r="U536" i="59"/>
  <c r="AE536" i="59" s="1"/>
  <c r="R536" i="59"/>
  <c r="Q536" i="59"/>
  <c r="I536" i="59"/>
  <c r="AL535" i="59"/>
  <c r="AK535" i="59" s="1"/>
  <c r="AI535" i="59"/>
  <c r="V535" i="59"/>
  <c r="U535" i="59"/>
  <c r="R535" i="59"/>
  <c r="Q535" i="59"/>
  <c r="O535" i="59"/>
  <c r="I535" i="59"/>
  <c r="AL534" i="59"/>
  <c r="AK534" i="59" s="1"/>
  <c r="AI534" i="59"/>
  <c r="V534" i="59"/>
  <c r="U534" i="59"/>
  <c r="AE534" i="59" s="1"/>
  <c r="R534" i="59"/>
  <c r="Q534" i="59"/>
  <c r="I534" i="59"/>
  <c r="AL533" i="59"/>
  <c r="AK533" i="59" s="1"/>
  <c r="AI533" i="59"/>
  <c r="V533" i="59"/>
  <c r="U533" i="59"/>
  <c r="AE533" i="59" s="1"/>
  <c r="R533" i="59"/>
  <c r="Q533" i="59"/>
  <c r="O533" i="59"/>
  <c r="I533" i="59"/>
  <c r="AL532" i="59"/>
  <c r="AK532" i="59" s="1"/>
  <c r="AI532" i="59"/>
  <c r="V532" i="59"/>
  <c r="U532" i="59"/>
  <c r="AE532" i="59" s="1"/>
  <c r="R532" i="59"/>
  <c r="Q532" i="59"/>
  <c r="I532" i="59"/>
  <c r="AL531" i="59"/>
  <c r="AK531" i="59"/>
  <c r="AI531" i="59"/>
  <c r="V531" i="59"/>
  <c r="U531" i="59"/>
  <c r="AE531" i="59" s="1"/>
  <c r="R531" i="59"/>
  <c r="Q531" i="59"/>
  <c r="O531" i="59"/>
  <c r="I531" i="59"/>
  <c r="AL530" i="59"/>
  <c r="AK530" i="59" s="1"/>
  <c r="AI530" i="59"/>
  <c r="V530" i="59"/>
  <c r="U530" i="59"/>
  <c r="AE530" i="59" s="1"/>
  <c r="R530" i="59"/>
  <c r="Q530" i="59"/>
  <c r="I530" i="59"/>
  <c r="AL528" i="59"/>
  <c r="AK528" i="59" s="1"/>
  <c r="AI528" i="59"/>
  <c r="V528" i="59"/>
  <c r="U528" i="59"/>
  <c r="AE528" i="59" s="1"/>
  <c r="R528" i="59"/>
  <c r="Q528" i="59"/>
  <c r="O528" i="59"/>
  <c r="I528" i="59"/>
  <c r="AL527" i="59"/>
  <c r="AK527" i="59" s="1"/>
  <c r="AI527" i="59"/>
  <c r="V527" i="59"/>
  <c r="U527" i="59"/>
  <c r="AE527" i="59" s="1"/>
  <c r="R527" i="59"/>
  <c r="Q527" i="59"/>
  <c r="I527" i="59"/>
  <c r="AL526" i="59"/>
  <c r="AK526" i="59"/>
  <c r="AI526" i="59"/>
  <c r="V526" i="59"/>
  <c r="U526" i="59"/>
  <c r="AE526" i="59" s="1"/>
  <c r="R526" i="59"/>
  <c r="Q526" i="59"/>
  <c r="O526" i="59"/>
  <c r="I526" i="59"/>
  <c r="AL525" i="59"/>
  <c r="AK525" i="59" s="1"/>
  <c r="AI525" i="59"/>
  <c r="V525" i="59"/>
  <c r="U525" i="59"/>
  <c r="AE525" i="59" s="1"/>
  <c r="R525" i="59"/>
  <c r="Q525" i="59"/>
  <c r="I525" i="59"/>
  <c r="AL524" i="59"/>
  <c r="AK524" i="59" s="1"/>
  <c r="AI524" i="59"/>
  <c r="V524" i="59"/>
  <c r="U524" i="59"/>
  <c r="AE524" i="59" s="1"/>
  <c r="R524" i="59"/>
  <c r="Q524" i="59"/>
  <c r="O524" i="59"/>
  <c r="I524" i="59"/>
  <c r="AL523" i="59"/>
  <c r="AK523" i="59" s="1"/>
  <c r="AI523" i="59"/>
  <c r="V523" i="59"/>
  <c r="U523" i="59"/>
  <c r="AE523" i="59" s="1"/>
  <c r="R523" i="59"/>
  <c r="Q523" i="59"/>
  <c r="I523" i="59"/>
  <c r="AL520" i="59"/>
  <c r="AK520" i="59"/>
  <c r="AI520" i="59"/>
  <c r="V520" i="59"/>
  <c r="U520" i="59"/>
  <c r="AE520" i="59" s="1"/>
  <c r="R520" i="59"/>
  <c r="O520" i="59"/>
  <c r="I520" i="59"/>
  <c r="AI518" i="59"/>
  <c r="U518" i="59"/>
  <c r="R518" i="59"/>
  <c r="O518" i="59"/>
  <c r="I518" i="59"/>
  <c r="AL517" i="59"/>
  <c r="AK517" i="59" s="1"/>
  <c r="AI517" i="59"/>
  <c r="V517" i="59"/>
  <c r="U517" i="59"/>
  <c r="AE517" i="59" s="1"/>
  <c r="R517" i="59"/>
  <c r="I517" i="59"/>
  <c r="AL516" i="59"/>
  <c r="AK516" i="59" s="1"/>
  <c r="AI516" i="59"/>
  <c r="V516" i="59"/>
  <c r="U516" i="59"/>
  <c r="AE516" i="59" s="1"/>
  <c r="R516" i="59"/>
  <c r="O516" i="59"/>
  <c r="I516" i="59"/>
  <c r="AL515" i="59"/>
  <c r="AK515" i="59" s="1"/>
  <c r="AI515" i="59"/>
  <c r="V515" i="59"/>
  <c r="U515" i="59"/>
  <c r="AE515" i="59" s="1"/>
  <c r="R515" i="59"/>
  <c r="I515" i="59"/>
  <c r="AI514" i="59"/>
  <c r="V514" i="59"/>
  <c r="U514" i="59"/>
  <c r="AE514" i="59" s="1"/>
  <c r="R514" i="59"/>
  <c r="O514" i="59"/>
  <c r="I514" i="59"/>
  <c r="AI513" i="59"/>
  <c r="V513" i="59"/>
  <c r="U513" i="59"/>
  <c r="AE513" i="59" s="1"/>
  <c r="R513" i="59"/>
  <c r="I513" i="59"/>
  <c r="AL512" i="59"/>
  <c r="AK512" i="59"/>
  <c r="AI512" i="59"/>
  <c r="V512" i="59"/>
  <c r="U512" i="59"/>
  <c r="AE512" i="59" s="1"/>
  <c r="R512" i="59"/>
  <c r="O512" i="59"/>
  <c r="I512" i="59"/>
  <c r="AL511" i="59"/>
  <c r="AK511" i="59" s="1"/>
  <c r="AI511" i="59"/>
  <c r="V511" i="59"/>
  <c r="U511" i="59"/>
  <c r="AE511" i="59" s="1"/>
  <c r="R511" i="59"/>
  <c r="I511" i="59"/>
  <c r="AL509" i="59"/>
  <c r="AK509" i="59"/>
  <c r="AI509" i="59"/>
  <c r="V509" i="59"/>
  <c r="R509" i="59"/>
  <c r="O509" i="59"/>
  <c r="I509" i="59"/>
  <c r="AL508" i="59"/>
  <c r="AK508" i="59" s="1"/>
  <c r="AI508" i="59"/>
  <c r="V508" i="59"/>
  <c r="U508" i="59"/>
  <c r="AE508" i="59" s="1"/>
  <c r="R508" i="59"/>
  <c r="I508" i="59"/>
  <c r="AL507" i="59"/>
  <c r="AK507" i="59"/>
  <c r="AI507" i="59"/>
  <c r="V507" i="59"/>
  <c r="U507" i="59"/>
  <c r="AE507" i="59" s="1"/>
  <c r="R507" i="59"/>
  <c r="O507" i="59"/>
  <c r="I507" i="59"/>
  <c r="AL505" i="59"/>
  <c r="AK505" i="59" s="1"/>
  <c r="AI505" i="59"/>
  <c r="V505" i="59"/>
  <c r="U505" i="59"/>
  <c r="AE505" i="59" s="1"/>
  <c r="R505" i="59"/>
  <c r="I505" i="59"/>
  <c r="E505" i="59"/>
  <c r="AL504" i="59"/>
  <c r="AK504" i="59" s="1"/>
  <c r="AI504" i="59"/>
  <c r="V504" i="59"/>
  <c r="U504" i="59"/>
  <c r="AE504" i="59" s="1"/>
  <c r="R504" i="59"/>
  <c r="I504" i="59"/>
  <c r="E504" i="59"/>
  <c r="AL503" i="59"/>
  <c r="AK503" i="59" s="1"/>
  <c r="AI503" i="59"/>
  <c r="V503" i="59"/>
  <c r="U503" i="59"/>
  <c r="AE503" i="59" s="1"/>
  <c r="R503" i="59"/>
  <c r="I503" i="59"/>
  <c r="E503" i="59"/>
  <c r="AL502" i="59"/>
  <c r="AK502" i="59" s="1"/>
  <c r="AI502" i="59"/>
  <c r="V502" i="59"/>
  <c r="U502" i="59"/>
  <c r="AE502" i="59" s="1"/>
  <c r="R502" i="59"/>
  <c r="I502" i="59"/>
  <c r="E502" i="59"/>
  <c r="AL501" i="59"/>
  <c r="AK501" i="59" s="1"/>
  <c r="AI501" i="59"/>
  <c r="V501" i="59"/>
  <c r="U501" i="59"/>
  <c r="AE501" i="59" s="1"/>
  <c r="R501" i="59"/>
  <c r="I501" i="59"/>
  <c r="E501" i="59"/>
  <c r="AL500" i="59"/>
  <c r="AK500" i="59" s="1"/>
  <c r="AI500" i="59"/>
  <c r="V500" i="59"/>
  <c r="U500" i="59"/>
  <c r="AE500" i="59" s="1"/>
  <c r="R500" i="59"/>
  <c r="I500" i="59"/>
  <c r="AL499" i="59"/>
  <c r="AK499" i="59"/>
  <c r="AI499" i="59"/>
  <c r="V499" i="59"/>
  <c r="U499" i="59"/>
  <c r="AE499" i="59" s="1"/>
  <c r="R499" i="59"/>
  <c r="O499" i="59"/>
  <c r="I499" i="59"/>
  <c r="E499" i="59"/>
  <c r="AL498" i="59"/>
  <c r="AK498" i="59" s="1"/>
  <c r="AI498" i="59"/>
  <c r="V498" i="59"/>
  <c r="U498" i="59"/>
  <c r="AE498" i="59" s="1"/>
  <c r="R498" i="59"/>
  <c r="O498" i="59"/>
  <c r="I498" i="59"/>
  <c r="AL497" i="59"/>
  <c r="AK497" i="59" s="1"/>
  <c r="AI497" i="59"/>
  <c r="V497" i="59"/>
  <c r="U497" i="59"/>
  <c r="AE497" i="59" s="1"/>
  <c r="R497" i="59"/>
  <c r="I497" i="59"/>
  <c r="AL496" i="59"/>
  <c r="AK496" i="59" s="1"/>
  <c r="AI496" i="59"/>
  <c r="V496" i="59"/>
  <c r="U496" i="59"/>
  <c r="AE496" i="59" s="1"/>
  <c r="R496" i="59"/>
  <c r="O496" i="59"/>
  <c r="I496" i="59"/>
  <c r="AL495" i="59"/>
  <c r="AK495" i="59" s="1"/>
  <c r="AI495" i="59"/>
  <c r="V495" i="59"/>
  <c r="U495" i="59"/>
  <c r="AE495" i="59" s="1"/>
  <c r="R495" i="59"/>
  <c r="I495" i="59"/>
  <c r="AL494" i="59"/>
  <c r="AK494" i="59" s="1"/>
  <c r="AI494" i="59"/>
  <c r="V494" i="59"/>
  <c r="U494" i="59"/>
  <c r="AE494" i="59" s="1"/>
  <c r="R494" i="59"/>
  <c r="O494" i="59"/>
  <c r="I494" i="59"/>
  <c r="AL493" i="59"/>
  <c r="AK493" i="59" s="1"/>
  <c r="AI493" i="59"/>
  <c r="V493" i="59"/>
  <c r="U493" i="59"/>
  <c r="AE493" i="59" s="1"/>
  <c r="R493" i="59"/>
  <c r="I493" i="59"/>
  <c r="AL492" i="59"/>
  <c r="AK492" i="59" s="1"/>
  <c r="AI492" i="59"/>
  <c r="V492" i="59"/>
  <c r="U492" i="59"/>
  <c r="AE492" i="59" s="1"/>
  <c r="R492" i="59"/>
  <c r="O492" i="59"/>
  <c r="I492" i="59"/>
  <c r="AL491" i="59"/>
  <c r="AK491" i="59" s="1"/>
  <c r="AI491" i="59"/>
  <c r="V491" i="59"/>
  <c r="U491" i="59"/>
  <c r="AE491" i="59" s="1"/>
  <c r="R491" i="59"/>
  <c r="I491" i="59"/>
  <c r="E491" i="59"/>
  <c r="AL490" i="59"/>
  <c r="AK490" i="59" s="1"/>
  <c r="AI490" i="59"/>
  <c r="V490" i="59"/>
  <c r="U490" i="59"/>
  <c r="AE490" i="59" s="1"/>
  <c r="R490" i="59"/>
  <c r="I490" i="59"/>
  <c r="AL489" i="59"/>
  <c r="AK489" i="59"/>
  <c r="AI489" i="59"/>
  <c r="V489" i="59"/>
  <c r="U489" i="59"/>
  <c r="AE489" i="59" s="1"/>
  <c r="R489" i="59"/>
  <c r="O489" i="59"/>
  <c r="I489" i="59"/>
  <c r="AL488" i="59"/>
  <c r="AK488" i="59" s="1"/>
  <c r="AI488" i="59"/>
  <c r="V488" i="59"/>
  <c r="U488" i="59"/>
  <c r="AE488" i="59" s="1"/>
  <c r="R488" i="59"/>
  <c r="I488" i="59"/>
  <c r="AL487" i="59"/>
  <c r="AK487" i="59"/>
  <c r="AI487" i="59"/>
  <c r="V487" i="59"/>
  <c r="U487" i="59"/>
  <c r="AE487" i="59" s="1"/>
  <c r="R487" i="59"/>
  <c r="O487" i="59"/>
  <c r="I487" i="59"/>
  <c r="AL486" i="59"/>
  <c r="AK486" i="59" s="1"/>
  <c r="AI486" i="59"/>
  <c r="V486" i="59"/>
  <c r="U486" i="59"/>
  <c r="AE486" i="59" s="1"/>
  <c r="R486" i="59"/>
  <c r="I486" i="59"/>
  <c r="E486" i="59"/>
  <c r="D485" i="59"/>
  <c r="AL484" i="59"/>
  <c r="AK484" i="59"/>
  <c r="AI484" i="59"/>
  <c r="V484" i="59"/>
  <c r="U484" i="59"/>
  <c r="AE484" i="59" s="1"/>
  <c r="R484" i="59"/>
  <c r="O484" i="59"/>
  <c r="I484" i="59"/>
  <c r="AL483" i="59"/>
  <c r="AK483" i="59" s="1"/>
  <c r="AI483" i="59"/>
  <c r="V483" i="59"/>
  <c r="U483" i="59"/>
  <c r="AE483" i="59" s="1"/>
  <c r="R483" i="59"/>
  <c r="I483" i="59"/>
  <c r="E483" i="59"/>
  <c r="AL482" i="59"/>
  <c r="AK482" i="59" s="1"/>
  <c r="AI482" i="59"/>
  <c r="V482" i="59"/>
  <c r="U482" i="59"/>
  <c r="AE482" i="59" s="1"/>
  <c r="R482" i="59"/>
  <c r="I482" i="59"/>
  <c r="E482" i="59"/>
  <c r="AL481" i="59"/>
  <c r="AK481" i="59" s="1"/>
  <c r="AI481" i="59"/>
  <c r="V481" i="59"/>
  <c r="U481" i="59"/>
  <c r="AE481" i="59" s="1"/>
  <c r="R481" i="59"/>
  <c r="I481" i="59"/>
  <c r="E481" i="59"/>
  <c r="AL480" i="59"/>
  <c r="AK480" i="59" s="1"/>
  <c r="AI480" i="59"/>
  <c r="V480" i="59"/>
  <c r="U480" i="59"/>
  <c r="AE480" i="59" s="1"/>
  <c r="R480" i="59"/>
  <c r="I480" i="59"/>
  <c r="E480" i="59"/>
  <c r="AL479" i="59"/>
  <c r="AK479" i="59" s="1"/>
  <c r="AI479" i="59"/>
  <c r="V479" i="59"/>
  <c r="U479" i="59"/>
  <c r="AE479" i="59" s="1"/>
  <c r="R479" i="59"/>
  <c r="I479" i="59"/>
  <c r="E479" i="59"/>
  <c r="AL478" i="59"/>
  <c r="AK478" i="59" s="1"/>
  <c r="AI478" i="59"/>
  <c r="V478" i="59"/>
  <c r="U478" i="59"/>
  <c r="AE478" i="59" s="1"/>
  <c r="R478" i="59"/>
  <c r="I478" i="59"/>
  <c r="E478" i="59"/>
  <c r="AL477" i="59"/>
  <c r="AK477" i="59" s="1"/>
  <c r="AI477" i="59"/>
  <c r="V477" i="59"/>
  <c r="U477" i="59"/>
  <c r="AE477" i="59" s="1"/>
  <c r="R477" i="59"/>
  <c r="I477" i="59"/>
  <c r="E477" i="59"/>
  <c r="AL476" i="59"/>
  <c r="AK476" i="59" s="1"/>
  <c r="AI476" i="59"/>
  <c r="V476" i="59"/>
  <c r="U476" i="59"/>
  <c r="AE476" i="59" s="1"/>
  <c r="R476" i="59"/>
  <c r="I476" i="59"/>
  <c r="E476" i="59"/>
  <c r="AL475" i="59"/>
  <c r="AK475" i="59" s="1"/>
  <c r="AI475" i="59"/>
  <c r="V475" i="59"/>
  <c r="U475" i="59"/>
  <c r="AE475" i="59" s="1"/>
  <c r="R475" i="59"/>
  <c r="I475" i="59"/>
  <c r="E475" i="59"/>
  <c r="AL474" i="59"/>
  <c r="AK474" i="59" s="1"/>
  <c r="AI474" i="59"/>
  <c r="V474" i="59"/>
  <c r="U474" i="59"/>
  <c r="AE474" i="59" s="1"/>
  <c r="R474" i="59"/>
  <c r="I474" i="59"/>
  <c r="E474" i="59"/>
  <c r="AL473" i="59"/>
  <c r="AK473" i="59" s="1"/>
  <c r="AI473" i="59"/>
  <c r="V473" i="59"/>
  <c r="U473" i="59"/>
  <c r="AE473" i="59" s="1"/>
  <c r="R473" i="59"/>
  <c r="I473" i="59"/>
  <c r="E473" i="59"/>
  <c r="AL472" i="59"/>
  <c r="AK472" i="59" s="1"/>
  <c r="AI472" i="59"/>
  <c r="V472" i="59"/>
  <c r="U472" i="59"/>
  <c r="AE472" i="59" s="1"/>
  <c r="R472" i="59"/>
  <c r="I472" i="59"/>
  <c r="E472" i="59"/>
  <c r="AL471" i="59"/>
  <c r="AK471" i="59" s="1"/>
  <c r="AI471" i="59"/>
  <c r="V471" i="59"/>
  <c r="U471" i="59"/>
  <c r="AE471" i="59" s="1"/>
  <c r="R471" i="59"/>
  <c r="I471" i="59"/>
  <c r="E471" i="59"/>
  <c r="AL470" i="59"/>
  <c r="AK470" i="59" s="1"/>
  <c r="AI470" i="59"/>
  <c r="V470" i="59"/>
  <c r="U470" i="59"/>
  <c r="AE470" i="59" s="1"/>
  <c r="R470" i="59"/>
  <c r="I470" i="59"/>
  <c r="E470" i="59"/>
  <c r="AL469" i="59"/>
  <c r="AK469" i="59" s="1"/>
  <c r="AI469" i="59"/>
  <c r="V469" i="59"/>
  <c r="U469" i="59"/>
  <c r="AE469" i="59" s="1"/>
  <c r="R469" i="59"/>
  <c r="I469" i="59"/>
  <c r="E469" i="59"/>
  <c r="AL468" i="59"/>
  <c r="AK468" i="59" s="1"/>
  <c r="AI468" i="59"/>
  <c r="V468" i="59"/>
  <c r="U468" i="59"/>
  <c r="AE468" i="59" s="1"/>
  <c r="R468" i="59"/>
  <c r="I468" i="59"/>
  <c r="E468" i="59"/>
  <c r="AL467" i="59"/>
  <c r="AK467" i="59" s="1"/>
  <c r="AI467" i="59"/>
  <c r="V467" i="59"/>
  <c r="U467" i="59"/>
  <c r="AE467" i="59" s="1"/>
  <c r="R467" i="59"/>
  <c r="I467" i="59"/>
  <c r="E467" i="59"/>
  <c r="AL466" i="59"/>
  <c r="AK466" i="59" s="1"/>
  <c r="AI466" i="59"/>
  <c r="V466" i="59"/>
  <c r="U466" i="59"/>
  <c r="AE466" i="59" s="1"/>
  <c r="R466" i="59"/>
  <c r="I466" i="59"/>
  <c r="E466" i="59"/>
  <c r="AL465" i="59"/>
  <c r="AK465" i="59" s="1"/>
  <c r="AI465" i="59"/>
  <c r="V465" i="59"/>
  <c r="U465" i="59"/>
  <c r="AE465" i="59" s="1"/>
  <c r="R465" i="59"/>
  <c r="I465" i="59"/>
  <c r="E465" i="59"/>
  <c r="AL463" i="59"/>
  <c r="AK463" i="59" s="1"/>
  <c r="AI463" i="59"/>
  <c r="V463" i="59"/>
  <c r="U463" i="59"/>
  <c r="AE463" i="59" s="1"/>
  <c r="R463" i="59"/>
  <c r="I463" i="59"/>
  <c r="AL462" i="59"/>
  <c r="AK462" i="59" s="1"/>
  <c r="AI462" i="59"/>
  <c r="V462" i="59"/>
  <c r="U462" i="59"/>
  <c r="R462" i="59"/>
  <c r="O462" i="59"/>
  <c r="I462" i="59"/>
  <c r="AL461" i="59"/>
  <c r="AK461" i="59" s="1"/>
  <c r="AI461" i="59"/>
  <c r="V461" i="59"/>
  <c r="U461" i="59"/>
  <c r="AE461" i="59" s="1"/>
  <c r="R461" i="59"/>
  <c r="I461" i="59"/>
  <c r="E461" i="59"/>
  <c r="AL460" i="59"/>
  <c r="AK460" i="59" s="1"/>
  <c r="AI460" i="59"/>
  <c r="V460" i="59"/>
  <c r="U460" i="59"/>
  <c r="AE460" i="59" s="1"/>
  <c r="R460" i="59"/>
  <c r="O460" i="59"/>
  <c r="I460" i="59"/>
  <c r="AL459" i="59"/>
  <c r="AK459" i="59" s="1"/>
  <c r="AI459" i="59"/>
  <c r="V459" i="59"/>
  <c r="U459" i="59"/>
  <c r="AE459" i="59" s="1"/>
  <c r="R459" i="59"/>
  <c r="I459" i="59"/>
  <c r="E459" i="59"/>
  <c r="AL458" i="59"/>
  <c r="AK458" i="59" s="1"/>
  <c r="AI458" i="59"/>
  <c r="V458" i="59"/>
  <c r="U458" i="59"/>
  <c r="AE458" i="59" s="1"/>
  <c r="R458" i="59"/>
  <c r="I458" i="59"/>
  <c r="E458" i="59"/>
  <c r="AL456" i="59"/>
  <c r="AK456" i="59" s="1"/>
  <c r="AI456" i="59"/>
  <c r="V456" i="59"/>
  <c r="U456" i="59"/>
  <c r="AE456" i="59" s="1"/>
  <c r="R456" i="59"/>
  <c r="I456" i="59"/>
  <c r="E456" i="59"/>
  <c r="AL455" i="59"/>
  <c r="AK455" i="59" s="1"/>
  <c r="AI455" i="59"/>
  <c r="V455" i="59"/>
  <c r="U455" i="59"/>
  <c r="AE455" i="59" s="1"/>
  <c r="R455" i="59"/>
  <c r="I455" i="59"/>
  <c r="E455" i="59"/>
  <c r="AL454" i="59"/>
  <c r="AK454" i="59" s="1"/>
  <c r="AI454" i="59"/>
  <c r="V454" i="59"/>
  <c r="U454" i="59"/>
  <c r="AE454" i="59" s="1"/>
  <c r="R454" i="59"/>
  <c r="I454" i="59"/>
  <c r="E454" i="59"/>
  <c r="AL453" i="59"/>
  <c r="AK453" i="59" s="1"/>
  <c r="AI453" i="59"/>
  <c r="V453" i="59"/>
  <c r="U453" i="59"/>
  <c r="AE453" i="59" s="1"/>
  <c r="R453" i="59"/>
  <c r="I453" i="59"/>
  <c r="E453" i="59"/>
  <c r="AL452" i="59"/>
  <c r="AK452" i="59" s="1"/>
  <c r="AI452" i="59"/>
  <c r="V452" i="59"/>
  <c r="U452" i="59"/>
  <c r="AE452" i="59" s="1"/>
  <c r="R452" i="59"/>
  <c r="I452" i="59"/>
  <c r="E452" i="59"/>
  <c r="AL451" i="59"/>
  <c r="AK451" i="59" s="1"/>
  <c r="AI451" i="59"/>
  <c r="V451" i="59"/>
  <c r="U451" i="59"/>
  <c r="AE451" i="59" s="1"/>
  <c r="R451" i="59"/>
  <c r="I451" i="59"/>
  <c r="E451" i="59"/>
  <c r="AL450" i="59"/>
  <c r="AK450" i="59" s="1"/>
  <c r="AI450" i="59"/>
  <c r="V450" i="59"/>
  <c r="U450" i="59"/>
  <c r="AE450" i="59" s="1"/>
  <c r="R450" i="59"/>
  <c r="I450" i="59"/>
  <c r="E450" i="59"/>
  <c r="AL449" i="59"/>
  <c r="AK449" i="59" s="1"/>
  <c r="AI449" i="59"/>
  <c r="V449" i="59"/>
  <c r="U449" i="59"/>
  <c r="AE449" i="59" s="1"/>
  <c r="R449" i="59"/>
  <c r="I449" i="59"/>
  <c r="E449" i="59"/>
  <c r="AL448" i="59"/>
  <c r="AK448" i="59" s="1"/>
  <c r="AI448" i="59"/>
  <c r="V448" i="59"/>
  <c r="U448" i="59"/>
  <c r="AE448" i="59" s="1"/>
  <c r="R448" i="59"/>
  <c r="I448" i="59"/>
  <c r="E448" i="59"/>
  <c r="AL447" i="59"/>
  <c r="AK447" i="59" s="1"/>
  <c r="AI447" i="59"/>
  <c r="V447" i="59"/>
  <c r="U447" i="59"/>
  <c r="AE447" i="59" s="1"/>
  <c r="R447" i="59"/>
  <c r="I447" i="59"/>
  <c r="E447" i="59"/>
  <c r="AL446" i="59"/>
  <c r="AK446" i="59" s="1"/>
  <c r="AI446" i="59"/>
  <c r="V446" i="59"/>
  <c r="U446" i="59"/>
  <c r="AE446" i="59" s="1"/>
  <c r="R446" i="59"/>
  <c r="I446" i="59"/>
  <c r="E446" i="59"/>
  <c r="AL445" i="59"/>
  <c r="AK445" i="59" s="1"/>
  <c r="AI445" i="59"/>
  <c r="V445" i="59"/>
  <c r="U445" i="59"/>
  <c r="AE445" i="59" s="1"/>
  <c r="R445" i="59"/>
  <c r="I445" i="59"/>
  <c r="E445" i="59"/>
  <c r="AL444" i="59"/>
  <c r="AK444" i="59" s="1"/>
  <c r="AI444" i="59"/>
  <c r="V444" i="59"/>
  <c r="U444" i="59"/>
  <c r="AE444" i="59" s="1"/>
  <c r="R444" i="59"/>
  <c r="I444" i="59"/>
  <c r="E444" i="59"/>
  <c r="AL443" i="59"/>
  <c r="AK443" i="59" s="1"/>
  <c r="AI443" i="59"/>
  <c r="V443" i="59"/>
  <c r="U443" i="59"/>
  <c r="AE443" i="59" s="1"/>
  <c r="R443" i="59"/>
  <c r="I443" i="59"/>
  <c r="E443" i="59"/>
  <c r="AL442" i="59"/>
  <c r="AK442" i="59" s="1"/>
  <c r="AI442" i="59"/>
  <c r="V442" i="59"/>
  <c r="U442" i="59"/>
  <c r="AE442" i="59" s="1"/>
  <c r="R442" i="59"/>
  <c r="I442" i="59"/>
  <c r="AL441" i="59"/>
  <c r="AK441" i="59" s="1"/>
  <c r="AI441" i="59"/>
  <c r="V441" i="59"/>
  <c r="U441" i="59"/>
  <c r="AE441" i="59" s="1"/>
  <c r="R441" i="59"/>
  <c r="O441" i="59"/>
  <c r="I441" i="59"/>
  <c r="AL440" i="59"/>
  <c r="AK440" i="59" s="1"/>
  <c r="AI440" i="59"/>
  <c r="V440" i="59"/>
  <c r="U440" i="59"/>
  <c r="AE440" i="59" s="1"/>
  <c r="R440" i="59"/>
  <c r="I440" i="59"/>
  <c r="E440" i="59"/>
  <c r="AL439" i="59"/>
  <c r="AK439" i="59" s="1"/>
  <c r="AI439" i="59"/>
  <c r="V439" i="59"/>
  <c r="U439" i="59"/>
  <c r="AE439" i="59" s="1"/>
  <c r="R439" i="59"/>
  <c r="I439" i="59"/>
  <c r="E439" i="59"/>
  <c r="AL438" i="59"/>
  <c r="AK438" i="59" s="1"/>
  <c r="AI438" i="59"/>
  <c r="V438" i="59"/>
  <c r="U438" i="59"/>
  <c r="AE438" i="59" s="1"/>
  <c r="R438" i="59"/>
  <c r="I438" i="59"/>
  <c r="AL437" i="59"/>
  <c r="AK437" i="59" s="1"/>
  <c r="AI437" i="59"/>
  <c r="V437" i="59"/>
  <c r="U437" i="59"/>
  <c r="AE437" i="59" s="1"/>
  <c r="R437" i="59"/>
  <c r="O437" i="59"/>
  <c r="I437" i="59"/>
  <c r="E437" i="59"/>
  <c r="AL436" i="59"/>
  <c r="AK436" i="59"/>
  <c r="AI436" i="59"/>
  <c r="V436" i="59"/>
  <c r="U436" i="59"/>
  <c r="AE436" i="59" s="1"/>
  <c r="R436" i="59"/>
  <c r="O436" i="59"/>
  <c r="I436" i="59"/>
  <c r="E436" i="59"/>
  <c r="AL435" i="59"/>
  <c r="AK435" i="59" s="1"/>
  <c r="AI435" i="59"/>
  <c r="V435" i="59"/>
  <c r="U435" i="59"/>
  <c r="AE435" i="59" s="1"/>
  <c r="R435" i="59"/>
  <c r="O435" i="59"/>
  <c r="I435" i="59"/>
  <c r="AL434" i="59"/>
  <c r="AK434" i="59" s="1"/>
  <c r="AI434" i="59"/>
  <c r="V434" i="59"/>
  <c r="U434" i="59"/>
  <c r="AE434" i="59" s="1"/>
  <c r="R434" i="59"/>
  <c r="I434" i="59"/>
  <c r="AL433" i="59"/>
  <c r="AK433" i="59" s="1"/>
  <c r="AI433" i="59"/>
  <c r="V433" i="59"/>
  <c r="U433" i="59"/>
  <c r="AE433" i="59" s="1"/>
  <c r="R433" i="59"/>
  <c r="O433" i="59"/>
  <c r="I433" i="59"/>
  <c r="E433" i="59"/>
  <c r="AL432" i="59"/>
  <c r="AK432" i="59"/>
  <c r="AI432" i="59"/>
  <c r="V432" i="59"/>
  <c r="U432" i="59"/>
  <c r="AE432" i="59" s="1"/>
  <c r="R432" i="59"/>
  <c r="O432" i="59"/>
  <c r="I432" i="59"/>
  <c r="E432" i="59"/>
  <c r="AL431" i="59"/>
  <c r="AK431" i="59" s="1"/>
  <c r="AI431" i="59"/>
  <c r="V431" i="59"/>
  <c r="U431" i="59"/>
  <c r="AE431" i="59" s="1"/>
  <c r="R431" i="59"/>
  <c r="O431" i="59"/>
  <c r="I431" i="59"/>
  <c r="AL430" i="59"/>
  <c r="AK430" i="59" s="1"/>
  <c r="AI430" i="59"/>
  <c r="V430" i="59"/>
  <c r="U430" i="59"/>
  <c r="AE430" i="59" s="1"/>
  <c r="R430" i="59"/>
  <c r="I430" i="59"/>
  <c r="E430" i="59"/>
  <c r="AL429" i="59"/>
  <c r="AK429" i="59" s="1"/>
  <c r="AI429" i="59"/>
  <c r="V429" i="59"/>
  <c r="U429" i="59"/>
  <c r="R429" i="59"/>
  <c r="I429" i="59"/>
  <c r="E429" i="59"/>
  <c r="AL428" i="59"/>
  <c r="AK428" i="59" s="1"/>
  <c r="AI428" i="59"/>
  <c r="V428" i="59"/>
  <c r="U428" i="59"/>
  <c r="AE428" i="59" s="1"/>
  <c r="R428" i="59"/>
  <c r="I428" i="59"/>
  <c r="E428" i="59"/>
  <c r="AL427" i="59"/>
  <c r="AK427" i="59" s="1"/>
  <c r="AI427" i="59"/>
  <c r="V427" i="59"/>
  <c r="U427" i="59"/>
  <c r="R427" i="59"/>
  <c r="I427" i="59"/>
  <c r="E427" i="59"/>
  <c r="AL426" i="59"/>
  <c r="AK426" i="59" s="1"/>
  <c r="AI426" i="59"/>
  <c r="V426" i="59"/>
  <c r="U426" i="59"/>
  <c r="AE426" i="59" s="1"/>
  <c r="R426" i="59"/>
  <c r="I426" i="59"/>
  <c r="E426" i="59"/>
  <c r="AL423" i="59"/>
  <c r="AK423" i="59" s="1"/>
  <c r="AI423" i="59"/>
  <c r="V423" i="59"/>
  <c r="U423" i="59"/>
  <c r="AE423" i="59" s="1"/>
  <c r="R423" i="59"/>
  <c r="I423" i="59"/>
  <c r="AL421" i="59"/>
  <c r="AK421" i="59"/>
  <c r="AI421" i="59"/>
  <c r="V421" i="59"/>
  <c r="U421" i="59"/>
  <c r="AF421" i="59" s="1"/>
  <c r="R421" i="59"/>
  <c r="O421" i="59"/>
  <c r="I421" i="59"/>
  <c r="AI420" i="59"/>
  <c r="V420" i="59"/>
  <c r="U420" i="59"/>
  <c r="AE420" i="59" s="1"/>
  <c r="R420" i="59"/>
  <c r="I420" i="59"/>
  <c r="AL419" i="59"/>
  <c r="AK419" i="59" s="1"/>
  <c r="AI419" i="59"/>
  <c r="V419" i="59"/>
  <c r="U419" i="59"/>
  <c r="AE419" i="59" s="1"/>
  <c r="R419" i="59"/>
  <c r="O419" i="59"/>
  <c r="I419" i="59"/>
  <c r="AL418" i="59"/>
  <c r="AK418" i="59" s="1"/>
  <c r="AI418" i="59"/>
  <c r="V418" i="59"/>
  <c r="U418" i="59"/>
  <c r="AE418" i="59" s="1"/>
  <c r="R418" i="59"/>
  <c r="I418" i="59"/>
  <c r="AL417" i="59"/>
  <c r="AK417" i="59" s="1"/>
  <c r="AI417" i="59"/>
  <c r="V417" i="59"/>
  <c r="U417" i="59"/>
  <c r="AE417" i="59" s="1"/>
  <c r="R417" i="59"/>
  <c r="O417" i="59"/>
  <c r="I417" i="59"/>
  <c r="AL416" i="59"/>
  <c r="AK416" i="59" s="1"/>
  <c r="AI416" i="59"/>
  <c r="V416" i="59"/>
  <c r="U416" i="59"/>
  <c r="AE416" i="59" s="1"/>
  <c r="R416" i="59"/>
  <c r="I416" i="59"/>
  <c r="O416" i="59" s="1"/>
  <c r="AL415" i="59"/>
  <c r="AK415" i="59"/>
  <c r="AI415" i="59"/>
  <c r="V415" i="59"/>
  <c r="U415" i="59"/>
  <c r="AE415" i="59" s="1"/>
  <c r="R415" i="59"/>
  <c r="O415" i="59"/>
  <c r="I415" i="59"/>
  <c r="AL414" i="59"/>
  <c r="AK414" i="59" s="1"/>
  <c r="AI414" i="59"/>
  <c r="V414" i="59"/>
  <c r="U414" i="59"/>
  <c r="AE414" i="59" s="1"/>
  <c r="R414" i="59"/>
  <c r="I414" i="59"/>
  <c r="O414" i="59" s="1"/>
  <c r="AL413" i="59"/>
  <c r="AK413" i="59"/>
  <c r="AI413" i="59"/>
  <c r="V413" i="59"/>
  <c r="U413" i="59"/>
  <c r="AE413" i="59" s="1"/>
  <c r="R413" i="59"/>
  <c r="O413" i="59"/>
  <c r="I413" i="59"/>
  <c r="AL412" i="59"/>
  <c r="AK412" i="59" s="1"/>
  <c r="AI412" i="59"/>
  <c r="V412" i="59"/>
  <c r="U412" i="59"/>
  <c r="AE412" i="59" s="1"/>
  <c r="R412" i="59"/>
  <c r="I412" i="59"/>
  <c r="O412" i="59" s="1"/>
  <c r="AL411" i="59"/>
  <c r="AK411" i="59" s="1"/>
  <c r="AI411" i="59"/>
  <c r="V411" i="59"/>
  <c r="U411" i="59"/>
  <c r="AE411" i="59" s="1"/>
  <c r="R411" i="59"/>
  <c r="O411" i="59"/>
  <c r="I411" i="59"/>
  <c r="AL410" i="59"/>
  <c r="AK410" i="59" s="1"/>
  <c r="AI410" i="59"/>
  <c r="V410" i="59"/>
  <c r="U410" i="59"/>
  <c r="AE410" i="59" s="1"/>
  <c r="R410" i="59"/>
  <c r="I410" i="59"/>
  <c r="O410" i="59" s="1"/>
  <c r="AL409" i="59"/>
  <c r="AK409" i="59"/>
  <c r="AI409" i="59"/>
  <c r="V409" i="59"/>
  <c r="U409" i="59"/>
  <c r="AE409" i="59" s="1"/>
  <c r="R409" i="59"/>
  <c r="O409" i="59"/>
  <c r="I409" i="59"/>
  <c r="AL408" i="59"/>
  <c r="AK408" i="59" s="1"/>
  <c r="AI408" i="59"/>
  <c r="V408" i="59"/>
  <c r="U408" i="59"/>
  <c r="AE408" i="59" s="1"/>
  <c r="R408" i="59"/>
  <c r="I408" i="59"/>
  <c r="O408" i="59" s="1"/>
  <c r="AL407" i="59"/>
  <c r="AK407" i="59" s="1"/>
  <c r="AI407" i="59"/>
  <c r="V407" i="59"/>
  <c r="U407" i="59"/>
  <c r="AE407" i="59" s="1"/>
  <c r="R407" i="59"/>
  <c r="O407" i="59"/>
  <c r="I407" i="59"/>
  <c r="AL406" i="59"/>
  <c r="AK406" i="59" s="1"/>
  <c r="AI406" i="59"/>
  <c r="V406" i="59"/>
  <c r="U406" i="59"/>
  <c r="AE406" i="59" s="1"/>
  <c r="R406" i="59"/>
  <c r="I406" i="59"/>
  <c r="O406" i="59" s="1"/>
  <c r="AL405" i="59"/>
  <c r="AK405" i="59" s="1"/>
  <c r="AI405" i="59"/>
  <c r="V405" i="59"/>
  <c r="U405" i="59"/>
  <c r="AE405" i="59" s="1"/>
  <c r="R405" i="59"/>
  <c r="O405" i="59"/>
  <c r="I405" i="59"/>
  <c r="AI404" i="59"/>
  <c r="V404" i="59"/>
  <c r="U404" i="59"/>
  <c r="AE404" i="59" s="1"/>
  <c r="T404" i="59"/>
  <c r="AD404" i="59" s="1"/>
  <c r="R404" i="59"/>
  <c r="I404" i="59"/>
  <c r="AL403" i="59"/>
  <c r="AK403" i="59" s="1"/>
  <c r="AI403" i="59"/>
  <c r="V403" i="59"/>
  <c r="U403" i="59"/>
  <c r="AE403" i="59" s="1"/>
  <c r="R403" i="59"/>
  <c r="O403" i="59"/>
  <c r="I403" i="59"/>
  <c r="AL402" i="59"/>
  <c r="AK402" i="59" s="1"/>
  <c r="AI402" i="59"/>
  <c r="V402" i="59"/>
  <c r="U402" i="59"/>
  <c r="AE402" i="59" s="1"/>
  <c r="R402" i="59"/>
  <c r="I402" i="59"/>
  <c r="O402" i="59" s="1"/>
  <c r="AL401" i="59"/>
  <c r="AK401" i="59" s="1"/>
  <c r="AI401" i="59"/>
  <c r="V401" i="59"/>
  <c r="U401" i="59"/>
  <c r="AE401" i="59" s="1"/>
  <c r="R401" i="59"/>
  <c r="O401" i="59"/>
  <c r="I401" i="59"/>
  <c r="AL400" i="59"/>
  <c r="AK400" i="59" s="1"/>
  <c r="AI400" i="59"/>
  <c r="V400" i="59"/>
  <c r="U400" i="59"/>
  <c r="AE400" i="59" s="1"/>
  <c r="R400" i="59"/>
  <c r="I400" i="59"/>
  <c r="O400" i="59" s="1"/>
  <c r="AL399" i="59"/>
  <c r="AK399" i="59" s="1"/>
  <c r="AI399" i="59"/>
  <c r="V399" i="59"/>
  <c r="U399" i="59"/>
  <c r="AE399" i="59" s="1"/>
  <c r="R399" i="59"/>
  <c r="O399" i="59"/>
  <c r="I399" i="59"/>
  <c r="AL398" i="59"/>
  <c r="AK398" i="59" s="1"/>
  <c r="AI398" i="59"/>
  <c r="V398" i="59"/>
  <c r="U398" i="59"/>
  <c r="AE398" i="59" s="1"/>
  <c r="R398" i="59"/>
  <c r="I398" i="59"/>
  <c r="O398" i="59" s="1"/>
  <c r="AL397" i="59"/>
  <c r="AK397" i="59"/>
  <c r="AI397" i="59"/>
  <c r="V397" i="59"/>
  <c r="U397" i="59"/>
  <c r="R397" i="59"/>
  <c r="O397" i="59"/>
  <c r="I397" i="59"/>
  <c r="AL396" i="59"/>
  <c r="AK396" i="59" s="1"/>
  <c r="AI396" i="59"/>
  <c r="V396" i="59"/>
  <c r="U396" i="59"/>
  <c r="AE396" i="59" s="1"/>
  <c r="R396" i="59"/>
  <c r="I396" i="59"/>
  <c r="O396" i="59" s="1"/>
  <c r="AL395" i="59"/>
  <c r="AK395" i="59" s="1"/>
  <c r="AI395" i="59"/>
  <c r="V395" i="59"/>
  <c r="U395" i="59"/>
  <c r="R395" i="59"/>
  <c r="O395" i="59"/>
  <c r="I395" i="59"/>
  <c r="AL394" i="59"/>
  <c r="AK394" i="59" s="1"/>
  <c r="AI394" i="59"/>
  <c r="V394" i="59"/>
  <c r="U394" i="59"/>
  <c r="AE394" i="59" s="1"/>
  <c r="R394" i="59"/>
  <c r="I394" i="59"/>
  <c r="O394" i="59" s="1"/>
  <c r="AL393" i="59"/>
  <c r="AK393" i="59" s="1"/>
  <c r="AI393" i="59"/>
  <c r="V393" i="59"/>
  <c r="U393" i="59"/>
  <c r="R393" i="59"/>
  <c r="O393" i="59"/>
  <c r="I393" i="59"/>
  <c r="AL392" i="59"/>
  <c r="AK392" i="59" s="1"/>
  <c r="AI392" i="59"/>
  <c r="V392" i="59"/>
  <c r="U392" i="59"/>
  <c r="AE392" i="59" s="1"/>
  <c r="R392" i="59"/>
  <c r="I392" i="59"/>
  <c r="O392" i="59" s="1"/>
  <c r="AL391" i="59"/>
  <c r="AK391" i="59" s="1"/>
  <c r="AI391" i="59"/>
  <c r="V391" i="59"/>
  <c r="U391" i="59"/>
  <c r="R391" i="59"/>
  <c r="O391" i="59"/>
  <c r="I391" i="59"/>
  <c r="AL390" i="59"/>
  <c r="AK390" i="59" s="1"/>
  <c r="AI390" i="59"/>
  <c r="V390" i="59"/>
  <c r="U390" i="59"/>
  <c r="AE390" i="59" s="1"/>
  <c r="R390" i="59"/>
  <c r="I390" i="59"/>
  <c r="O390" i="59" s="1"/>
  <c r="AL389" i="59"/>
  <c r="AK389" i="59" s="1"/>
  <c r="AI389" i="59"/>
  <c r="V389" i="59"/>
  <c r="U389" i="59"/>
  <c r="R389" i="59"/>
  <c r="O389" i="59"/>
  <c r="I389" i="59"/>
  <c r="AL388" i="59"/>
  <c r="AK388" i="59" s="1"/>
  <c r="AI388" i="59"/>
  <c r="V388" i="59"/>
  <c r="U388" i="59"/>
  <c r="AE388" i="59" s="1"/>
  <c r="R388" i="59"/>
  <c r="I388" i="59"/>
  <c r="O388" i="59" s="1"/>
  <c r="AL387" i="59"/>
  <c r="AK387" i="59"/>
  <c r="AI387" i="59"/>
  <c r="V387" i="59"/>
  <c r="U387" i="59"/>
  <c r="AE387" i="59" s="1"/>
  <c r="R387" i="59"/>
  <c r="I387" i="59"/>
  <c r="O387" i="59" s="1"/>
  <c r="AL386" i="59"/>
  <c r="AK386" i="59"/>
  <c r="AI386" i="59"/>
  <c r="V386" i="59"/>
  <c r="U386" i="59"/>
  <c r="AE386" i="59" s="1"/>
  <c r="R386" i="59"/>
  <c r="O386" i="59"/>
  <c r="I386" i="59"/>
  <c r="AL385" i="59"/>
  <c r="AK385" i="59" s="1"/>
  <c r="AI385" i="59"/>
  <c r="V385" i="59"/>
  <c r="U385" i="59"/>
  <c r="AE385" i="59" s="1"/>
  <c r="R385" i="59"/>
  <c r="I385" i="59"/>
  <c r="O385" i="59" s="1"/>
  <c r="AL384" i="59"/>
  <c r="AK384" i="59" s="1"/>
  <c r="AI384" i="59"/>
  <c r="V384" i="59"/>
  <c r="U384" i="59"/>
  <c r="AE384" i="59" s="1"/>
  <c r="R384" i="59"/>
  <c r="O384" i="59"/>
  <c r="I384" i="59"/>
  <c r="AL383" i="59"/>
  <c r="AK383" i="59" s="1"/>
  <c r="AI383" i="59"/>
  <c r="V383" i="59"/>
  <c r="U383" i="59"/>
  <c r="AE383" i="59" s="1"/>
  <c r="R383" i="59"/>
  <c r="I383" i="59"/>
  <c r="O383" i="59" s="1"/>
  <c r="AL382" i="59"/>
  <c r="AK382" i="59" s="1"/>
  <c r="AI382" i="59"/>
  <c r="V382" i="59"/>
  <c r="U382" i="59"/>
  <c r="AE382" i="59" s="1"/>
  <c r="R382" i="59"/>
  <c r="O382" i="59"/>
  <c r="I382" i="59"/>
  <c r="AL381" i="59"/>
  <c r="AK381" i="59" s="1"/>
  <c r="AI381" i="59"/>
  <c r="V381" i="59"/>
  <c r="U381" i="59"/>
  <c r="AE381" i="59" s="1"/>
  <c r="R381" i="59"/>
  <c r="I381" i="59"/>
  <c r="O381" i="59" s="1"/>
  <c r="AL380" i="59"/>
  <c r="AK380" i="59" s="1"/>
  <c r="AI380" i="59"/>
  <c r="V380" i="59"/>
  <c r="U380" i="59"/>
  <c r="AE380" i="59" s="1"/>
  <c r="R380" i="59"/>
  <c r="O380" i="59"/>
  <c r="I380" i="59"/>
  <c r="AL379" i="59"/>
  <c r="AK379" i="59" s="1"/>
  <c r="AI379" i="59"/>
  <c r="V379" i="59"/>
  <c r="U379" i="59"/>
  <c r="AE379" i="59" s="1"/>
  <c r="R379" i="59"/>
  <c r="I379" i="59"/>
  <c r="O379" i="59" s="1"/>
  <c r="E379" i="59"/>
  <c r="AL378" i="59"/>
  <c r="AK378" i="59" s="1"/>
  <c r="AI378" i="59"/>
  <c r="V378" i="59"/>
  <c r="U378" i="59"/>
  <c r="AE378" i="59" s="1"/>
  <c r="R378" i="59"/>
  <c r="I378" i="59"/>
  <c r="O378" i="59" s="1"/>
  <c r="E378" i="59"/>
  <c r="AI376" i="59"/>
  <c r="V376" i="59"/>
  <c r="U376" i="59"/>
  <c r="AE376" i="59" s="1"/>
  <c r="R376" i="59"/>
  <c r="J376" i="59"/>
  <c r="O376" i="59" s="1"/>
  <c r="I376" i="59"/>
  <c r="AL375" i="59"/>
  <c r="AK375" i="59" s="1"/>
  <c r="AI375" i="59"/>
  <c r="V375" i="59"/>
  <c r="U375" i="59"/>
  <c r="AE375" i="59" s="1"/>
  <c r="R375" i="59"/>
  <c r="J375" i="59"/>
  <c r="O375" i="59" s="1"/>
  <c r="I375" i="59"/>
  <c r="AI374" i="59"/>
  <c r="V374" i="59"/>
  <c r="U374" i="59"/>
  <c r="AE374" i="59" s="1"/>
  <c r="R374" i="59"/>
  <c r="I374" i="59"/>
  <c r="AI373" i="59"/>
  <c r="V373" i="59"/>
  <c r="U373" i="59"/>
  <c r="AE373" i="59" s="1"/>
  <c r="R373" i="59"/>
  <c r="O373" i="59"/>
  <c r="I373" i="59"/>
  <c r="AL372" i="59"/>
  <c r="AK372" i="59" s="1"/>
  <c r="AI372" i="59"/>
  <c r="V372" i="59"/>
  <c r="U372" i="59"/>
  <c r="AE372" i="59" s="1"/>
  <c r="R372" i="59"/>
  <c r="J372" i="59"/>
  <c r="O372" i="59" s="1"/>
  <c r="I372" i="59"/>
  <c r="AL371" i="59"/>
  <c r="AK371" i="59" s="1"/>
  <c r="AI371" i="59"/>
  <c r="V371" i="59"/>
  <c r="U371" i="59"/>
  <c r="AE371" i="59" s="1"/>
  <c r="R371" i="59"/>
  <c r="J371" i="59"/>
  <c r="O371" i="59" s="1"/>
  <c r="I371" i="59"/>
  <c r="AL370" i="59"/>
  <c r="AK370" i="59" s="1"/>
  <c r="AI370" i="59"/>
  <c r="V370" i="59"/>
  <c r="U370" i="59"/>
  <c r="AE370" i="59" s="1"/>
  <c r="R370" i="59"/>
  <c r="J370" i="59"/>
  <c r="O370" i="59" s="1"/>
  <c r="I370" i="59"/>
  <c r="AL369" i="59"/>
  <c r="AK369" i="59" s="1"/>
  <c r="AI369" i="59"/>
  <c r="V369" i="59"/>
  <c r="U369" i="59"/>
  <c r="AE369" i="59" s="1"/>
  <c r="R369" i="59"/>
  <c r="J369" i="59"/>
  <c r="O369" i="59" s="1"/>
  <c r="I369" i="59"/>
  <c r="AL368" i="59"/>
  <c r="AK368" i="59" s="1"/>
  <c r="AI368" i="59"/>
  <c r="V368" i="59"/>
  <c r="U368" i="59"/>
  <c r="AE368" i="59" s="1"/>
  <c r="R368" i="59"/>
  <c r="J368" i="59"/>
  <c r="O368" i="59" s="1"/>
  <c r="I368" i="59"/>
  <c r="AL367" i="59"/>
  <c r="AK367" i="59" s="1"/>
  <c r="AI367" i="59"/>
  <c r="V367" i="59"/>
  <c r="U367" i="59"/>
  <c r="AE367" i="59" s="1"/>
  <c r="R367" i="59"/>
  <c r="J367" i="59"/>
  <c r="O367" i="59" s="1"/>
  <c r="I367" i="59"/>
  <c r="AL366" i="59"/>
  <c r="AK366" i="59" s="1"/>
  <c r="AI366" i="59"/>
  <c r="V366" i="59"/>
  <c r="U366" i="59"/>
  <c r="AE366" i="59" s="1"/>
  <c r="R366" i="59"/>
  <c r="J366" i="59"/>
  <c r="O366" i="59" s="1"/>
  <c r="I366" i="59"/>
  <c r="AL364" i="59"/>
  <c r="AK364" i="59" s="1"/>
  <c r="AI364" i="59"/>
  <c r="V364" i="59"/>
  <c r="U364" i="59"/>
  <c r="AE364" i="59" s="1"/>
  <c r="R364" i="59"/>
  <c r="I364" i="59"/>
  <c r="O364" i="59" s="1"/>
  <c r="AL363" i="59"/>
  <c r="AK363" i="59" s="1"/>
  <c r="AI363" i="59"/>
  <c r="V363" i="59"/>
  <c r="U363" i="59"/>
  <c r="AE363" i="59" s="1"/>
  <c r="R363" i="59"/>
  <c r="O363" i="59"/>
  <c r="I363" i="59"/>
  <c r="AL362" i="59"/>
  <c r="AK362" i="59" s="1"/>
  <c r="AI362" i="59"/>
  <c r="V362" i="59"/>
  <c r="U362" i="59"/>
  <c r="AE362" i="59" s="1"/>
  <c r="R362" i="59"/>
  <c r="I362" i="59"/>
  <c r="O362" i="59" s="1"/>
  <c r="AL361" i="59"/>
  <c r="AK361" i="59" s="1"/>
  <c r="AI361" i="59"/>
  <c r="V361" i="59"/>
  <c r="U361" i="59"/>
  <c r="AE361" i="59" s="1"/>
  <c r="R361" i="59"/>
  <c r="O361" i="59"/>
  <c r="I361" i="59"/>
  <c r="AL360" i="59"/>
  <c r="AK360" i="59" s="1"/>
  <c r="AI360" i="59"/>
  <c r="V360" i="59"/>
  <c r="U360" i="59"/>
  <c r="AE360" i="59" s="1"/>
  <c r="R360" i="59"/>
  <c r="I360" i="59"/>
  <c r="O360" i="59" s="1"/>
  <c r="AL359" i="59"/>
  <c r="AK359" i="59" s="1"/>
  <c r="AI359" i="59"/>
  <c r="V359" i="59"/>
  <c r="U359" i="59"/>
  <c r="AE359" i="59" s="1"/>
  <c r="R359" i="59"/>
  <c r="O359" i="59"/>
  <c r="I359" i="59"/>
  <c r="AL358" i="59"/>
  <c r="AK358" i="59" s="1"/>
  <c r="AI358" i="59"/>
  <c r="V358" i="59"/>
  <c r="U358" i="59"/>
  <c r="AE358" i="59" s="1"/>
  <c r="R358" i="59"/>
  <c r="I358" i="59"/>
  <c r="O358" i="59" s="1"/>
  <c r="AL357" i="59"/>
  <c r="AK357" i="59"/>
  <c r="AI357" i="59"/>
  <c r="V357" i="59"/>
  <c r="U357" i="59"/>
  <c r="AE357" i="59" s="1"/>
  <c r="R357" i="59"/>
  <c r="O357" i="59"/>
  <c r="I357" i="59"/>
  <c r="AL356" i="59"/>
  <c r="AK356" i="59" s="1"/>
  <c r="AI356" i="59"/>
  <c r="V356" i="59"/>
  <c r="U356" i="59"/>
  <c r="AE356" i="59" s="1"/>
  <c r="R356" i="59"/>
  <c r="I356" i="59"/>
  <c r="O356" i="59" s="1"/>
  <c r="AL355" i="59"/>
  <c r="AK355" i="59" s="1"/>
  <c r="AI355" i="59"/>
  <c r="V355" i="59"/>
  <c r="U355" i="59"/>
  <c r="AE355" i="59" s="1"/>
  <c r="R355" i="59"/>
  <c r="O355" i="59"/>
  <c r="I355" i="59"/>
  <c r="AL354" i="59"/>
  <c r="AK354" i="59" s="1"/>
  <c r="AI354" i="59"/>
  <c r="V354" i="59"/>
  <c r="U354" i="59"/>
  <c r="AE354" i="59" s="1"/>
  <c r="R354" i="59"/>
  <c r="I354" i="59"/>
  <c r="O354" i="59" s="1"/>
  <c r="AL353" i="59"/>
  <c r="AK353" i="59" s="1"/>
  <c r="AI353" i="59"/>
  <c r="V353" i="59"/>
  <c r="U353" i="59"/>
  <c r="AE353" i="59" s="1"/>
  <c r="R353" i="59"/>
  <c r="O353" i="59"/>
  <c r="I353" i="59"/>
  <c r="AL352" i="59"/>
  <c r="AK352" i="59" s="1"/>
  <c r="AI352" i="59"/>
  <c r="V352" i="59"/>
  <c r="U352" i="59"/>
  <c r="AE352" i="59" s="1"/>
  <c r="R352" i="59"/>
  <c r="I352" i="59"/>
  <c r="O352" i="59" s="1"/>
  <c r="AL351" i="59"/>
  <c r="AK351" i="59" s="1"/>
  <c r="AI351" i="59"/>
  <c r="V351" i="59"/>
  <c r="U351" i="59"/>
  <c r="AE351" i="59" s="1"/>
  <c r="R351" i="59"/>
  <c r="O351" i="59"/>
  <c r="I351" i="59"/>
  <c r="AL350" i="59"/>
  <c r="AK350" i="59" s="1"/>
  <c r="AI350" i="59"/>
  <c r="V350" i="59"/>
  <c r="U350" i="59"/>
  <c r="AE350" i="59" s="1"/>
  <c r="R350" i="59"/>
  <c r="I350" i="59"/>
  <c r="O350" i="59" s="1"/>
  <c r="AL349" i="59"/>
  <c r="AK349" i="59" s="1"/>
  <c r="AI349" i="59"/>
  <c r="V349" i="59"/>
  <c r="U349" i="59"/>
  <c r="AE349" i="59" s="1"/>
  <c r="R349" i="59"/>
  <c r="O349" i="59"/>
  <c r="I349" i="59"/>
  <c r="AL348" i="59"/>
  <c r="AK348" i="59" s="1"/>
  <c r="AI348" i="59"/>
  <c r="V348" i="59"/>
  <c r="U348" i="59"/>
  <c r="AE348" i="59" s="1"/>
  <c r="R348" i="59"/>
  <c r="I348" i="59"/>
  <c r="O348" i="59" s="1"/>
  <c r="AL347" i="59"/>
  <c r="AK347" i="59" s="1"/>
  <c r="AI347" i="59"/>
  <c r="V347" i="59"/>
  <c r="U347" i="59"/>
  <c r="AE347" i="59" s="1"/>
  <c r="R347" i="59"/>
  <c r="O347" i="59"/>
  <c r="I347" i="59"/>
  <c r="AL346" i="59"/>
  <c r="AK346" i="59" s="1"/>
  <c r="AI346" i="59"/>
  <c r="V346" i="59"/>
  <c r="U346" i="59"/>
  <c r="AE346" i="59" s="1"/>
  <c r="R346" i="59"/>
  <c r="I346" i="59"/>
  <c r="O346" i="59" s="1"/>
  <c r="AL345" i="59"/>
  <c r="AK345" i="59" s="1"/>
  <c r="AI345" i="59"/>
  <c r="V345" i="59"/>
  <c r="U345" i="59"/>
  <c r="AE345" i="59" s="1"/>
  <c r="R345" i="59"/>
  <c r="O345" i="59"/>
  <c r="I345" i="59"/>
  <c r="AL344" i="59"/>
  <c r="AK344" i="59" s="1"/>
  <c r="AI344" i="59"/>
  <c r="V344" i="59"/>
  <c r="U344" i="59"/>
  <c r="AE344" i="59" s="1"/>
  <c r="R344" i="59"/>
  <c r="I344" i="59"/>
  <c r="AL343" i="59"/>
  <c r="AK343" i="59" s="1"/>
  <c r="AI343" i="59"/>
  <c r="V343" i="59"/>
  <c r="U343" i="59"/>
  <c r="AE343" i="59" s="1"/>
  <c r="R343" i="59"/>
  <c r="O343" i="59"/>
  <c r="I343" i="59"/>
  <c r="AL342" i="59"/>
  <c r="AK342" i="59" s="1"/>
  <c r="AI342" i="59"/>
  <c r="V342" i="59"/>
  <c r="U342" i="59"/>
  <c r="AE342" i="59" s="1"/>
  <c r="R342" i="59"/>
  <c r="I342" i="59"/>
  <c r="AL341" i="59"/>
  <c r="AK341" i="59" s="1"/>
  <c r="AI341" i="59"/>
  <c r="V341" i="59"/>
  <c r="U341" i="59"/>
  <c r="AE341" i="59" s="1"/>
  <c r="R341" i="59"/>
  <c r="O341" i="59"/>
  <c r="I341" i="59"/>
  <c r="AL340" i="59"/>
  <c r="AK340" i="59" s="1"/>
  <c r="AI340" i="59"/>
  <c r="V340" i="59"/>
  <c r="U340" i="59"/>
  <c r="AE340" i="59" s="1"/>
  <c r="R340" i="59"/>
  <c r="I340" i="59"/>
  <c r="AL339" i="59"/>
  <c r="AK339" i="59" s="1"/>
  <c r="AI339" i="59"/>
  <c r="V339" i="59"/>
  <c r="U339" i="59"/>
  <c r="AE339" i="59" s="1"/>
  <c r="R339" i="59"/>
  <c r="O339" i="59"/>
  <c r="I339" i="59"/>
  <c r="AL338" i="59"/>
  <c r="AK338" i="59" s="1"/>
  <c r="AI338" i="59"/>
  <c r="V338" i="59"/>
  <c r="U338" i="59"/>
  <c r="AE338" i="59" s="1"/>
  <c r="R338" i="59"/>
  <c r="I338" i="59"/>
  <c r="AL337" i="59"/>
  <c r="AK337" i="59" s="1"/>
  <c r="AI337" i="59"/>
  <c r="V337" i="59"/>
  <c r="U337" i="59"/>
  <c r="AE337" i="59" s="1"/>
  <c r="R337" i="59"/>
  <c r="O337" i="59"/>
  <c r="I337" i="59"/>
  <c r="AL335" i="59"/>
  <c r="AK335" i="59" s="1"/>
  <c r="AI335" i="59"/>
  <c r="V335" i="59"/>
  <c r="U335" i="59"/>
  <c r="AE335" i="59" s="1"/>
  <c r="R335" i="59"/>
  <c r="I335" i="59"/>
  <c r="O335" i="59" s="1"/>
  <c r="AL334" i="59"/>
  <c r="AK334" i="59" s="1"/>
  <c r="AI334" i="59"/>
  <c r="V334" i="59"/>
  <c r="U334" i="59"/>
  <c r="AE334" i="59" s="1"/>
  <c r="R334" i="59"/>
  <c r="O334" i="59"/>
  <c r="I334" i="59"/>
  <c r="AL333" i="59"/>
  <c r="AK333" i="59" s="1"/>
  <c r="AI333" i="59"/>
  <c r="V333" i="59"/>
  <c r="U333" i="59"/>
  <c r="AE333" i="59" s="1"/>
  <c r="R333" i="59"/>
  <c r="I333" i="59"/>
  <c r="O333" i="59" s="1"/>
  <c r="AL332" i="59"/>
  <c r="AK332" i="59" s="1"/>
  <c r="AI332" i="59"/>
  <c r="V332" i="59"/>
  <c r="U332" i="59"/>
  <c r="AE332" i="59" s="1"/>
  <c r="R332" i="59"/>
  <c r="O332" i="59"/>
  <c r="I332" i="59"/>
  <c r="AL331" i="59"/>
  <c r="AK331" i="59" s="1"/>
  <c r="AI331" i="59"/>
  <c r="V331" i="59"/>
  <c r="U331" i="59"/>
  <c r="AE331" i="59" s="1"/>
  <c r="R331" i="59"/>
  <c r="I331" i="59"/>
  <c r="O331" i="59" s="1"/>
  <c r="AL330" i="59"/>
  <c r="AK330" i="59" s="1"/>
  <c r="AI330" i="59"/>
  <c r="V330" i="59"/>
  <c r="U330" i="59"/>
  <c r="AE330" i="59" s="1"/>
  <c r="R330" i="59"/>
  <c r="O330" i="59"/>
  <c r="I330" i="59"/>
  <c r="AL329" i="59"/>
  <c r="AK329" i="59" s="1"/>
  <c r="AI329" i="59"/>
  <c r="V329" i="59"/>
  <c r="U329" i="59"/>
  <c r="AE329" i="59" s="1"/>
  <c r="R329" i="59"/>
  <c r="I329" i="59"/>
  <c r="O329" i="59" s="1"/>
  <c r="AL328" i="59"/>
  <c r="AK328" i="59" s="1"/>
  <c r="AI328" i="59"/>
  <c r="V328" i="59"/>
  <c r="U328" i="59"/>
  <c r="AE328" i="59" s="1"/>
  <c r="R328" i="59"/>
  <c r="O328" i="59"/>
  <c r="I328" i="59"/>
  <c r="AL327" i="59"/>
  <c r="AK327" i="59" s="1"/>
  <c r="AI327" i="59"/>
  <c r="V327" i="59"/>
  <c r="U327" i="59"/>
  <c r="AE327" i="59" s="1"/>
  <c r="R327" i="59"/>
  <c r="I327" i="59"/>
  <c r="O327" i="59" s="1"/>
  <c r="AL326" i="59"/>
  <c r="AK326" i="59" s="1"/>
  <c r="AI326" i="59"/>
  <c r="V326" i="59"/>
  <c r="U326" i="59"/>
  <c r="AE326" i="59" s="1"/>
  <c r="R326" i="59"/>
  <c r="O326" i="59"/>
  <c r="I326" i="59"/>
  <c r="AL325" i="59"/>
  <c r="AK325" i="59" s="1"/>
  <c r="AI325" i="59"/>
  <c r="V325" i="59"/>
  <c r="U325" i="59"/>
  <c r="AE325" i="59" s="1"/>
  <c r="R325" i="59"/>
  <c r="I325" i="59"/>
  <c r="O325" i="59" s="1"/>
  <c r="AL324" i="59"/>
  <c r="AK324" i="59" s="1"/>
  <c r="AI324" i="59"/>
  <c r="V324" i="59"/>
  <c r="U324" i="59"/>
  <c r="AE324" i="59" s="1"/>
  <c r="R324" i="59"/>
  <c r="O324" i="59"/>
  <c r="I324" i="59"/>
  <c r="AL323" i="59"/>
  <c r="AK323" i="59" s="1"/>
  <c r="AI323" i="59"/>
  <c r="V323" i="59"/>
  <c r="U323" i="59"/>
  <c r="AE323" i="59" s="1"/>
  <c r="R323" i="59"/>
  <c r="I323" i="59"/>
  <c r="O323" i="59" s="1"/>
  <c r="AL322" i="59"/>
  <c r="AK322" i="59"/>
  <c r="AI322" i="59"/>
  <c r="V322" i="59"/>
  <c r="U322" i="59"/>
  <c r="AE322" i="59" s="1"/>
  <c r="R322" i="59"/>
  <c r="O322" i="59"/>
  <c r="I322" i="59"/>
  <c r="AL321" i="59"/>
  <c r="AK321" i="59" s="1"/>
  <c r="AI321" i="59"/>
  <c r="V321" i="59"/>
  <c r="U321" i="59"/>
  <c r="AE321" i="59" s="1"/>
  <c r="R321" i="59"/>
  <c r="I321" i="59"/>
  <c r="O321" i="59" s="1"/>
  <c r="AL320" i="59"/>
  <c r="AK320" i="59" s="1"/>
  <c r="AI320" i="59"/>
  <c r="V320" i="59"/>
  <c r="U320" i="59"/>
  <c r="AE320" i="59" s="1"/>
  <c r="R320" i="59"/>
  <c r="O320" i="59"/>
  <c r="I320" i="59"/>
  <c r="AL319" i="59"/>
  <c r="AK319" i="59" s="1"/>
  <c r="AI319" i="59"/>
  <c r="V319" i="59"/>
  <c r="U319" i="59"/>
  <c r="AE319" i="59" s="1"/>
  <c r="R319" i="59"/>
  <c r="I319" i="59"/>
  <c r="O319" i="59" s="1"/>
  <c r="AL318" i="59"/>
  <c r="AK318" i="59" s="1"/>
  <c r="AI318" i="59"/>
  <c r="V318" i="59"/>
  <c r="U318" i="59"/>
  <c r="AE318" i="59" s="1"/>
  <c r="R318" i="59"/>
  <c r="O318" i="59"/>
  <c r="I318" i="59"/>
  <c r="AL317" i="59"/>
  <c r="AK317" i="59" s="1"/>
  <c r="AI317" i="59"/>
  <c r="V317" i="59"/>
  <c r="U317" i="59"/>
  <c r="AE317" i="59" s="1"/>
  <c r="R317" i="59"/>
  <c r="I317" i="59"/>
  <c r="O317" i="59" s="1"/>
  <c r="AL316" i="59"/>
  <c r="AK316" i="59" s="1"/>
  <c r="AI316" i="59"/>
  <c r="V316" i="59"/>
  <c r="U316" i="59"/>
  <c r="AE316" i="59" s="1"/>
  <c r="R316" i="59"/>
  <c r="O316" i="59"/>
  <c r="I316" i="59"/>
  <c r="AL314" i="59"/>
  <c r="AK314" i="59" s="1"/>
  <c r="AI314" i="59"/>
  <c r="V314" i="59"/>
  <c r="U314" i="59"/>
  <c r="AE314" i="59" s="1"/>
  <c r="R314" i="59"/>
  <c r="I314" i="59"/>
  <c r="AI313" i="59"/>
  <c r="V313" i="59"/>
  <c r="U313" i="59"/>
  <c r="AE313" i="59" s="1"/>
  <c r="AG313" i="59" s="1"/>
  <c r="R313" i="59"/>
  <c r="I313" i="59"/>
  <c r="AL312" i="59"/>
  <c r="AK312" i="59" s="1"/>
  <c r="AI312" i="59"/>
  <c r="V312" i="59"/>
  <c r="U312" i="59"/>
  <c r="AE312" i="59" s="1"/>
  <c r="R312" i="59"/>
  <c r="O312" i="59"/>
  <c r="I312" i="59"/>
  <c r="AI311" i="59"/>
  <c r="V311" i="59"/>
  <c r="U311" i="59"/>
  <c r="AE311" i="59" s="1"/>
  <c r="AG311" i="59" s="1"/>
  <c r="R311" i="59"/>
  <c r="O311" i="59"/>
  <c r="I311" i="59"/>
  <c r="AI310" i="59"/>
  <c r="V310" i="59"/>
  <c r="U310" i="59"/>
  <c r="AE310" i="59" s="1"/>
  <c r="AG310" i="59" s="1"/>
  <c r="R310" i="59"/>
  <c r="O310" i="59"/>
  <c r="I310" i="59"/>
  <c r="AI309" i="59"/>
  <c r="V309" i="59"/>
  <c r="U309" i="59"/>
  <c r="AE309" i="59" s="1"/>
  <c r="AG309" i="59" s="1"/>
  <c r="R309" i="59"/>
  <c r="O309" i="59"/>
  <c r="I309" i="59"/>
  <c r="AI308" i="59"/>
  <c r="V308" i="59"/>
  <c r="U308" i="59"/>
  <c r="AE308" i="59" s="1"/>
  <c r="AG308" i="59" s="1"/>
  <c r="R308" i="59"/>
  <c r="O308" i="59"/>
  <c r="I308" i="59"/>
  <c r="AL307" i="59"/>
  <c r="AK307" i="59" s="1"/>
  <c r="AI307" i="59"/>
  <c r="V307" i="59"/>
  <c r="U307" i="59"/>
  <c r="AE307" i="59" s="1"/>
  <c r="R307" i="59"/>
  <c r="I307" i="59"/>
  <c r="AL306" i="59"/>
  <c r="AK306" i="59" s="1"/>
  <c r="AI306" i="59"/>
  <c r="V306" i="59"/>
  <c r="U306" i="59"/>
  <c r="AE306" i="59" s="1"/>
  <c r="R306" i="59"/>
  <c r="O306" i="59"/>
  <c r="I306" i="59"/>
  <c r="AL305" i="59"/>
  <c r="AK305" i="59" s="1"/>
  <c r="AI305" i="59"/>
  <c r="V305" i="59"/>
  <c r="U305" i="59"/>
  <c r="AE305" i="59" s="1"/>
  <c r="R305" i="59"/>
  <c r="I305" i="59"/>
  <c r="AL304" i="59"/>
  <c r="AK304" i="59" s="1"/>
  <c r="AI304" i="59"/>
  <c r="V304" i="59"/>
  <c r="U304" i="59"/>
  <c r="AE304" i="59" s="1"/>
  <c r="R304" i="59"/>
  <c r="O304" i="59"/>
  <c r="I304" i="59"/>
  <c r="AL303" i="59"/>
  <c r="AK303" i="59" s="1"/>
  <c r="AI303" i="59"/>
  <c r="V303" i="59"/>
  <c r="U303" i="59"/>
  <c r="AE303" i="59" s="1"/>
  <c r="R303" i="59"/>
  <c r="I303" i="59"/>
  <c r="AL302" i="59"/>
  <c r="AK302" i="59" s="1"/>
  <c r="AI302" i="59"/>
  <c r="V302" i="59"/>
  <c r="U302" i="59"/>
  <c r="AE302" i="59" s="1"/>
  <c r="R302" i="59"/>
  <c r="O302" i="59"/>
  <c r="I302" i="59"/>
  <c r="AL301" i="59"/>
  <c r="AK301" i="59" s="1"/>
  <c r="AI301" i="59"/>
  <c r="V301" i="59"/>
  <c r="U301" i="59"/>
  <c r="AE301" i="59" s="1"/>
  <c r="R301" i="59"/>
  <c r="I301" i="59"/>
  <c r="AL300" i="59"/>
  <c r="AK300" i="59" s="1"/>
  <c r="AI300" i="59"/>
  <c r="V300" i="59"/>
  <c r="U300" i="59"/>
  <c r="AE300" i="59" s="1"/>
  <c r="R300" i="59"/>
  <c r="O300" i="59"/>
  <c r="I300" i="59"/>
  <c r="AL299" i="59"/>
  <c r="AK299" i="59" s="1"/>
  <c r="AI299" i="59"/>
  <c r="V299" i="59"/>
  <c r="U299" i="59"/>
  <c r="AE299" i="59" s="1"/>
  <c r="R299" i="59"/>
  <c r="I299" i="59"/>
  <c r="O299" i="59" s="1"/>
  <c r="AL298" i="59"/>
  <c r="AK298" i="59" s="1"/>
  <c r="AI298" i="59"/>
  <c r="V298" i="59"/>
  <c r="U298" i="59"/>
  <c r="AE298" i="59" s="1"/>
  <c r="R298" i="59"/>
  <c r="O298" i="59"/>
  <c r="I298" i="59"/>
  <c r="AL297" i="59"/>
  <c r="AK297" i="59" s="1"/>
  <c r="AI297" i="59"/>
  <c r="V297" i="59"/>
  <c r="U297" i="59"/>
  <c r="AE297" i="59" s="1"/>
  <c r="R297" i="59"/>
  <c r="I297" i="59"/>
  <c r="AL296" i="59"/>
  <c r="AK296" i="59" s="1"/>
  <c r="AI296" i="59"/>
  <c r="V296" i="59"/>
  <c r="U296" i="59"/>
  <c r="AE296" i="59" s="1"/>
  <c r="R296" i="59"/>
  <c r="O296" i="59"/>
  <c r="I296" i="59"/>
  <c r="AL295" i="59"/>
  <c r="AK295" i="59" s="1"/>
  <c r="AI295" i="59"/>
  <c r="V295" i="59"/>
  <c r="U295" i="59"/>
  <c r="AE295" i="59" s="1"/>
  <c r="R295" i="59"/>
  <c r="I295" i="59"/>
  <c r="AL294" i="59"/>
  <c r="AK294" i="59" s="1"/>
  <c r="AI294" i="59"/>
  <c r="V294" i="59"/>
  <c r="U294" i="59"/>
  <c r="AE294" i="59" s="1"/>
  <c r="R294" i="59"/>
  <c r="O294" i="59"/>
  <c r="I294" i="59"/>
  <c r="AL293" i="59"/>
  <c r="AK293" i="59" s="1"/>
  <c r="AI293" i="59"/>
  <c r="V293" i="59"/>
  <c r="U293" i="59"/>
  <c r="AE293" i="59" s="1"/>
  <c r="R293" i="59"/>
  <c r="I293" i="59"/>
  <c r="AL292" i="59"/>
  <c r="AK292" i="59" s="1"/>
  <c r="AI292" i="59"/>
  <c r="V292" i="59"/>
  <c r="U292" i="59"/>
  <c r="AE292" i="59" s="1"/>
  <c r="R292" i="59"/>
  <c r="O292" i="59"/>
  <c r="I292" i="59"/>
  <c r="AL291" i="59"/>
  <c r="AK291" i="59" s="1"/>
  <c r="AI291" i="59"/>
  <c r="V291" i="59"/>
  <c r="U291" i="59"/>
  <c r="AE291" i="59" s="1"/>
  <c r="R291" i="59"/>
  <c r="I291" i="59"/>
  <c r="AL290" i="59"/>
  <c r="AK290" i="59" s="1"/>
  <c r="AI290" i="59"/>
  <c r="V290" i="59"/>
  <c r="U290" i="59"/>
  <c r="AE290" i="59" s="1"/>
  <c r="R290" i="59"/>
  <c r="O290" i="59"/>
  <c r="I290" i="59"/>
  <c r="AL289" i="59"/>
  <c r="AK289" i="59" s="1"/>
  <c r="AI289" i="59"/>
  <c r="V289" i="59"/>
  <c r="U289" i="59"/>
  <c r="AE289" i="59" s="1"/>
  <c r="R289" i="59"/>
  <c r="I289" i="59"/>
  <c r="AL288" i="59"/>
  <c r="AK288" i="59" s="1"/>
  <c r="AI288" i="59"/>
  <c r="V288" i="59"/>
  <c r="U288" i="59"/>
  <c r="AE288" i="59" s="1"/>
  <c r="R288" i="59"/>
  <c r="O288" i="59"/>
  <c r="I288" i="59"/>
  <c r="AL287" i="59"/>
  <c r="AK287" i="59" s="1"/>
  <c r="AI287" i="59"/>
  <c r="V287" i="59"/>
  <c r="U287" i="59"/>
  <c r="AE287" i="59" s="1"/>
  <c r="R287" i="59"/>
  <c r="I287" i="59"/>
  <c r="AL286" i="59"/>
  <c r="AK286" i="59" s="1"/>
  <c r="AI286" i="59"/>
  <c r="V286" i="59"/>
  <c r="U286" i="59"/>
  <c r="AE286" i="59" s="1"/>
  <c r="R286" i="59"/>
  <c r="O286" i="59"/>
  <c r="I286" i="59"/>
  <c r="AL285" i="59"/>
  <c r="AK285" i="59" s="1"/>
  <c r="AI285" i="59"/>
  <c r="V285" i="59"/>
  <c r="U285" i="59"/>
  <c r="AE285" i="59" s="1"/>
  <c r="R285" i="59"/>
  <c r="I285" i="59"/>
  <c r="AL283" i="59"/>
  <c r="AK283" i="59" s="1"/>
  <c r="AI283" i="59"/>
  <c r="V283" i="59"/>
  <c r="U283" i="59"/>
  <c r="AE283" i="59" s="1"/>
  <c r="R283" i="59"/>
  <c r="O283" i="59"/>
  <c r="I283" i="59"/>
  <c r="AL282" i="59"/>
  <c r="AK282" i="59" s="1"/>
  <c r="AI282" i="59"/>
  <c r="V282" i="59"/>
  <c r="U282" i="59"/>
  <c r="AE282" i="59" s="1"/>
  <c r="R282" i="59"/>
  <c r="I282" i="59"/>
  <c r="AL281" i="59"/>
  <c r="AK281" i="59" s="1"/>
  <c r="AI281" i="59"/>
  <c r="V281" i="59"/>
  <c r="U281" i="59"/>
  <c r="AE281" i="59" s="1"/>
  <c r="R281" i="59"/>
  <c r="O281" i="59"/>
  <c r="I281" i="59"/>
  <c r="AL280" i="59"/>
  <c r="AK280" i="59" s="1"/>
  <c r="AI280" i="59"/>
  <c r="V280" i="59"/>
  <c r="U280" i="59"/>
  <c r="AE280" i="59" s="1"/>
  <c r="R280" i="59"/>
  <c r="I280" i="59"/>
  <c r="AL279" i="59"/>
  <c r="AK279" i="59" s="1"/>
  <c r="AI279" i="59"/>
  <c r="V279" i="59"/>
  <c r="U279" i="59"/>
  <c r="AE279" i="59" s="1"/>
  <c r="R279" i="59"/>
  <c r="O279" i="59"/>
  <c r="I279" i="59"/>
  <c r="AL278" i="59"/>
  <c r="AK278" i="59" s="1"/>
  <c r="AI278" i="59"/>
  <c r="V278" i="59"/>
  <c r="U278" i="59"/>
  <c r="AE278" i="59" s="1"/>
  <c r="R278" i="59"/>
  <c r="I278" i="59"/>
  <c r="AL277" i="59"/>
  <c r="AK277" i="59" s="1"/>
  <c r="AI277" i="59"/>
  <c r="V277" i="59"/>
  <c r="U277" i="59"/>
  <c r="AE277" i="59" s="1"/>
  <c r="R277" i="59"/>
  <c r="O277" i="59"/>
  <c r="I277" i="59"/>
  <c r="AL276" i="59"/>
  <c r="AK276" i="59" s="1"/>
  <c r="AI276" i="59"/>
  <c r="V276" i="59"/>
  <c r="U276" i="59"/>
  <c r="AE276" i="59" s="1"/>
  <c r="R276" i="59"/>
  <c r="I276" i="59"/>
  <c r="AL275" i="59"/>
  <c r="AK275" i="59" s="1"/>
  <c r="AI275" i="59"/>
  <c r="V275" i="59"/>
  <c r="U275" i="59"/>
  <c r="AE275" i="59" s="1"/>
  <c r="R275" i="59"/>
  <c r="O275" i="59"/>
  <c r="I275" i="59"/>
  <c r="AL274" i="59"/>
  <c r="AK274" i="59" s="1"/>
  <c r="AI274" i="59"/>
  <c r="V274" i="59"/>
  <c r="U274" i="59"/>
  <c r="AE274" i="59" s="1"/>
  <c r="R274" i="59"/>
  <c r="I274" i="59"/>
  <c r="AL273" i="59"/>
  <c r="AK273" i="59" s="1"/>
  <c r="AI273" i="59"/>
  <c r="V273" i="59"/>
  <c r="U273" i="59"/>
  <c r="AE273" i="59" s="1"/>
  <c r="R273" i="59"/>
  <c r="O273" i="59"/>
  <c r="I273" i="59"/>
  <c r="AL272" i="59"/>
  <c r="AK272" i="59" s="1"/>
  <c r="AI272" i="59"/>
  <c r="V272" i="59"/>
  <c r="U272" i="59"/>
  <c r="AE272" i="59" s="1"/>
  <c r="R272" i="59"/>
  <c r="I272" i="59"/>
  <c r="AL271" i="59"/>
  <c r="AK271" i="59" s="1"/>
  <c r="AI271" i="59"/>
  <c r="V271" i="59"/>
  <c r="U271" i="59"/>
  <c r="AE271" i="59" s="1"/>
  <c r="R271" i="59"/>
  <c r="O271" i="59"/>
  <c r="I271" i="59"/>
  <c r="AL270" i="59"/>
  <c r="AK270" i="59" s="1"/>
  <c r="AI270" i="59"/>
  <c r="V270" i="59"/>
  <c r="U270" i="59"/>
  <c r="AE270" i="59" s="1"/>
  <c r="R270" i="59"/>
  <c r="I270" i="59"/>
  <c r="AL269" i="59"/>
  <c r="AK269" i="59" s="1"/>
  <c r="AI269" i="59"/>
  <c r="V269" i="59"/>
  <c r="U269" i="59"/>
  <c r="AE269" i="59" s="1"/>
  <c r="R269" i="59"/>
  <c r="O269" i="59"/>
  <c r="I269" i="59"/>
  <c r="AL268" i="59"/>
  <c r="AK268" i="59" s="1"/>
  <c r="AI268" i="59"/>
  <c r="V268" i="59"/>
  <c r="U268" i="59"/>
  <c r="AE268" i="59" s="1"/>
  <c r="R268" i="59"/>
  <c r="I268" i="59"/>
  <c r="AL267" i="59"/>
  <c r="AK267" i="59" s="1"/>
  <c r="AI267" i="59"/>
  <c r="V267" i="59"/>
  <c r="U267" i="59"/>
  <c r="AE267" i="59" s="1"/>
  <c r="R267" i="59"/>
  <c r="O267" i="59"/>
  <c r="I267" i="59"/>
  <c r="AL266" i="59"/>
  <c r="AK266" i="59" s="1"/>
  <c r="AI266" i="59"/>
  <c r="V266" i="59"/>
  <c r="U266" i="59"/>
  <c r="AE266" i="59" s="1"/>
  <c r="R266" i="59"/>
  <c r="I266" i="59"/>
  <c r="AL265" i="59"/>
  <c r="AK265" i="59" s="1"/>
  <c r="AI265" i="59"/>
  <c r="V265" i="59"/>
  <c r="U265" i="59"/>
  <c r="AE265" i="59" s="1"/>
  <c r="R265" i="59"/>
  <c r="O265" i="59"/>
  <c r="I265" i="59"/>
  <c r="AL264" i="59"/>
  <c r="AK264" i="59" s="1"/>
  <c r="AI264" i="59"/>
  <c r="V264" i="59"/>
  <c r="U264" i="59"/>
  <c r="AE264" i="59" s="1"/>
  <c r="R264" i="59"/>
  <c r="I264" i="59"/>
  <c r="AL263" i="59"/>
  <c r="AK263" i="59" s="1"/>
  <c r="AI263" i="59"/>
  <c r="V263" i="59"/>
  <c r="U263" i="59"/>
  <c r="AE263" i="59" s="1"/>
  <c r="R263" i="59"/>
  <c r="O263" i="59"/>
  <c r="I263" i="59"/>
  <c r="AL261" i="59"/>
  <c r="AK261" i="59" s="1"/>
  <c r="AI261" i="59"/>
  <c r="V261" i="59"/>
  <c r="U261" i="59"/>
  <c r="AE261" i="59" s="1"/>
  <c r="R261" i="59"/>
  <c r="I261" i="59"/>
  <c r="AL260" i="59"/>
  <c r="AK260" i="59" s="1"/>
  <c r="AI260" i="59"/>
  <c r="V260" i="59"/>
  <c r="U260" i="59"/>
  <c r="AE260" i="59" s="1"/>
  <c r="R260" i="59"/>
  <c r="O260" i="59"/>
  <c r="I260" i="59"/>
  <c r="AL259" i="59"/>
  <c r="AK259" i="59" s="1"/>
  <c r="AI259" i="59"/>
  <c r="V259" i="59"/>
  <c r="U259" i="59"/>
  <c r="AE259" i="59" s="1"/>
  <c r="R259" i="59"/>
  <c r="I259" i="59"/>
  <c r="AL258" i="59"/>
  <c r="AK258" i="59" s="1"/>
  <c r="AI258" i="59"/>
  <c r="V258" i="59"/>
  <c r="U258" i="59"/>
  <c r="AE258" i="59" s="1"/>
  <c r="R258" i="59"/>
  <c r="O258" i="59"/>
  <c r="I258" i="59"/>
  <c r="AL257" i="59"/>
  <c r="AK257" i="59" s="1"/>
  <c r="AI257" i="59"/>
  <c r="V257" i="59"/>
  <c r="U257" i="59"/>
  <c r="AE257" i="59" s="1"/>
  <c r="R257" i="59"/>
  <c r="I257" i="59"/>
  <c r="AL256" i="59"/>
  <c r="AK256" i="59" s="1"/>
  <c r="AI256" i="59"/>
  <c r="V256" i="59"/>
  <c r="U256" i="59"/>
  <c r="AE256" i="59" s="1"/>
  <c r="R256" i="59"/>
  <c r="O256" i="59"/>
  <c r="I256" i="59"/>
  <c r="AL255" i="59"/>
  <c r="AK255" i="59" s="1"/>
  <c r="AI255" i="59"/>
  <c r="V255" i="59"/>
  <c r="U255" i="59"/>
  <c r="AE255" i="59" s="1"/>
  <c r="R255" i="59"/>
  <c r="I255" i="59"/>
  <c r="AI253" i="59"/>
  <c r="V253" i="59"/>
  <c r="U253" i="59"/>
  <c r="AE253" i="59" s="1"/>
  <c r="I253" i="59"/>
  <c r="AL252" i="59"/>
  <c r="AK252" i="59" s="1"/>
  <c r="AI252" i="59"/>
  <c r="V252" i="59"/>
  <c r="U252" i="59"/>
  <c r="AE252" i="59" s="1"/>
  <c r="R252" i="59"/>
  <c r="I252" i="59"/>
  <c r="AL251" i="59"/>
  <c r="AK251" i="59"/>
  <c r="AI251" i="59"/>
  <c r="V251" i="59"/>
  <c r="U251" i="59"/>
  <c r="AE251" i="59" s="1"/>
  <c r="R251" i="59"/>
  <c r="O251" i="59"/>
  <c r="I251" i="59"/>
  <c r="AL250" i="59"/>
  <c r="AK250" i="59" s="1"/>
  <c r="AI250" i="59"/>
  <c r="V250" i="59"/>
  <c r="U250" i="59"/>
  <c r="AE250" i="59" s="1"/>
  <c r="R250" i="59"/>
  <c r="I250" i="59"/>
  <c r="AL249" i="59"/>
  <c r="AK249" i="59"/>
  <c r="AI249" i="59"/>
  <c r="V249" i="59"/>
  <c r="U249" i="59"/>
  <c r="AE249" i="59" s="1"/>
  <c r="R249" i="59"/>
  <c r="O249" i="59"/>
  <c r="I249" i="59"/>
  <c r="AL248" i="59"/>
  <c r="AK248" i="59" s="1"/>
  <c r="AI248" i="59"/>
  <c r="V248" i="59"/>
  <c r="U248" i="59"/>
  <c r="AE248" i="59" s="1"/>
  <c r="R248" i="59"/>
  <c r="I248" i="59"/>
  <c r="AL247" i="59"/>
  <c r="AK247" i="59" s="1"/>
  <c r="AI247" i="59"/>
  <c r="V247" i="59"/>
  <c r="U247" i="59"/>
  <c r="AE247" i="59" s="1"/>
  <c r="R247" i="59"/>
  <c r="O247" i="59"/>
  <c r="I247" i="59"/>
  <c r="AL244" i="59"/>
  <c r="AK244" i="59" s="1"/>
  <c r="AI244" i="59"/>
  <c r="V244" i="59"/>
  <c r="U244" i="59"/>
  <c r="AE244" i="59" s="1"/>
  <c r="R244" i="59"/>
  <c r="I244" i="59"/>
  <c r="AL243" i="59"/>
  <c r="AK243" i="59" s="1"/>
  <c r="AI243" i="59"/>
  <c r="V243" i="59"/>
  <c r="U243" i="59"/>
  <c r="AE243" i="59" s="1"/>
  <c r="R243" i="59"/>
  <c r="O243" i="59"/>
  <c r="I243" i="59"/>
  <c r="AL242" i="59"/>
  <c r="AK242" i="59" s="1"/>
  <c r="AI242" i="59"/>
  <c r="V242" i="59"/>
  <c r="U242" i="59"/>
  <c r="AE242" i="59" s="1"/>
  <c r="R242" i="59"/>
  <c r="I242" i="59"/>
  <c r="AL241" i="59"/>
  <c r="AK241" i="59" s="1"/>
  <c r="AI241" i="59"/>
  <c r="V241" i="59"/>
  <c r="U241" i="59"/>
  <c r="AE241" i="59" s="1"/>
  <c r="R241" i="59"/>
  <c r="O241" i="59"/>
  <c r="I241" i="59"/>
  <c r="AL240" i="59"/>
  <c r="AK240" i="59" s="1"/>
  <c r="AI240" i="59"/>
  <c r="V240" i="59"/>
  <c r="U240" i="59"/>
  <c r="AE240" i="59" s="1"/>
  <c r="R240" i="59"/>
  <c r="I240" i="59"/>
  <c r="AL239" i="59"/>
  <c r="AK239" i="59" s="1"/>
  <c r="AI239" i="59"/>
  <c r="V239" i="59"/>
  <c r="U239" i="59"/>
  <c r="AE239" i="59" s="1"/>
  <c r="R239" i="59"/>
  <c r="O239" i="59"/>
  <c r="I239" i="59"/>
  <c r="AL238" i="59"/>
  <c r="AK238" i="59" s="1"/>
  <c r="AI238" i="59"/>
  <c r="V238" i="59"/>
  <c r="U238" i="59"/>
  <c r="AE238" i="59" s="1"/>
  <c r="R238" i="59"/>
  <c r="I238" i="59"/>
  <c r="AL237" i="59"/>
  <c r="AK237" i="59" s="1"/>
  <c r="AI237" i="59"/>
  <c r="V237" i="59"/>
  <c r="U237" i="59"/>
  <c r="AE237" i="59" s="1"/>
  <c r="R237" i="59"/>
  <c r="O237" i="59"/>
  <c r="I237" i="59"/>
  <c r="AL235" i="59"/>
  <c r="AK235" i="59" s="1"/>
  <c r="AI235" i="59"/>
  <c r="V235" i="59"/>
  <c r="U235" i="59"/>
  <c r="AE235" i="59" s="1"/>
  <c r="R235" i="59"/>
  <c r="I235" i="59"/>
  <c r="AL234" i="59"/>
  <c r="AK234" i="59" s="1"/>
  <c r="AI234" i="59"/>
  <c r="V234" i="59"/>
  <c r="U234" i="59"/>
  <c r="AE234" i="59" s="1"/>
  <c r="R234" i="59"/>
  <c r="O234" i="59"/>
  <c r="I234" i="59"/>
  <c r="AL233" i="59"/>
  <c r="AK233" i="59" s="1"/>
  <c r="AI233" i="59"/>
  <c r="V233" i="59"/>
  <c r="U233" i="59"/>
  <c r="AE233" i="59" s="1"/>
  <c r="R233" i="59"/>
  <c r="I233" i="59"/>
  <c r="AL232" i="59"/>
  <c r="AK232" i="59" s="1"/>
  <c r="AI232" i="59"/>
  <c r="V232" i="59"/>
  <c r="U232" i="59"/>
  <c r="R232" i="59"/>
  <c r="O232" i="59"/>
  <c r="I232" i="59"/>
  <c r="AL231" i="59"/>
  <c r="AK231" i="59" s="1"/>
  <c r="AI231" i="59"/>
  <c r="V231" i="59"/>
  <c r="U231" i="59"/>
  <c r="AE231" i="59" s="1"/>
  <c r="R231" i="59"/>
  <c r="I231" i="59"/>
  <c r="AL229" i="59"/>
  <c r="AK229" i="59" s="1"/>
  <c r="AI229" i="59"/>
  <c r="V229" i="59"/>
  <c r="U229" i="59"/>
  <c r="R229" i="59"/>
  <c r="O229" i="59"/>
  <c r="I229" i="59"/>
  <c r="AL228" i="59"/>
  <c r="AK228" i="59" s="1"/>
  <c r="AI228" i="59"/>
  <c r="V228" i="59"/>
  <c r="U228" i="59"/>
  <c r="AE228" i="59" s="1"/>
  <c r="R228" i="59"/>
  <c r="I228" i="59"/>
  <c r="AL227" i="59"/>
  <c r="AK227" i="59" s="1"/>
  <c r="AI227" i="59"/>
  <c r="V227" i="59"/>
  <c r="U227" i="59"/>
  <c r="R227" i="59"/>
  <c r="O227" i="59"/>
  <c r="I227" i="59"/>
  <c r="AL226" i="59"/>
  <c r="AK226" i="59" s="1"/>
  <c r="AI226" i="59"/>
  <c r="V226" i="59"/>
  <c r="U226" i="59"/>
  <c r="AE226" i="59" s="1"/>
  <c r="R226" i="59"/>
  <c r="I226" i="59"/>
  <c r="AL225" i="59"/>
  <c r="AK225" i="59" s="1"/>
  <c r="AI225" i="59"/>
  <c r="V225" i="59"/>
  <c r="U225" i="59"/>
  <c r="R225" i="59"/>
  <c r="O225" i="59"/>
  <c r="I225" i="59"/>
  <c r="AL224" i="59"/>
  <c r="AK224" i="59" s="1"/>
  <c r="AI224" i="59"/>
  <c r="V224" i="59"/>
  <c r="U224" i="59"/>
  <c r="AE224" i="59" s="1"/>
  <c r="R224" i="59"/>
  <c r="I224" i="59"/>
  <c r="AL223" i="59"/>
  <c r="AK223" i="59" s="1"/>
  <c r="AI223" i="59"/>
  <c r="V223" i="59"/>
  <c r="U223" i="59"/>
  <c r="R223" i="59"/>
  <c r="O223" i="59"/>
  <c r="I223" i="59"/>
  <c r="AL222" i="59"/>
  <c r="AK222" i="59" s="1"/>
  <c r="AI222" i="59"/>
  <c r="V222" i="59"/>
  <c r="U222" i="59"/>
  <c r="AE222" i="59" s="1"/>
  <c r="R222" i="59"/>
  <c r="I222" i="59"/>
  <c r="AL221" i="59"/>
  <c r="AK221" i="59" s="1"/>
  <c r="AI221" i="59"/>
  <c r="V221" i="59"/>
  <c r="U221" i="59"/>
  <c r="R221" i="59"/>
  <c r="O221" i="59"/>
  <c r="I221" i="59"/>
  <c r="AL219" i="59"/>
  <c r="AK219" i="59" s="1"/>
  <c r="AI219" i="59"/>
  <c r="V219" i="59"/>
  <c r="U219" i="59"/>
  <c r="AE219" i="59" s="1"/>
  <c r="R219" i="59"/>
  <c r="I219" i="59"/>
  <c r="AL218" i="59"/>
  <c r="AK218" i="59" s="1"/>
  <c r="AI218" i="59"/>
  <c r="V218" i="59"/>
  <c r="U218" i="59"/>
  <c r="R218" i="59"/>
  <c r="O218" i="59"/>
  <c r="I218" i="59"/>
  <c r="AL217" i="59"/>
  <c r="AK217" i="59" s="1"/>
  <c r="AI217" i="59"/>
  <c r="V217" i="59"/>
  <c r="U217" i="59"/>
  <c r="AE217" i="59" s="1"/>
  <c r="R217" i="59"/>
  <c r="I217" i="59"/>
  <c r="AL216" i="59"/>
  <c r="AK216" i="59" s="1"/>
  <c r="AI216" i="59"/>
  <c r="V216" i="59"/>
  <c r="U216" i="59"/>
  <c r="R216" i="59"/>
  <c r="O216" i="59"/>
  <c r="I216" i="59"/>
  <c r="AL215" i="59"/>
  <c r="AK215" i="59" s="1"/>
  <c r="AI215" i="59"/>
  <c r="V215" i="59"/>
  <c r="U215" i="59"/>
  <c r="AE215" i="59" s="1"/>
  <c r="R215" i="59"/>
  <c r="I215" i="59"/>
  <c r="AL214" i="59"/>
  <c r="AK214" i="59" s="1"/>
  <c r="AI214" i="59"/>
  <c r="V214" i="59"/>
  <c r="U214" i="59"/>
  <c r="R214" i="59"/>
  <c r="O214" i="59"/>
  <c r="I214" i="59"/>
  <c r="AL213" i="59"/>
  <c r="AK213" i="59" s="1"/>
  <c r="AI213" i="59"/>
  <c r="V213" i="59"/>
  <c r="U213" i="59"/>
  <c r="AE213" i="59" s="1"/>
  <c r="R213" i="59"/>
  <c r="I213" i="59"/>
  <c r="AL212" i="59"/>
  <c r="AK212" i="59" s="1"/>
  <c r="AI212" i="59"/>
  <c r="V212" i="59"/>
  <c r="U212" i="59"/>
  <c r="R212" i="59"/>
  <c r="O212" i="59"/>
  <c r="I212" i="59"/>
  <c r="AL211" i="59"/>
  <c r="AK211" i="59" s="1"/>
  <c r="AI211" i="59"/>
  <c r="V211" i="59"/>
  <c r="U211" i="59"/>
  <c r="AE211" i="59" s="1"/>
  <c r="R211" i="59"/>
  <c r="I211" i="59"/>
  <c r="AL210" i="59"/>
  <c r="AK210" i="59" s="1"/>
  <c r="AI210" i="59"/>
  <c r="V210" i="59"/>
  <c r="U210" i="59"/>
  <c r="AE210" i="59" s="1"/>
  <c r="R210" i="59"/>
  <c r="O210" i="59"/>
  <c r="I210" i="59"/>
  <c r="AL209" i="59"/>
  <c r="AK209" i="59" s="1"/>
  <c r="AI209" i="59"/>
  <c r="V209" i="59"/>
  <c r="U209" i="59"/>
  <c r="AE209" i="59" s="1"/>
  <c r="R209" i="59"/>
  <c r="I209" i="59"/>
  <c r="AL208" i="59"/>
  <c r="AK208" i="59" s="1"/>
  <c r="AI208" i="59"/>
  <c r="V208" i="59"/>
  <c r="U208" i="59"/>
  <c r="AE208" i="59" s="1"/>
  <c r="R208" i="59"/>
  <c r="O208" i="59"/>
  <c r="I208" i="59"/>
  <c r="AL207" i="59"/>
  <c r="AK207" i="59" s="1"/>
  <c r="AI207" i="59"/>
  <c r="V207" i="59"/>
  <c r="U207" i="59"/>
  <c r="AE207" i="59" s="1"/>
  <c r="R207" i="59"/>
  <c r="I207" i="59"/>
  <c r="AL206" i="59"/>
  <c r="AK206" i="59" s="1"/>
  <c r="AI206" i="59"/>
  <c r="V206" i="59"/>
  <c r="U206" i="59"/>
  <c r="AE206" i="59" s="1"/>
  <c r="R206" i="59"/>
  <c r="O206" i="59"/>
  <c r="I206" i="59"/>
  <c r="AL205" i="59"/>
  <c r="AK205" i="59" s="1"/>
  <c r="AI205" i="59"/>
  <c r="V205" i="59"/>
  <c r="U205" i="59"/>
  <c r="AE205" i="59" s="1"/>
  <c r="R205" i="59"/>
  <c r="I205" i="59"/>
  <c r="AL204" i="59"/>
  <c r="AK204" i="59" s="1"/>
  <c r="AI204" i="59"/>
  <c r="V204" i="59"/>
  <c r="U204" i="59"/>
  <c r="AE204" i="59" s="1"/>
  <c r="R204" i="59"/>
  <c r="O204" i="59"/>
  <c r="I204" i="59"/>
  <c r="AL203" i="59"/>
  <c r="AK203" i="59" s="1"/>
  <c r="AI203" i="59"/>
  <c r="V203" i="59"/>
  <c r="U203" i="59"/>
  <c r="AE203" i="59" s="1"/>
  <c r="R203" i="59"/>
  <c r="I203" i="59"/>
  <c r="AL202" i="59"/>
  <c r="AK202" i="59" s="1"/>
  <c r="AI202" i="59"/>
  <c r="V202" i="59"/>
  <c r="U202" i="59"/>
  <c r="AE202" i="59" s="1"/>
  <c r="R202" i="59"/>
  <c r="O202" i="59"/>
  <c r="I202" i="59"/>
  <c r="AL201" i="59"/>
  <c r="AK201" i="59" s="1"/>
  <c r="AI201" i="59"/>
  <c r="V201" i="59"/>
  <c r="U201" i="59"/>
  <c r="AE201" i="59" s="1"/>
  <c r="R201" i="59"/>
  <c r="I201" i="59"/>
  <c r="AL200" i="59"/>
  <c r="AK200" i="59" s="1"/>
  <c r="AI200" i="59"/>
  <c r="V200" i="59"/>
  <c r="U200" i="59"/>
  <c r="AE200" i="59" s="1"/>
  <c r="R200" i="59"/>
  <c r="O200" i="59"/>
  <c r="I200" i="59"/>
  <c r="AL199" i="59"/>
  <c r="AK199" i="59" s="1"/>
  <c r="AI199" i="59"/>
  <c r="V199" i="59"/>
  <c r="U199" i="59"/>
  <c r="AE199" i="59" s="1"/>
  <c r="R199" i="59"/>
  <c r="I199" i="59"/>
  <c r="AL198" i="59"/>
  <c r="AK198" i="59" s="1"/>
  <c r="AI198" i="59"/>
  <c r="V198" i="59"/>
  <c r="U198" i="59"/>
  <c r="AE198" i="59" s="1"/>
  <c r="R198" i="59"/>
  <c r="O198" i="59"/>
  <c r="I198" i="59"/>
  <c r="AL197" i="59"/>
  <c r="AK197" i="59" s="1"/>
  <c r="AI197" i="59"/>
  <c r="V197" i="59"/>
  <c r="U197" i="59"/>
  <c r="AE197" i="59" s="1"/>
  <c r="R197" i="59"/>
  <c r="I197" i="59"/>
  <c r="AL196" i="59"/>
  <c r="AK196" i="59" s="1"/>
  <c r="AI196" i="59"/>
  <c r="V196" i="59"/>
  <c r="U196" i="59"/>
  <c r="AE196" i="59" s="1"/>
  <c r="R196" i="59"/>
  <c r="O196" i="59"/>
  <c r="I196" i="59"/>
  <c r="AL195" i="59"/>
  <c r="AK195" i="59" s="1"/>
  <c r="AI195" i="59"/>
  <c r="V195" i="59"/>
  <c r="U195" i="59"/>
  <c r="AE195" i="59" s="1"/>
  <c r="R195" i="59"/>
  <c r="I195" i="59"/>
  <c r="AL194" i="59"/>
  <c r="AK194" i="59" s="1"/>
  <c r="AI194" i="59"/>
  <c r="V194" i="59"/>
  <c r="U194" i="59"/>
  <c r="AE194" i="59" s="1"/>
  <c r="R194" i="59"/>
  <c r="O194" i="59"/>
  <c r="I194" i="59"/>
  <c r="AL193" i="59"/>
  <c r="AK193" i="59" s="1"/>
  <c r="AI193" i="59"/>
  <c r="V193" i="59"/>
  <c r="U193" i="59"/>
  <c r="AE193" i="59" s="1"/>
  <c r="R193" i="59"/>
  <c r="I193" i="59"/>
  <c r="AL192" i="59"/>
  <c r="AK192" i="59" s="1"/>
  <c r="AI192" i="59"/>
  <c r="V192" i="59"/>
  <c r="U192" i="59"/>
  <c r="AE192" i="59" s="1"/>
  <c r="R192" i="59"/>
  <c r="O192" i="59"/>
  <c r="I192" i="59"/>
  <c r="AL190" i="59"/>
  <c r="AK190" i="59" s="1"/>
  <c r="AI190" i="59"/>
  <c r="V190" i="59"/>
  <c r="U190" i="59"/>
  <c r="AE190" i="59" s="1"/>
  <c r="R190" i="59"/>
  <c r="I190" i="59"/>
  <c r="AL189" i="59"/>
  <c r="AK189" i="59" s="1"/>
  <c r="AI189" i="59"/>
  <c r="V189" i="59"/>
  <c r="U189" i="59"/>
  <c r="AE189" i="59" s="1"/>
  <c r="R189" i="59"/>
  <c r="O189" i="59"/>
  <c r="I189" i="59"/>
  <c r="AL188" i="59"/>
  <c r="AK188" i="59" s="1"/>
  <c r="AI188" i="59"/>
  <c r="V188" i="59"/>
  <c r="U188" i="59"/>
  <c r="AE188" i="59" s="1"/>
  <c r="R188" i="59"/>
  <c r="I188" i="59"/>
  <c r="AL187" i="59"/>
  <c r="AK187" i="59" s="1"/>
  <c r="AI187" i="59"/>
  <c r="V187" i="59"/>
  <c r="U187" i="59"/>
  <c r="AE187" i="59" s="1"/>
  <c r="R187" i="59"/>
  <c r="O187" i="59"/>
  <c r="I187" i="59"/>
  <c r="AL186" i="59"/>
  <c r="AK186" i="59" s="1"/>
  <c r="AI186" i="59"/>
  <c r="V186" i="59"/>
  <c r="U186" i="59"/>
  <c r="AE186" i="59" s="1"/>
  <c r="R186" i="59"/>
  <c r="I186" i="59"/>
  <c r="AL185" i="59"/>
  <c r="AK185" i="59" s="1"/>
  <c r="AI185" i="59"/>
  <c r="V185" i="59"/>
  <c r="U185" i="59"/>
  <c r="AE185" i="59" s="1"/>
  <c r="R185" i="59"/>
  <c r="O185" i="59"/>
  <c r="I185" i="59"/>
  <c r="AL184" i="59"/>
  <c r="AK184" i="59" s="1"/>
  <c r="AI184" i="59"/>
  <c r="V184" i="59"/>
  <c r="U184" i="59"/>
  <c r="AE184" i="59" s="1"/>
  <c r="R184" i="59"/>
  <c r="I184" i="59"/>
  <c r="AL183" i="59"/>
  <c r="AK183" i="59" s="1"/>
  <c r="AI183" i="59"/>
  <c r="V183" i="59"/>
  <c r="U183" i="59"/>
  <c r="AE183" i="59" s="1"/>
  <c r="R183" i="59"/>
  <c r="O183" i="59"/>
  <c r="I183" i="59"/>
  <c r="AL182" i="59"/>
  <c r="AK182" i="59" s="1"/>
  <c r="AI182" i="59"/>
  <c r="V182" i="59"/>
  <c r="U182" i="59"/>
  <c r="AE182" i="59" s="1"/>
  <c r="R182" i="59"/>
  <c r="I182" i="59"/>
  <c r="AL181" i="59"/>
  <c r="AK181" i="59" s="1"/>
  <c r="AI181" i="59"/>
  <c r="V181" i="59"/>
  <c r="U181" i="59"/>
  <c r="AE181" i="59" s="1"/>
  <c r="R181" i="59"/>
  <c r="O181" i="59"/>
  <c r="I181" i="59"/>
  <c r="AL180" i="59"/>
  <c r="AK180" i="59" s="1"/>
  <c r="AI180" i="59"/>
  <c r="V180" i="59"/>
  <c r="U180" i="59"/>
  <c r="AE180" i="59" s="1"/>
  <c r="R180" i="59"/>
  <c r="I180" i="59"/>
  <c r="AL179" i="59"/>
  <c r="AK179" i="59" s="1"/>
  <c r="AI179" i="59"/>
  <c r="V179" i="59"/>
  <c r="U179" i="59"/>
  <c r="AE179" i="59" s="1"/>
  <c r="R179" i="59"/>
  <c r="O179" i="59"/>
  <c r="I179" i="59"/>
  <c r="AL178" i="59"/>
  <c r="AK178" i="59" s="1"/>
  <c r="AI178" i="59"/>
  <c r="V178" i="59"/>
  <c r="U178" i="59"/>
  <c r="AE178" i="59" s="1"/>
  <c r="R178" i="59"/>
  <c r="I178" i="59"/>
  <c r="AL177" i="59"/>
  <c r="AK177" i="59" s="1"/>
  <c r="AI177" i="59"/>
  <c r="V177" i="59"/>
  <c r="U177" i="59"/>
  <c r="AE177" i="59" s="1"/>
  <c r="R177" i="59"/>
  <c r="O177" i="59"/>
  <c r="I177" i="59"/>
  <c r="AL176" i="59"/>
  <c r="AK176" i="59" s="1"/>
  <c r="AI176" i="59"/>
  <c r="V176" i="59"/>
  <c r="U176" i="59"/>
  <c r="AE176" i="59" s="1"/>
  <c r="R176" i="59"/>
  <c r="I176" i="59"/>
  <c r="AL175" i="59"/>
  <c r="AK175" i="59" s="1"/>
  <c r="AI175" i="59"/>
  <c r="V175" i="59"/>
  <c r="U175" i="59"/>
  <c r="AE175" i="59" s="1"/>
  <c r="R175" i="59"/>
  <c r="O175" i="59"/>
  <c r="I175" i="59"/>
  <c r="AL174" i="59"/>
  <c r="AK174" i="59" s="1"/>
  <c r="AI174" i="59"/>
  <c r="V174" i="59"/>
  <c r="U174" i="59"/>
  <c r="AE174" i="59" s="1"/>
  <c r="R174" i="59"/>
  <c r="I174" i="59"/>
  <c r="AL173" i="59"/>
  <c r="AK173" i="59" s="1"/>
  <c r="AI173" i="59"/>
  <c r="V173" i="59"/>
  <c r="U173" i="59"/>
  <c r="AE173" i="59" s="1"/>
  <c r="R173" i="59"/>
  <c r="O173" i="59"/>
  <c r="I173" i="59"/>
  <c r="AL172" i="59"/>
  <c r="AK172" i="59" s="1"/>
  <c r="AI172" i="59"/>
  <c r="V172" i="59"/>
  <c r="U172" i="59"/>
  <c r="AE172" i="59" s="1"/>
  <c r="R172" i="59"/>
  <c r="I172" i="59"/>
  <c r="AL171" i="59"/>
  <c r="AK171" i="59" s="1"/>
  <c r="AI171" i="59"/>
  <c r="V171" i="59"/>
  <c r="U171" i="59"/>
  <c r="AE171" i="59" s="1"/>
  <c r="R171" i="59"/>
  <c r="O171" i="59"/>
  <c r="I171" i="59"/>
  <c r="AL170" i="59"/>
  <c r="AK170" i="59" s="1"/>
  <c r="AI170" i="59"/>
  <c r="V170" i="59"/>
  <c r="U170" i="59"/>
  <c r="AE170" i="59" s="1"/>
  <c r="R170" i="59"/>
  <c r="I170" i="59"/>
  <c r="AL169" i="59"/>
  <c r="AK169" i="59" s="1"/>
  <c r="AI169" i="59"/>
  <c r="V169" i="59"/>
  <c r="U169" i="59"/>
  <c r="AE169" i="59" s="1"/>
  <c r="R169" i="59"/>
  <c r="O169" i="59"/>
  <c r="I169" i="59"/>
  <c r="AL168" i="59"/>
  <c r="AK168" i="59" s="1"/>
  <c r="AI168" i="59"/>
  <c r="V168" i="59"/>
  <c r="U168" i="59"/>
  <c r="AE168" i="59" s="1"/>
  <c r="R168" i="59"/>
  <c r="I168" i="59"/>
  <c r="AL167" i="59"/>
  <c r="AK167" i="59" s="1"/>
  <c r="AI167" i="59"/>
  <c r="V167" i="59"/>
  <c r="U167" i="59"/>
  <c r="AE167" i="59" s="1"/>
  <c r="R167" i="59"/>
  <c r="O167" i="59"/>
  <c r="I167" i="59"/>
  <c r="AL166" i="59"/>
  <c r="AK166" i="59" s="1"/>
  <c r="AI166" i="59"/>
  <c r="V166" i="59"/>
  <c r="U166" i="59"/>
  <c r="AE166" i="59" s="1"/>
  <c r="R166" i="59"/>
  <c r="I166" i="59"/>
  <c r="AL165" i="59"/>
  <c r="AK165" i="59" s="1"/>
  <c r="AI165" i="59"/>
  <c r="V165" i="59"/>
  <c r="U165" i="59"/>
  <c r="AE165" i="59" s="1"/>
  <c r="R165" i="59"/>
  <c r="O165" i="59"/>
  <c r="I165" i="59"/>
  <c r="AL164" i="59"/>
  <c r="AK164" i="59" s="1"/>
  <c r="AI164" i="59"/>
  <c r="V164" i="59"/>
  <c r="U164" i="59"/>
  <c r="AE164" i="59" s="1"/>
  <c r="R164" i="59"/>
  <c r="I164" i="59"/>
  <c r="AL163" i="59"/>
  <c r="AK163" i="59" s="1"/>
  <c r="AI163" i="59"/>
  <c r="V163" i="59"/>
  <c r="U163" i="59"/>
  <c r="AE163" i="59" s="1"/>
  <c r="R163" i="59"/>
  <c r="O163" i="59"/>
  <c r="I163" i="59"/>
  <c r="AL162" i="59"/>
  <c r="AK162" i="59" s="1"/>
  <c r="AI162" i="59"/>
  <c r="V162" i="59"/>
  <c r="U162" i="59"/>
  <c r="AE162" i="59" s="1"/>
  <c r="R162" i="59"/>
  <c r="I162" i="59"/>
  <c r="AL161" i="59"/>
  <c r="AK161" i="59" s="1"/>
  <c r="AI161" i="59"/>
  <c r="V161" i="59"/>
  <c r="U161" i="59"/>
  <c r="AE161" i="59" s="1"/>
  <c r="R161" i="59"/>
  <c r="O161" i="59"/>
  <c r="I161" i="59"/>
  <c r="AL159" i="59"/>
  <c r="AK159" i="59" s="1"/>
  <c r="AI159" i="59"/>
  <c r="V159" i="59"/>
  <c r="U159" i="59"/>
  <c r="AE159" i="59" s="1"/>
  <c r="R159" i="59"/>
  <c r="I159" i="59"/>
  <c r="AL158" i="59"/>
  <c r="AK158" i="59" s="1"/>
  <c r="AI158" i="59"/>
  <c r="V158" i="59"/>
  <c r="U158" i="59"/>
  <c r="AE158" i="59" s="1"/>
  <c r="R158" i="59"/>
  <c r="O158" i="59"/>
  <c r="I158" i="59"/>
  <c r="AL157" i="59"/>
  <c r="AK157" i="59" s="1"/>
  <c r="AI157" i="59"/>
  <c r="V157" i="59"/>
  <c r="U157" i="59"/>
  <c r="AE157" i="59" s="1"/>
  <c r="R157" i="59"/>
  <c r="I157" i="59"/>
  <c r="AL156" i="59"/>
  <c r="AK156" i="59" s="1"/>
  <c r="AI156" i="59"/>
  <c r="V156" i="59"/>
  <c r="U156" i="59"/>
  <c r="AE156" i="59" s="1"/>
  <c r="R156" i="59"/>
  <c r="O156" i="59"/>
  <c r="I156" i="59"/>
  <c r="AL155" i="59"/>
  <c r="AK155" i="59" s="1"/>
  <c r="AI155" i="59"/>
  <c r="V155" i="59"/>
  <c r="U155" i="59"/>
  <c r="AE155" i="59" s="1"/>
  <c r="R155" i="59"/>
  <c r="I155" i="59"/>
  <c r="AL154" i="59"/>
  <c r="AK154" i="59" s="1"/>
  <c r="AI154" i="59"/>
  <c r="V154" i="59"/>
  <c r="U154" i="59"/>
  <c r="AE154" i="59" s="1"/>
  <c r="R154" i="59"/>
  <c r="O154" i="59"/>
  <c r="I154" i="59"/>
  <c r="AL153" i="59"/>
  <c r="AK153" i="59" s="1"/>
  <c r="AI153" i="59"/>
  <c r="V153" i="59"/>
  <c r="U153" i="59"/>
  <c r="AE153" i="59" s="1"/>
  <c r="R153" i="59"/>
  <c r="I153" i="59"/>
  <c r="AL152" i="59"/>
  <c r="AK152" i="59" s="1"/>
  <c r="AI152" i="59"/>
  <c r="V152" i="59"/>
  <c r="U152" i="59"/>
  <c r="AE152" i="59" s="1"/>
  <c r="R152" i="59"/>
  <c r="O152" i="59"/>
  <c r="I152" i="59"/>
  <c r="AL151" i="59"/>
  <c r="AK151" i="59" s="1"/>
  <c r="AI151" i="59"/>
  <c r="V151" i="59"/>
  <c r="U151" i="59"/>
  <c r="AE151" i="59" s="1"/>
  <c r="R151" i="59"/>
  <c r="I151" i="59"/>
  <c r="AL150" i="59"/>
  <c r="AK150" i="59" s="1"/>
  <c r="AI150" i="59"/>
  <c r="V150" i="59"/>
  <c r="U150" i="59"/>
  <c r="AE150" i="59" s="1"/>
  <c r="R150" i="59"/>
  <c r="O150" i="59"/>
  <c r="I150" i="59"/>
  <c r="AL149" i="59"/>
  <c r="AK149" i="59" s="1"/>
  <c r="AI149" i="59"/>
  <c r="V149" i="59"/>
  <c r="U149" i="59"/>
  <c r="AE149" i="59" s="1"/>
  <c r="R149" i="59"/>
  <c r="I149" i="59"/>
  <c r="AL148" i="59"/>
  <c r="AK148" i="59" s="1"/>
  <c r="AI148" i="59"/>
  <c r="V148" i="59"/>
  <c r="U148" i="59"/>
  <c r="AE148" i="59" s="1"/>
  <c r="R148" i="59"/>
  <c r="O148" i="59"/>
  <c r="I148" i="59"/>
  <c r="AL147" i="59"/>
  <c r="AK147" i="59" s="1"/>
  <c r="AI147" i="59"/>
  <c r="V147" i="59"/>
  <c r="U147" i="59"/>
  <c r="AE147" i="59" s="1"/>
  <c r="R147" i="59"/>
  <c r="I147" i="59"/>
  <c r="AL146" i="59"/>
  <c r="AK146" i="59" s="1"/>
  <c r="AI146" i="59"/>
  <c r="V146" i="59"/>
  <c r="U146" i="59"/>
  <c r="AE146" i="59" s="1"/>
  <c r="R146" i="59"/>
  <c r="O146" i="59"/>
  <c r="I146" i="59"/>
  <c r="AL145" i="59"/>
  <c r="AK145" i="59" s="1"/>
  <c r="AI145" i="59"/>
  <c r="V145" i="59"/>
  <c r="U145" i="59"/>
  <c r="AE145" i="59" s="1"/>
  <c r="R145" i="59"/>
  <c r="I145" i="59"/>
  <c r="AL144" i="59"/>
  <c r="AK144" i="59" s="1"/>
  <c r="AI144" i="59"/>
  <c r="V144" i="59"/>
  <c r="U144" i="59"/>
  <c r="AE144" i="59" s="1"/>
  <c r="R144" i="59"/>
  <c r="O144" i="59"/>
  <c r="I144" i="59"/>
  <c r="AL143" i="59"/>
  <c r="AK143" i="59" s="1"/>
  <c r="AI143" i="59"/>
  <c r="V143" i="59"/>
  <c r="U143" i="59"/>
  <c r="AE143" i="59" s="1"/>
  <c r="R143" i="59"/>
  <c r="I143" i="59"/>
  <c r="AL142" i="59"/>
  <c r="AK142" i="59" s="1"/>
  <c r="AI142" i="59"/>
  <c r="V142" i="59"/>
  <c r="U142" i="59"/>
  <c r="AE142" i="59" s="1"/>
  <c r="R142" i="59"/>
  <c r="O142" i="59"/>
  <c r="I142" i="59"/>
  <c r="AL141" i="59"/>
  <c r="AK141" i="59" s="1"/>
  <c r="AI141" i="59"/>
  <c r="V141" i="59"/>
  <c r="U141" i="59"/>
  <c r="AE141" i="59" s="1"/>
  <c r="R141" i="59"/>
  <c r="I141" i="59"/>
  <c r="AL140" i="59"/>
  <c r="AK140" i="59" s="1"/>
  <c r="AI140" i="59"/>
  <c r="V140" i="59"/>
  <c r="U140" i="59"/>
  <c r="AE140" i="59" s="1"/>
  <c r="R140" i="59"/>
  <c r="O140" i="59"/>
  <c r="I140" i="59"/>
  <c r="AL139" i="59"/>
  <c r="AK139" i="59" s="1"/>
  <c r="AI139" i="59"/>
  <c r="V139" i="59"/>
  <c r="U139" i="59"/>
  <c r="AE139" i="59" s="1"/>
  <c r="R139" i="59"/>
  <c r="I139" i="59"/>
  <c r="AL138" i="59"/>
  <c r="AK138" i="59" s="1"/>
  <c r="AI138" i="59"/>
  <c r="V138" i="59"/>
  <c r="U138" i="59"/>
  <c r="AE138" i="59" s="1"/>
  <c r="R138" i="59"/>
  <c r="O138" i="59"/>
  <c r="I138" i="59"/>
  <c r="AL137" i="59"/>
  <c r="AK137" i="59" s="1"/>
  <c r="AI137" i="59"/>
  <c r="V137" i="59"/>
  <c r="U137" i="59"/>
  <c r="AE137" i="59" s="1"/>
  <c r="R137" i="59"/>
  <c r="I137" i="59"/>
  <c r="AL136" i="59"/>
  <c r="AK136" i="59" s="1"/>
  <c r="AI136" i="59"/>
  <c r="V136" i="59"/>
  <c r="U136" i="59"/>
  <c r="AE136" i="59" s="1"/>
  <c r="R136" i="59"/>
  <c r="O136" i="59"/>
  <c r="I136" i="59"/>
  <c r="AL135" i="59"/>
  <c r="AK135" i="59" s="1"/>
  <c r="AI135" i="59"/>
  <c r="V135" i="59"/>
  <c r="U135" i="59"/>
  <c r="AE135" i="59" s="1"/>
  <c r="R135" i="59"/>
  <c r="I135" i="59"/>
  <c r="AL133" i="59"/>
  <c r="AK133" i="59" s="1"/>
  <c r="AI133" i="59"/>
  <c r="V133" i="59"/>
  <c r="U133" i="59"/>
  <c r="AE133" i="59" s="1"/>
  <c r="R133" i="59"/>
  <c r="O133" i="59"/>
  <c r="I133" i="59"/>
  <c r="AL132" i="59"/>
  <c r="AK132" i="59" s="1"/>
  <c r="AI132" i="59"/>
  <c r="V132" i="59"/>
  <c r="U132" i="59"/>
  <c r="AE132" i="59" s="1"/>
  <c r="R132" i="59"/>
  <c r="I132" i="59"/>
  <c r="AL131" i="59"/>
  <c r="AK131" i="59"/>
  <c r="AI131" i="59"/>
  <c r="V131" i="59"/>
  <c r="U131" i="59"/>
  <c r="AE131" i="59" s="1"/>
  <c r="R131" i="59"/>
  <c r="O131" i="59"/>
  <c r="I131" i="59"/>
  <c r="AL130" i="59"/>
  <c r="AK130" i="59" s="1"/>
  <c r="AI130" i="59"/>
  <c r="V130" i="59"/>
  <c r="U130" i="59"/>
  <c r="AE130" i="59" s="1"/>
  <c r="R130" i="59"/>
  <c r="I130" i="59"/>
  <c r="AL129" i="59"/>
  <c r="AK129" i="59" s="1"/>
  <c r="AI129" i="59"/>
  <c r="V129" i="59"/>
  <c r="U129" i="59"/>
  <c r="AE129" i="59" s="1"/>
  <c r="R129" i="59"/>
  <c r="O129" i="59"/>
  <c r="I129" i="59"/>
  <c r="AL128" i="59"/>
  <c r="AK128" i="59" s="1"/>
  <c r="AI128" i="59"/>
  <c r="V128" i="59"/>
  <c r="U128" i="59"/>
  <c r="AE128" i="59" s="1"/>
  <c r="R128" i="59"/>
  <c r="I128" i="59"/>
  <c r="AL127" i="59"/>
  <c r="AK127" i="59"/>
  <c r="AI127" i="59"/>
  <c r="V127" i="59"/>
  <c r="U127" i="59"/>
  <c r="AE127" i="59" s="1"/>
  <c r="R127" i="59"/>
  <c r="O127" i="59"/>
  <c r="I127" i="59"/>
  <c r="AL126" i="59"/>
  <c r="AK126" i="59" s="1"/>
  <c r="AI126" i="59"/>
  <c r="V126" i="59"/>
  <c r="U126" i="59"/>
  <c r="AE126" i="59" s="1"/>
  <c r="R126" i="59"/>
  <c r="I126" i="59"/>
  <c r="AL125" i="59"/>
  <c r="AK125" i="59"/>
  <c r="AI125" i="59"/>
  <c r="V125" i="59"/>
  <c r="U125" i="59"/>
  <c r="AE125" i="59" s="1"/>
  <c r="R125" i="59"/>
  <c r="O125" i="59"/>
  <c r="I125" i="59"/>
  <c r="AL122" i="59"/>
  <c r="AK122" i="59" s="1"/>
  <c r="AI122" i="59"/>
  <c r="V122" i="59"/>
  <c r="U122" i="59"/>
  <c r="AE122" i="59" s="1"/>
  <c r="AG122" i="59" s="1"/>
  <c r="R122" i="59"/>
  <c r="O122" i="59"/>
  <c r="I122" i="59"/>
  <c r="AI121" i="59"/>
  <c r="V121" i="59"/>
  <c r="U121" i="59"/>
  <c r="AE121" i="59" s="1"/>
  <c r="AG121" i="59" s="1"/>
  <c r="R121" i="59"/>
  <c r="O121" i="59"/>
  <c r="I121" i="59"/>
  <c r="AI120" i="59"/>
  <c r="V120" i="59"/>
  <c r="U120" i="59"/>
  <c r="AE120" i="59" s="1"/>
  <c r="AG120" i="59" s="1"/>
  <c r="R120" i="59"/>
  <c r="O120" i="59"/>
  <c r="I120" i="59"/>
  <c r="AL119" i="59"/>
  <c r="AK119" i="59" s="1"/>
  <c r="AI119" i="59"/>
  <c r="V119" i="59"/>
  <c r="U119" i="59"/>
  <c r="AE119" i="59" s="1"/>
  <c r="R119" i="59"/>
  <c r="J119" i="59"/>
  <c r="O119" i="59" s="1"/>
  <c r="I119" i="59"/>
  <c r="AL118" i="59"/>
  <c r="AK118" i="59" s="1"/>
  <c r="AI118" i="59"/>
  <c r="V118" i="59"/>
  <c r="U118" i="59"/>
  <c r="AE118" i="59" s="1"/>
  <c r="R118" i="59"/>
  <c r="J118" i="59"/>
  <c r="O118" i="59" s="1"/>
  <c r="I118" i="59"/>
  <c r="AL117" i="59"/>
  <c r="AK117" i="59" s="1"/>
  <c r="AI117" i="59"/>
  <c r="V117" i="59"/>
  <c r="U117" i="59"/>
  <c r="AE117" i="59" s="1"/>
  <c r="R117" i="59"/>
  <c r="J117" i="59"/>
  <c r="O117" i="59" s="1"/>
  <c r="I117" i="59"/>
  <c r="AL116" i="59"/>
  <c r="AK116" i="59" s="1"/>
  <c r="AI116" i="59"/>
  <c r="V116" i="59"/>
  <c r="U116" i="59"/>
  <c r="AE116" i="59" s="1"/>
  <c r="R116" i="59"/>
  <c r="J116" i="59"/>
  <c r="O116" i="59" s="1"/>
  <c r="I116" i="59"/>
  <c r="AL115" i="59"/>
  <c r="AK115" i="59" s="1"/>
  <c r="AI115" i="59"/>
  <c r="V115" i="59"/>
  <c r="U115" i="59"/>
  <c r="AE115" i="59" s="1"/>
  <c r="R115" i="59"/>
  <c r="J115" i="59"/>
  <c r="O115" i="59" s="1"/>
  <c r="I115" i="59"/>
  <c r="AI114" i="59"/>
  <c r="V114" i="59"/>
  <c r="U114" i="59"/>
  <c r="AE114" i="59" s="1"/>
  <c r="AG114" i="59" s="1"/>
  <c r="R114" i="59"/>
  <c r="O114" i="59"/>
  <c r="I114" i="59"/>
  <c r="AI113" i="59"/>
  <c r="V113" i="59"/>
  <c r="U113" i="59"/>
  <c r="AE113" i="59" s="1"/>
  <c r="AG113" i="59" s="1"/>
  <c r="R113" i="59"/>
  <c r="O113" i="59"/>
  <c r="I113" i="59"/>
  <c r="AI112" i="59"/>
  <c r="V112" i="59"/>
  <c r="U112" i="59"/>
  <c r="AE112" i="59" s="1"/>
  <c r="AG112" i="59" s="1"/>
  <c r="R112" i="59"/>
  <c r="O112" i="59"/>
  <c r="I112" i="59"/>
  <c r="AI111" i="59"/>
  <c r="V111" i="59"/>
  <c r="U111" i="59"/>
  <c r="AE111" i="59" s="1"/>
  <c r="AG111" i="59" s="1"/>
  <c r="R111" i="59"/>
  <c r="O111" i="59"/>
  <c r="I111" i="59"/>
  <c r="AI110" i="59"/>
  <c r="V110" i="59"/>
  <c r="U110" i="59"/>
  <c r="AE110" i="59" s="1"/>
  <c r="AG110" i="59" s="1"/>
  <c r="R110" i="59"/>
  <c r="O110" i="59"/>
  <c r="I110" i="59"/>
  <c r="AI109" i="59"/>
  <c r="V109" i="59"/>
  <c r="U109" i="59"/>
  <c r="AE109" i="59" s="1"/>
  <c r="AG109" i="59" s="1"/>
  <c r="R109" i="59"/>
  <c r="O109" i="59"/>
  <c r="I109" i="59"/>
  <c r="AI108" i="59"/>
  <c r="V108" i="59"/>
  <c r="U108" i="59"/>
  <c r="AE108" i="59" s="1"/>
  <c r="AG108" i="59" s="1"/>
  <c r="R108" i="59"/>
  <c r="O108" i="59"/>
  <c r="I108" i="59"/>
  <c r="AI107" i="59"/>
  <c r="V107" i="59"/>
  <c r="U107" i="59"/>
  <c r="AE107" i="59" s="1"/>
  <c r="AG107" i="59" s="1"/>
  <c r="R107" i="59"/>
  <c r="O107" i="59"/>
  <c r="I107" i="59"/>
  <c r="AI106" i="59"/>
  <c r="V106" i="59"/>
  <c r="U106" i="59"/>
  <c r="AE106" i="59" s="1"/>
  <c r="AG106" i="59" s="1"/>
  <c r="R106" i="59"/>
  <c r="O106" i="59"/>
  <c r="I106" i="59"/>
  <c r="AI105" i="59"/>
  <c r="V105" i="59"/>
  <c r="U105" i="59"/>
  <c r="AE105" i="59" s="1"/>
  <c r="AG105" i="59" s="1"/>
  <c r="R105" i="59"/>
  <c r="O105" i="59"/>
  <c r="I105" i="59"/>
  <c r="AI104" i="59"/>
  <c r="V104" i="59"/>
  <c r="U104" i="59"/>
  <c r="AE104" i="59" s="1"/>
  <c r="AG104" i="59" s="1"/>
  <c r="R104" i="59"/>
  <c r="O104" i="59"/>
  <c r="I104" i="59"/>
  <c r="AI103" i="59"/>
  <c r="V103" i="59"/>
  <c r="U103" i="59"/>
  <c r="AE103" i="59" s="1"/>
  <c r="AG103" i="59" s="1"/>
  <c r="R103" i="59"/>
  <c r="O103" i="59"/>
  <c r="I103" i="59"/>
  <c r="AI102" i="59"/>
  <c r="V102" i="59"/>
  <c r="U102" i="59"/>
  <c r="AE102" i="59" s="1"/>
  <c r="AG102" i="59" s="1"/>
  <c r="R102" i="59"/>
  <c r="O102" i="59"/>
  <c r="I102" i="59"/>
  <c r="AI101" i="59"/>
  <c r="V101" i="59"/>
  <c r="U101" i="59"/>
  <c r="AE101" i="59" s="1"/>
  <c r="AG101" i="59" s="1"/>
  <c r="R101" i="59"/>
  <c r="O101" i="59"/>
  <c r="I101" i="59"/>
  <c r="AI100" i="59"/>
  <c r="V100" i="59"/>
  <c r="U100" i="59"/>
  <c r="AE100" i="59" s="1"/>
  <c r="AG100" i="59" s="1"/>
  <c r="R100" i="59"/>
  <c r="O100" i="59"/>
  <c r="I100" i="59"/>
  <c r="AI99" i="59"/>
  <c r="V99" i="59"/>
  <c r="U99" i="59"/>
  <c r="AE99" i="59" s="1"/>
  <c r="AG99" i="59" s="1"/>
  <c r="R99" i="59"/>
  <c r="O99" i="59"/>
  <c r="I99" i="59"/>
  <c r="AI98" i="59"/>
  <c r="V98" i="59"/>
  <c r="U98" i="59"/>
  <c r="AE98" i="59" s="1"/>
  <c r="AG98" i="59" s="1"/>
  <c r="R98" i="59"/>
  <c r="O98" i="59"/>
  <c r="I98" i="59"/>
  <c r="AI97" i="59"/>
  <c r="V97" i="59"/>
  <c r="U97" i="59"/>
  <c r="AE97" i="59" s="1"/>
  <c r="AG97" i="59" s="1"/>
  <c r="R97" i="59"/>
  <c r="O97" i="59"/>
  <c r="I97" i="59"/>
  <c r="AI96" i="59"/>
  <c r="V96" i="59"/>
  <c r="U96" i="59"/>
  <c r="AE96" i="59" s="1"/>
  <c r="AG96" i="59" s="1"/>
  <c r="R96" i="59"/>
  <c r="O96" i="59"/>
  <c r="I96" i="59"/>
  <c r="AI95" i="59"/>
  <c r="V95" i="59"/>
  <c r="U95" i="59"/>
  <c r="AE95" i="59" s="1"/>
  <c r="AG95" i="59" s="1"/>
  <c r="R95" i="59"/>
  <c r="O95" i="59"/>
  <c r="I95" i="59"/>
  <c r="AI94" i="59"/>
  <c r="V94" i="59"/>
  <c r="U94" i="59"/>
  <c r="AE94" i="59" s="1"/>
  <c r="AG94" i="59" s="1"/>
  <c r="R94" i="59"/>
  <c r="O94" i="59"/>
  <c r="I94" i="59"/>
  <c r="AI93" i="59"/>
  <c r="V93" i="59"/>
  <c r="U93" i="59"/>
  <c r="AE93" i="59" s="1"/>
  <c r="AG93" i="59" s="1"/>
  <c r="R93" i="59"/>
  <c r="O93" i="59"/>
  <c r="I93" i="59"/>
  <c r="AI92" i="59"/>
  <c r="V92" i="59"/>
  <c r="U92" i="59"/>
  <c r="AE92" i="59" s="1"/>
  <c r="AG92" i="59" s="1"/>
  <c r="R92" i="59"/>
  <c r="O92" i="59"/>
  <c r="I92" i="59"/>
  <c r="AI91" i="59"/>
  <c r="V91" i="59"/>
  <c r="U91" i="59"/>
  <c r="AE91" i="59" s="1"/>
  <c r="AG91" i="59" s="1"/>
  <c r="R91" i="59"/>
  <c r="O91" i="59"/>
  <c r="I91" i="59"/>
  <c r="AI90" i="59"/>
  <c r="V90" i="59"/>
  <c r="U90" i="59"/>
  <c r="AE90" i="59" s="1"/>
  <c r="AG90" i="59" s="1"/>
  <c r="R90" i="59"/>
  <c r="O90" i="59"/>
  <c r="I90" i="59"/>
  <c r="AI89" i="59"/>
  <c r="V89" i="59"/>
  <c r="U89" i="59"/>
  <c r="AE89" i="59" s="1"/>
  <c r="AG89" i="59" s="1"/>
  <c r="R89" i="59"/>
  <c r="O89" i="59"/>
  <c r="I89" i="59"/>
  <c r="AI88" i="59"/>
  <c r="V88" i="59"/>
  <c r="U88" i="59"/>
  <c r="AE88" i="59" s="1"/>
  <c r="AG88" i="59" s="1"/>
  <c r="R88" i="59"/>
  <c r="O88" i="59"/>
  <c r="I88" i="59"/>
  <c r="AI87" i="59"/>
  <c r="V87" i="59"/>
  <c r="U87" i="59"/>
  <c r="AE87" i="59" s="1"/>
  <c r="AG87" i="59" s="1"/>
  <c r="R87" i="59"/>
  <c r="O87" i="59"/>
  <c r="I87" i="59"/>
  <c r="AI86" i="59"/>
  <c r="V86" i="59"/>
  <c r="U86" i="59"/>
  <c r="AE86" i="59" s="1"/>
  <c r="AG86" i="59" s="1"/>
  <c r="R86" i="59"/>
  <c r="O86" i="59"/>
  <c r="I86" i="59"/>
  <c r="AI85" i="59"/>
  <c r="V85" i="59"/>
  <c r="U85" i="59"/>
  <c r="AE85" i="59" s="1"/>
  <c r="AG85" i="59" s="1"/>
  <c r="R85" i="59"/>
  <c r="O85" i="59"/>
  <c r="I85" i="59"/>
  <c r="AI84" i="59"/>
  <c r="V84" i="59"/>
  <c r="U84" i="59"/>
  <c r="AE84" i="59" s="1"/>
  <c r="AG84" i="59" s="1"/>
  <c r="R84" i="59"/>
  <c r="O84" i="59"/>
  <c r="I84" i="59"/>
  <c r="AI83" i="59"/>
  <c r="V83" i="59"/>
  <c r="U83" i="59"/>
  <c r="AE83" i="59" s="1"/>
  <c r="AG83" i="59" s="1"/>
  <c r="R83" i="59"/>
  <c r="O83" i="59"/>
  <c r="I83" i="59"/>
  <c r="AI82" i="59"/>
  <c r="V82" i="59"/>
  <c r="U82" i="59"/>
  <c r="AE82" i="59" s="1"/>
  <c r="AG82" i="59" s="1"/>
  <c r="R82" i="59"/>
  <c r="O82" i="59"/>
  <c r="I82" i="59"/>
  <c r="AI81" i="59"/>
  <c r="V81" i="59"/>
  <c r="U81" i="59"/>
  <c r="AE81" i="59" s="1"/>
  <c r="AG81" i="59" s="1"/>
  <c r="R81" i="59"/>
  <c r="O81" i="59"/>
  <c r="I81" i="59"/>
  <c r="AI80" i="59"/>
  <c r="V80" i="59"/>
  <c r="U80" i="59"/>
  <c r="AE80" i="59" s="1"/>
  <c r="AG80" i="59" s="1"/>
  <c r="R80" i="59"/>
  <c r="O80" i="59"/>
  <c r="I80" i="59"/>
  <c r="AL79" i="59"/>
  <c r="AK79" i="59" s="1"/>
  <c r="AI79" i="59"/>
  <c r="V79" i="59"/>
  <c r="U79" i="59"/>
  <c r="AE79" i="59" s="1"/>
  <c r="R79" i="59"/>
  <c r="J79" i="59"/>
  <c r="O79" i="59" s="1"/>
  <c r="I79" i="59"/>
  <c r="AL78" i="59"/>
  <c r="AK78" i="59" s="1"/>
  <c r="AI78" i="59"/>
  <c r="V78" i="59"/>
  <c r="U78" i="59"/>
  <c r="AE78" i="59" s="1"/>
  <c r="R78" i="59"/>
  <c r="J78" i="59"/>
  <c r="O78" i="59" s="1"/>
  <c r="I78" i="59"/>
  <c r="AL77" i="59"/>
  <c r="AK77" i="59" s="1"/>
  <c r="AI77" i="59"/>
  <c r="V77" i="59"/>
  <c r="U77" i="59"/>
  <c r="AE77" i="59" s="1"/>
  <c r="R77" i="59"/>
  <c r="J77" i="59"/>
  <c r="O77" i="59" s="1"/>
  <c r="I77" i="59"/>
  <c r="AL76" i="59"/>
  <c r="AK76" i="59" s="1"/>
  <c r="AI76" i="59"/>
  <c r="V76" i="59"/>
  <c r="U76" i="59"/>
  <c r="AE76" i="59" s="1"/>
  <c r="R76" i="59"/>
  <c r="J76" i="59"/>
  <c r="O76" i="59" s="1"/>
  <c r="I76" i="59"/>
  <c r="AL75" i="59"/>
  <c r="AK75" i="59" s="1"/>
  <c r="AI75" i="59"/>
  <c r="V75" i="59"/>
  <c r="U75" i="59"/>
  <c r="AE75" i="59" s="1"/>
  <c r="R75" i="59"/>
  <c r="J75" i="59"/>
  <c r="O75" i="59" s="1"/>
  <c r="I75" i="59"/>
  <c r="AL74" i="59"/>
  <c r="AK74" i="59" s="1"/>
  <c r="AI74" i="59"/>
  <c r="V74" i="59"/>
  <c r="U74" i="59"/>
  <c r="AE74" i="59" s="1"/>
  <c r="R74" i="59"/>
  <c r="J74" i="59"/>
  <c r="O74" i="59" s="1"/>
  <c r="I74" i="59"/>
  <c r="AL73" i="59"/>
  <c r="AK73" i="59" s="1"/>
  <c r="AI73" i="59"/>
  <c r="V73" i="59"/>
  <c r="U73" i="59"/>
  <c r="AE73" i="59" s="1"/>
  <c r="R73" i="59"/>
  <c r="J73" i="59"/>
  <c r="O73" i="59" s="1"/>
  <c r="I73" i="59"/>
  <c r="AL72" i="59"/>
  <c r="AK72" i="59" s="1"/>
  <c r="AI72" i="59"/>
  <c r="V72" i="59"/>
  <c r="U72" i="59"/>
  <c r="AE72" i="59" s="1"/>
  <c r="R72" i="59"/>
  <c r="J72" i="59"/>
  <c r="O72" i="59" s="1"/>
  <c r="I72" i="59"/>
  <c r="AL71" i="59"/>
  <c r="AK71" i="59" s="1"/>
  <c r="AI71" i="59"/>
  <c r="V71" i="59"/>
  <c r="U71" i="59"/>
  <c r="AE71" i="59" s="1"/>
  <c r="R71" i="59"/>
  <c r="J71" i="59"/>
  <c r="O71" i="59" s="1"/>
  <c r="I71" i="59"/>
  <c r="AL69" i="59"/>
  <c r="AK69" i="59" s="1"/>
  <c r="AI69" i="59"/>
  <c r="V69" i="59"/>
  <c r="U69" i="59"/>
  <c r="AE69" i="59" s="1"/>
  <c r="R69" i="59"/>
  <c r="I69" i="59"/>
  <c r="AL68" i="59"/>
  <c r="AK68" i="59" s="1"/>
  <c r="AI68" i="59"/>
  <c r="V68" i="59"/>
  <c r="U68" i="59"/>
  <c r="AE68" i="59" s="1"/>
  <c r="R68" i="59"/>
  <c r="O68" i="59"/>
  <c r="I68" i="59"/>
  <c r="AL67" i="59"/>
  <c r="AK67" i="59" s="1"/>
  <c r="AI67" i="59"/>
  <c r="V67" i="59"/>
  <c r="U67" i="59"/>
  <c r="AE67" i="59" s="1"/>
  <c r="R67" i="59"/>
  <c r="I67" i="59"/>
  <c r="AL66" i="59"/>
  <c r="AK66" i="59" s="1"/>
  <c r="AI66" i="59"/>
  <c r="V66" i="59"/>
  <c r="U66" i="59"/>
  <c r="AE66" i="59" s="1"/>
  <c r="R66" i="59"/>
  <c r="O66" i="59"/>
  <c r="I66" i="59"/>
  <c r="AL65" i="59"/>
  <c r="AK65" i="59" s="1"/>
  <c r="AI65" i="59"/>
  <c r="V65" i="59"/>
  <c r="U65" i="59"/>
  <c r="AE65" i="59" s="1"/>
  <c r="R65" i="59"/>
  <c r="I65" i="59"/>
  <c r="AL64" i="59"/>
  <c r="AK64" i="59" s="1"/>
  <c r="AI64" i="59"/>
  <c r="V64" i="59"/>
  <c r="U64" i="59"/>
  <c r="AE64" i="59" s="1"/>
  <c r="R64" i="59"/>
  <c r="O64" i="59"/>
  <c r="I64" i="59"/>
  <c r="AL63" i="59"/>
  <c r="AK63" i="59" s="1"/>
  <c r="AI63" i="59"/>
  <c r="V63" i="59"/>
  <c r="U63" i="59"/>
  <c r="AE63" i="59" s="1"/>
  <c r="R63" i="59"/>
  <c r="I63" i="59"/>
  <c r="AL62" i="59"/>
  <c r="AK62" i="59" s="1"/>
  <c r="AI62" i="59"/>
  <c r="V62" i="59"/>
  <c r="U62" i="59"/>
  <c r="AE62" i="59" s="1"/>
  <c r="R62" i="59"/>
  <c r="O62" i="59"/>
  <c r="I62" i="59"/>
  <c r="AL59" i="59"/>
  <c r="AK59" i="59" s="1"/>
  <c r="AI59" i="59"/>
  <c r="V59" i="59"/>
  <c r="U59" i="59"/>
  <c r="AE59" i="59" s="1"/>
  <c r="R59" i="59"/>
  <c r="I59" i="59"/>
  <c r="O59" i="59" s="1"/>
  <c r="AL58" i="59"/>
  <c r="AK58" i="59" s="1"/>
  <c r="AI58" i="59"/>
  <c r="V58" i="59"/>
  <c r="U58" i="59"/>
  <c r="AE58" i="59" s="1"/>
  <c r="R58" i="59"/>
  <c r="O58" i="59"/>
  <c r="I58" i="59"/>
  <c r="AL57" i="59"/>
  <c r="AK57" i="59" s="1"/>
  <c r="AI57" i="59"/>
  <c r="V57" i="59"/>
  <c r="U57" i="59"/>
  <c r="AE57" i="59" s="1"/>
  <c r="R57" i="59"/>
  <c r="I57" i="59"/>
  <c r="U56" i="59"/>
  <c r="AE56" i="59" s="1"/>
  <c r="O56" i="59"/>
  <c r="I56" i="59"/>
  <c r="C56" i="59"/>
  <c r="AL56" i="59" s="1"/>
  <c r="AK56" i="59" s="1"/>
  <c r="U55" i="59"/>
  <c r="AE55" i="59" s="1"/>
  <c r="O55" i="59"/>
  <c r="I55" i="59"/>
  <c r="C55" i="59"/>
  <c r="AL55" i="59" s="1"/>
  <c r="AK55" i="59" s="1"/>
  <c r="U54" i="59"/>
  <c r="AE54" i="59" s="1"/>
  <c r="O54" i="59"/>
  <c r="I54" i="59"/>
  <c r="C54" i="59"/>
  <c r="AL54" i="59" s="1"/>
  <c r="AK54" i="59" s="1"/>
  <c r="U53" i="59"/>
  <c r="AE53" i="59" s="1"/>
  <c r="O53" i="59"/>
  <c r="I53" i="59"/>
  <c r="C53" i="59"/>
  <c r="AL53" i="59" s="1"/>
  <c r="AK53" i="59" s="1"/>
  <c r="U52" i="59"/>
  <c r="AE52" i="59" s="1"/>
  <c r="O52" i="59"/>
  <c r="I52" i="59"/>
  <c r="C52" i="59"/>
  <c r="AL52" i="59" s="1"/>
  <c r="AK52" i="59" s="1"/>
  <c r="U51" i="59"/>
  <c r="AE51" i="59" s="1"/>
  <c r="O51" i="59"/>
  <c r="I51" i="59"/>
  <c r="C51" i="59"/>
  <c r="AL51" i="59" s="1"/>
  <c r="AK51" i="59" s="1"/>
  <c r="AL50" i="59"/>
  <c r="AK50" i="59"/>
  <c r="AI50" i="59"/>
  <c r="V50" i="59"/>
  <c r="U50" i="59"/>
  <c r="AE50" i="59" s="1"/>
  <c r="R50" i="59"/>
  <c r="O50" i="59"/>
  <c r="I50" i="59"/>
  <c r="AL49" i="59"/>
  <c r="AK49" i="59" s="1"/>
  <c r="AI49" i="59"/>
  <c r="V49" i="59"/>
  <c r="U49" i="59"/>
  <c r="AE49" i="59" s="1"/>
  <c r="R49" i="59"/>
  <c r="I49" i="59"/>
  <c r="AL48" i="59"/>
  <c r="AK48" i="59"/>
  <c r="AI48" i="59"/>
  <c r="V48" i="59"/>
  <c r="U48" i="59"/>
  <c r="AE48" i="59" s="1"/>
  <c r="R48" i="59"/>
  <c r="O48" i="59"/>
  <c r="I48" i="59"/>
  <c r="AL47" i="59"/>
  <c r="AK47" i="59" s="1"/>
  <c r="AI47" i="59"/>
  <c r="V47" i="59"/>
  <c r="U47" i="59"/>
  <c r="AE47" i="59" s="1"/>
  <c r="R47" i="59"/>
  <c r="I47" i="59"/>
  <c r="AL46" i="59"/>
  <c r="AK46" i="59" s="1"/>
  <c r="AI46" i="59"/>
  <c r="V46" i="59"/>
  <c r="U46" i="59"/>
  <c r="AE46" i="59" s="1"/>
  <c r="R46" i="59"/>
  <c r="O46" i="59"/>
  <c r="I46" i="59"/>
  <c r="AL45" i="59"/>
  <c r="AK45" i="59" s="1"/>
  <c r="AI45" i="59"/>
  <c r="V45" i="59"/>
  <c r="U45" i="59"/>
  <c r="AE45" i="59" s="1"/>
  <c r="R45" i="59"/>
  <c r="I45" i="59"/>
  <c r="AL44" i="59"/>
  <c r="AK44" i="59" s="1"/>
  <c r="AI44" i="59"/>
  <c r="V44" i="59"/>
  <c r="U44" i="59"/>
  <c r="AE44" i="59" s="1"/>
  <c r="R44" i="59"/>
  <c r="O44" i="59"/>
  <c r="I44" i="59"/>
  <c r="AL43" i="59"/>
  <c r="AK43" i="59" s="1"/>
  <c r="AI43" i="59"/>
  <c r="V43" i="59"/>
  <c r="U43" i="59"/>
  <c r="AE43" i="59" s="1"/>
  <c r="R43" i="59"/>
  <c r="I43" i="59"/>
  <c r="AL42" i="59"/>
  <c r="AK42" i="59"/>
  <c r="AI42" i="59"/>
  <c r="V42" i="59"/>
  <c r="U42" i="59"/>
  <c r="AE42" i="59" s="1"/>
  <c r="R42" i="59"/>
  <c r="O42" i="59"/>
  <c r="I42" i="59"/>
  <c r="AL41" i="59"/>
  <c r="AK41" i="59" s="1"/>
  <c r="AI41" i="59"/>
  <c r="V41" i="59"/>
  <c r="U41" i="59"/>
  <c r="AE41" i="59" s="1"/>
  <c r="R41" i="59"/>
  <c r="I41" i="59"/>
  <c r="O41" i="59" s="1"/>
  <c r="AL40" i="59"/>
  <c r="AK40" i="59"/>
  <c r="AI40" i="59"/>
  <c r="V40" i="59"/>
  <c r="U40" i="59"/>
  <c r="AE40" i="59" s="1"/>
  <c r="R40" i="59"/>
  <c r="O40" i="59"/>
  <c r="I40" i="59"/>
  <c r="AL39" i="59"/>
  <c r="AK39" i="59" s="1"/>
  <c r="AI39" i="59"/>
  <c r="V39" i="59"/>
  <c r="U39" i="59"/>
  <c r="AE39" i="59" s="1"/>
  <c r="R39" i="59"/>
  <c r="I39" i="59"/>
  <c r="AL38" i="59"/>
  <c r="AK38" i="59" s="1"/>
  <c r="AI38" i="59"/>
  <c r="V38" i="59"/>
  <c r="U38" i="59"/>
  <c r="AE38" i="59" s="1"/>
  <c r="R38" i="59"/>
  <c r="O38" i="59"/>
  <c r="I38" i="59"/>
  <c r="AL37" i="59"/>
  <c r="AK37" i="59" s="1"/>
  <c r="AI37" i="59"/>
  <c r="V37" i="59"/>
  <c r="U37" i="59"/>
  <c r="AE37" i="59" s="1"/>
  <c r="R37" i="59"/>
  <c r="I37" i="59"/>
  <c r="AL36" i="59"/>
  <c r="AK36" i="59" s="1"/>
  <c r="AI36" i="59"/>
  <c r="V36" i="59"/>
  <c r="U36" i="59"/>
  <c r="AE36" i="59" s="1"/>
  <c r="R36" i="59"/>
  <c r="O36" i="59"/>
  <c r="I36" i="59"/>
  <c r="AL35" i="59"/>
  <c r="AK35" i="59" s="1"/>
  <c r="AI35" i="59"/>
  <c r="V35" i="59"/>
  <c r="U35" i="59"/>
  <c r="AE35" i="59" s="1"/>
  <c r="R35" i="59"/>
  <c r="I35" i="59"/>
  <c r="AL34" i="59"/>
  <c r="AK34" i="59" s="1"/>
  <c r="AI34" i="59"/>
  <c r="V34" i="59"/>
  <c r="U34" i="59"/>
  <c r="AE34" i="59" s="1"/>
  <c r="R34" i="59"/>
  <c r="O34" i="59"/>
  <c r="I34" i="59"/>
  <c r="AL33" i="59"/>
  <c r="AK33" i="59" s="1"/>
  <c r="AI33" i="59"/>
  <c r="V33" i="59"/>
  <c r="U33" i="59"/>
  <c r="AE33" i="59" s="1"/>
  <c r="R33" i="59"/>
  <c r="I33" i="59"/>
  <c r="AL32" i="59"/>
  <c r="AK32" i="59" s="1"/>
  <c r="AI32" i="59"/>
  <c r="V32" i="59"/>
  <c r="U32" i="59"/>
  <c r="AE32" i="59" s="1"/>
  <c r="R32" i="59"/>
  <c r="O32" i="59"/>
  <c r="I32" i="59"/>
  <c r="AL31" i="59"/>
  <c r="AK31" i="59" s="1"/>
  <c r="AI31" i="59"/>
  <c r="V31" i="59"/>
  <c r="R31" i="59"/>
  <c r="I31" i="59"/>
  <c r="D31" i="59"/>
  <c r="U31" i="59" s="1"/>
  <c r="AL30" i="59"/>
  <c r="AK30" i="59" s="1"/>
  <c r="AI30" i="59"/>
  <c r="V30" i="59"/>
  <c r="U30" i="59"/>
  <c r="AE30" i="59" s="1"/>
  <c r="R30" i="59"/>
  <c r="I30" i="59"/>
  <c r="AL29" i="59"/>
  <c r="AK29" i="59" s="1"/>
  <c r="AI29" i="59"/>
  <c r="V29" i="59"/>
  <c r="U29" i="59"/>
  <c r="AE29" i="59" s="1"/>
  <c r="R29" i="59"/>
  <c r="O29" i="59"/>
  <c r="I29" i="59"/>
  <c r="AL28" i="59"/>
  <c r="AK28" i="59" s="1"/>
  <c r="AI28" i="59"/>
  <c r="V28" i="59"/>
  <c r="U28" i="59"/>
  <c r="AE28" i="59" s="1"/>
  <c r="R28" i="59"/>
  <c r="I28" i="59"/>
  <c r="AL27" i="59"/>
  <c r="AK27" i="59" s="1"/>
  <c r="AI27" i="59"/>
  <c r="V27" i="59"/>
  <c r="U27" i="59"/>
  <c r="AE27" i="59" s="1"/>
  <c r="R27" i="59"/>
  <c r="O27" i="59"/>
  <c r="I27" i="59"/>
  <c r="AL26" i="59"/>
  <c r="AK26" i="59" s="1"/>
  <c r="AI26" i="59"/>
  <c r="V26" i="59"/>
  <c r="U26" i="59"/>
  <c r="AE26" i="59" s="1"/>
  <c r="R26" i="59"/>
  <c r="I26" i="59"/>
  <c r="AL25" i="59"/>
  <c r="AK25" i="59" s="1"/>
  <c r="AI25" i="59"/>
  <c r="V25" i="59"/>
  <c r="U25" i="59"/>
  <c r="AE25" i="59" s="1"/>
  <c r="R25" i="59"/>
  <c r="O25" i="59"/>
  <c r="I25" i="59"/>
  <c r="AL24" i="59"/>
  <c r="AK24" i="59" s="1"/>
  <c r="AI24" i="59"/>
  <c r="V24" i="59"/>
  <c r="U24" i="59"/>
  <c r="AE24" i="59" s="1"/>
  <c r="R24" i="59"/>
  <c r="I24" i="59"/>
  <c r="O24" i="59" s="1"/>
  <c r="AL23" i="59"/>
  <c r="AK23" i="59" s="1"/>
  <c r="AI23" i="59"/>
  <c r="V23" i="59"/>
  <c r="U23" i="59"/>
  <c r="AE23" i="59" s="1"/>
  <c r="R23" i="59"/>
  <c r="O23" i="59"/>
  <c r="I23" i="59"/>
  <c r="AL22" i="59"/>
  <c r="AK22" i="59" s="1"/>
  <c r="AI22" i="59"/>
  <c r="V22" i="59"/>
  <c r="U22" i="59"/>
  <c r="AE22" i="59" s="1"/>
  <c r="R22" i="59"/>
  <c r="I22" i="59"/>
  <c r="AL21" i="59"/>
  <c r="AK21" i="59" s="1"/>
  <c r="AI21" i="59"/>
  <c r="V21" i="59"/>
  <c r="U21" i="59"/>
  <c r="AE21" i="59" s="1"/>
  <c r="R21" i="59"/>
  <c r="O21" i="59"/>
  <c r="I21" i="59"/>
  <c r="AL20" i="59"/>
  <c r="AK20" i="59" s="1"/>
  <c r="AI20" i="59"/>
  <c r="V20" i="59"/>
  <c r="U20" i="59"/>
  <c r="AE20" i="59" s="1"/>
  <c r="R20" i="59"/>
  <c r="I20" i="59"/>
  <c r="AL19" i="59"/>
  <c r="AK19" i="59" s="1"/>
  <c r="AI19" i="59"/>
  <c r="V19" i="59"/>
  <c r="U19" i="59"/>
  <c r="AE19" i="59" s="1"/>
  <c r="R19" i="59"/>
  <c r="O19" i="59"/>
  <c r="I19" i="59"/>
  <c r="AL18" i="59"/>
  <c r="AK18" i="59" s="1"/>
  <c r="AI18" i="59"/>
  <c r="V18" i="59"/>
  <c r="U18" i="59"/>
  <c r="AE18" i="59" s="1"/>
  <c r="R18" i="59"/>
  <c r="I18" i="59"/>
  <c r="O18" i="59" s="1"/>
  <c r="AL17" i="59"/>
  <c r="AK17" i="59" s="1"/>
  <c r="AI17" i="59"/>
  <c r="V17" i="59"/>
  <c r="U17" i="59"/>
  <c r="AE17" i="59" s="1"/>
  <c r="R17" i="59"/>
  <c r="O17" i="59"/>
  <c r="I17" i="59"/>
  <c r="AL16" i="59"/>
  <c r="AK16" i="59" s="1"/>
  <c r="AI16" i="59"/>
  <c r="V16" i="59"/>
  <c r="U16" i="59"/>
  <c r="AE16" i="59" s="1"/>
  <c r="R16" i="59"/>
  <c r="I16" i="59"/>
  <c r="AL15" i="59"/>
  <c r="AK15" i="59"/>
  <c r="AI15" i="59"/>
  <c r="V15" i="59"/>
  <c r="U15" i="59"/>
  <c r="AE15" i="59" s="1"/>
  <c r="R15" i="59"/>
  <c r="O15" i="59"/>
  <c r="I15" i="59"/>
  <c r="AL14" i="59"/>
  <c r="AK14" i="59" s="1"/>
  <c r="AI14" i="59"/>
  <c r="V14" i="59"/>
  <c r="U14" i="59"/>
  <c r="AE14" i="59" s="1"/>
  <c r="R14" i="59"/>
  <c r="I14" i="59"/>
  <c r="O14" i="59" s="1"/>
  <c r="AL13" i="59"/>
  <c r="AK13" i="59" s="1"/>
  <c r="AI13" i="59"/>
  <c r="V13" i="59"/>
  <c r="U13" i="59"/>
  <c r="AE13" i="59" s="1"/>
  <c r="R13" i="59"/>
  <c r="O13" i="59"/>
  <c r="I13" i="59"/>
  <c r="Q597" i="59" l="1"/>
  <c r="S597" i="59"/>
  <c r="P404" i="59"/>
  <c r="Q595" i="59"/>
  <c r="S595" i="59"/>
  <c r="AE427" i="59"/>
  <c r="AE429" i="59"/>
  <c r="P594" i="59"/>
  <c r="P596" i="59"/>
  <c r="P598" i="59"/>
  <c r="AE637" i="59"/>
  <c r="AE639" i="59"/>
  <c r="AE641" i="59"/>
  <c r="AE643" i="59"/>
  <c r="AE645" i="59"/>
  <c r="AE647" i="59"/>
  <c r="AE653" i="59"/>
  <c r="AE654" i="59"/>
  <c r="AE655" i="59"/>
  <c r="AE656" i="59"/>
  <c r="AE657" i="59"/>
  <c r="AE661" i="59"/>
  <c r="AE662" i="59"/>
  <c r="AE663" i="59"/>
  <c r="AE664" i="59"/>
  <c r="AE665" i="59"/>
  <c r="AE666" i="59"/>
  <c r="AE667" i="59"/>
  <c r="AE668" i="59"/>
  <c r="AE669" i="59"/>
  <c r="AE670" i="59"/>
  <c r="AE671" i="59"/>
  <c r="AE672" i="59"/>
  <c r="AE673" i="59"/>
  <c r="AE674" i="59"/>
  <c r="AE675" i="59"/>
  <c r="AE676" i="59"/>
  <c r="AE677" i="59"/>
  <c r="AE678" i="59"/>
  <c r="AE679" i="59"/>
  <c r="AE680" i="59"/>
  <c r="AE681" i="59"/>
  <c r="AE682" i="59"/>
  <c r="AE683" i="59"/>
  <c r="AE684" i="59"/>
  <c r="AE685" i="59"/>
  <c r="AE686" i="59"/>
  <c r="AE687" i="59"/>
  <c r="AE688" i="59"/>
  <c r="AE689" i="59"/>
  <c r="AE690" i="59"/>
  <c r="AE691" i="59"/>
  <c r="AE31" i="59"/>
  <c r="AE212" i="59"/>
  <c r="O213" i="59"/>
  <c r="AE216" i="59"/>
  <c r="O217" i="59"/>
  <c r="AE221" i="59"/>
  <c r="O222" i="59"/>
  <c r="AE225" i="59"/>
  <c r="O226" i="59"/>
  <c r="AE229" i="59"/>
  <c r="O231" i="59"/>
  <c r="O16" i="59"/>
  <c r="O20" i="59"/>
  <c r="O22" i="59"/>
  <c r="O26" i="59"/>
  <c r="O28" i="59"/>
  <c r="O30" i="59"/>
  <c r="O31" i="59"/>
  <c r="O33" i="59"/>
  <c r="O35" i="59"/>
  <c r="O37" i="59"/>
  <c r="O39" i="59"/>
  <c r="O43" i="59"/>
  <c r="O45" i="59"/>
  <c r="O47" i="59"/>
  <c r="O49" i="59"/>
  <c r="R51" i="59"/>
  <c r="V51" i="59"/>
  <c r="AI51" i="59"/>
  <c r="R52" i="59"/>
  <c r="V52" i="59"/>
  <c r="AI52" i="59"/>
  <c r="R53" i="59"/>
  <c r="V53" i="59"/>
  <c r="AI53" i="59"/>
  <c r="R54" i="59"/>
  <c r="V54" i="59"/>
  <c r="AI54" i="59"/>
  <c r="R55" i="59"/>
  <c r="V55" i="59"/>
  <c r="AI55" i="59"/>
  <c r="R56" i="59"/>
  <c r="V56" i="59"/>
  <c r="AI56" i="59"/>
  <c r="O57" i="59"/>
  <c r="O63" i="59"/>
  <c r="O65" i="59"/>
  <c r="O67" i="59"/>
  <c r="O69" i="59"/>
  <c r="O126" i="59"/>
  <c r="O128" i="59"/>
  <c r="O130" i="59"/>
  <c r="O132" i="59"/>
  <c r="O135" i="59"/>
  <c r="O137" i="59"/>
  <c r="O139" i="59"/>
  <c r="O141" i="59"/>
  <c r="O143" i="59"/>
  <c r="O145" i="59"/>
  <c r="O147" i="59"/>
  <c r="O149" i="59"/>
  <c r="O151" i="59"/>
  <c r="O153" i="59"/>
  <c r="O155" i="59"/>
  <c r="O157" i="59"/>
  <c r="O159" i="59"/>
  <c r="O162" i="59"/>
  <c r="O164" i="59"/>
  <c r="O166" i="59"/>
  <c r="O168" i="59"/>
  <c r="O170" i="59"/>
  <c r="O172" i="59"/>
  <c r="O174" i="59"/>
  <c r="O176" i="59"/>
  <c r="O178" i="59"/>
  <c r="O180" i="59"/>
  <c r="O182" i="59"/>
  <c r="O184" i="59"/>
  <c r="O186" i="59"/>
  <c r="O188" i="59"/>
  <c r="O190" i="59"/>
  <c r="O193" i="59"/>
  <c r="O195" i="59"/>
  <c r="O197" i="59"/>
  <c r="O199" i="59"/>
  <c r="O201" i="59"/>
  <c r="O203" i="59"/>
  <c r="O205" i="59"/>
  <c r="O207" i="59"/>
  <c r="O209" i="59"/>
  <c r="O211" i="59"/>
  <c r="AE214" i="59"/>
  <c r="O215" i="59"/>
  <c r="AE218" i="59"/>
  <c r="O219" i="59"/>
  <c r="AE223" i="59"/>
  <c r="O224" i="59"/>
  <c r="AE227" i="59"/>
  <c r="O228" i="59"/>
  <c r="AE232" i="59"/>
  <c r="AE391" i="59"/>
  <c r="AE395" i="59"/>
  <c r="O233" i="59"/>
  <c r="O235" i="59"/>
  <c r="O238" i="59"/>
  <c r="O240" i="59"/>
  <c r="O242" i="59"/>
  <c r="O244" i="59"/>
  <c r="O248" i="59"/>
  <c r="O250" i="59"/>
  <c r="O252" i="59"/>
  <c r="O255" i="59"/>
  <c r="O257" i="59"/>
  <c r="O259" i="59"/>
  <c r="O261" i="59"/>
  <c r="O264" i="59"/>
  <c r="O266" i="59"/>
  <c r="O268" i="59"/>
  <c r="O270" i="59"/>
  <c r="O272" i="59"/>
  <c r="O274" i="59"/>
  <c r="O276" i="59"/>
  <c r="O278" i="59"/>
  <c r="O280" i="59"/>
  <c r="O282" i="59"/>
  <c r="O285" i="59"/>
  <c r="O287" i="59"/>
  <c r="O289" i="59"/>
  <c r="O291" i="59"/>
  <c r="O293" i="59"/>
  <c r="O295" i="59"/>
  <c r="O297" i="59"/>
  <c r="O301" i="59"/>
  <c r="O303" i="59"/>
  <c r="O305" i="59"/>
  <c r="O307" i="59"/>
  <c r="O313" i="59"/>
  <c r="O314" i="59"/>
  <c r="O338" i="59"/>
  <c r="O340" i="59"/>
  <c r="O342" i="59"/>
  <c r="O344" i="59"/>
  <c r="O374" i="59"/>
  <c r="AE389" i="59"/>
  <c r="AE393" i="59"/>
  <c r="AE397" i="59"/>
  <c r="O404" i="59"/>
  <c r="Q404" i="59"/>
  <c r="S404" i="59"/>
  <c r="O418" i="59"/>
  <c r="O420" i="59"/>
  <c r="AE421" i="59"/>
  <c r="AG421" i="59" s="1"/>
  <c r="O423" i="59"/>
  <c r="O426" i="59"/>
  <c r="O427" i="59"/>
  <c r="O428" i="59"/>
  <c r="O429" i="59"/>
  <c r="O430" i="59"/>
  <c r="O434" i="59"/>
  <c r="O438" i="59"/>
  <c r="O439" i="59"/>
  <c r="O440" i="59"/>
  <c r="O442" i="59"/>
  <c r="O443" i="59"/>
  <c r="O444" i="59"/>
  <c r="O445" i="59"/>
  <c r="O446" i="59"/>
  <c r="O447" i="59"/>
  <c r="O448" i="59"/>
  <c r="O449" i="59"/>
  <c r="O450" i="59"/>
  <c r="O451" i="59"/>
  <c r="O452" i="59"/>
  <c r="O453" i="59"/>
  <c r="O454" i="59"/>
  <c r="O455" i="59"/>
  <c r="O456" i="59"/>
  <c r="O458" i="59"/>
  <c r="O459" i="59"/>
  <c r="AE462" i="59"/>
  <c r="O463" i="59"/>
  <c r="O465" i="59"/>
  <c r="O466" i="59"/>
  <c r="O467" i="59"/>
  <c r="O468" i="59"/>
  <c r="O469" i="59"/>
  <c r="O470" i="59"/>
  <c r="O471" i="59"/>
  <c r="O472" i="59"/>
  <c r="O473" i="59"/>
  <c r="O474" i="59"/>
  <c r="O475" i="59"/>
  <c r="O461" i="59"/>
  <c r="AE518" i="59"/>
  <c r="O534" i="59"/>
  <c r="AE535" i="59"/>
  <c r="O536" i="59"/>
  <c r="AE537" i="59"/>
  <c r="O538" i="59"/>
  <c r="AE539" i="59"/>
  <c r="O540" i="59"/>
  <c r="AE541" i="59"/>
  <c r="O542" i="59"/>
  <c r="AE543" i="59"/>
  <c r="O544" i="59"/>
  <c r="AE545" i="59"/>
  <c r="O546" i="59"/>
  <c r="AE548" i="59"/>
  <c r="O549" i="59"/>
  <c r="O476" i="59"/>
  <c r="O477" i="59"/>
  <c r="O478" i="59"/>
  <c r="O479" i="59"/>
  <c r="O480" i="59"/>
  <c r="O481" i="59"/>
  <c r="O482" i="59"/>
  <c r="O483" i="59"/>
  <c r="O486" i="59"/>
  <c r="O488" i="59"/>
  <c r="O490" i="59"/>
  <c r="O491" i="59"/>
  <c r="O493" i="59"/>
  <c r="O495" i="59"/>
  <c r="O497" i="59"/>
  <c r="O500" i="59"/>
  <c r="O501" i="59"/>
  <c r="O502" i="59"/>
  <c r="O503" i="59"/>
  <c r="O504" i="59"/>
  <c r="O505" i="59"/>
  <c r="O508" i="59"/>
  <c r="O511" i="59"/>
  <c r="O513" i="59"/>
  <c r="O515" i="59"/>
  <c r="O517" i="59"/>
  <c r="O523" i="59"/>
  <c r="O525" i="59"/>
  <c r="O527" i="59"/>
  <c r="O530" i="59"/>
  <c r="O532" i="59"/>
  <c r="O551" i="59"/>
  <c r="O554" i="59"/>
  <c r="O557" i="59"/>
  <c r="O559" i="59"/>
  <c r="O561" i="59"/>
  <c r="O563" i="59"/>
  <c r="Q594" i="59"/>
  <c r="S594" i="59"/>
  <c r="P595" i="59"/>
  <c r="Q596" i="59"/>
  <c r="S596" i="59"/>
  <c r="P597" i="59"/>
  <c r="Q598" i="59"/>
  <c r="S598" i="59"/>
  <c r="AE627" i="59"/>
  <c r="AE622" i="59"/>
  <c r="AE624" i="59"/>
  <c r="AE626" i="59"/>
  <c r="AE629" i="59"/>
  <c r="O652" i="59"/>
  <c r="O653" i="59"/>
  <c r="O654" i="59"/>
  <c r="O655" i="59"/>
  <c r="O656" i="59"/>
  <c r="O657" i="59"/>
  <c r="O661" i="59"/>
  <c r="O663" i="59"/>
  <c r="O627" i="59"/>
  <c r="O662" i="59"/>
  <c r="O664" i="59"/>
  <c r="O665" i="59"/>
  <c r="O666" i="59"/>
  <c r="O667" i="59"/>
  <c r="O668" i="59"/>
  <c r="O669" i="59"/>
  <c r="O670" i="59"/>
  <c r="O671" i="59"/>
  <c r="O672" i="59"/>
  <c r="O673" i="59"/>
  <c r="O674" i="59"/>
  <c r="O675" i="59"/>
  <c r="O676" i="59"/>
  <c r="O677" i="59"/>
  <c r="O678" i="59"/>
  <c r="O679" i="59"/>
  <c r="O680" i="59"/>
  <c r="O681" i="59"/>
  <c r="O682" i="59"/>
  <c r="O683" i="59"/>
  <c r="O684" i="59"/>
  <c r="O685" i="59"/>
  <c r="O686" i="59"/>
  <c r="O687" i="59"/>
  <c r="O688" i="59"/>
  <c r="O689" i="59"/>
  <c r="O690" i="59"/>
  <c r="O691" i="59"/>
  <c r="O692" i="59"/>
  <c r="AE693" i="59"/>
  <c r="AE695" i="59"/>
  <c r="AE697" i="59"/>
  <c r="AE699" i="59"/>
  <c r="AE692" i="59"/>
  <c r="AE694" i="59"/>
  <c r="AE696" i="59"/>
  <c r="AE698" i="59"/>
  <c r="AE723" i="59"/>
  <c r="AE734" i="59"/>
  <c r="AE736" i="59"/>
  <c r="AE733" i="59"/>
  <c r="AE735" i="59"/>
  <c r="W595" i="59" l="1"/>
  <c r="W597" i="59"/>
  <c r="W598" i="59"/>
  <c r="W594" i="59"/>
  <c r="W596" i="59"/>
  <c r="W404" i="59"/>
  <c r="AF420" i="59"/>
  <c r="AG420" i="59" l="1"/>
  <c r="T740" i="59" l="1"/>
  <c r="T746" i="59"/>
  <c r="T741" i="59"/>
  <c r="T745" i="59"/>
  <c r="T742" i="59"/>
  <c r="T747" i="59"/>
  <c r="T743" i="59"/>
  <c r="T748" i="59"/>
  <c r="T744" i="59"/>
  <c r="T749" i="59"/>
  <c r="AD749" i="59" l="1"/>
  <c r="S749" i="59"/>
  <c r="Q749" i="59"/>
  <c r="P749" i="59"/>
  <c r="AD744" i="59"/>
  <c r="S744" i="59"/>
  <c r="Q744" i="59"/>
  <c r="P744" i="59"/>
  <c r="AD748" i="59"/>
  <c r="S748" i="59"/>
  <c r="Q748" i="59"/>
  <c r="P748" i="59"/>
  <c r="AD743" i="59"/>
  <c r="S743" i="59"/>
  <c r="Q743" i="59"/>
  <c r="P743" i="59"/>
  <c r="AD747" i="59"/>
  <c r="Q747" i="59"/>
  <c r="S747" i="59"/>
  <c r="P747" i="59"/>
  <c r="AD742" i="59"/>
  <c r="S742" i="59"/>
  <c r="Q742" i="59"/>
  <c r="P742" i="59"/>
  <c r="AD745" i="59"/>
  <c r="S745" i="59"/>
  <c r="Q745" i="59"/>
  <c r="P745" i="59"/>
  <c r="AD741" i="59"/>
  <c r="S741" i="59"/>
  <c r="Q741" i="59"/>
  <c r="P741" i="59"/>
  <c r="AD746" i="59"/>
  <c r="S746" i="59"/>
  <c r="Q746" i="59"/>
  <c r="P746" i="59"/>
  <c r="AD740" i="59"/>
  <c r="S740" i="59"/>
  <c r="Q740" i="59"/>
  <c r="P740" i="59"/>
  <c r="W740" i="59" l="1"/>
  <c r="W746" i="59"/>
  <c r="W741" i="59"/>
  <c r="W745" i="59"/>
  <c r="W742" i="59"/>
  <c r="W747" i="59"/>
  <c r="W743" i="59"/>
  <c r="W748" i="59"/>
  <c r="W744" i="59"/>
  <c r="W749" i="59"/>
  <c r="T31" i="59" l="1"/>
  <c r="T59" i="59"/>
  <c r="AD59" i="59" l="1"/>
  <c r="T60" i="59"/>
  <c r="P59" i="59"/>
  <c r="S59" i="59"/>
  <c r="Q59" i="59"/>
  <c r="AD31" i="59"/>
  <c r="P31" i="59"/>
  <c r="Q31" i="59"/>
  <c r="S31" i="59"/>
  <c r="W31" i="59" l="1"/>
  <c r="W59" i="59"/>
  <c r="S60" i="59"/>
  <c r="AD60" i="59"/>
  <c r="P60" i="59"/>
  <c r="Q60" i="59"/>
  <c r="W60" i="59" l="1"/>
  <c r="T456" i="59" l="1"/>
  <c r="AD456" i="59" l="1"/>
  <c r="P456" i="59"/>
  <c r="S456" i="59"/>
  <c r="Q456" i="59"/>
  <c r="W456" i="59" l="1"/>
  <c r="T724" i="59" l="1"/>
  <c r="T719" i="59"/>
  <c r="AD719" i="59" l="1"/>
  <c r="Q719" i="59"/>
  <c r="S719" i="59"/>
  <c r="P719" i="59"/>
  <c r="AD724" i="59"/>
  <c r="S724" i="59"/>
  <c r="Q724" i="59"/>
  <c r="P724" i="59"/>
  <c r="W724" i="59" l="1"/>
  <c r="W719" i="59"/>
  <c r="T484" i="59" l="1"/>
  <c r="T314" i="59"/>
  <c r="T544" i="59"/>
  <c r="AD544" i="59" l="1"/>
  <c r="S544" i="59"/>
  <c r="P544" i="59"/>
  <c r="U509" i="59"/>
  <c r="AE509" i="59" s="1"/>
  <c r="T509" i="59"/>
  <c r="AD314" i="59"/>
  <c r="P314" i="59"/>
  <c r="Q314" i="59"/>
  <c r="S314" i="59"/>
  <c r="AD484" i="59"/>
  <c r="S484" i="59"/>
  <c r="Q484" i="59"/>
  <c r="P484" i="59"/>
  <c r="W544" i="59" l="1"/>
  <c r="AD509" i="59"/>
  <c r="S509" i="59"/>
  <c r="Q509" i="59"/>
  <c r="P509" i="59"/>
  <c r="W484" i="59"/>
  <c r="W314" i="59"/>
  <c r="T734" i="59"/>
  <c r="AD734" i="59" l="1"/>
  <c r="S734" i="59"/>
  <c r="Q734" i="59"/>
  <c r="P734" i="59"/>
  <c r="W509" i="59"/>
  <c r="W734" i="59" l="1"/>
  <c r="T728" i="59" l="1"/>
  <c r="T722" i="59"/>
  <c r="AD722" i="59" l="1"/>
  <c r="S722" i="59"/>
  <c r="Q722" i="59"/>
  <c r="P722" i="59"/>
  <c r="AD728" i="59"/>
  <c r="S728" i="59"/>
  <c r="Q728" i="59"/>
  <c r="P728" i="59"/>
  <c r="T735" i="59"/>
  <c r="T736" i="59"/>
  <c r="T737" i="59"/>
  <c r="T739" i="59"/>
  <c r="T738" i="59"/>
  <c r="T725" i="59"/>
  <c r="T730" i="59"/>
  <c r="T723" i="59"/>
  <c r="T726" i="59"/>
  <c r="T727" i="59"/>
  <c r="T729" i="59"/>
  <c r="T731" i="59"/>
  <c r="T732" i="59"/>
  <c r="T733" i="59"/>
  <c r="W728" i="59" l="1"/>
  <c r="W722" i="59"/>
  <c r="AD732" i="59"/>
  <c r="S732" i="59"/>
  <c r="Q732" i="59"/>
  <c r="P732" i="59"/>
  <c r="AD729" i="59"/>
  <c r="Q729" i="59"/>
  <c r="S729" i="59"/>
  <c r="P729" i="59"/>
  <c r="AD726" i="59"/>
  <c r="S726" i="59"/>
  <c r="Q726" i="59"/>
  <c r="P726" i="59"/>
  <c r="AD725" i="59"/>
  <c r="Q725" i="59"/>
  <c r="S725" i="59"/>
  <c r="P725" i="59"/>
  <c r="AD738" i="59"/>
  <c r="S738" i="59"/>
  <c r="Q738" i="59"/>
  <c r="P738" i="59"/>
  <c r="AD739" i="59"/>
  <c r="Q739" i="59"/>
  <c r="S739" i="59"/>
  <c r="P739" i="59"/>
  <c r="S733" i="59"/>
  <c r="Q733" i="59"/>
  <c r="AD733" i="59"/>
  <c r="P733" i="59"/>
  <c r="AD731" i="59"/>
  <c r="S731" i="59"/>
  <c r="Q731" i="59"/>
  <c r="P731" i="59"/>
  <c r="AD727" i="59"/>
  <c r="Q727" i="59"/>
  <c r="S727" i="59"/>
  <c r="P727" i="59"/>
  <c r="AD723" i="59"/>
  <c r="Q723" i="59"/>
  <c r="S723" i="59"/>
  <c r="P723" i="59"/>
  <c r="AD730" i="59"/>
  <c r="S730" i="59"/>
  <c r="Q730" i="59"/>
  <c r="P730" i="59"/>
  <c r="AD737" i="59"/>
  <c r="Q737" i="59"/>
  <c r="S737" i="59"/>
  <c r="P737" i="59"/>
  <c r="AD736" i="59"/>
  <c r="S736" i="59"/>
  <c r="Q736" i="59"/>
  <c r="P736" i="59"/>
  <c r="AD735" i="59"/>
  <c r="Q735" i="59"/>
  <c r="S735" i="59"/>
  <c r="P735" i="59"/>
  <c r="T714" i="59"/>
  <c r="T713" i="59"/>
  <c r="T710" i="59"/>
  <c r="T709" i="59"/>
  <c r="T689" i="59"/>
  <c r="T688" i="59"/>
  <c r="T687" i="59"/>
  <c r="W735" i="59" l="1"/>
  <c r="W736" i="59"/>
  <c r="W737" i="59"/>
  <c r="W730" i="59"/>
  <c r="W723" i="59"/>
  <c r="W727" i="59"/>
  <c r="W731" i="59"/>
  <c r="W733" i="59"/>
  <c r="W739" i="59"/>
  <c r="W738" i="59"/>
  <c r="W725" i="59"/>
  <c r="W726" i="59"/>
  <c r="W729" i="59"/>
  <c r="W732" i="59"/>
  <c r="AD687" i="59"/>
  <c r="P687" i="59"/>
  <c r="S687" i="59"/>
  <c r="Q687" i="59"/>
  <c r="AD689" i="59"/>
  <c r="P689" i="59"/>
  <c r="S689" i="59"/>
  <c r="Q689" i="59"/>
  <c r="AD710" i="59"/>
  <c r="S710" i="59"/>
  <c r="Q710" i="59"/>
  <c r="P710" i="59"/>
  <c r="AD714" i="59"/>
  <c r="S714" i="59"/>
  <c r="Q714" i="59"/>
  <c r="P714" i="59"/>
  <c r="AD688" i="59"/>
  <c r="P688" i="59"/>
  <c r="Q688" i="59"/>
  <c r="S688" i="59"/>
  <c r="AD709" i="59"/>
  <c r="S709" i="59"/>
  <c r="Q709" i="59"/>
  <c r="P709" i="59"/>
  <c r="AD713" i="59"/>
  <c r="S713" i="59"/>
  <c r="Q713" i="59"/>
  <c r="P713" i="59"/>
  <c r="T695" i="59"/>
  <c r="T696" i="59"/>
  <c r="T697" i="59"/>
  <c r="T682" i="59"/>
  <c r="T684" i="59"/>
  <c r="T686" i="59"/>
  <c r="T690" i="59"/>
  <c r="T692" i="59"/>
  <c r="T693" i="59"/>
  <c r="T694" i="59"/>
  <c r="T699" i="59"/>
  <c r="T701" i="59"/>
  <c r="T715" i="59"/>
  <c r="T716" i="59"/>
  <c r="T681" i="59"/>
  <c r="T683" i="59"/>
  <c r="T685" i="59"/>
  <c r="T703" i="59"/>
  <c r="T705" i="59"/>
  <c r="T707" i="59"/>
  <c r="T708" i="59"/>
  <c r="T711" i="59"/>
  <c r="T712" i="59"/>
  <c r="T717" i="59"/>
  <c r="T718" i="59"/>
  <c r="T720" i="59"/>
  <c r="T721" i="59"/>
  <c r="T691" i="59"/>
  <c r="T698" i="59"/>
  <c r="T700" i="59"/>
  <c r="T702" i="59"/>
  <c r="T704" i="59"/>
  <c r="T706" i="59"/>
  <c r="T680" i="59"/>
  <c r="W713" i="59" l="1"/>
  <c r="W714" i="59"/>
  <c r="W710" i="59"/>
  <c r="W709" i="59"/>
  <c r="AD706" i="59"/>
  <c r="S706" i="59"/>
  <c r="Q706" i="59"/>
  <c r="P706" i="59"/>
  <c r="AD702" i="59"/>
  <c r="S702" i="59"/>
  <c r="Q702" i="59"/>
  <c r="P702" i="59"/>
  <c r="AD698" i="59"/>
  <c r="S698" i="59"/>
  <c r="Q698" i="59"/>
  <c r="P698" i="59"/>
  <c r="AD721" i="59"/>
  <c r="Q721" i="59"/>
  <c r="S721" i="59"/>
  <c r="P721" i="59"/>
  <c r="AD718" i="59"/>
  <c r="S718" i="59"/>
  <c r="Q718" i="59"/>
  <c r="P718" i="59"/>
  <c r="AD712" i="59"/>
  <c r="S712" i="59"/>
  <c r="Q712" i="59"/>
  <c r="P712" i="59"/>
  <c r="AD708" i="59"/>
  <c r="S708" i="59"/>
  <c r="Q708" i="59"/>
  <c r="P708" i="59"/>
  <c r="AD705" i="59"/>
  <c r="Q705" i="59"/>
  <c r="S705" i="59"/>
  <c r="P705" i="59"/>
  <c r="AD685" i="59"/>
  <c r="P685" i="59"/>
  <c r="S685" i="59"/>
  <c r="Q685" i="59"/>
  <c r="AD681" i="59"/>
  <c r="P681" i="59"/>
  <c r="S681" i="59"/>
  <c r="Q681" i="59"/>
  <c r="AD715" i="59"/>
  <c r="S715" i="59"/>
  <c r="Q715" i="59"/>
  <c r="P715" i="59"/>
  <c r="AD699" i="59"/>
  <c r="S699" i="59"/>
  <c r="Q699" i="59"/>
  <c r="P699" i="59"/>
  <c r="AD693" i="59"/>
  <c r="S693" i="59"/>
  <c r="Q693" i="59"/>
  <c r="P693" i="59"/>
  <c r="AD690" i="59"/>
  <c r="P690" i="59"/>
  <c r="Q690" i="59"/>
  <c r="S690" i="59"/>
  <c r="AD684" i="59"/>
  <c r="P684" i="59"/>
  <c r="Q684" i="59"/>
  <c r="S684" i="59"/>
  <c r="AD696" i="59"/>
  <c r="S696" i="59"/>
  <c r="Q696" i="59"/>
  <c r="P696" i="59"/>
  <c r="W688" i="59"/>
  <c r="W689" i="59"/>
  <c r="W687" i="59"/>
  <c r="AD680" i="59"/>
  <c r="P680" i="59"/>
  <c r="Q680" i="59"/>
  <c r="S680" i="59"/>
  <c r="AD704" i="59"/>
  <c r="S704" i="59"/>
  <c r="Q704" i="59"/>
  <c r="P704" i="59"/>
  <c r="AD700" i="59"/>
  <c r="S700" i="59"/>
  <c r="Q700" i="59"/>
  <c r="P700" i="59"/>
  <c r="AD691" i="59"/>
  <c r="P691" i="59"/>
  <c r="S691" i="59"/>
  <c r="Q691" i="59"/>
  <c r="AD720" i="59"/>
  <c r="S720" i="59"/>
  <c r="Q720" i="59"/>
  <c r="P720" i="59"/>
  <c r="AD717" i="59"/>
  <c r="Q717" i="59"/>
  <c r="S717" i="59"/>
  <c r="P717" i="59"/>
  <c r="AD711" i="59"/>
  <c r="Q711" i="59"/>
  <c r="S711" i="59"/>
  <c r="P711" i="59"/>
  <c r="AD707" i="59"/>
  <c r="S707" i="59"/>
  <c r="Q707" i="59"/>
  <c r="P707" i="59"/>
  <c r="AD703" i="59"/>
  <c r="Q703" i="59"/>
  <c r="S703" i="59"/>
  <c r="P703" i="59"/>
  <c r="AD683" i="59"/>
  <c r="P683" i="59"/>
  <c r="S683" i="59"/>
  <c r="Q683" i="59"/>
  <c r="AD716" i="59"/>
  <c r="S716" i="59"/>
  <c r="Q716" i="59"/>
  <c r="P716" i="59"/>
  <c r="AD701" i="59"/>
  <c r="Q701" i="59"/>
  <c r="S701" i="59"/>
  <c r="P701" i="59"/>
  <c r="AD694" i="59"/>
  <c r="S694" i="59"/>
  <c r="Q694" i="59"/>
  <c r="P694" i="59"/>
  <c r="AD692" i="59"/>
  <c r="S692" i="59"/>
  <c r="Q692" i="59"/>
  <c r="P692" i="59"/>
  <c r="AD686" i="59"/>
  <c r="P686" i="59"/>
  <c r="Q686" i="59"/>
  <c r="S686" i="59"/>
  <c r="AD682" i="59"/>
  <c r="P682" i="59"/>
  <c r="Q682" i="59"/>
  <c r="S682" i="59"/>
  <c r="AD697" i="59"/>
  <c r="S697" i="59"/>
  <c r="Q697" i="59"/>
  <c r="P697" i="59"/>
  <c r="AD695" i="59"/>
  <c r="S695" i="59"/>
  <c r="Q695" i="59"/>
  <c r="P695" i="59"/>
  <c r="T679" i="59"/>
  <c r="T678" i="59"/>
  <c r="W696" i="59" l="1"/>
  <c r="W693" i="59"/>
  <c r="W699" i="59"/>
  <c r="W715" i="59"/>
  <c r="W705" i="59"/>
  <c r="W708" i="59"/>
  <c r="W712" i="59"/>
  <c r="W718" i="59"/>
  <c r="W721" i="59"/>
  <c r="W698" i="59"/>
  <c r="W702" i="59"/>
  <c r="W706" i="59"/>
  <c r="W695" i="59"/>
  <c r="W697" i="59"/>
  <c r="W692" i="59"/>
  <c r="W694" i="59"/>
  <c r="W701" i="59"/>
  <c r="AD678" i="59"/>
  <c r="P678" i="59"/>
  <c r="Q678" i="59"/>
  <c r="S678" i="59"/>
  <c r="AD679" i="59"/>
  <c r="P679" i="59"/>
  <c r="S679" i="59"/>
  <c r="Q679" i="59"/>
  <c r="W684" i="59"/>
  <c r="W690" i="59"/>
  <c r="W681" i="59"/>
  <c r="W685" i="59"/>
  <c r="W682" i="59"/>
  <c r="W686" i="59"/>
  <c r="W716" i="59"/>
  <c r="W683" i="59"/>
  <c r="W703" i="59"/>
  <c r="W707" i="59"/>
  <c r="W711" i="59"/>
  <c r="W717" i="59"/>
  <c r="W720" i="59"/>
  <c r="W691" i="59"/>
  <c r="W700" i="59"/>
  <c r="W704" i="59"/>
  <c r="W680" i="59"/>
  <c r="W679" i="59" l="1"/>
  <c r="W678" i="59"/>
  <c r="T667" i="59"/>
  <c r="T673" i="59"/>
  <c r="T674" i="59"/>
  <c r="T675" i="59"/>
  <c r="T676" i="59"/>
  <c r="T677" i="59"/>
  <c r="T672" i="59"/>
  <c r="T669" i="59"/>
  <c r="T670" i="59"/>
  <c r="T671" i="59"/>
  <c r="T668" i="59"/>
  <c r="T666" i="59"/>
  <c r="AD667" i="59" l="1"/>
  <c r="P667" i="59"/>
  <c r="S667" i="59"/>
  <c r="Q667" i="59"/>
  <c r="AD669" i="59"/>
  <c r="P669" i="59"/>
  <c r="S669" i="59"/>
  <c r="Q669" i="59"/>
  <c r="AD666" i="59"/>
  <c r="P666" i="59"/>
  <c r="Q666" i="59"/>
  <c r="S666" i="59"/>
  <c r="AD668" i="59"/>
  <c r="P668" i="59"/>
  <c r="Q668" i="59"/>
  <c r="S668" i="59"/>
  <c r="AD670" i="59"/>
  <c r="P670" i="59"/>
  <c r="Q670" i="59"/>
  <c r="S670" i="59"/>
  <c r="AD677" i="59"/>
  <c r="P677" i="59"/>
  <c r="S677" i="59"/>
  <c r="Q677" i="59"/>
  <c r="AD676" i="59"/>
  <c r="P676" i="59"/>
  <c r="Q676" i="59"/>
  <c r="S676" i="59"/>
  <c r="AD674" i="59"/>
  <c r="P674" i="59"/>
  <c r="Q674" i="59"/>
  <c r="S674" i="59"/>
  <c r="AD673" i="59"/>
  <c r="P673" i="59"/>
  <c r="S673" i="59"/>
  <c r="Q673" i="59"/>
  <c r="AD671" i="59"/>
  <c r="P671" i="59"/>
  <c r="S671" i="59"/>
  <c r="Q671" i="59"/>
  <c r="AD672" i="59"/>
  <c r="P672" i="59"/>
  <c r="Q672" i="59"/>
  <c r="S672" i="59"/>
  <c r="AD675" i="59"/>
  <c r="P675" i="59"/>
  <c r="S675" i="59"/>
  <c r="Q675" i="59"/>
  <c r="W675" i="59" l="1"/>
  <c r="W672" i="59"/>
  <c r="W671" i="59"/>
  <c r="W673" i="59"/>
  <c r="W674" i="59"/>
  <c r="W676" i="59"/>
  <c r="W677" i="59"/>
  <c r="W670" i="59"/>
  <c r="W668" i="59"/>
  <c r="W666" i="59"/>
  <c r="W669" i="59"/>
  <c r="W667" i="59"/>
  <c r="X749" i="59" l="1"/>
  <c r="Y749" i="59" s="1"/>
  <c r="Z749" i="59" s="1"/>
  <c r="X747" i="59"/>
  <c r="Y747" i="59" s="1"/>
  <c r="Z747" i="59" s="1"/>
  <c r="X744" i="59"/>
  <c r="Y744" i="59" s="1"/>
  <c r="Z744" i="59" s="1"/>
  <c r="X743" i="59"/>
  <c r="Y743" i="59" s="1"/>
  <c r="Z743" i="59" s="1"/>
  <c r="X740" i="59"/>
  <c r="Y740" i="59" s="1"/>
  <c r="Z740" i="59" s="1"/>
  <c r="X739" i="59"/>
  <c r="Y739" i="59" s="1"/>
  <c r="Z739" i="59" s="1"/>
  <c r="X730" i="59"/>
  <c r="Y730" i="59" s="1"/>
  <c r="Z730" i="59" s="1"/>
  <c r="X729" i="59"/>
  <c r="Y729" i="59" s="1"/>
  <c r="Z729" i="59" s="1"/>
  <c r="X728" i="59"/>
  <c r="Y728" i="59" s="1"/>
  <c r="Z728" i="59" s="1"/>
  <c r="X726" i="59"/>
  <c r="Y726" i="59" s="1"/>
  <c r="Z726" i="59" s="1"/>
  <c r="X725" i="59"/>
  <c r="Y725" i="59" s="1"/>
  <c r="Z725" i="59" s="1"/>
  <c r="X724" i="59"/>
  <c r="Y724" i="59" s="1"/>
  <c r="Z724" i="59" s="1"/>
  <c r="X721" i="59"/>
  <c r="Y721" i="59" s="1"/>
  <c r="Z721" i="59" s="1"/>
  <c r="X720" i="59"/>
  <c r="Y720" i="59" s="1"/>
  <c r="Z720" i="59" s="1"/>
  <c r="X714" i="59"/>
  <c r="Y714" i="59" s="1"/>
  <c r="Z714" i="59" s="1"/>
  <c r="X713" i="59"/>
  <c r="Y713" i="59" s="1"/>
  <c r="Z713" i="59" s="1"/>
  <c r="X712" i="59"/>
  <c r="Y712" i="59" s="1"/>
  <c r="Z712" i="59" s="1"/>
  <c r="X708" i="59"/>
  <c r="Y708" i="59" s="1"/>
  <c r="Z708" i="59" s="1"/>
  <c r="X707" i="59"/>
  <c r="Y707" i="59" s="1"/>
  <c r="Z707" i="59" s="1"/>
  <c r="X703" i="59"/>
  <c r="Y703" i="59" s="1"/>
  <c r="Z703" i="59" s="1"/>
  <c r="X701" i="59"/>
  <c r="Y701" i="59" s="1"/>
  <c r="Z701" i="59" s="1"/>
  <c r="X700" i="59"/>
  <c r="Y700" i="59" s="1"/>
  <c r="Z700" i="59" s="1"/>
  <c r="X699" i="59"/>
  <c r="Y699" i="59" s="1"/>
  <c r="Z699" i="59" s="1"/>
  <c r="X696" i="59"/>
  <c r="Y696" i="59" s="1"/>
  <c r="Z696" i="59" s="1"/>
  <c r="X695" i="59"/>
  <c r="Y695" i="59" s="1"/>
  <c r="Z695" i="59" s="1"/>
  <c r="X691" i="59"/>
  <c r="Y691" i="59" s="1"/>
  <c r="Z691" i="59" s="1"/>
  <c r="X689" i="59"/>
  <c r="Y689" i="59" s="1"/>
  <c r="Z689" i="59" s="1"/>
  <c r="X687" i="59"/>
  <c r="Y687" i="59" s="1"/>
  <c r="Z687" i="59" s="1"/>
  <c r="X685" i="59"/>
  <c r="Y685" i="59" s="1"/>
  <c r="Z685" i="59" s="1"/>
  <c r="X683" i="59"/>
  <c r="Y683" i="59" s="1"/>
  <c r="Z683" i="59" s="1"/>
  <c r="X681" i="59"/>
  <c r="Y681" i="59" s="1"/>
  <c r="Z681" i="59" s="1"/>
  <c r="X679" i="59"/>
  <c r="Y679" i="59" s="1"/>
  <c r="Z679" i="59" s="1"/>
  <c r="X677" i="59"/>
  <c r="Y677" i="59" s="1"/>
  <c r="Z677" i="59" s="1"/>
  <c r="X675" i="59"/>
  <c r="Y675" i="59" s="1"/>
  <c r="Z675" i="59" s="1"/>
  <c r="X673" i="59"/>
  <c r="Y673" i="59" s="1"/>
  <c r="Z673" i="59" s="1"/>
  <c r="X671" i="59"/>
  <c r="Y671" i="59" s="1"/>
  <c r="Z671" i="59" s="1"/>
  <c r="X669" i="59"/>
  <c r="Y669" i="59" s="1"/>
  <c r="Z669" i="59" s="1"/>
  <c r="X667" i="59"/>
  <c r="Y667" i="59" s="1"/>
  <c r="Z667" i="59" s="1"/>
  <c r="X665" i="59"/>
  <c r="Y665" i="59" s="1"/>
  <c r="X663" i="59"/>
  <c r="Y663" i="59" s="1"/>
  <c r="X661" i="59"/>
  <c r="Y661" i="59" s="1"/>
  <c r="X658" i="59"/>
  <c r="Y658" i="59" s="1"/>
  <c r="X656" i="59"/>
  <c r="Y656" i="59" s="1"/>
  <c r="X654" i="59"/>
  <c r="Y654" i="59" s="1"/>
  <c r="X651" i="59"/>
  <c r="Y651" i="59" s="1"/>
  <c r="X650" i="59"/>
  <c r="Y650" i="59" s="1"/>
  <c r="X60" i="59"/>
  <c r="Y60" i="59" s="1"/>
  <c r="Z60" i="59" s="1"/>
  <c r="X748" i="59"/>
  <c r="Y748" i="59" s="1"/>
  <c r="Z748" i="59" s="1"/>
  <c r="X746" i="59"/>
  <c r="Y746" i="59" s="1"/>
  <c r="Z746" i="59" s="1"/>
  <c r="X745" i="59"/>
  <c r="Y745" i="59" s="1"/>
  <c r="Z745" i="59" s="1"/>
  <c r="X742" i="59"/>
  <c r="Y742" i="59" s="1"/>
  <c r="Z742" i="59" s="1"/>
  <c r="X741" i="59"/>
  <c r="Y741" i="59" s="1"/>
  <c r="Z741" i="59" s="1"/>
  <c r="X738" i="59"/>
  <c r="Y738" i="59" s="1"/>
  <c r="Z738" i="59" s="1"/>
  <c r="X737" i="59"/>
  <c r="Y737" i="59" s="1"/>
  <c r="Z737" i="59" s="1"/>
  <c r="X736" i="59"/>
  <c r="Y736" i="59" s="1"/>
  <c r="Z736" i="59" s="1"/>
  <c r="X735" i="59"/>
  <c r="Y735" i="59" s="1"/>
  <c r="Z735" i="59" s="1"/>
  <c r="X734" i="59"/>
  <c r="Y734" i="59" s="1"/>
  <c r="Z734" i="59" s="1"/>
  <c r="X733" i="59"/>
  <c r="Y733" i="59" s="1"/>
  <c r="Z733" i="59" s="1"/>
  <c r="X732" i="59"/>
  <c r="Y732" i="59" s="1"/>
  <c r="Z732" i="59" s="1"/>
  <c r="X731" i="59"/>
  <c r="Y731" i="59" s="1"/>
  <c r="Z731" i="59" s="1"/>
  <c r="X727" i="59"/>
  <c r="Y727" i="59" s="1"/>
  <c r="Z727" i="59" s="1"/>
  <c r="X723" i="59"/>
  <c r="Y723" i="59" s="1"/>
  <c r="Z723" i="59" s="1"/>
  <c r="X722" i="59"/>
  <c r="Y722" i="59" s="1"/>
  <c r="Z722" i="59" s="1"/>
  <c r="X719" i="59"/>
  <c r="Y719" i="59" s="1"/>
  <c r="Z719" i="59" s="1"/>
  <c r="X718" i="59"/>
  <c r="Y718" i="59" s="1"/>
  <c r="Z718" i="59" s="1"/>
  <c r="X717" i="59"/>
  <c r="Y717" i="59" s="1"/>
  <c r="Z717" i="59" s="1"/>
  <c r="X716" i="59"/>
  <c r="Y716" i="59" s="1"/>
  <c r="Z716" i="59" s="1"/>
  <c r="X715" i="59"/>
  <c r="Y715" i="59" s="1"/>
  <c r="Z715" i="59" s="1"/>
  <c r="X711" i="59"/>
  <c r="Y711" i="59" s="1"/>
  <c r="Z711" i="59" s="1"/>
  <c r="X710" i="59"/>
  <c r="Y710" i="59" s="1"/>
  <c r="Z710" i="59" s="1"/>
  <c r="X709" i="59"/>
  <c r="Y709" i="59" s="1"/>
  <c r="Z709" i="59" s="1"/>
  <c r="X706" i="59"/>
  <c r="Y706" i="59" s="1"/>
  <c r="Z706" i="59" s="1"/>
  <c r="X705" i="59"/>
  <c r="Y705" i="59" s="1"/>
  <c r="Z705" i="59" s="1"/>
  <c r="X704" i="59"/>
  <c r="Y704" i="59" s="1"/>
  <c r="Z704" i="59" s="1"/>
  <c r="X702" i="59"/>
  <c r="Y702" i="59" s="1"/>
  <c r="Z702" i="59" s="1"/>
  <c r="X698" i="59"/>
  <c r="Y698" i="59" s="1"/>
  <c r="Z698" i="59" s="1"/>
  <c r="X697" i="59"/>
  <c r="Y697" i="59" s="1"/>
  <c r="Z697" i="59" s="1"/>
  <c r="X694" i="59"/>
  <c r="Y694" i="59" s="1"/>
  <c r="Z694" i="59" s="1"/>
  <c r="X693" i="59"/>
  <c r="Y693" i="59" s="1"/>
  <c r="Z693" i="59" s="1"/>
  <c r="X692" i="59"/>
  <c r="Y692" i="59" s="1"/>
  <c r="Z692" i="59" s="1"/>
  <c r="X690" i="59"/>
  <c r="Y690" i="59" s="1"/>
  <c r="Z690" i="59" s="1"/>
  <c r="X688" i="59"/>
  <c r="Y688" i="59" s="1"/>
  <c r="Z688" i="59" s="1"/>
  <c r="X686" i="59"/>
  <c r="Y686" i="59" s="1"/>
  <c r="Z686" i="59" s="1"/>
  <c r="X684" i="59"/>
  <c r="Y684" i="59" s="1"/>
  <c r="Z684" i="59" s="1"/>
  <c r="X682" i="59"/>
  <c r="Y682" i="59" s="1"/>
  <c r="Z682" i="59" s="1"/>
  <c r="X680" i="59"/>
  <c r="Y680" i="59" s="1"/>
  <c r="Z680" i="59" s="1"/>
  <c r="X678" i="59"/>
  <c r="Y678" i="59" s="1"/>
  <c r="Z678" i="59" s="1"/>
  <c r="X676" i="59"/>
  <c r="Y676" i="59" s="1"/>
  <c r="Z676" i="59" s="1"/>
  <c r="X674" i="59"/>
  <c r="Y674" i="59" s="1"/>
  <c r="Z674" i="59" s="1"/>
  <c r="X672" i="59"/>
  <c r="Y672" i="59" s="1"/>
  <c r="Z672" i="59" s="1"/>
  <c r="X670" i="59"/>
  <c r="Y670" i="59" s="1"/>
  <c r="Z670" i="59" s="1"/>
  <c r="X668" i="59"/>
  <c r="Y668" i="59" s="1"/>
  <c r="Z668" i="59" s="1"/>
  <c r="X666" i="59"/>
  <c r="Y666" i="59" s="1"/>
  <c r="Z666" i="59" s="1"/>
  <c r="X664" i="59"/>
  <c r="Y664" i="59" s="1"/>
  <c r="X662" i="59"/>
  <c r="Y662" i="59" s="1"/>
  <c r="X660" i="59"/>
  <c r="Y660" i="59" s="1"/>
  <c r="X659" i="59"/>
  <c r="Y659" i="59" s="1"/>
  <c r="X657" i="59"/>
  <c r="Y657" i="59" s="1"/>
  <c r="X655" i="59"/>
  <c r="Y655" i="59" s="1"/>
  <c r="X653" i="59"/>
  <c r="Y653" i="59" s="1"/>
  <c r="X652" i="59"/>
  <c r="Y652" i="59" s="1"/>
  <c r="X647" i="59"/>
  <c r="Y647" i="59" s="1"/>
  <c r="X646" i="59"/>
  <c r="Y646" i="59" s="1"/>
  <c r="X643" i="59"/>
  <c r="Y643" i="59" s="1"/>
  <c r="X642" i="59"/>
  <c r="Y642" i="59" s="1"/>
  <c r="X639" i="59"/>
  <c r="Y639" i="59" s="1"/>
  <c r="X638" i="59"/>
  <c r="Y638" i="59" s="1"/>
  <c r="X635" i="59"/>
  <c r="Y635" i="59" s="1"/>
  <c r="X634" i="59"/>
  <c r="Y634" i="59" s="1"/>
  <c r="X631" i="59"/>
  <c r="Y631" i="59" s="1"/>
  <c r="X630" i="59"/>
  <c r="Y630" i="59" s="1"/>
  <c r="X625" i="59"/>
  <c r="Y625" i="59" s="1"/>
  <c r="X624" i="59"/>
  <c r="Y624" i="59" s="1"/>
  <c r="X621" i="59"/>
  <c r="Y621" i="59" s="1"/>
  <c r="X620" i="59"/>
  <c r="Y620" i="59" s="1"/>
  <c r="X619" i="59"/>
  <c r="Y619" i="59" s="1"/>
  <c r="X616" i="59"/>
  <c r="Y616" i="59" s="1"/>
  <c r="X615" i="59"/>
  <c r="Y615" i="59" s="1"/>
  <c r="X612" i="59"/>
  <c r="Y612" i="59" s="1"/>
  <c r="X611" i="59"/>
  <c r="Y611" i="59" s="1"/>
  <c r="X608" i="59"/>
  <c r="Y608" i="59" s="1"/>
  <c r="X607" i="59"/>
  <c r="Y607" i="59" s="1"/>
  <c r="X604" i="59"/>
  <c r="Y604" i="59" s="1"/>
  <c r="X603" i="59"/>
  <c r="Y603" i="59" s="1"/>
  <c r="X600" i="59"/>
  <c r="Y600" i="59" s="1"/>
  <c r="X599" i="59"/>
  <c r="Y599" i="59" s="1"/>
  <c r="X597" i="59"/>
  <c r="Y597" i="59" s="1"/>
  <c r="Z597" i="59" s="1"/>
  <c r="X596" i="59"/>
  <c r="Y596" i="59" s="1"/>
  <c r="Z596" i="59" s="1"/>
  <c r="X593" i="59"/>
  <c r="Y593" i="59" s="1"/>
  <c r="X590" i="59"/>
  <c r="Y590" i="59" s="1"/>
  <c r="X589" i="59"/>
  <c r="Y589" i="59" s="1"/>
  <c r="X586" i="59"/>
  <c r="Y586" i="59" s="1"/>
  <c r="X585" i="59"/>
  <c r="Y585" i="59" s="1"/>
  <c r="X582" i="59"/>
  <c r="Y582" i="59" s="1"/>
  <c r="X581" i="59"/>
  <c r="Y581" i="59" s="1"/>
  <c r="X578" i="59"/>
  <c r="Y578" i="59" s="1"/>
  <c r="X577" i="59"/>
  <c r="Y577" i="59" s="1"/>
  <c r="X574" i="59"/>
  <c r="Y574" i="59" s="1"/>
  <c r="X573" i="59"/>
  <c r="Y573" i="59" s="1"/>
  <c r="X570" i="59"/>
  <c r="Y570" i="59" s="1"/>
  <c r="X569" i="59"/>
  <c r="Y569" i="59" s="1"/>
  <c r="X566" i="59"/>
  <c r="Y566" i="59" s="1"/>
  <c r="X564" i="59"/>
  <c r="Y564" i="59" s="1"/>
  <c r="X563" i="59"/>
  <c r="Y563" i="59" s="1"/>
  <c r="X562" i="59"/>
  <c r="Y562" i="59" s="1"/>
  <c r="X561" i="59"/>
  <c r="Y561" i="59" s="1"/>
  <c r="X560" i="59"/>
  <c r="Y560" i="59" s="1"/>
  <c r="X557" i="59"/>
  <c r="Y557" i="59" s="1"/>
  <c r="X555" i="59"/>
  <c r="Y555" i="59" s="1"/>
  <c r="X551" i="59"/>
  <c r="Y551" i="59" s="1"/>
  <c r="X549" i="59"/>
  <c r="Y549" i="59" s="1"/>
  <c r="X548" i="59"/>
  <c r="Y548" i="59" s="1"/>
  <c r="X544" i="59"/>
  <c r="Y544" i="59" s="1"/>
  <c r="Z544" i="59" s="1"/>
  <c r="X543" i="59"/>
  <c r="Y543" i="59" s="1"/>
  <c r="X541" i="59"/>
  <c r="Y541" i="59" s="1"/>
  <c r="X538" i="59"/>
  <c r="Y538" i="59" s="1"/>
  <c r="X537" i="59"/>
  <c r="Y537" i="59" s="1"/>
  <c r="X534" i="59"/>
  <c r="Y534" i="59" s="1"/>
  <c r="X533" i="59"/>
  <c r="Y533" i="59" s="1"/>
  <c r="X530" i="59"/>
  <c r="Y530" i="59" s="1"/>
  <c r="X528" i="59"/>
  <c r="Y528" i="59" s="1"/>
  <c r="X649" i="59"/>
  <c r="Y649" i="59" s="1"/>
  <c r="X645" i="59"/>
  <c r="Y645" i="59" s="1"/>
  <c r="X644" i="59"/>
  <c r="Y644" i="59" s="1"/>
  <c r="X641" i="59"/>
  <c r="Y641" i="59" s="1"/>
  <c r="X640" i="59"/>
  <c r="Y640" i="59" s="1"/>
  <c r="X637" i="59"/>
  <c r="Y637" i="59" s="1"/>
  <c r="X636" i="59"/>
  <c r="Y636" i="59" s="1"/>
  <c r="X633" i="59"/>
  <c r="Y633" i="59" s="1"/>
  <c r="X632" i="59"/>
  <c r="Y632" i="59" s="1"/>
  <c r="X629" i="59"/>
  <c r="Y629" i="59" s="1"/>
  <c r="X628" i="59"/>
  <c r="Y628" i="59" s="1"/>
  <c r="X627" i="59"/>
  <c r="Y627" i="59" s="1"/>
  <c r="X626" i="59"/>
  <c r="Y626" i="59" s="1"/>
  <c r="X623" i="59"/>
  <c r="Y623" i="59" s="1"/>
  <c r="X622" i="59"/>
  <c r="Y622" i="59" s="1"/>
  <c r="X618" i="59"/>
  <c r="Y618" i="59" s="1"/>
  <c r="X617" i="59"/>
  <c r="Y617" i="59" s="1"/>
  <c r="X614" i="59"/>
  <c r="Y614" i="59" s="1"/>
  <c r="X613" i="59"/>
  <c r="Y613" i="59" s="1"/>
  <c r="X610" i="59"/>
  <c r="Y610" i="59" s="1"/>
  <c r="X609" i="59"/>
  <c r="Y609" i="59" s="1"/>
  <c r="X606" i="59"/>
  <c r="Y606" i="59" s="1"/>
  <c r="X605" i="59"/>
  <c r="Y605" i="59" s="1"/>
  <c r="X602" i="59"/>
  <c r="Y602" i="59" s="1"/>
  <c r="X601" i="59"/>
  <c r="Y601" i="59" s="1"/>
  <c r="X598" i="59"/>
  <c r="Y598" i="59" s="1"/>
  <c r="Z598" i="59" s="1"/>
  <c r="X595" i="59"/>
  <c r="Y595" i="59" s="1"/>
  <c r="Z595" i="59" s="1"/>
  <c r="X594" i="59"/>
  <c r="Y594" i="59" s="1"/>
  <c r="Z594" i="59" s="1"/>
  <c r="X592" i="59"/>
  <c r="Y592" i="59" s="1"/>
  <c r="X591" i="59"/>
  <c r="Y591" i="59" s="1"/>
  <c r="X588" i="59"/>
  <c r="Y588" i="59" s="1"/>
  <c r="X587" i="59"/>
  <c r="Y587" i="59" s="1"/>
  <c r="X584" i="59"/>
  <c r="Y584" i="59" s="1"/>
  <c r="X583" i="59"/>
  <c r="Y583" i="59" s="1"/>
  <c r="X580" i="59"/>
  <c r="Y580" i="59" s="1"/>
  <c r="X579" i="59"/>
  <c r="Y579" i="59" s="1"/>
  <c r="X576" i="59"/>
  <c r="Y576" i="59" s="1"/>
  <c r="X575" i="59"/>
  <c r="Y575" i="59" s="1"/>
  <c r="X572" i="59"/>
  <c r="Y572" i="59" s="1"/>
  <c r="X571" i="59"/>
  <c r="Y571" i="59" s="1"/>
  <c r="X568" i="59"/>
  <c r="Y568" i="59" s="1"/>
  <c r="X567" i="59"/>
  <c r="Y567" i="59" s="1"/>
  <c r="X559" i="59"/>
  <c r="Y559" i="59" s="1"/>
  <c r="X558" i="59"/>
  <c r="Y558" i="59" s="1"/>
  <c r="X554" i="59"/>
  <c r="Y554" i="59" s="1"/>
  <c r="X553" i="59"/>
  <c r="Y553" i="59" s="1"/>
  <c r="X550" i="59"/>
  <c r="Y550" i="59" s="1"/>
  <c r="X546" i="59"/>
  <c r="Y546" i="59" s="1"/>
  <c r="X545" i="59"/>
  <c r="Y545" i="59" s="1"/>
  <c r="X542" i="59"/>
  <c r="Y542" i="59" s="1"/>
  <c r="X540" i="59"/>
  <c r="Y540" i="59" s="1"/>
  <c r="X539" i="59"/>
  <c r="Y539" i="59" s="1"/>
  <c r="X536" i="59"/>
  <c r="Y536" i="59" s="1"/>
  <c r="X535" i="59"/>
  <c r="Y535" i="59" s="1"/>
  <c r="X532" i="59"/>
  <c r="Y532" i="59" s="1"/>
  <c r="X531" i="59"/>
  <c r="Y531" i="59" s="1"/>
  <c r="X527" i="59"/>
  <c r="Y527" i="59" s="1"/>
  <c r="X526" i="59"/>
  <c r="Y526" i="59" s="1"/>
  <c r="X523" i="59"/>
  <c r="Y523" i="59" s="1"/>
  <c r="X518" i="59"/>
  <c r="Y518" i="59" s="1"/>
  <c r="X514" i="59"/>
  <c r="Y514" i="59" s="1"/>
  <c r="X508" i="59"/>
  <c r="Y508" i="59" s="1"/>
  <c r="X507" i="59"/>
  <c r="Y507" i="59" s="1"/>
  <c r="X505" i="59"/>
  <c r="Y505" i="59" s="1"/>
  <c r="X504" i="59"/>
  <c r="Y504" i="59" s="1"/>
  <c r="X503" i="59"/>
  <c r="Y503" i="59" s="1"/>
  <c r="X502" i="59"/>
  <c r="Y502" i="59" s="1"/>
  <c r="X501" i="59"/>
  <c r="Y501" i="59" s="1"/>
  <c r="X500" i="59"/>
  <c r="Y500" i="59" s="1"/>
  <c r="X499" i="59"/>
  <c r="Y499" i="59" s="1"/>
  <c r="X494" i="59"/>
  <c r="Y494" i="59" s="1"/>
  <c r="X493" i="59"/>
  <c r="Y493" i="59" s="1"/>
  <c r="X478" i="59"/>
  <c r="Y478" i="59" s="1"/>
  <c r="X477" i="59"/>
  <c r="Y477" i="59" s="1"/>
  <c r="X476" i="59"/>
  <c r="Y476" i="59" s="1"/>
  <c r="X475" i="59"/>
  <c r="Y475" i="59" s="1"/>
  <c r="X474" i="59"/>
  <c r="Y474" i="59" s="1"/>
  <c r="X473" i="59"/>
  <c r="Y473" i="59" s="1"/>
  <c r="X472" i="59"/>
  <c r="Y472" i="59" s="1"/>
  <c r="X471" i="59"/>
  <c r="Y471" i="59" s="1"/>
  <c r="X466" i="59"/>
  <c r="Y466" i="59" s="1"/>
  <c r="X465" i="59"/>
  <c r="Y465" i="59" s="1"/>
  <c r="X463" i="59"/>
  <c r="Y463" i="59" s="1"/>
  <c r="X450" i="59"/>
  <c r="Y450" i="59" s="1"/>
  <c r="X449" i="59"/>
  <c r="Y449" i="59" s="1"/>
  <c r="X448" i="59"/>
  <c r="Y448" i="59" s="1"/>
  <c r="X447" i="59"/>
  <c r="Y447" i="59" s="1"/>
  <c r="X446" i="59"/>
  <c r="Y446" i="59" s="1"/>
  <c r="X445" i="59"/>
  <c r="Y445" i="59" s="1"/>
  <c r="X444" i="59"/>
  <c r="Y444" i="59" s="1"/>
  <c r="X443" i="59"/>
  <c r="Y443" i="59" s="1"/>
  <c r="X441" i="59"/>
  <c r="Y441" i="59" s="1"/>
  <c r="X440" i="59"/>
  <c r="Y440" i="59" s="1"/>
  <c r="X439" i="59"/>
  <c r="Y439" i="59" s="1"/>
  <c r="X438" i="59"/>
  <c r="Y438" i="59" s="1"/>
  <c r="X436" i="59"/>
  <c r="Y436" i="59" s="1"/>
  <c r="X435" i="59"/>
  <c r="Y435" i="59" s="1"/>
  <c r="X434" i="59"/>
  <c r="Y434" i="59" s="1"/>
  <c r="X432" i="59"/>
  <c r="Y432" i="59" s="1"/>
  <c r="X431" i="59"/>
  <c r="Y431" i="59" s="1"/>
  <c r="X430" i="59"/>
  <c r="Y430" i="59" s="1"/>
  <c r="X429" i="59"/>
  <c r="Y429" i="59" s="1"/>
  <c r="X420" i="59"/>
  <c r="Y420" i="59" s="1"/>
  <c r="X417" i="59"/>
  <c r="Y417" i="59" s="1"/>
  <c r="X416" i="59"/>
  <c r="Y416" i="59" s="1"/>
  <c r="X415" i="59"/>
  <c r="Y415" i="59" s="1"/>
  <c r="X414" i="59"/>
  <c r="Y414" i="59" s="1"/>
  <c r="X413" i="59"/>
  <c r="Y413" i="59" s="1"/>
  <c r="X412" i="59"/>
  <c r="Y412" i="59" s="1"/>
  <c r="X407" i="59"/>
  <c r="Y407" i="59" s="1"/>
  <c r="X406" i="59"/>
  <c r="Y406" i="59" s="1"/>
  <c r="X404" i="59"/>
  <c r="Y404" i="59" s="1"/>
  <c r="Z404" i="59" s="1"/>
  <c r="X403" i="59"/>
  <c r="Y403" i="59" s="1"/>
  <c r="X402" i="59"/>
  <c r="Y402" i="59" s="1"/>
  <c r="X399" i="59"/>
  <c r="Y399" i="59" s="1"/>
  <c r="X398" i="59"/>
  <c r="Y398" i="59" s="1"/>
  <c r="X397" i="59"/>
  <c r="Y397" i="59" s="1"/>
  <c r="X396" i="59"/>
  <c r="Y396" i="59" s="1"/>
  <c r="X393" i="59"/>
  <c r="Y393" i="59" s="1"/>
  <c r="X392" i="59"/>
  <c r="Y392" i="59" s="1"/>
  <c r="X389" i="59"/>
  <c r="Y389" i="59" s="1"/>
  <c r="X388" i="59"/>
  <c r="Y388" i="59" s="1"/>
  <c r="X387" i="59"/>
  <c r="Y387" i="59" s="1"/>
  <c r="X386" i="59"/>
  <c r="Y386" i="59" s="1"/>
  <c r="X385" i="59"/>
  <c r="Y385" i="59" s="1"/>
  <c r="X382" i="59"/>
  <c r="Y382" i="59" s="1"/>
  <c r="X381" i="59"/>
  <c r="Y381" i="59" s="1"/>
  <c r="X376" i="59"/>
  <c r="Y376" i="59" s="1"/>
  <c r="X375" i="59"/>
  <c r="Y375" i="59" s="1"/>
  <c r="X373" i="59"/>
  <c r="Y373" i="59" s="1"/>
  <c r="X366" i="59"/>
  <c r="Y366" i="59" s="1"/>
  <c r="X364" i="59"/>
  <c r="Y364" i="59" s="1"/>
  <c r="X361" i="59"/>
  <c r="Y361" i="59" s="1"/>
  <c r="X360" i="59"/>
  <c r="Y360" i="59" s="1"/>
  <c r="X355" i="59"/>
  <c r="Y355" i="59" s="1"/>
  <c r="X354" i="59"/>
  <c r="Y354" i="59" s="1"/>
  <c r="X351" i="59"/>
  <c r="Y351" i="59" s="1"/>
  <c r="X350" i="59"/>
  <c r="Y350" i="59" s="1"/>
  <c r="X347" i="59"/>
  <c r="Y347" i="59" s="1"/>
  <c r="X346" i="59"/>
  <c r="Y346" i="59" s="1"/>
  <c r="X343" i="59"/>
  <c r="Y343" i="59" s="1"/>
  <c r="X342" i="59"/>
  <c r="Y342" i="59" s="1"/>
  <c r="X339" i="59"/>
  <c r="Y339" i="59" s="1"/>
  <c r="X338" i="59"/>
  <c r="Y338" i="59" s="1"/>
  <c r="X334" i="59"/>
  <c r="Y334" i="59" s="1"/>
  <c r="X333" i="59"/>
  <c r="Y333" i="59" s="1"/>
  <c r="X330" i="59"/>
  <c r="Y330" i="59" s="1"/>
  <c r="X329" i="59"/>
  <c r="Y329" i="59" s="1"/>
  <c r="X326" i="59"/>
  <c r="Y326" i="59" s="1"/>
  <c r="X325" i="59"/>
  <c r="Y325" i="59" s="1"/>
  <c r="X320" i="59"/>
  <c r="Y320" i="59" s="1"/>
  <c r="X319" i="59"/>
  <c r="Y319" i="59" s="1"/>
  <c r="X316" i="59"/>
  <c r="Y316" i="59" s="1"/>
  <c r="X314" i="59"/>
  <c r="Y314" i="59" s="1"/>
  <c r="Z314" i="59" s="1"/>
  <c r="X313" i="59"/>
  <c r="Y313" i="59" s="1"/>
  <c r="X311" i="59"/>
  <c r="Y311" i="59" s="1"/>
  <c r="X309" i="59"/>
  <c r="Y309" i="59" s="1"/>
  <c r="X306" i="59"/>
  <c r="Y306" i="59" s="1"/>
  <c r="X305" i="59"/>
  <c r="Y305" i="59" s="1"/>
  <c r="X304" i="59"/>
  <c r="Y304" i="59" s="1"/>
  <c r="X303" i="59"/>
  <c r="Y303" i="59" s="1"/>
  <c r="X300" i="59"/>
  <c r="Y300" i="59" s="1"/>
  <c r="X299" i="59"/>
  <c r="Y299" i="59" s="1"/>
  <c r="X296" i="59"/>
  <c r="Y296" i="59" s="1"/>
  <c r="X295" i="59"/>
  <c r="Y295" i="59" s="1"/>
  <c r="X525" i="59"/>
  <c r="Y525" i="59" s="1"/>
  <c r="X524" i="59"/>
  <c r="Y524" i="59" s="1"/>
  <c r="X520" i="59"/>
  <c r="Y520" i="59" s="1"/>
  <c r="X517" i="59"/>
  <c r="Y517" i="59" s="1"/>
  <c r="X516" i="59"/>
  <c r="Y516" i="59" s="1"/>
  <c r="X515" i="59"/>
  <c r="Y515" i="59" s="1"/>
  <c r="X513" i="59"/>
  <c r="Y513" i="59" s="1"/>
  <c r="X512" i="59"/>
  <c r="Y512" i="59" s="1"/>
  <c r="X511" i="59"/>
  <c r="Y511" i="59" s="1"/>
  <c r="X509" i="59"/>
  <c r="Y509" i="59" s="1"/>
  <c r="Z509" i="59" s="1"/>
  <c r="X498" i="59"/>
  <c r="Y498" i="59" s="1"/>
  <c r="X497" i="59"/>
  <c r="Y497" i="59" s="1"/>
  <c r="X496" i="59"/>
  <c r="Y496" i="59" s="1"/>
  <c r="X495" i="59"/>
  <c r="Y495" i="59" s="1"/>
  <c r="X492" i="59"/>
  <c r="Y492" i="59" s="1"/>
  <c r="X491" i="59"/>
  <c r="Y491" i="59" s="1"/>
  <c r="X490" i="59"/>
  <c r="Y490" i="59" s="1"/>
  <c r="X489" i="59"/>
  <c r="Y489" i="59" s="1"/>
  <c r="X488" i="59"/>
  <c r="Y488" i="59" s="1"/>
  <c r="X487" i="59"/>
  <c r="Y487" i="59" s="1"/>
  <c r="X486" i="59"/>
  <c r="Y486" i="59" s="1"/>
  <c r="X484" i="59"/>
  <c r="Y484" i="59" s="1"/>
  <c r="Z484" i="59" s="1"/>
  <c r="X483" i="59"/>
  <c r="Y483" i="59" s="1"/>
  <c r="X482" i="59"/>
  <c r="Y482" i="59" s="1"/>
  <c r="X481" i="59"/>
  <c r="Y481" i="59" s="1"/>
  <c r="X480" i="59"/>
  <c r="Y480" i="59" s="1"/>
  <c r="X479" i="59"/>
  <c r="Y479" i="59" s="1"/>
  <c r="X470" i="59"/>
  <c r="Y470" i="59" s="1"/>
  <c r="X469" i="59"/>
  <c r="Y469" i="59" s="1"/>
  <c r="X468" i="59"/>
  <c r="Y468" i="59" s="1"/>
  <c r="X467" i="59"/>
  <c r="Y467" i="59" s="1"/>
  <c r="X462" i="59"/>
  <c r="Y462" i="59" s="1"/>
  <c r="X461" i="59"/>
  <c r="Y461" i="59" s="1"/>
  <c r="X460" i="59"/>
  <c r="Y460" i="59" s="1"/>
  <c r="X459" i="59"/>
  <c r="Y459" i="59" s="1"/>
  <c r="X458" i="59"/>
  <c r="Y458" i="59" s="1"/>
  <c r="X456" i="59"/>
  <c r="Y456" i="59" s="1"/>
  <c r="Z456" i="59" s="1"/>
  <c r="X455" i="59"/>
  <c r="Y455" i="59" s="1"/>
  <c r="X454" i="59"/>
  <c r="Y454" i="59" s="1"/>
  <c r="X453" i="59"/>
  <c r="Y453" i="59" s="1"/>
  <c r="X452" i="59"/>
  <c r="Y452" i="59" s="1"/>
  <c r="X451" i="59"/>
  <c r="Y451" i="59" s="1"/>
  <c r="X442" i="59"/>
  <c r="Y442" i="59" s="1"/>
  <c r="X437" i="59"/>
  <c r="Y437" i="59" s="1"/>
  <c r="X433" i="59"/>
  <c r="Y433" i="59" s="1"/>
  <c r="X428" i="59"/>
  <c r="Y428" i="59" s="1"/>
  <c r="X427" i="59"/>
  <c r="Y427" i="59" s="1"/>
  <c r="X426" i="59"/>
  <c r="Y426" i="59" s="1"/>
  <c r="X423" i="59"/>
  <c r="Y423" i="59" s="1"/>
  <c r="X421" i="59"/>
  <c r="Y421" i="59" s="1"/>
  <c r="X419" i="59"/>
  <c r="Y419" i="59" s="1"/>
  <c r="X418" i="59"/>
  <c r="Y418" i="59" s="1"/>
  <c r="X411" i="59"/>
  <c r="Y411" i="59" s="1"/>
  <c r="X410" i="59"/>
  <c r="Y410" i="59" s="1"/>
  <c r="X409" i="59"/>
  <c r="Y409" i="59" s="1"/>
  <c r="X408" i="59"/>
  <c r="Y408" i="59" s="1"/>
  <c r="X405" i="59"/>
  <c r="Y405" i="59" s="1"/>
  <c r="X401" i="59"/>
  <c r="Y401" i="59" s="1"/>
  <c r="X400" i="59"/>
  <c r="Y400" i="59" s="1"/>
  <c r="X395" i="59"/>
  <c r="Y395" i="59" s="1"/>
  <c r="X394" i="59"/>
  <c r="Y394" i="59" s="1"/>
  <c r="X391" i="59"/>
  <c r="Y391" i="59" s="1"/>
  <c r="X390" i="59"/>
  <c r="Y390" i="59" s="1"/>
  <c r="X384" i="59"/>
  <c r="Y384" i="59" s="1"/>
  <c r="X383" i="59"/>
  <c r="Y383" i="59" s="1"/>
  <c r="X380" i="59"/>
  <c r="Y380" i="59" s="1"/>
  <c r="X379" i="59"/>
  <c r="Y379" i="59" s="1"/>
  <c r="X378" i="59"/>
  <c r="Y378" i="59" s="1"/>
  <c r="X374" i="59"/>
  <c r="Y374" i="59" s="1"/>
  <c r="X372" i="59"/>
  <c r="Y372" i="59" s="1"/>
  <c r="X371" i="59"/>
  <c r="Y371" i="59" s="1"/>
  <c r="X370" i="59"/>
  <c r="Y370" i="59" s="1"/>
  <c r="X369" i="59"/>
  <c r="Y369" i="59" s="1"/>
  <c r="X368" i="59"/>
  <c r="Y368" i="59" s="1"/>
  <c r="X367" i="59"/>
  <c r="Y367" i="59" s="1"/>
  <c r="X363" i="59"/>
  <c r="Y363" i="59" s="1"/>
  <c r="X362" i="59"/>
  <c r="Y362" i="59" s="1"/>
  <c r="X359" i="59"/>
  <c r="Y359" i="59" s="1"/>
  <c r="X358" i="59"/>
  <c r="Y358" i="59" s="1"/>
  <c r="X357" i="59"/>
  <c r="Y357" i="59" s="1"/>
  <c r="X356" i="59"/>
  <c r="Y356" i="59" s="1"/>
  <c r="X353" i="59"/>
  <c r="Y353" i="59" s="1"/>
  <c r="X352" i="59"/>
  <c r="Y352" i="59" s="1"/>
  <c r="X349" i="59"/>
  <c r="Y349" i="59" s="1"/>
  <c r="X348" i="59"/>
  <c r="Y348" i="59" s="1"/>
  <c r="X345" i="59"/>
  <c r="Y345" i="59" s="1"/>
  <c r="X344" i="59"/>
  <c r="Y344" i="59" s="1"/>
  <c r="X341" i="59"/>
  <c r="Y341" i="59" s="1"/>
  <c r="X340" i="59"/>
  <c r="Y340" i="59" s="1"/>
  <c r="X337" i="59"/>
  <c r="Y337" i="59" s="1"/>
  <c r="X335" i="59"/>
  <c r="Y335" i="59" s="1"/>
  <c r="X332" i="59"/>
  <c r="Y332" i="59" s="1"/>
  <c r="X331" i="59"/>
  <c r="Y331" i="59" s="1"/>
  <c r="X328" i="59"/>
  <c r="Y328" i="59" s="1"/>
  <c r="X327" i="59"/>
  <c r="Y327" i="59" s="1"/>
  <c r="X324" i="59"/>
  <c r="Y324" i="59" s="1"/>
  <c r="X323" i="59"/>
  <c r="Y323" i="59" s="1"/>
  <c r="X322" i="59"/>
  <c r="Y322" i="59" s="1"/>
  <c r="X321" i="59"/>
  <c r="Y321" i="59" s="1"/>
  <c r="X318" i="59"/>
  <c r="Y318" i="59" s="1"/>
  <c r="X317" i="59"/>
  <c r="Y317" i="59" s="1"/>
  <c r="X312" i="59"/>
  <c r="Y312" i="59" s="1"/>
  <c r="X310" i="59"/>
  <c r="Y310" i="59" s="1"/>
  <c r="X308" i="59"/>
  <c r="Y308" i="59" s="1"/>
  <c r="X307" i="59"/>
  <c r="Y307" i="59" s="1"/>
  <c r="X302" i="59"/>
  <c r="Y302" i="59" s="1"/>
  <c r="X301" i="59"/>
  <c r="Y301" i="59" s="1"/>
  <c r="X298" i="59"/>
  <c r="Y298" i="59" s="1"/>
  <c r="X297" i="59"/>
  <c r="Y297" i="59" s="1"/>
  <c r="X294" i="59"/>
  <c r="Y294" i="59" s="1"/>
  <c r="X293" i="59"/>
  <c r="Y293" i="59" s="1"/>
  <c r="X292" i="59"/>
  <c r="Y292" i="59" s="1"/>
  <c r="X290" i="59"/>
  <c r="Y290" i="59" s="1"/>
  <c r="X289" i="59"/>
  <c r="Y289" i="59" s="1"/>
  <c r="X286" i="59"/>
  <c r="Y286" i="59" s="1"/>
  <c r="X285" i="59"/>
  <c r="Y285" i="59" s="1"/>
  <c r="X279" i="59"/>
  <c r="Y279" i="59" s="1"/>
  <c r="X278" i="59"/>
  <c r="Y278" i="59" s="1"/>
  <c r="X275" i="59"/>
  <c r="Y275" i="59" s="1"/>
  <c r="X274" i="59"/>
  <c r="Y274" i="59" s="1"/>
  <c r="X273" i="59"/>
  <c r="Y273" i="59" s="1"/>
  <c r="X272" i="59"/>
  <c r="Y272" i="59" s="1"/>
  <c r="X267" i="59"/>
  <c r="Y267" i="59" s="1"/>
  <c r="X266" i="59"/>
  <c r="Y266" i="59" s="1"/>
  <c r="X265" i="59"/>
  <c r="Y265" i="59" s="1"/>
  <c r="X264" i="59"/>
  <c r="Y264" i="59" s="1"/>
  <c r="X260" i="59"/>
  <c r="Y260" i="59" s="1"/>
  <c r="X259" i="59"/>
  <c r="Y259" i="59" s="1"/>
  <c r="X258" i="59"/>
  <c r="Y258" i="59" s="1"/>
  <c r="X257" i="59"/>
  <c r="Y257" i="59" s="1"/>
  <c r="X251" i="59"/>
  <c r="Y251" i="59" s="1"/>
  <c r="X250" i="59"/>
  <c r="Y250" i="59" s="1"/>
  <c r="X249" i="59"/>
  <c r="Y249" i="59" s="1"/>
  <c r="X248" i="59"/>
  <c r="Y248" i="59" s="1"/>
  <c r="X243" i="59"/>
  <c r="Y243" i="59" s="1"/>
  <c r="X242" i="59"/>
  <c r="Y242" i="59" s="1"/>
  <c r="X237" i="59"/>
  <c r="Y237" i="59" s="1"/>
  <c r="X235" i="59"/>
  <c r="Y235" i="59" s="1"/>
  <c r="X232" i="59"/>
  <c r="Y232" i="59" s="1"/>
  <c r="X231" i="59"/>
  <c r="Y231" i="59" s="1"/>
  <c r="X225" i="59"/>
  <c r="Y225" i="59" s="1"/>
  <c r="X224" i="59"/>
  <c r="Y224" i="59" s="1"/>
  <c r="X221" i="59"/>
  <c r="Y221" i="59" s="1"/>
  <c r="X219" i="59"/>
  <c r="Y219" i="59" s="1"/>
  <c r="X214" i="59"/>
  <c r="Y214" i="59" s="1"/>
  <c r="X213" i="59"/>
  <c r="Y213" i="59" s="1"/>
  <c r="X212" i="59"/>
  <c r="Y212" i="59" s="1"/>
  <c r="X211" i="59"/>
  <c r="Y211" i="59" s="1"/>
  <c r="X206" i="59"/>
  <c r="Y206" i="59" s="1"/>
  <c r="X205" i="59"/>
  <c r="Y205" i="59" s="1"/>
  <c r="X204" i="59"/>
  <c r="Y204" i="59" s="1"/>
  <c r="X203" i="59"/>
  <c r="Y203" i="59" s="1"/>
  <c r="X198" i="59"/>
  <c r="Y198" i="59" s="1"/>
  <c r="X197" i="59"/>
  <c r="Y197" i="59" s="1"/>
  <c r="X196" i="59"/>
  <c r="Y196" i="59" s="1"/>
  <c r="X195" i="59"/>
  <c r="Y195" i="59" s="1"/>
  <c r="X189" i="59"/>
  <c r="Y189" i="59" s="1"/>
  <c r="X188" i="59"/>
  <c r="Y188" i="59" s="1"/>
  <c r="X187" i="59"/>
  <c r="Y187" i="59" s="1"/>
  <c r="X186" i="59"/>
  <c r="Y186" i="59" s="1"/>
  <c r="X181" i="59"/>
  <c r="Y181" i="59" s="1"/>
  <c r="X180" i="59"/>
  <c r="Y180" i="59" s="1"/>
  <c r="X179" i="59"/>
  <c r="Y179" i="59" s="1"/>
  <c r="X178" i="59"/>
  <c r="Y178" i="59" s="1"/>
  <c r="X173" i="59"/>
  <c r="Y173" i="59" s="1"/>
  <c r="X172" i="59"/>
  <c r="Y172" i="59" s="1"/>
  <c r="X171" i="59"/>
  <c r="Y171" i="59" s="1"/>
  <c r="X170" i="59"/>
  <c r="Y170" i="59" s="1"/>
  <c r="X165" i="59"/>
  <c r="Y165" i="59" s="1"/>
  <c r="X164" i="59"/>
  <c r="Y164" i="59" s="1"/>
  <c r="X163" i="59"/>
  <c r="Y163" i="59" s="1"/>
  <c r="X162" i="59"/>
  <c r="Y162" i="59" s="1"/>
  <c r="X156" i="59"/>
  <c r="Y156" i="59" s="1"/>
  <c r="X155" i="59"/>
  <c r="Y155" i="59" s="1"/>
  <c r="X152" i="59"/>
  <c r="Y152" i="59" s="1"/>
  <c r="X151" i="59"/>
  <c r="Y151" i="59" s="1"/>
  <c r="X150" i="59"/>
  <c r="Y150" i="59" s="1"/>
  <c r="X149" i="59"/>
  <c r="Y149" i="59" s="1"/>
  <c r="X144" i="59"/>
  <c r="Y144" i="59" s="1"/>
  <c r="X143" i="59"/>
  <c r="Y143" i="59" s="1"/>
  <c r="X142" i="59"/>
  <c r="Y142" i="59" s="1"/>
  <c r="X140" i="59"/>
  <c r="Y140" i="59" s="1"/>
  <c r="X139" i="59"/>
  <c r="Y139" i="59" s="1"/>
  <c r="X138" i="59"/>
  <c r="Y138" i="59" s="1"/>
  <c r="X136" i="59"/>
  <c r="Y136" i="59" s="1"/>
  <c r="X135" i="59"/>
  <c r="Y135" i="59" s="1"/>
  <c r="X129" i="59"/>
  <c r="Y129" i="59" s="1"/>
  <c r="X128" i="59"/>
  <c r="Y128" i="59" s="1"/>
  <c r="X127" i="59"/>
  <c r="Y127" i="59" s="1"/>
  <c r="X126" i="59"/>
  <c r="Y126" i="59" s="1"/>
  <c r="X125" i="59"/>
  <c r="Y125" i="59" s="1"/>
  <c r="X122" i="59"/>
  <c r="Y122" i="59" s="1"/>
  <c r="X120" i="59"/>
  <c r="Y120" i="59" s="1"/>
  <c r="X119" i="59"/>
  <c r="Y119" i="59" s="1"/>
  <c r="X112" i="59"/>
  <c r="Y112" i="59" s="1"/>
  <c r="X110" i="59"/>
  <c r="Y110" i="59" s="1"/>
  <c r="X108" i="59"/>
  <c r="Y108" i="59" s="1"/>
  <c r="X107" i="59"/>
  <c r="Y107" i="59" s="1"/>
  <c r="X104" i="59"/>
  <c r="Y104" i="59" s="1"/>
  <c r="X102" i="59"/>
  <c r="Y102" i="59" s="1"/>
  <c r="X100" i="59"/>
  <c r="Y100" i="59" s="1"/>
  <c r="X98" i="59"/>
  <c r="Y98" i="59" s="1"/>
  <c r="X96" i="59"/>
  <c r="Y96" i="59" s="1"/>
  <c r="X94" i="59"/>
  <c r="Y94" i="59" s="1"/>
  <c r="X93" i="59"/>
  <c r="Y93" i="59" s="1"/>
  <c r="X92" i="59"/>
  <c r="Y92" i="59" s="1"/>
  <c r="X90" i="59"/>
  <c r="Y90" i="59" s="1"/>
  <c r="X86" i="59"/>
  <c r="Y86" i="59" s="1"/>
  <c r="X84" i="59"/>
  <c r="Y84" i="59" s="1"/>
  <c r="X82" i="59"/>
  <c r="Y82" i="59" s="1"/>
  <c r="X80" i="59"/>
  <c r="Y80" i="59" s="1"/>
  <c r="X79" i="59"/>
  <c r="Y79" i="59" s="1"/>
  <c r="X78" i="59"/>
  <c r="Y78" i="59" s="1"/>
  <c r="X77" i="59"/>
  <c r="Y77" i="59" s="1"/>
  <c r="X76" i="59"/>
  <c r="Y76" i="59" s="1"/>
  <c r="X75" i="59"/>
  <c r="Y75" i="59" s="1"/>
  <c r="X64" i="59"/>
  <c r="Y64" i="59" s="1"/>
  <c r="X63" i="59"/>
  <c r="Y63" i="59" s="1"/>
  <c r="X62" i="59"/>
  <c r="Y62" i="59" s="1"/>
  <c r="X59" i="59"/>
  <c r="Y59" i="59" s="1"/>
  <c r="Z59" i="59" s="1"/>
  <c r="X58" i="59"/>
  <c r="Y58" i="59" s="1"/>
  <c r="X57" i="59"/>
  <c r="Y57" i="59" s="1"/>
  <c r="X54" i="59"/>
  <c r="Y54" i="59" s="1"/>
  <c r="X52" i="59"/>
  <c r="Y52" i="59" s="1"/>
  <c r="X291" i="59"/>
  <c r="Y291" i="59" s="1"/>
  <c r="X288" i="59"/>
  <c r="Y288" i="59" s="1"/>
  <c r="X287" i="59"/>
  <c r="Y287" i="59" s="1"/>
  <c r="X283" i="59"/>
  <c r="Y283" i="59" s="1"/>
  <c r="X282" i="59"/>
  <c r="Y282" i="59" s="1"/>
  <c r="X281" i="59"/>
  <c r="Y281" i="59" s="1"/>
  <c r="X280" i="59"/>
  <c r="Y280" i="59" s="1"/>
  <c r="X277" i="59"/>
  <c r="Y277" i="59" s="1"/>
  <c r="X276" i="59"/>
  <c r="Y276" i="59" s="1"/>
  <c r="X271" i="59"/>
  <c r="Y271" i="59" s="1"/>
  <c r="X270" i="59"/>
  <c r="Y270" i="59" s="1"/>
  <c r="X269" i="59"/>
  <c r="Y269" i="59" s="1"/>
  <c r="X268" i="59"/>
  <c r="Y268" i="59" s="1"/>
  <c r="X263" i="59"/>
  <c r="Y263" i="59" s="1"/>
  <c r="X261" i="59"/>
  <c r="Y261" i="59" s="1"/>
  <c r="X256" i="59"/>
  <c r="Y256" i="59" s="1"/>
  <c r="X255" i="59"/>
  <c r="Y255" i="59" s="1"/>
  <c r="X253" i="59"/>
  <c r="Y253" i="59" s="1"/>
  <c r="X252" i="59"/>
  <c r="Y252" i="59" s="1"/>
  <c r="X247" i="59"/>
  <c r="Y247" i="59" s="1"/>
  <c r="X244" i="59"/>
  <c r="Y244" i="59" s="1"/>
  <c r="X241" i="59"/>
  <c r="Y241" i="59" s="1"/>
  <c r="X240" i="59"/>
  <c r="Y240" i="59" s="1"/>
  <c r="X239" i="59"/>
  <c r="Y239" i="59" s="1"/>
  <c r="X238" i="59"/>
  <c r="Y238" i="59" s="1"/>
  <c r="X234" i="59"/>
  <c r="Y234" i="59" s="1"/>
  <c r="X233" i="59"/>
  <c r="Y233" i="59" s="1"/>
  <c r="X229" i="59"/>
  <c r="Y229" i="59" s="1"/>
  <c r="X228" i="59"/>
  <c r="Y228" i="59" s="1"/>
  <c r="X227" i="59"/>
  <c r="Y227" i="59" s="1"/>
  <c r="X226" i="59"/>
  <c r="Y226" i="59" s="1"/>
  <c r="X223" i="59"/>
  <c r="Y223" i="59" s="1"/>
  <c r="X222" i="59"/>
  <c r="Y222" i="59" s="1"/>
  <c r="X218" i="59"/>
  <c r="Y218" i="59" s="1"/>
  <c r="X217" i="59"/>
  <c r="Y217" i="59" s="1"/>
  <c r="X216" i="59"/>
  <c r="Y216" i="59" s="1"/>
  <c r="X215" i="59"/>
  <c r="Y215" i="59" s="1"/>
  <c r="X210" i="59"/>
  <c r="Y210" i="59" s="1"/>
  <c r="X209" i="59"/>
  <c r="Y209" i="59" s="1"/>
  <c r="X208" i="59"/>
  <c r="Y208" i="59" s="1"/>
  <c r="X207" i="59"/>
  <c r="Y207" i="59" s="1"/>
  <c r="X202" i="59"/>
  <c r="Y202" i="59" s="1"/>
  <c r="X201" i="59"/>
  <c r="Y201" i="59" s="1"/>
  <c r="X200" i="59"/>
  <c r="Y200" i="59" s="1"/>
  <c r="X199" i="59"/>
  <c r="Y199" i="59" s="1"/>
  <c r="X194" i="59"/>
  <c r="Y194" i="59" s="1"/>
  <c r="X193" i="59"/>
  <c r="Y193" i="59" s="1"/>
  <c r="X192" i="59"/>
  <c r="Y192" i="59" s="1"/>
  <c r="X190" i="59"/>
  <c r="Y190" i="59" s="1"/>
  <c r="X185" i="59"/>
  <c r="Y185" i="59" s="1"/>
  <c r="X184" i="59"/>
  <c r="Y184" i="59" s="1"/>
  <c r="X183" i="59"/>
  <c r="Y183" i="59" s="1"/>
  <c r="X182" i="59"/>
  <c r="Y182" i="59" s="1"/>
  <c r="X177" i="59"/>
  <c r="Y177" i="59" s="1"/>
  <c r="X176" i="59"/>
  <c r="Y176" i="59" s="1"/>
  <c r="X175" i="59"/>
  <c r="Y175" i="59" s="1"/>
  <c r="X174" i="59"/>
  <c r="Y174" i="59" s="1"/>
  <c r="X169" i="59"/>
  <c r="Y169" i="59" s="1"/>
  <c r="X168" i="59"/>
  <c r="Y168" i="59" s="1"/>
  <c r="X167" i="59"/>
  <c r="Y167" i="59" s="1"/>
  <c r="X166" i="59"/>
  <c r="Y166" i="59" s="1"/>
  <c r="X161" i="59"/>
  <c r="Y161" i="59" s="1"/>
  <c r="X159" i="59"/>
  <c r="Y159" i="59" s="1"/>
  <c r="X158" i="59"/>
  <c r="Y158" i="59" s="1"/>
  <c r="X157" i="59"/>
  <c r="Y157" i="59" s="1"/>
  <c r="X154" i="59"/>
  <c r="Y154" i="59" s="1"/>
  <c r="X153" i="59"/>
  <c r="Y153" i="59" s="1"/>
  <c r="X148" i="59"/>
  <c r="Y148" i="59" s="1"/>
  <c r="X147" i="59"/>
  <c r="Y147" i="59" s="1"/>
  <c r="X146" i="59"/>
  <c r="Y146" i="59" s="1"/>
  <c r="X145" i="59"/>
  <c r="Y145" i="59" s="1"/>
  <c r="X141" i="59"/>
  <c r="Y141" i="59" s="1"/>
  <c r="X137" i="59"/>
  <c r="Y137" i="59" s="1"/>
  <c r="X133" i="59"/>
  <c r="Y133" i="59" s="1"/>
  <c r="X132" i="59"/>
  <c r="Y132" i="59" s="1"/>
  <c r="X131" i="59"/>
  <c r="Y131" i="59" s="1"/>
  <c r="X130" i="59"/>
  <c r="Y130" i="59" s="1"/>
  <c r="X121" i="59"/>
  <c r="Y121" i="59" s="1"/>
  <c r="X118" i="59"/>
  <c r="Y118" i="59" s="1"/>
  <c r="X117" i="59"/>
  <c r="Y117" i="59" s="1"/>
  <c r="X116" i="59"/>
  <c r="Y116" i="59" s="1"/>
  <c r="X115" i="59"/>
  <c r="Y115" i="59" s="1"/>
  <c r="X114" i="59"/>
  <c r="Y114" i="59" s="1"/>
  <c r="X113" i="59"/>
  <c r="Y113" i="59" s="1"/>
  <c r="X111" i="59"/>
  <c r="Y111" i="59" s="1"/>
  <c r="X109" i="59"/>
  <c r="Y109" i="59" s="1"/>
  <c r="X106" i="59"/>
  <c r="Y106" i="59" s="1"/>
  <c r="X105" i="59"/>
  <c r="Y105" i="59" s="1"/>
  <c r="X103" i="59"/>
  <c r="Y103" i="59" s="1"/>
  <c r="X101" i="59"/>
  <c r="Y101" i="59" s="1"/>
  <c r="X99" i="59"/>
  <c r="Y99" i="59" s="1"/>
  <c r="X97" i="59"/>
  <c r="Y97" i="59" s="1"/>
  <c r="X95" i="59"/>
  <c r="Y95" i="59" s="1"/>
  <c r="X91" i="59"/>
  <c r="Y91" i="59" s="1"/>
  <c r="X89" i="59"/>
  <c r="Y89" i="59" s="1"/>
  <c r="X88" i="59"/>
  <c r="Y88" i="59" s="1"/>
  <c r="X87" i="59"/>
  <c r="Y87" i="59" s="1"/>
  <c r="X85" i="59"/>
  <c r="Y85" i="59" s="1"/>
  <c r="X83" i="59"/>
  <c r="Y83" i="59" s="1"/>
  <c r="X81" i="59"/>
  <c r="Y81" i="59" s="1"/>
  <c r="X74" i="59"/>
  <c r="Y74" i="59" s="1"/>
  <c r="X73" i="59"/>
  <c r="Y73" i="59" s="1"/>
  <c r="X72" i="59"/>
  <c r="Y72" i="59" s="1"/>
  <c r="X71" i="59"/>
  <c r="Y71" i="59" s="1"/>
  <c r="X69" i="59"/>
  <c r="Y69" i="59" s="1"/>
  <c r="X68" i="59"/>
  <c r="Y68" i="59" s="1"/>
  <c r="X67" i="59"/>
  <c r="Y67" i="59" s="1"/>
  <c r="X66" i="59"/>
  <c r="Y66" i="59" s="1"/>
  <c r="X65" i="59"/>
  <c r="Y65" i="59" s="1"/>
  <c r="X56" i="59"/>
  <c r="Y56" i="59" s="1"/>
  <c r="X55" i="59"/>
  <c r="Y55" i="59" s="1"/>
  <c r="X53" i="59"/>
  <c r="Y53" i="59" s="1"/>
  <c r="X51" i="59"/>
  <c r="Y51" i="59" s="1"/>
  <c r="X50" i="59"/>
  <c r="Y50" i="59" s="1"/>
  <c r="X49" i="59"/>
  <c r="Y49" i="59" s="1"/>
  <c r="X48" i="59"/>
  <c r="Y48" i="59" s="1"/>
  <c r="X47" i="59"/>
  <c r="Y47" i="59" s="1"/>
  <c r="X44" i="59"/>
  <c r="Y44" i="59" s="1"/>
  <c r="X43" i="59"/>
  <c r="Y43" i="59" s="1"/>
  <c r="X42" i="59"/>
  <c r="Y42" i="59" s="1"/>
  <c r="X41" i="59"/>
  <c r="Y41" i="59" s="1"/>
  <c r="X38" i="59"/>
  <c r="Y38" i="59" s="1"/>
  <c r="X37" i="59"/>
  <c r="Y37" i="59" s="1"/>
  <c r="X32" i="59"/>
  <c r="Y32" i="59" s="1"/>
  <c r="X31" i="59"/>
  <c r="Y31" i="59" s="1"/>
  <c r="Z31" i="59" s="1"/>
  <c r="X29" i="59"/>
  <c r="Y29" i="59" s="1"/>
  <c r="X28" i="59"/>
  <c r="Y28" i="59" s="1"/>
  <c r="X27" i="59"/>
  <c r="Y27" i="59" s="1"/>
  <c r="X26" i="59"/>
  <c r="Y26" i="59" s="1"/>
  <c r="X23" i="59"/>
  <c r="Y23" i="59" s="1"/>
  <c r="X22" i="59"/>
  <c r="Y22" i="59" s="1"/>
  <c r="X19" i="59"/>
  <c r="Y19" i="59" s="1"/>
  <c r="X18" i="59"/>
  <c r="Y18" i="59" s="1"/>
  <c r="X17" i="59"/>
  <c r="Y17" i="59" s="1"/>
  <c r="X16" i="59"/>
  <c r="Y16" i="59" s="1"/>
  <c r="X15" i="59"/>
  <c r="Y15" i="59" s="1"/>
  <c r="X14" i="59"/>
  <c r="Y14" i="59" s="1"/>
  <c r="X46" i="59"/>
  <c r="Y46" i="59" s="1"/>
  <c r="X45" i="59"/>
  <c r="Y45" i="59" s="1"/>
  <c r="X40" i="59"/>
  <c r="Y40" i="59" s="1"/>
  <c r="X39" i="59"/>
  <c r="Y39" i="59" s="1"/>
  <c r="X36" i="59"/>
  <c r="Y36" i="59" s="1"/>
  <c r="X35" i="59"/>
  <c r="Y35" i="59" s="1"/>
  <c r="X34" i="59"/>
  <c r="Y34" i="59" s="1"/>
  <c r="X33" i="59"/>
  <c r="Y33" i="59" s="1"/>
  <c r="X30" i="59"/>
  <c r="Y30" i="59" s="1"/>
  <c r="X25" i="59"/>
  <c r="Y25" i="59" s="1"/>
  <c r="X24" i="59"/>
  <c r="Y24" i="59" s="1"/>
  <c r="X21" i="59"/>
  <c r="Y21" i="59" s="1"/>
  <c r="X20" i="59"/>
  <c r="Y20" i="59" s="1"/>
  <c r="X13" i="59"/>
  <c r="Y13" i="59" s="1"/>
  <c r="AA31" i="59" l="1"/>
  <c r="AF31" i="59"/>
  <c r="AA456" i="59"/>
  <c r="AF456" i="59"/>
  <c r="AA314" i="59"/>
  <c r="AF314" i="59"/>
  <c r="AA404" i="59"/>
  <c r="AF404" i="59"/>
  <c r="AA594" i="59"/>
  <c r="AF594" i="59"/>
  <c r="AF598" i="59"/>
  <c r="AA598" i="59"/>
  <c r="AF544" i="59"/>
  <c r="AA544" i="59"/>
  <c r="AF597" i="59"/>
  <c r="AA597" i="59"/>
  <c r="AF666" i="59"/>
  <c r="AA666" i="59"/>
  <c r="AF670" i="59"/>
  <c r="AA670" i="59"/>
  <c r="AF674" i="59"/>
  <c r="AA674" i="59"/>
  <c r="AF678" i="59"/>
  <c r="AA678" i="59"/>
  <c r="AF682" i="59"/>
  <c r="AA682" i="59"/>
  <c r="AA686" i="59"/>
  <c r="AF686" i="59"/>
  <c r="AA690" i="59"/>
  <c r="AF690" i="59"/>
  <c r="AF693" i="59"/>
  <c r="AA693" i="59"/>
  <c r="AF697" i="59"/>
  <c r="AA697" i="59"/>
  <c r="AA702" i="59"/>
  <c r="AF702" i="59"/>
  <c r="AF705" i="59"/>
  <c r="AA705" i="59"/>
  <c r="AF709" i="59"/>
  <c r="AA709" i="59"/>
  <c r="AF711" i="59"/>
  <c r="AA711" i="59"/>
  <c r="AF716" i="59"/>
  <c r="AA716" i="59"/>
  <c r="AA718" i="59"/>
  <c r="AF718" i="59"/>
  <c r="AA722" i="59"/>
  <c r="AF722" i="59"/>
  <c r="AA727" i="59"/>
  <c r="AF727" i="59"/>
  <c r="AF732" i="59"/>
  <c r="AA732" i="59"/>
  <c r="AF734" i="59"/>
  <c r="AA734" i="59"/>
  <c r="AA736" i="59"/>
  <c r="AF736" i="59"/>
  <c r="AF738" i="59"/>
  <c r="AA738" i="59"/>
  <c r="AF742" i="59"/>
  <c r="AA742" i="59"/>
  <c r="AF746" i="59"/>
  <c r="AA746" i="59"/>
  <c r="AA60" i="59"/>
  <c r="AF60" i="59"/>
  <c r="AA669" i="59"/>
  <c r="AF669" i="59"/>
  <c r="AA673" i="59"/>
  <c r="AF673" i="59"/>
  <c r="AA677" i="59"/>
  <c r="AF677" i="59"/>
  <c r="AA681" i="59"/>
  <c r="AF681" i="59"/>
  <c r="AF685" i="59"/>
  <c r="AA685" i="59"/>
  <c r="AA689" i="59"/>
  <c r="AF689" i="59"/>
  <c r="AA695" i="59"/>
  <c r="AF695" i="59"/>
  <c r="AA699" i="59"/>
  <c r="AF699" i="59"/>
  <c r="AF701" i="59"/>
  <c r="AA701" i="59"/>
  <c r="AA707" i="59"/>
  <c r="AF707" i="59"/>
  <c r="AF712" i="59"/>
  <c r="AA712" i="59"/>
  <c r="AF714" i="59"/>
  <c r="AA714" i="59"/>
  <c r="AF721" i="59"/>
  <c r="AA721" i="59"/>
  <c r="AF725" i="59"/>
  <c r="AA725" i="59"/>
  <c r="AF728" i="59"/>
  <c r="AA728" i="59"/>
  <c r="AF730" i="59"/>
  <c r="AA730" i="59"/>
  <c r="AA740" i="59"/>
  <c r="AF740" i="59"/>
  <c r="AA744" i="59"/>
  <c r="AF744" i="59"/>
  <c r="AF749" i="59"/>
  <c r="AA749" i="59"/>
  <c r="AA59" i="59"/>
  <c r="AF59" i="59"/>
  <c r="AA484" i="59"/>
  <c r="AF484" i="59"/>
  <c r="AF509" i="59"/>
  <c r="AA509" i="59"/>
  <c r="AA595" i="59"/>
  <c r="AF595" i="59"/>
  <c r="AF596" i="59"/>
  <c r="AA596" i="59"/>
  <c r="AF668" i="59"/>
  <c r="AA668" i="59"/>
  <c r="AF672" i="59"/>
  <c r="AA672" i="59"/>
  <c r="AF676" i="59"/>
  <c r="AA676" i="59"/>
  <c r="AF680" i="59"/>
  <c r="AA680" i="59"/>
  <c r="AF684" i="59"/>
  <c r="AA684" i="59"/>
  <c r="AA688" i="59"/>
  <c r="AF688" i="59"/>
  <c r="AF692" i="59"/>
  <c r="AA692" i="59"/>
  <c r="AA694" i="59"/>
  <c r="AF694" i="59"/>
  <c r="AA698" i="59"/>
  <c r="AF698" i="59"/>
  <c r="AA704" i="59"/>
  <c r="AF704" i="59"/>
  <c r="AA706" i="59"/>
  <c r="AF706" i="59"/>
  <c r="AF710" i="59"/>
  <c r="AA710" i="59"/>
  <c r="AF715" i="59"/>
  <c r="AA715" i="59"/>
  <c r="AA717" i="59"/>
  <c r="AF717" i="59"/>
  <c r="AA719" i="59"/>
  <c r="AF719" i="59"/>
  <c r="AA723" i="59"/>
  <c r="AF723" i="59"/>
  <c r="AA731" i="59"/>
  <c r="AF731" i="59"/>
  <c r="AF733" i="59"/>
  <c r="AA733" i="59"/>
  <c r="AF735" i="59"/>
  <c r="AA735" i="59"/>
  <c r="AF737" i="59"/>
  <c r="AA737" i="59"/>
  <c r="AF741" i="59"/>
  <c r="AA741" i="59"/>
  <c r="AF745" i="59"/>
  <c r="AA745" i="59"/>
  <c r="AA748" i="59"/>
  <c r="AF748" i="59"/>
  <c r="AA667" i="59"/>
  <c r="AF667" i="59"/>
  <c r="AA671" i="59"/>
  <c r="AF671" i="59"/>
  <c r="AA675" i="59"/>
  <c r="AF675" i="59"/>
  <c r="AA679" i="59"/>
  <c r="AF679" i="59"/>
  <c r="AF683" i="59"/>
  <c r="AA683" i="59"/>
  <c r="AF687" i="59"/>
  <c r="AA687" i="59"/>
  <c r="AF691" i="59"/>
  <c r="AA691" i="59"/>
  <c r="AA696" i="59"/>
  <c r="AF696" i="59"/>
  <c r="AF700" i="59"/>
  <c r="AA700" i="59"/>
  <c r="AF703" i="59"/>
  <c r="AA703" i="59"/>
  <c r="AF708" i="59"/>
  <c r="AA708" i="59"/>
  <c r="AF713" i="59"/>
  <c r="AA713" i="59"/>
  <c r="AF720" i="59"/>
  <c r="AA720" i="59"/>
  <c r="AA724" i="59"/>
  <c r="AF724" i="59"/>
  <c r="AF726" i="59"/>
  <c r="AA726" i="59"/>
  <c r="AF729" i="59"/>
  <c r="AA729" i="59"/>
  <c r="AF739" i="59"/>
  <c r="AA739" i="59"/>
  <c r="AF743" i="59"/>
  <c r="AA743" i="59"/>
  <c r="AF747" i="59"/>
  <c r="AA747" i="59"/>
  <c r="AC724" i="59" l="1"/>
  <c r="AH724" i="59" s="1"/>
  <c r="AG724" i="59"/>
  <c r="AG696" i="59"/>
  <c r="AC696" i="59"/>
  <c r="AH696" i="59" s="1"/>
  <c r="AG679" i="59"/>
  <c r="AC679" i="59"/>
  <c r="AH679" i="59" s="1"/>
  <c r="AG675" i="59"/>
  <c r="AC675" i="59"/>
  <c r="AH675" i="59" s="1"/>
  <c r="AG671" i="59"/>
  <c r="AC671" i="59"/>
  <c r="AH671" i="59" s="1"/>
  <c r="AG667" i="59"/>
  <c r="AC667" i="59"/>
  <c r="AH667" i="59" s="1"/>
  <c r="AG748" i="59"/>
  <c r="AC748" i="59"/>
  <c r="AH748" i="59" s="1"/>
  <c r="AG731" i="59"/>
  <c r="AC731" i="59"/>
  <c r="AH731" i="59" s="1"/>
  <c r="AG723" i="59"/>
  <c r="AC723" i="59"/>
  <c r="AH723" i="59" s="1"/>
  <c r="AC719" i="59"/>
  <c r="AH719" i="59" s="1"/>
  <c r="AG719" i="59"/>
  <c r="AG717" i="59"/>
  <c r="AC717" i="59"/>
  <c r="AH717" i="59" s="1"/>
  <c r="AG706" i="59"/>
  <c r="AC706" i="59"/>
  <c r="AH706" i="59" s="1"/>
  <c r="AG704" i="59"/>
  <c r="AC704" i="59"/>
  <c r="AH704" i="59" s="1"/>
  <c r="AG698" i="59"/>
  <c r="AC698" i="59"/>
  <c r="AH698" i="59" s="1"/>
  <c r="AG694" i="59"/>
  <c r="AC694" i="59"/>
  <c r="AH694" i="59" s="1"/>
  <c r="AC688" i="59"/>
  <c r="AH688" i="59" s="1"/>
  <c r="AG688" i="59"/>
  <c r="AC595" i="59"/>
  <c r="AH595" i="59" s="1"/>
  <c r="AG595" i="59"/>
  <c r="AC484" i="59"/>
  <c r="AH484" i="59" s="1"/>
  <c r="AG484" i="59"/>
  <c r="AC59" i="59"/>
  <c r="AH59" i="59" s="1"/>
  <c r="AG59" i="59"/>
  <c r="AG744" i="59"/>
  <c r="AC744" i="59"/>
  <c r="AH744" i="59" s="1"/>
  <c r="AG740" i="59"/>
  <c r="AC740" i="59"/>
  <c r="AH740" i="59" s="1"/>
  <c r="AG707" i="59"/>
  <c r="AC707" i="59"/>
  <c r="AH707" i="59" s="1"/>
  <c r="AG699" i="59"/>
  <c r="AC699" i="59"/>
  <c r="AH699" i="59" s="1"/>
  <c r="AG695" i="59"/>
  <c r="AC695" i="59"/>
  <c r="AH695" i="59" s="1"/>
  <c r="AC689" i="59"/>
  <c r="AH689" i="59" s="1"/>
  <c r="AG689" i="59"/>
  <c r="AG681" i="59"/>
  <c r="AC681" i="59"/>
  <c r="AH681" i="59" s="1"/>
  <c r="AG677" i="59"/>
  <c r="AC677" i="59"/>
  <c r="AH677" i="59" s="1"/>
  <c r="AG673" i="59"/>
  <c r="AC673" i="59"/>
  <c r="AH673" i="59" s="1"/>
  <c r="AG669" i="59"/>
  <c r="AC669" i="59"/>
  <c r="AH669" i="59" s="1"/>
  <c r="AG60" i="59"/>
  <c r="AC60" i="59"/>
  <c r="AH60" i="59" s="1"/>
  <c r="AG736" i="59"/>
  <c r="AC736" i="59"/>
  <c r="AH736" i="59" s="1"/>
  <c r="AG727" i="59"/>
  <c r="AC727" i="59"/>
  <c r="AH727" i="59" s="1"/>
  <c r="AG722" i="59"/>
  <c r="AC722" i="59"/>
  <c r="AH722" i="59" s="1"/>
  <c r="AG718" i="59"/>
  <c r="AC718" i="59"/>
  <c r="AH718" i="59" s="1"/>
  <c r="AG702" i="59"/>
  <c r="AC702" i="59"/>
  <c r="AH702" i="59" s="1"/>
  <c r="AG690" i="59"/>
  <c r="AC690" i="59"/>
  <c r="AH690" i="59" s="1"/>
  <c r="AG686" i="59"/>
  <c r="AC686" i="59"/>
  <c r="AH686" i="59" s="1"/>
  <c r="AG594" i="59"/>
  <c r="AC594" i="59"/>
  <c r="AH594" i="59" s="1"/>
  <c r="AG404" i="59"/>
  <c r="AC404" i="59"/>
  <c r="AH404" i="59" s="1"/>
  <c r="AC314" i="59"/>
  <c r="AH314" i="59" s="1"/>
  <c r="AG314" i="59"/>
  <c r="AG456" i="59"/>
  <c r="AC456" i="59"/>
  <c r="AH456" i="59" s="1"/>
  <c r="AC31" i="59"/>
  <c r="AH31" i="59" s="1"/>
  <c r="AG31" i="59"/>
  <c r="AG747" i="59"/>
  <c r="AC747" i="59"/>
  <c r="AH747" i="59" s="1"/>
  <c r="AG743" i="59"/>
  <c r="AC743" i="59"/>
  <c r="AH743" i="59" s="1"/>
  <c r="AG739" i="59"/>
  <c r="AC739" i="59"/>
  <c r="AH739" i="59" s="1"/>
  <c r="AG729" i="59"/>
  <c r="AC729" i="59"/>
  <c r="AH729" i="59" s="1"/>
  <c r="AG726" i="59"/>
  <c r="AC726" i="59"/>
  <c r="AH726" i="59" s="1"/>
  <c r="AG720" i="59"/>
  <c r="AC720" i="59"/>
  <c r="AH720" i="59" s="1"/>
  <c r="AG713" i="59"/>
  <c r="AC713" i="59"/>
  <c r="AH713" i="59" s="1"/>
  <c r="AG708" i="59"/>
  <c r="AC708" i="59"/>
  <c r="AH708" i="59" s="1"/>
  <c r="AG703" i="59"/>
  <c r="AC703" i="59"/>
  <c r="AH703" i="59" s="1"/>
  <c r="AG700" i="59"/>
  <c r="AC700" i="59"/>
  <c r="AH700" i="59" s="1"/>
  <c r="AG691" i="59"/>
  <c r="AC691" i="59"/>
  <c r="AH691" i="59" s="1"/>
  <c r="AG687" i="59"/>
  <c r="AC687" i="59"/>
  <c r="AH687" i="59" s="1"/>
  <c r="AG683" i="59"/>
  <c r="AC683" i="59"/>
  <c r="AH683" i="59" s="1"/>
  <c r="AG745" i="59"/>
  <c r="AC745" i="59"/>
  <c r="AH745" i="59" s="1"/>
  <c r="AG741" i="59"/>
  <c r="AC741" i="59"/>
  <c r="AH741" i="59" s="1"/>
  <c r="AG737" i="59"/>
  <c r="AC737" i="59"/>
  <c r="AH737" i="59" s="1"/>
  <c r="AG735" i="59"/>
  <c r="AC735" i="59"/>
  <c r="AH735" i="59" s="1"/>
  <c r="AG733" i="59"/>
  <c r="AC733" i="59"/>
  <c r="AH733" i="59" s="1"/>
  <c r="AG715" i="59"/>
  <c r="AC715" i="59"/>
  <c r="AH715" i="59" s="1"/>
  <c r="AG710" i="59"/>
  <c r="AC710" i="59"/>
  <c r="AH710" i="59" s="1"/>
  <c r="AG692" i="59"/>
  <c r="AC692" i="59"/>
  <c r="AH692" i="59" s="1"/>
  <c r="AG684" i="59"/>
  <c r="AC684" i="59"/>
  <c r="AH684" i="59" s="1"/>
  <c r="AG680" i="59"/>
  <c r="AC680" i="59"/>
  <c r="AH680" i="59" s="1"/>
  <c r="AG676" i="59"/>
  <c r="AC676" i="59"/>
  <c r="AH676" i="59" s="1"/>
  <c r="AG672" i="59"/>
  <c r="AC672" i="59"/>
  <c r="AH672" i="59" s="1"/>
  <c r="AG668" i="59"/>
  <c r="AC668" i="59"/>
  <c r="AH668" i="59" s="1"/>
  <c r="AC596" i="59"/>
  <c r="AH596" i="59" s="1"/>
  <c r="AG596" i="59"/>
  <c r="AG509" i="59"/>
  <c r="AC509" i="59"/>
  <c r="AH509" i="59" s="1"/>
  <c r="AG749" i="59"/>
  <c r="AC749" i="59"/>
  <c r="AH749" i="59" s="1"/>
  <c r="AG730" i="59"/>
  <c r="AC730" i="59"/>
  <c r="AH730" i="59" s="1"/>
  <c r="AG728" i="59"/>
  <c r="AC728" i="59"/>
  <c r="AH728" i="59" s="1"/>
  <c r="AG725" i="59"/>
  <c r="AC725" i="59"/>
  <c r="AH725" i="59" s="1"/>
  <c r="AG721" i="59"/>
  <c r="AC721" i="59"/>
  <c r="AH721" i="59" s="1"/>
  <c r="AG714" i="59"/>
  <c r="AC714" i="59"/>
  <c r="AH714" i="59" s="1"/>
  <c r="AG712" i="59"/>
  <c r="AC712" i="59"/>
  <c r="AH712" i="59" s="1"/>
  <c r="AG701" i="59"/>
  <c r="AC701" i="59"/>
  <c r="AH701" i="59" s="1"/>
  <c r="AG685" i="59"/>
  <c r="AC685" i="59"/>
  <c r="AH685" i="59" s="1"/>
  <c r="AG746" i="59"/>
  <c r="AC746" i="59"/>
  <c r="AH746" i="59" s="1"/>
  <c r="AG742" i="59"/>
  <c r="AC742" i="59"/>
  <c r="AH742" i="59" s="1"/>
  <c r="AG738" i="59"/>
  <c r="AC738" i="59"/>
  <c r="AH738" i="59" s="1"/>
  <c r="AC734" i="59"/>
  <c r="AH734" i="59" s="1"/>
  <c r="AG734" i="59"/>
  <c r="AG732" i="59"/>
  <c r="AC732" i="59"/>
  <c r="AH732" i="59" s="1"/>
  <c r="AG716" i="59"/>
  <c r="AC716" i="59"/>
  <c r="AH716" i="59" s="1"/>
  <c r="AG711" i="59"/>
  <c r="AC711" i="59"/>
  <c r="AH711" i="59" s="1"/>
  <c r="AG709" i="59"/>
  <c r="AC709" i="59"/>
  <c r="AH709" i="59" s="1"/>
  <c r="AG705" i="59"/>
  <c r="AC705" i="59"/>
  <c r="AH705" i="59" s="1"/>
  <c r="AC697" i="59"/>
  <c r="AH697" i="59" s="1"/>
  <c r="AG697" i="59"/>
  <c r="AC693" i="59"/>
  <c r="AH693" i="59" s="1"/>
  <c r="AG693" i="59"/>
  <c r="AG682" i="59"/>
  <c r="AC682" i="59"/>
  <c r="AH682" i="59" s="1"/>
  <c r="AG678" i="59"/>
  <c r="AC678" i="59"/>
  <c r="AH678" i="59" s="1"/>
  <c r="AG674" i="59"/>
  <c r="AC674" i="59"/>
  <c r="AH674" i="59" s="1"/>
  <c r="AG670" i="59"/>
  <c r="AC670" i="59"/>
  <c r="AH670" i="59" s="1"/>
  <c r="AG666" i="59"/>
  <c r="AC666" i="59"/>
  <c r="AH666" i="59" s="1"/>
  <c r="AG597" i="59"/>
  <c r="AC597" i="59"/>
  <c r="AH597" i="59" s="1"/>
  <c r="AC544" i="59"/>
  <c r="AH544" i="59" s="1"/>
  <c r="AG544" i="59"/>
  <c r="AG598" i="59"/>
  <c r="AC598" i="59"/>
  <c r="AH598" i="59" s="1"/>
  <c r="T445" i="59"/>
  <c r="T449" i="59"/>
  <c r="T451" i="59"/>
  <c r="T453" i="59"/>
  <c r="T444" i="59"/>
  <c r="T446" i="59"/>
  <c r="T450" i="59"/>
  <c r="T452" i="59"/>
  <c r="T454" i="59"/>
  <c r="T651" i="59"/>
  <c r="T650" i="59"/>
  <c r="AD650" i="59" l="1"/>
  <c r="S650" i="59"/>
  <c r="Q650" i="59"/>
  <c r="P650" i="59"/>
  <c r="T455" i="59"/>
  <c r="AD454" i="59"/>
  <c r="P454" i="59"/>
  <c r="S454" i="59"/>
  <c r="Q454" i="59"/>
  <c r="AD452" i="59"/>
  <c r="P452" i="59"/>
  <c r="S452" i="59"/>
  <c r="Q452" i="59"/>
  <c r="AD450" i="59"/>
  <c r="P450" i="59"/>
  <c r="S450" i="59"/>
  <c r="Q450" i="59"/>
  <c r="AD446" i="59"/>
  <c r="P446" i="59"/>
  <c r="S446" i="59"/>
  <c r="Q446" i="59"/>
  <c r="AD444" i="59"/>
  <c r="P444" i="59"/>
  <c r="S444" i="59"/>
  <c r="Q444" i="59"/>
  <c r="AD453" i="59"/>
  <c r="P453" i="59"/>
  <c r="Q453" i="59"/>
  <c r="S453" i="59"/>
  <c r="AD451" i="59"/>
  <c r="P451" i="59"/>
  <c r="Q451" i="59"/>
  <c r="S451" i="59"/>
  <c r="AD449" i="59"/>
  <c r="P449" i="59"/>
  <c r="Q449" i="59"/>
  <c r="S449" i="59"/>
  <c r="AD445" i="59"/>
  <c r="P445" i="59"/>
  <c r="Q445" i="59"/>
  <c r="S445" i="59"/>
  <c r="AD651" i="59"/>
  <c r="S651" i="59"/>
  <c r="Q651" i="59"/>
  <c r="P651" i="59"/>
  <c r="T447" i="59"/>
  <c r="T448" i="59"/>
  <c r="T649" i="59"/>
  <c r="W651" i="59" l="1"/>
  <c r="Z651" i="59" s="1"/>
  <c r="AA651" i="59" s="1"/>
  <c r="W650" i="59"/>
  <c r="Z650" i="59" s="1"/>
  <c r="AF650" i="59" s="1"/>
  <c r="AD649" i="59"/>
  <c r="S649" i="59"/>
  <c r="Q649" i="59"/>
  <c r="P649" i="59"/>
  <c r="AD448" i="59"/>
  <c r="P448" i="59"/>
  <c r="S448" i="59"/>
  <c r="Q448" i="59"/>
  <c r="AD447" i="59"/>
  <c r="P447" i="59"/>
  <c r="Q447" i="59"/>
  <c r="S447" i="59"/>
  <c r="W445" i="59"/>
  <c r="Z445" i="59" s="1"/>
  <c r="W449" i="59"/>
  <c r="Z449" i="59" s="1"/>
  <c r="W451" i="59"/>
  <c r="Z451" i="59" s="1"/>
  <c r="W453" i="59"/>
  <c r="Z453" i="59" s="1"/>
  <c r="W444" i="59"/>
  <c r="Z444" i="59" s="1"/>
  <c r="W446" i="59"/>
  <c r="Z446" i="59" s="1"/>
  <c r="W450" i="59"/>
  <c r="Z450" i="59" s="1"/>
  <c r="W452" i="59"/>
  <c r="Z452" i="59" s="1"/>
  <c r="W454" i="59"/>
  <c r="Z454" i="59" s="1"/>
  <c r="AD455" i="59"/>
  <c r="P455" i="59"/>
  <c r="Q455" i="59"/>
  <c r="S455" i="59"/>
  <c r="T652" i="59"/>
  <c r="AA650" i="59" l="1"/>
  <c r="AF651" i="59"/>
  <c r="AG650" i="59"/>
  <c r="AC650" i="59"/>
  <c r="AH650" i="59" s="1"/>
  <c r="W649" i="59"/>
  <c r="Z649" i="59" s="1"/>
  <c r="AF649" i="59" s="1"/>
  <c r="AG649" i="59" s="1"/>
  <c r="AD652" i="59"/>
  <c r="P652" i="59"/>
  <c r="S652" i="59"/>
  <c r="Q652" i="59"/>
  <c r="AF452" i="59"/>
  <c r="AA452" i="59"/>
  <c r="AF446" i="59"/>
  <c r="AA446" i="59"/>
  <c r="AF453" i="59"/>
  <c r="AA453" i="59"/>
  <c r="AF449" i="59"/>
  <c r="AA449" i="59"/>
  <c r="W447" i="59"/>
  <c r="Z447" i="59" s="1"/>
  <c r="W448" i="59"/>
  <c r="Z448" i="59" s="1"/>
  <c r="W455" i="59"/>
  <c r="Z455" i="59" s="1"/>
  <c r="AF454" i="59"/>
  <c r="AA454" i="59"/>
  <c r="AF450" i="59"/>
  <c r="AA450" i="59"/>
  <c r="AF444" i="59"/>
  <c r="AA444" i="59"/>
  <c r="AA451" i="59"/>
  <c r="AF451" i="59"/>
  <c r="AF445" i="59"/>
  <c r="AA445" i="59"/>
  <c r="AA649" i="59" l="1"/>
  <c r="AG651" i="59"/>
  <c r="AC651" i="59"/>
  <c r="AH651" i="59" s="1"/>
  <c r="AC649" i="59"/>
  <c r="AH649" i="59" s="1"/>
  <c r="AG451" i="59"/>
  <c r="AC451" i="59"/>
  <c r="AH451" i="59" s="1"/>
  <c r="AA455" i="59"/>
  <c r="AF455" i="59"/>
  <c r="AA447" i="59"/>
  <c r="AF447" i="59"/>
  <c r="AG449" i="59"/>
  <c r="AC449" i="59"/>
  <c r="AH449" i="59" s="1"/>
  <c r="AG453" i="59"/>
  <c r="AC453" i="59"/>
  <c r="AH453" i="59" s="1"/>
  <c r="AG446" i="59"/>
  <c r="AC446" i="59"/>
  <c r="AH446" i="59" s="1"/>
  <c r="AG452" i="59"/>
  <c r="AC452" i="59"/>
  <c r="AH452" i="59" s="1"/>
  <c r="W652" i="59"/>
  <c r="Z652" i="59" s="1"/>
  <c r="AG445" i="59"/>
  <c r="AC445" i="59"/>
  <c r="AH445" i="59" s="1"/>
  <c r="AG444" i="59"/>
  <c r="AC444" i="59"/>
  <c r="AH444" i="59" s="1"/>
  <c r="AG450" i="59"/>
  <c r="AC450" i="59"/>
  <c r="AH450" i="59" s="1"/>
  <c r="AG454" i="59"/>
  <c r="AC454" i="59"/>
  <c r="AH454" i="59" s="1"/>
  <c r="AF448" i="59"/>
  <c r="AA448" i="59"/>
  <c r="AG448" i="59" l="1"/>
  <c r="AC448" i="59"/>
  <c r="AH448" i="59" s="1"/>
  <c r="AG447" i="59"/>
  <c r="AC447" i="59"/>
  <c r="AH447" i="59" s="1"/>
  <c r="AG455" i="59"/>
  <c r="AC455" i="59"/>
  <c r="AH455" i="59" s="1"/>
  <c r="AF652" i="59"/>
  <c r="AA652" i="59"/>
  <c r="AG652" i="59" l="1"/>
  <c r="AC652" i="59"/>
  <c r="AH652" i="59" s="1"/>
  <c r="T122" i="59" l="1"/>
  <c r="AD122" i="59" l="1"/>
  <c r="AC122" i="59" s="1"/>
  <c r="AH122" i="59" s="1"/>
  <c r="S122" i="59"/>
  <c r="Q122" i="59"/>
  <c r="P122" i="59"/>
  <c r="W122" i="59" l="1"/>
  <c r="Z122" i="59" s="1"/>
  <c r="AA122" i="59" s="1"/>
  <c r="T417" i="59" l="1"/>
  <c r="AD417" i="59" l="1"/>
  <c r="S417" i="59"/>
  <c r="Q417" i="59"/>
  <c r="P417" i="59"/>
  <c r="W417" i="59" l="1"/>
  <c r="Z417" i="59" s="1"/>
  <c r="AF417" i="59" s="1"/>
  <c r="AG417" i="59" s="1"/>
  <c r="AA417" i="59" l="1"/>
  <c r="AC417" i="59"/>
  <c r="AH417" i="59" s="1"/>
  <c r="T313" i="59" l="1"/>
  <c r="T121" i="59"/>
  <c r="T520" i="59"/>
  <c r="AD520" i="59" l="1"/>
  <c r="S520" i="59"/>
  <c r="Q520" i="59"/>
  <c r="P520" i="59"/>
  <c r="AD121" i="59"/>
  <c r="AC121" i="59" s="1"/>
  <c r="AH121" i="59" s="1"/>
  <c r="Q121" i="59"/>
  <c r="S121" i="59"/>
  <c r="P121" i="59"/>
  <c r="AD313" i="59"/>
  <c r="AC313" i="59" s="1"/>
  <c r="AH313" i="59" s="1"/>
  <c r="P313" i="59"/>
  <c r="S313" i="59"/>
  <c r="Q313" i="59"/>
  <c r="W121" i="59" l="1"/>
  <c r="Z121" i="59" s="1"/>
  <c r="AA121" i="59" s="1"/>
  <c r="W520" i="59"/>
  <c r="Z520" i="59" s="1"/>
  <c r="AF520" i="59" s="1"/>
  <c r="AG520" i="59" s="1"/>
  <c r="T482" i="59"/>
  <c r="W313" i="59"/>
  <c r="Z313" i="59" s="1"/>
  <c r="AA313" i="59" s="1"/>
  <c r="T120" i="59"/>
  <c r="T481" i="59"/>
  <c r="T483" i="59"/>
  <c r="AA520" i="59" l="1"/>
  <c r="AC520" i="59"/>
  <c r="AH520" i="59" s="1"/>
  <c r="AD482" i="59"/>
  <c r="P482" i="59"/>
  <c r="S482" i="59"/>
  <c r="Q482" i="59"/>
  <c r="AD483" i="59"/>
  <c r="P483" i="59"/>
  <c r="Q483" i="59"/>
  <c r="S483" i="59"/>
  <c r="AD481" i="59"/>
  <c r="P481" i="59"/>
  <c r="Q481" i="59"/>
  <c r="S481" i="59"/>
  <c r="AD120" i="59"/>
  <c r="AC120" i="59" s="1"/>
  <c r="AH120" i="59" s="1"/>
  <c r="S120" i="59"/>
  <c r="Q120" i="59"/>
  <c r="P120" i="59"/>
  <c r="T477" i="59" l="1"/>
  <c r="T478" i="59"/>
  <c r="T359" i="59"/>
  <c r="T360" i="59"/>
  <c r="T361" i="59"/>
  <c r="W120" i="59"/>
  <c r="Z120" i="59" s="1"/>
  <c r="AA120" i="59" s="1"/>
  <c r="W481" i="59"/>
  <c r="Z481" i="59" s="1"/>
  <c r="W483" i="59"/>
  <c r="Z483" i="59" s="1"/>
  <c r="W482" i="59"/>
  <c r="Z482" i="59" s="1"/>
  <c r="T358" i="59"/>
  <c r="T364" i="59"/>
  <c r="T362" i="59"/>
  <c r="T363" i="59"/>
  <c r="T118" i="59" l="1"/>
  <c r="T117" i="59"/>
  <c r="T479" i="59"/>
  <c r="T480" i="59"/>
  <c r="AD363" i="59"/>
  <c r="S363" i="59"/>
  <c r="Q363" i="59"/>
  <c r="P363" i="59"/>
  <c r="AD362" i="59"/>
  <c r="P362" i="59"/>
  <c r="S362" i="59"/>
  <c r="Q362" i="59"/>
  <c r="AD364" i="59"/>
  <c r="P364" i="59"/>
  <c r="Q364" i="59"/>
  <c r="S364" i="59"/>
  <c r="AD358" i="59"/>
  <c r="P358" i="59"/>
  <c r="S358" i="59"/>
  <c r="Q358" i="59"/>
  <c r="AF482" i="59"/>
  <c r="AA482" i="59"/>
  <c r="AA481" i="59"/>
  <c r="AF481" i="59"/>
  <c r="S361" i="59"/>
  <c r="AD361" i="59"/>
  <c r="Q361" i="59"/>
  <c r="P361" i="59"/>
  <c r="AD360" i="59"/>
  <c r="P360" i="59"/>
  <c r="Q360" i="59"/>
  <c r="S360" i="59"/>
  <c r="S359" i="59"/>
  <c r="Q359" i="59"/>
  <c r="AD359" i="59"/>
  <c r="P359" i="59"/>
  <c r="AD478" i="59"/>
  <c r="P478" i="59"/>
  <c r="S478" i="59"/>
  <c r="Q478" i="59"/>
  <c r="AD477" i="59"/>
  <c r="P477" i="59"/>
  <c r="Q477" i="59"/>
  <c r="S477" i="59"/>
  <c r="T116" i="59"/>
  <c r="T115" i="59"/>
  <c r="T476" i="59"/>
  <c r="T19" i="59"/>
  <c r="AF483" i="59"/>
  <c r="AA483" i="59"/>
  <c r="T119" i="59" l="1"/>
  <c r="AD19" i="59"/>
  <c r="Q19" i="59"/>
  <c r="S19" i="59"/>
  <c r="P19" i="59"/>
  <c r="AD476" i="59"/>
  <c r="P476" i="59"/>
  <c r="S476" i="59"/>
  <c r="Q476" i="59"/>
  <c r="AD115" i="59"/>
  <c r="Q115" i="59"/>
  <c r="P115" i="59"/>
  <c r="S115" i="59"/>
  <c r="AD116" i="59"/>
  <c r="P116" i="59"/>
  <c r="Q116" i="59"/>
  <c r="S116" i="59"/>
  <c r="W477" i="59"/>
  <c r="Z477" i="59" s="1"/>
  <c r="W478" i="59"/>
  <c r="Z478" i="59" s="1"/>
  <c r="W359" i="59"/>
  <c r="Z359" i="59" s="1"/>
  <c r="W360" i="59"/>
  <c r="Z360" i="59" s="1"/>
  <c r="W361" i="59"/>
  <c r="Z361" i="59" s="1"/>
  <c r="AG481" i="59"/>
  <c r="AC481" i="59"/>
  <c r="AH481" i="59" s="1"/>
  <c r="W358" i="59"/>
  <c r="Z358" i="59" s="1"/>
  <c r="W364" i="59"/>
  <c r="Z364" i="59" s="1"/>
  <c r="W362" i="59"/>
  <c r="Z362" i="59" s="1"/>
  <c r="W363" i="59"/>
  <c r="Z363" i="59" s="1"/>
  <c r="AD480" i="59"/>
  <c r="P480" i="59"/>
  <c r="S480" i="59"/>
  <c r="Q480" i="59"/>
  <c r="AD479" i="59"/>
  <c r="P479" i="59"/>
  <c r="Q479" i="59"/>
  <c r="S479" i="59"/>
  <c r="AD117" i="59"/>
  <c r="P117" i="59"/>
  <c r="Q117" i="59"/>
  <c r="S117" i="59"/>
  <c r="AD118" i="59"/>
  <c r="P118" i="59"/>
  <c r="Q118" i="59"/>
  <c r="S118" i="59"/>
  <c r="AG483" i="59"/>
  <c r="AC483" i="59"/>
  <c r="AH483" i="59" s="1"/>
  <c r="AG482" i="59"/>
  <c r="AC482" i="59"/>
  <c r="AH482" i="59" s="1"/>
  <c r="W19" i="59" l="1"/>
  <c r="Z19" i="59" s="1"/>
  <c r="AF19" i="59" s="1"/>
  <c r="AG19" i="59" s="1"/>
  <c r="W118" i="59"/>
  <c r="Z118" i="59" s="1"/>
  <c r="AA118" i="59" s="1"/>
  <c r="W117" i="59"/>
  <c r="Z117" i="59" s="1"/>
  <c r="W479" i="59"/>
  <c r="Z479" i="59" s="1"/>
  <c r="AA363" i="59"/>
  <c r="AF363" i="59"/>
  <c r="AA362" i="59"/>
  <c r="AF362" i="59"/>
  <c r="AA358" i="59"/>
  <c r="AF358" i="59"/>
  <c r="AF361" i="59"/>
  <c r="AA361" i="59"/>
  <c r="AA359" i="59"/>
  <c r="AF359" i="59"/>
  <c r="AA477" i="59"/>
  <c r="AF477" i="59"/>
  <c r="W115" i="59"/>
  <c r="Z115" i="59" s="1"/>
  <c r="AD119" i="59"/>
  <c r="P119" i="59"/>
  <c r="Q119" i="59"/>
  <c r="S119" i="59"/>
  <c r="AF118" i="59"/>
  <c r="AG118" i="59" s="1"/>
  <c r="W480" i="59"/>
  <c r="Z480" i="59" s="1"/>
  <c r="AF364" i="59"/>
  <c r="AA364" i="59"/>
  <c r="AF360" i="59"/>
  <c r="AA360" i="59"/>
  <c r="AF478" i="59"/>
  <c r="AA478" i="59"/>
  <c r="W116" i="59"/>
  <c r="Z116" i="59" s="1"/>
  <c r="W476" i="59"/>
  <c r="Z476" i="59" s="1"/>
  <c r="AA19" i="59" l="1"/>
  <c r="W119" i="59"/>
  <c r="Z119" i="59" s="1"/>
  <c r="AF119" i="59" s="1"/>
  <c r="AG119" i="59" s="1"/>
  <c r="AC19" i="59"/>
  <c r="AH19" i="59" s="1"/>
  <c r="AC118" i="59"/>
  <c r="AH118" i="59" s="1"/>
  <c r="AA116" i="59"/>
  <c r="AF116" i="59"/>
  <c r="AG478" i="59"/>
  <c r="AC478" i="59"/>
  <c r="AH478" i="59" s="1"/>
  <c r="AG360" i="59"/>
  <c r="AC360" i="59"/>
  <c r="AH360" i="59" s="1"/>
  <c r="AG364" i="59"/>
  <c r="AC364" i="59"/>
  <c r="AH364" i="59" s="1"/>
  <c r="AG361" i="59"/>
  <c r="AC361" i="59"/>
  <c r="AH361" i="59" s="1"/>
  <c r="AA117" i="59"/>
  <c r="AF117" i="59"/>
  <c r="AF476" i="59"/>
  <c r="AA476" i="59"/>
  <c r="AF480" i="59"/>
  <c r="AA480" i="59"/>
  <c r="AF115" i="59"/>
  <c r="AA115" i="59"/>
  <c r="AG477" i="59"/>
  <c r="AC477" i="59"/>
  <c r="AH477" i="59" s="1"/>
  <c r="AG359" i="59"/>
  <c r="AC359" i="59"/>
  <c r="AH359" i="59" s="1"/>
  <c r="AG358" i="59"/>
  <c r="AC358" i="59"/>
  <c r="AH358" i="59" s="1"/>
  <c r="AG362" i="59"/>
  <c r="AC362" i="59"/>
  <c r="AH362" i="59" s="1"/>
  <c r="AG363" i="59"/>
  <c r="AC363" i="59"/>
  <c r="AH363" i="59" s="1"/>
  <c r="AF479" i="59"/>
  <c r="AA479" i="59"/>
  <c r="AA119" i="59" l="1"/>
  <c r="AC119" i="59"/>
  <c r="AH119" i="59" s="1"/>
  <c r="AG480" i="59"/>
  <c r="AC480" i="59"/>
  <c r="AH480" i="59" s="1"/>
  <c r="AG476" i="59"/>
  <c r="AC476" i="59"/>
  <c r="AH476" i="59" s="1"/>
  <c r="AG479" i="59"/>
  <c r="AC479" i="59"/>
  <c r="AH479" i="59" s="1"/>
  <c r="AG115" i="59"/>
  <c r="AC115" i="59"/>
  <c r="AH115" i="59" s="1"/>
  <c r="AG117" i="59"/>
  <c r="AC117" i="59"/>
  <c r="AH117" i="59" s="1"/>
  <c r="AG116" i="59"/>
  <c r="AC116" i="59"/>
  <c r="AH116" i="59" s="1"/>
  <c r="T508" i="59" l="1"/>
  <c r="AD508" i="59" l="1"/>
  <c r="P508" i="59"/>
  <c r="S508" i="59"/>
  <c r="Q508" i="59"/>
  <c r="T114" i="59" l="1"/>
  <c r="W508" i="59"/>
  <c r="Z508" i="59" s="1"/>
  <c r="AD114" i="59" l="1"/>
  <c r="AC114" i="59" s="1"/>
  <c r="AH114" i="59" s="1"/>
  <c r="S114" i="59"/>
  <c r="Q114" i="59"/>
  <c r="P114" i="59"/>
  <c r="AF508" i="59"/>
  <c r="AA508" i="59"/>
  <c r="AG508" i="59" l="1"/>
  <c r="AC508" i="59"/>
  <c r="AH508" i="59" s="1"/>
  <c r="W114" i="59"/>
  <c r="Z114" i="59" s="1"/>
  <c r="AA114" i="59" s="1"/>
  <c r="T33" i="59" l="1"/>
  <c r="T32" i="59"/>
  <c r="AD32" i="59" l="1"/>
  <c r="S32" i="59"/>
  <c r="Q32" i="59"/>
  <c r="P32" i="59"/>
  <c r="AD33" i="59"/>
  <c r="P33" i="59"/>
  <c r="Q33" i="59"/>
  <c r="S33" i="59"/>
  <c r="W32" i="59" l="1"/>
  <c r="Z32" i="59" s="1"/>
  <c r="AA32" i="59" s="1"/>
  <c r="W33" i="59"/>
  <c r="Z33" i="59" s="1"/>
  <c r="T15" i="59"/>
  <c r="AF32" i="59" l="1"/>
  <c r="AG32" i="59" s="1"/>
  <c r="AD15" i="59"/>
  <c r="Q15" i="59"/>
  <c r="S15" i="59"/>
  <c r="P15" i="59"/>
  <c r="AA33" i="59"/>
  <c r="AF33" i="59"/>
  <c r="T113" i="59"/>
  <c r="Q543" i="54"/>
  <c r="Q542" i="54"/>
  <c r="Q541" i="54"/>
  <c r="Q540" i="54"/>
  <c r="Q539" i="54"/>
  <c r="Q538" i="54"/>
  <c r="Q537" i="54"/>
  <c r="Q536" i="54"/>
  <c r="Q535" i="54"/>
  <c r="Q534" i="54"/>
  <c r="Q533" i="54"/>
  <c r="Q532" i="54"/>
  <c r="Q531" i="54"/>
  <c r="Q530" i="54"/>
  <c r="Q529" i="54"/>
  <c r="Q528" i="54"/>
  <c r="Q527" i="54"/>
  <c r="Q525" i="54"/>
  <c r="Q524" i="54"/>
  <c r="Q523" i="54"/>
  <c r="Q522" i="54"/>
  <c r="Q521" i="54"/>
  <c r="Q520" i="54"/>
  <c r="Q519" i="54"/>
  <c r="Q518" i="54"/>
  <c r="Q517" i="54"/>
  <c r="Q516" i="54"/>
  <c r="Q515" i="54"/>
  <c r="Q514" i="54"/>
  <c r="Q513" i="54"/>
  <c r="Q512" i="54"/>
  <c r="Q44" i="54"/>
  <c r="Q43" i="54"/>
  <c r="Q42" i="54"/>
  <c r="Q19" i="54"/>
  <c r="AP543" i="54"/>
  <c r="AP542" i="54"/>
  <c r="AP541" i="54"/>
  <c r="AP540" i="54"/>
  <c r="AP539" i="54"/>
  <c r="AP538" i="54"/>
  <c r="AP537" i="54"/>
  <c r="AP536" i="54"/>
  <c r="AP535" i="54"/>
  <c r="AP534" i="54"/>
  <c r="AP533" i="54"/>
  <c r="AP532" i="54"/>
  <c r="AP531" i="54"/>
  <c r="AP530" i="54"/>
  <c r="AP529" i="54"/>
  <c r="AP528" i="54"/>
  <c r="AP527" i="54"/>
  <c r="AP525" i="54"/>
  <c r="AP524" i="54"/>
  <c r="AP523" i="54"/>
  <c r="AP522" i="54"/>
  <c r="AP521" i="54"/>
  <c r="AP520" i="54"/>
  <c r="AP519" i="54"/>
  <c r="AP518" i="54"/>
  <c r="AP517" i="54"/>
  <c r="AP516" i="54"/>
  <c r="AP515" i="54"/>
  <c r="AP514" i="54"/>
  <c r="AP513" i="54"/>
  <c r="AP512" i="54"/>
  <c r="AP44" i="54"/>
  <c r="AP43" i="54"/>
  <c r="AP42" i="54"/>
  <c r="AP19" i="54"/>
  <c r="AO543" i="54"/>
  <c r="AO542" i="54"/>
  <c r="AO541" i="54"/>
  <c r="AO540" i="54"/>
  <c r="AO539" i="54"/>
  <c r="AO538" i="54"/>
  <c r="AO537" i="54"/>
  <c r="AO536" i="54"/>
  <c r="AO535" i="54"/>
  <c r="AO534" i="54"/>
  <c r="AO533" i="54"/>
  <c r="AO532" i="54"/>
  <c r="AO531" i="54"/>
  <c r="AO530" i="54"/>
  <c r="AO529" i="54"/>
  <c r="AO528" i="54"/>
  <c r="AO527" i="54"/>
  <c r="AO525" i="54"/>
  <c r="AO524" i="54"/>
  <c r="AO523" i="54"/>
  <c r="AO522" i="54"/>
  <c r="AO521" i="54"/>
  <c r="AO520" i="54"/>
  <c r="AO519" i="54"/>
  <c r="AO518" i="54"/>
  <c r="AO517" i="54"/>
  <c r="AO516" i="54"/>
  <c r="AO515" i="54"/>
  <c r="AO514" i="54"/>
  <c r="AO513" i="54"/>
  <c r="AO512" i="54"/>
  <c r="AO44" i="54"/>
  <c r="AO43" i="54"/>
  <c r="AO42" i="54"/>
  <c r="AO19" i="54"/>
  <c r="AI672" i="54"/>
  <c r="V672" i="54"/>
  <c r="U672" i="54"/>
  <c r="AE672" i="54" s="1"/>
  <c r="R672" i="54"/>
  <c r="I672" i="54"/>
  <c r="O672" i="54" s="1"/>
  <c r="AI671" i="54"/>
  <c r="V671" i="54"/>
  <c r="U671" i="54"/>
  <c r="AE671" i="54" s="1"/>
  <c r="R671" i="54"/>
  <c r="O671" i="54"/>
  <c r="I671" i="54"/>
  <c r="AI670" i="54"/>
  <c r="V670" i="54"/>
  <c r="U670" i="54"/>
  <c r="AE670" i="54" s="1"/>
  <c r="R670" i="54"/>
  <c r="I670" i="54"/>
  <c r="O670" i="54" s="1"/>
  <c r="AI669" i="54"/>
  <c r="V669" i="54"/>
  <c r="U669" i="54"/>
  <c r="AE669" i="54" s="1"/>
  <c r="R669" i="54"/>
  <c r="O669" i="54"/>
  <c r="I669" i="54"/>
  <c r="AI668" i="54"/>
  <c r="V668" i="54"/>
  <c r="U668" i="54"/>
  <c r="AE668" i="54" s="1"/>
  <c r="R668" i="54"/>
  <c r="I668" i="54"/>
  <c r="O668" i="54" s="1"/>
  <c r="AI667" i="54"/>
  <c r="V667" i="54"/>
  <c r="U667" i="54"/>
  <c r="AE667" i="54" s="1"/>
  <c r="R667" i="54"/>
  <c r="O667" i="54"/>
  <c r="I667" i="54"/>
  <c r="AI666" i="54"/>
  <c r="V666" i="54"/>
  <c r="U666" i="54"/>
  <c r="AE666" i="54" s="1"/>
  <c r="R666" i="54"/>
  <c r="I666" i="54"/>
  <c r="O666" i="54" s="1"/>
  <c r="AI665" i="54"/>
  <c r="V665" i="54"/>
  <c r="U665" i="54"/>
  <c r="AE665" i="54" s="1"/>
  <c r="R665" i="54"/>
  <c r="O665" i="54"/>
  <c r="I665" i="54"/>
  <c r="AI664" i="54"/>
  <c r="V664" i="54"/>
  <c r="U664" i="54"/>
  <c r="AE664" i="54" s="1"/>
  <c r="R664" i="54"/>
  <c r="I664" i="54"/>
  <c r="O664" i="54" s="1"/>
  <c r="AI663" i="54"/>
  <c r="V663" i="54"/>
  <c r="U663" i="54"/>
  <c r="AE663" i="54" s="1"/>
  <c r="R663" i="54"/>
  <c r="O663" i="54"/>
  <c r="I663" i="54"/>
  <c r="AI662" i="54"/>
  <c r="V662" i="54"/>
  <c r="U662" i="54"/>
  <c r="AE662" i="54" s="1"/>
  <c r="R662" i="54"/>
  <c r="I662" i="54"/>
  <c r="O662" i="54" s="1"/>
  <c r="AI661" i="54"/>
  <c r="V661" i="54"/>
  <c r="U661" i="54"/>
  <c r="R661" i="54"/>
  <c r="O661" i="54"/>
  <c r="I661" i="54"/>
  <c r="AI660" i="54"/>
  <c r="V660" i="54"/>
  <c r="U660" i="54"/>
  <c r="AE660" i="54" s="1"/>
  <c r="R660" i="54"/>
  <c r="O660" i="54"/>
  <c r="I660" i="54"/>
  <c r="AI659" i="54"/>
  <c r="V659" i="54"/>
  <c r="U659" i="54"/>
  <c r="AE659" i="54" s="1"/>
  <c r="R659" i="54"/>
  <c r="I659" i="54"/>
  <c r="O659" i="54" s="1"/>
  <c r="AI658" i="54"/>
  <c r="V658" i="54"/>
  <c r="U658" i="54"/>
  <c r="AE658" i="54" s="1"/>
  <c r="R658" i="54"/>
  <c r="O658" i="54"/>
  <c r="I658" i="54"/>
  <c r="AI657" i="54"/>
  <c r="V657" i="54"/>
  <c r="U657" i="54"/>
  <c r="AE657" i="54" s="1"/>
  <c r="R657" i="54"/>
  <c r="I657" i="54"/>
  <c r="O657" i="54" s="1"/>
  <c r="AI656" i="54"/>
  <c r="V656" i="54"/>
  <c r="U656" i="54"/>
  <c r="AE656" i="54" s="1"/>
  <c r="R656" i="54"/>
  <c r="O656" i="54"/>
  <c r="I656" i="54"/>
  <c r="AI655" i="54"/>
  <c r="V655" i="54"/>
  <c r="U655" i="54"/>
  <c r="AE655" i="54" s="1"/>
  <c r="R655" i="54"/>
  <c r="I655" i="54"/>
  <c r="O655" i="54" s="1"/>
  <c r="AI654" i="54"/>
  <c r="V654" i="54"/>
  <c r="R654" i="54"/>
  <c r="I654" i="54"/>
  <c r="D654" i="54"/>
  <c r="U654" i="54" s="1"/>
  <c r="AI653" i="54"/>
  <c r="V653" i="54"/>
  <c r="U653" i="54"/>
  <c r="AE653" i="54" s="1"/>
  <c r="R653" i="54"/>
  <c r="O653" i="54"/>
  <c r="I653" i="54"/>
  <c r="AI652" i="54"/>
  <c r="V652" i="54"/>
  <c r="R652" i="54"/>
  <c r="I652" i="54"/>
  <c r="O652" i="54" s="1"/>
  <c r="D652" i="54"/>
  <c r="U652" i="54" s="1"/>
  <c r="AI651" i="54"/>
  <c r="V651" i="54"/>
  <c r="U651" i="54"/>
  <c r="AE651" i="54" s="1"/>
  <c r="R651" i="54"/>
  <c r="I651" i="54"/>
  <c r="O651" i="54" s="1"/>
  <c r="AI650" i="54"/>
  <c r="V650" i="54"/>
  <c r="U650" i="54"/>
  <c r="AE650" i="54" s="1"/>
  <c r="R650" i="54"/>
  <c r="O650" i="54"/>
  <c r="I650" i="54"/>
  <c r="AI649" i="54"/>
  <c r="V649" i="54"/>
  <c r="U649" i="54"/>
  <c r="AE649" i="54" s="1"/>
  <c r="R649" i="54"/>
  <c r="I649" i="54"/>
  <c r="O649" i="54" s="1"/>
  <c r="AI648" i="54"/>
  <c r="V648" i="54"/>
  <c r="U648" i="54"/>
  <c r="AE648" i="54" s="1"/>
  <c r="R648" i="54"/>
  <c r="O648" i="54"/>
  <c r="I648" i="54"/>
  <c r="AI647" i="54"/>
  <c r="V647" i="54"/>
  <c r="U647" i="54"/>
  <c r="AE647" i="54" s="1"/>
  <c r="R647" i="54"/>
  <c r="I647" i="54"/>
  <c r="O647" i="54" s="1"/>
  <c r="AI646" i="54"/>
  <c r="V646" i="54"/>
  <c r="U646" i="54"/>
  <c r="R646" i="54"/>
  <c r="O646" i="54"/>
  <c r="I646" i="54"/>
  <c r="AI645" i="54"/>
  <c r="V645" i="54"/>
  <c r="U645" i="54"/>
  <c r="AE645" i="54" s="1"/>
  <c r="R645" i="54"/>
  <c r="I645" i="54"/>
  <c r="O645" i="54" s="1"/>
  <c r="AI644" i="54"/>
  <c r="V644" i="54"/>
  <c r="U644" i="54"/>
  <c r="R644" i="54"/>
  <c r="O644" i="54"/>
  <c r="I644" i="54"/>
  <c r="AI643" i="54"/>
  <c r="V643" i="54"/>
  <c r="U643" i="54"/>
  <c r="AE643" i="54" s="1"/>
  <c r="R643" i="54"/>
  <c r="I643" i="54"/>
  <c r="O643" i="54" s="1"/>
  <c r="AI642" i="54"/>
  <c r="V642" i="54"/>
  <c r="U642" i="54"/>
  <c r="R642" i="54"/>
  <c r="O642" i="54"/>
  <c r="I642" i="54"/>
  <c r="AI641" i="54"/>
  <c r="V641" i="54"/>
  <c r="U641" i="54"/>
  <c r="AE641" i="54" s="1"/>
  <c r="R641" i="54"/>
  <c r="I641" i="54"/>
  <c r="O641" i="54" s="1"/>
  <c r="AI640" i="54"/>
  <c r="V640" i="54"/>
  <c r="U640" i="54"/>
  <c r="R640" i="54"/>
  <c r="O640" i="54"/>
  <c r="I640" i="54"/>
  <c r="AI639" i="54"/>
  <c r="V639" i="54"/>
  <c r="U639" i="54"/>
  <c r="AE639" i="54" s="1"/>
  <c r="R639" i="54"/>
  <c r="I639" i="54"/>
  <c r="O639" i="54" s="1"/>
  <c r="AI638" i="54"/>
  <c r="V638" i="54"/>
  <c r="U638" i="54"/>
  <c r="R638" i="54"/>
  <c r="O638" i="54"/>
  <c r="I638" i="54"/>
  <c r="AI637" i="54"/>
  <c r="V637" i="54"/>
  <c r="U637" i="54"/>
  <c r="AE637" i="54" s="1"/>
  <c r="R637" i="54"/>
  <c r="I637" i="54"/>
  <c r="O637" i="54" s="1"/>
  <c r="AI636" i="54"/>
  <c r="V636" i="54"/>
  <c r="U636" i="54"/>
  <c r="R636" i="54"/>
  <c r="O636" i="54"/>
  <c r="I636" i="54"/>
  <c r="AI635" i="54"/>
  <c r="V635" i="54"/>
  <c r="U635" i="54"/>
  <c r="AE635" i="54" s="1"/>
  <c r="R635" i="54"/>
  <c r="I635" i="54"/>
  <c r="O635" i="54" s="1"/>
  <c r="AI634" i="54"/>
  <c r="V634" i="54"/>
  <c r="U634" i="54"/>
  <c r="R634" i="54"/>
  <c r="O634" i="54"/>
  <c r="I634" i="54"/>
  <c r="AI633" i="54"/>
  <c r="V633" i="54"/>
  <c r="U633" i="54"/>
  <c r="AE633" i="54" s="1"/>
  <c r="R633" i="54"/>
  <c r="I633" i="54"/>
  <c r="O633" i="54" s="1"/>
  <c r="AI632" i="54"/>
  <c r="V632" i="54"/>
  <c r="U632" i="54"/>
  <c r="R632" i="54"/>
  <c r="O632" i="54"/>
  <c r="I632" i="54"/>
  <c r="AI631" i="54"/>
  <c r="V631" i="54"/>
  <c r="U631" i="54"/>
  <c r="AE631" i="54" s="1"/>
  <c r="R631" i="54"/>
  <c r="I631" i="54"/>
  <c r="O631" i="54" s="1"/>
  <c r="AI630" i="54"/>
  <c r="V630" i="54"/>
  <c r="U630" i="54"/>
  <c r="R630" i="54"/>
  <c r="O630" i="54"/>
  <c r="I630" i="54"/>
  <c r="AI629" i="54"/>
  <c r="V629" i="54"/>
  <c r="U629" i="54"/>
  <c r="AE629" i="54" s="1"/>
  <c r="R629" i="54"/>
  <c r="I629" i="54"/>
  <c r="O629" i="54" s="1"/>
  <c r="AI628" i="54"/>
  <c r="V628" i="54"/>
  <c r="U628" i="54"/>
  <c r="R628" i="54"/>
  <c r="O628" i="54"/>
  <c r="I628" i="54"/>
  <c r="AI627" i="54"/>
  <c r="V627" i="54"/>
  <c r="U627" i="54"/>
  <c r="AE627" i="54" s="1"/>
  <c r="R627" i="54"/>
  <c r="I627" i="54"/>
  <c r="O627" i="54" s="1"/>
  <c r="AI626" i="54"/>
  <c r="V626" i="54"/>
  <c r="U626" i="54"/>
  <c r="R626" i="54"/>
  <c r="O626" i="54"/>
  <c r="I626" i="54"/>
  <c r="AI625" i="54"/>
  <c r="V625" i="54"/>
  <c r="U625" i="54"/>
  <c r="AE625" i="54" s="1"/>
  <c r="R625" i="54"/>
  <c r="I625" i="54"/>
  <c r="O625" i="54" s="1"/>
  <c r="AI624" i="54"/>
  <c r="V624" i="54"/>
  <c r="U624" i="54"/>
  <c r="R624" i="54"/>
  <c r="O624" i="54"/>
  <c r="I624" i="54"/>
  <c r="AI623" i="54"/>
  <c r="V623" i="54"/>
  <c r="U623" i="54"/>
  <c r="T623" i="54"/>
  <c r="AD623" i="54" s="1"/>
  <c r="R623" i="54"/>
  <c r="O623" i="54"/>
  <c r="I623" i="54"/>
  <c r="AI622" i="54"/>
  <c r="V622" i="54"/>
  <c r="U622" i="54"/>
  <c r="AE622" i="54" s="1"/>
  <c r="T622" i="54"/>
  <c r="P622" i="54" s="1"/>
  <c r="R622" i="54"/>
  <c r="I622" i="54"/>
  <c r="O622" i="54" s="1"/>
  <c r="AI621" i="54"/>
  <c r="V621" i="54"/>
  <c r="U621" i="54"/>
  <c r="T621" i="54"/>
  <c r="AD621" i="54" s="1"/>
  <c r="R621" i="54"/>
  <c r="O621" i="54"/>
  <c r="I621" i="54"/>
  <c r="AI620" i="54"/>
  <c r="V620" i="54"/>
  <c r="U620" i="54"/>
  <c r="AE620" i="54" s="1"/>
  <c r="T620" i="54"/>
  <c r="R620" i="54"/>
  <c r="I620" i="54"/>
  <c r="O620" i="54" s="1"/>
  <c r="AI619" i="54"/>
  <c r="V619" i="54"/>
  <c r="U619" i="54"/>
  <c r="T619" i="54"/>
  <c r="AD619" i="54" s="1"/>
  <c r="R619" i="54"/>
  <c r="O619" i="54"/>
  <c r="I619" i="54"/>
  <c r="AI618" i="54"/>
  <c r="V618" i="54"/>
  <c r="U618" i="54"/>
  <c r="AE618" i="54" s="1"/>
  <c r="R618" i="54"/>
  <c r="I618" i="54"/>
  <c r="O618" i="54" s="1"/>
  <c r="AI617" i="54"/>
  <c r="V617" i="54"/>
  <c r="U617" i="54"/>
  <c r="R617" i="54"/>
  <c r="O617" i="54"/>
  <c r="I617" i="54"/>
  <c r="AI616" i="54"/>
  <c r="V616" i="54"/>
  <c r="U616" i="54"/>
  <c r="AE616" i="54" s="1"/>
  <c r="R616" i="54"/>
  <c r="I616" i="54"/>
  <c r="O616" i="54" s="1"/>
  <c r="AI615" i="54"/>
  <c r="V615" i="54"/>
  <c r="U615" i="54"/>
  <c r="R615" i="54"/>
  <c r="O615" i="54"/>
  <c r="I615" i="54"/>
  <c r="AI614" i="54"/>
  <c r="V614" i="54"/>
  <c r="U614" i="54"/>
  <c r="AE614" i="54" s="1"/>
  <c r="R614" i="54"/>
  <c r="I614" i="54"/>
  <c r="O614" i="54" s="1"/>
  <c r="AI613" i="54"/>
  <c r="V613" i="54"/>
  <c r="U613" i="54"/>
  <c r="R613" i="54"/>
  <c r="O613" i="54"/>
  <c r="I613" i="54"/>
  <c r="AI612" i="54"/>
  <c r="V612" i="54"/>
  <c r="U612" i="54"/>
  <c r="AE612" i="54" s="1"/>
  <c r="R612" i="54"/>
  <c r="I612" i="54"/>
  <c r="O612" i="54" s="1"/>
  <c r="AI611" i="54"/>
  <c r="V611" i="54"/>
  <c r="U611" i="54"/>
  <c r="R611" i="54"/>
  <c r="O611" i="54"/>
  <c r="I611" i="54"/>
  <c r="AI610" i="54"/>
  <c r="V610" i="54"/>
  <c r="U610" i="54"/>
  <c r="AE610" i="54" s="1"/>
  <c r="R610" i="54"/>
  <c r="I610" i="54"/>
  <c r="O610" i="54" s="1"/>
  <c r="AI609" i="54"/>
  <c r="V609" i="54"/>
  <c r="U609" i="54"/>
  <c r="R609" i="54"/>
  <c r="O609" i="54"/>
  <c r="I609" i="54"/>
  <c r="AI608" i="54"/>
  <c r="V608" i="54"/>
  <c r="U608" i="54"/>
  <c r="AE608" i="54" s="1"/>
  <c r="R608" i="54"/>
  <c r="I608" i="54"/>
  <c r="O608" i="54" s="1"/>
  <c r="AI607" i="54"/>
  <c r="V607" i="54"/>
  <c r="U607" i="54"/>
  <c r="R607" i="54"/>
  <c r="O607" i="54"/>
  <c r="I607" i="54"/>
  <c r="AI606" i="54"/>
  <c r="V606" i="54"/>
  <c r="U606" i="54"/>
  <c r="AE606" i="54" s="1"/>
  <c r="R606" i="54"/>
  <c r="I606" i="54"/>
  <c r="O606" i="54" s="1"/>
  <c r="AI605" i="54"/>
  <c r="V605" i="54"/>
  <c r="U605" i="54"/>
  <c r="R605" i="54"/>
  <c r="O605" i="54"/>
  <c r="I605" i="54"/>
  <c r="AI604" i="54"/>
  <c r="V604" i="54"/>
  <c r="U604" i="54"/>
  <c r="AE604" i="54" s="1"/>
  <c r="R604" i="54"/>
  <c r="I604" i="54"/>
  <c r="O604" i="54" s="1"/>
  <c r="AI603" i="54"/>
  <c r="V603" i="54"/>
  <c r="U603" i="54"/>
  <c r="R603" i="54"/>
  <c r="O603" i="54"/>
  <c r="I603" i="54"/>
  <c r="AI602" i="54"/>
  <c r="V602" i="54"/>
  <c r="U602" i="54"/>
  <c r="AE602" i="54" s="1"/>
  <c r="R602" i="54"/>
  <c r="I602" i="54"/>
  <c r="O602" i="54" s="1"/>
  <c r="AI601" i="54"/>
  <c r="V601" i="54"/>
  <c r="U601" i="54"/>
  <c r="R601" i="54"/>
  <c r="O601" i="54"/>
  <c r="I601" i="54"/>
  <c r="AI600" i="54"/>
  <c r="V600" i="54"/>
  <c r="U600" i="54"/>
  <c r="AE600" i="54" s="1"/>
  <c r="R600" i="54"/>
  <c r="I600" i="54"/>
  <c r="O600" i="54" s="1"/>
  <c r="AI599" i="54"/>
  <c r="V599" i="54"/>
  <c r="U599" i="54"/>
  <c r="R599" i="54"/>
  <c r="O599" i="54"/>
  <c r="I599" i="54"/>
  <c r="AI598" i="54"/>
  <c r="V598" i="54"/>
  <c r="U598" i="54"/>
  <c r="AE598" i="54" s="1"/>
  <c r="R598" i="54"/>
  <c r="I598" i="54"/>
  <c r="O598" i="54" s="1"/>
  <c r="AI597" i="54"/>
  <c r="V597" i="54"/>
  <c r="U597" i="54"/>
  <c r="R597" i="54"/>
  <c r="O597" i="54"/>
  <c r="I597" i="54"/>
  <c r="AI596" i="54"/>
  <c r="V596" i="54"/>
  <c r="U596" i="54"/>
  <c r="AE596" i="54" s="1"/>
  <c r="R596" i="54"/>
  <c r="I596" i="54"/>
  <c r="O596" i="54" s="1"/>
  <c r="AI595" i="54"/>
  <c r="V595" i="54"/>
  <c r="U595" i="54"/>
  <c r="R595" i="54"/>
  <c r="O595" i="54"/>
  <c r="I595" i="54"/>
  <c r="AI594" i="54"/>
  <c r="V594" i="54"/>
  <c r="U594" i="54"/>
  <c r="AE594" i="54" s="1"/>
  <c r="R594" i="54"/>
  <c r="I594" i="54"/>
  <c r="O594" i="54" s="1"/>
  <c r="AI593" i="54"/>
  <c r="V593" i="54"/>
  <c r="U593" i="54"/>
  <c r="R593" i="54"/>
  <c r="O593" i="54"/>
  <c r="I593" i="54"/>
  <c r="AI592" i="54"/>
  <c r="V592" i="54"/>
  <c r="U592" i="54"/>
  <c r="AE592" i="54" s="1"/>
  <c r="R592" i="54"/>
  <c r="I592" i="54"/>
  <c r="O592" i="54" s="1"/>
  <c r="AI591" i="54"/>
  <c r="V591" i="54"/>
  <c r="U591" i="54"/>
  <c r="R591" i="54"/>
  <c r="O591" i="54"/>
  <c r="I591" i="54"/>
  <c r="AR589" i="54"/>
  <c r="AL589" i="54"/>
  <c r="AK589" i="54"/>
  <c r="AI589" i="54"/>
  <c r="V589" i="54"/>
  <c r="U589" i="54"/>
  <c r="R589" i="54"/>
  <c r="O589" i="54"/>
  <c r="I589" i="54"/>
  <c r="AR588" i="54"/>
  <c r="AL588" i="54"/>
  <c r="AK588" i="54" s="1"/>
  <c r="AI588" i="54"/>
  <c r="V588" i="54"/>
  <c r="U588" i="54"/>
  <c r="R588" i="54"/>
  <c r="O588" i="54"/>
  <c r="I588" i="54"/>
  <c r="AR587" i="54"/>
  <c r="AL587" i="54"/>
  <c r="AK587" i="54" s="1"/>
  <c r="AI587" i="54"/>
  <c r="V587" i="54"/>
  <c r="U587" i="54"/>
  <c r="R587" i="54"/>
  <c r="O587" i="54"/>
  <c r="I587" i="54"/>
  <c r="AR586" i="54"/>
  <c r="AL586" i="54"/>
  <c r="AK586" i="54" s="1"/>
  <c r="AI586" i="54"/>
  <c r="V586" i="54"/>
  <c r="U586" i="54"/>
  <c r="AE586" i="54" s="1"/>
  <c r="R586" i="54"/>
  <c r="I586" i="54"/>
  <c r="AR585" i="54"/>
  <c r="AL585" i="54"/>
  <c r="AK585" i="54" s="1"/>
  <c r="AI585" i="54"/>
  <c r="V585" i="54"/>
  <c r="U585" i="54"/>
  <c r="AE585" i="54" s="1"/>
  <c r="R585" i="54"/>
  <c r="I585" i="54"/>
  <c r="AR584" i="54"/>
  <c r="AL584" i="54"/>
  <c r="AK584" i="54" s="1"/>
  <c r="AI584" i="54"/>
  <c r="V584" i="54"/>
  <c r="U584" i="54"/>
  <c r="AE584" i="54" s="1"/>
  <c r="R584" i="54"/>
  <c r="I584" i="54"/>
  <c r="AR583" i="54"/>
  <c r="AL583" i="54"/>
  <c r="AK583" i="54" s="1"/>
  <c r="AI583" i="54"/>
  <c r="V583" i="54"/>
  <c r="U583" i="54"/>
  <c r="AE583" i="54" s="1"/>
  <c r="R583" i="54"/>
  <c r="I583" i="54"/>
  <c r="AR582" i="54"/>
  <c r="AL582" i="54"/>
  <c r="AK582" i="54" s="1"/>
  <c r="AI582" i="54"/>
  <c r="V582" i="54"/>
  <c r="U582" i="54"/>
  <c r="AE582" i="54" s="1"/>
  <c r="R582" i="54"/>
  <c r="I582" i="54"/>
  <c r="AR580" i="54"/>
  <c r="AL580" i="54"/>
  <c r="AK580" i="54" s="1"/>
  <c r="AI580" i="54"/>
  <c r="V580" i="54"/>
  <c r="U580" i="54"/>
  <c r="AE580" i="54" s="1"/>
  <c r="R580" i="54"/>
  <c r="I580" i="54"/>
  <c r="AR579" i="54"/>
  <c r="AL579" i="54"/>
  <c r="AK579" i="54" s="1"/>
  <c r="AI579" i="54"/>
  <c r="V579" i="54"/>
  <c r="U579" i="54"/>
  <c r="AE579" i="54" s="1"/>
  <c r="R579" i="54"/>
  <c r="I579" i="54"/>
  <c r="AR578" i="54"/>
  <c r="AL578" i="54"/>
  <c r="AK578" i="54" s="1"/>
  <c r="AI578" i="54"/>
  <c r="V578" i="54"/>
  <c r="U578" i="54"/>
  <c r="AE578" i="54" s="1"/>
  <c r="R578" i="54"/>
  <c r="I578" i="54"/>
  <c r="AR576" i="54"/>
  <c r="AL576" i="54"/>
  <c r="AK576" i="54" s="1"/>
  <c r="AI576" i="54"/>
  <c r="V576" i="54"/>
  <c r="U576" i="54"/>
  <c r="AE576" i="54" s="1"/>
  <c r="R576" i="54"/>
  <c r="I576" i="54"/>
  <c r="AR575" i="54"/>
  <c r="AL575" i="54"/>
  <c r="AK575" i="54" s="1"/>
  <c r="AI575" i="54"/>
  <c r="V575" i="54"/>
  <c r="U575" i="54"/>
  <c r="AE575" i="54" s="1"/>
  <c r="R575" i="54"/>
  <c r="I575" i="54"/>
  <c r="AR574" i="54"/>
  <c r="AL574" i="54"/>
  <c r="AK574" i="54" s="1"/>
  <c r="AI574" i="54"/>
  <c r="V574" i="54"/>
  <c r="U574" i="54"/>
  <c r="AE574" i="54" s="1"/>
  <c r="R574" i="54"/>
  <c r="I574" i="54"/>
  <c r="AR573" i="54"/>
  <c r="AL573" i="54"/>
  <c r="AK573" i="54" s="1"/>
  <c r="AI573" i="54"/>
  <c r="V573" i="54"/>
  <c r="U573" i="54"/>
  <c r="AE573" i="54" s="1"/>
  <c r="R573" i="54"/>
  <c r="I573" i="54"/>
  <c r="AR571" i="54"/>
  <c r="AL571" i="54"/>
  <c r="AK571" i="54" s="1"/>
  <c r="AI571" i="54"/>
  <c r="V571" i="54"/>
  <c r="U571" i="54"/>
  <c r="AE571" i="54" s="1"/>
  <c r="R571" i="54"/>
  <c r="I571" i="54"/>
  <c r="AR570" i="54"/>
  <c r="AL570" i="54"/>
  <c r="AK570" i="54" s="1"/>
  <c r="AI570" i="54"/>
  <c r="V570" i="54"/>
  <c r="U570" i="54"/>
  <c r="AE570" i="54" s="1"/>
  <c r="R570" i="54"/>
  <c r="I570" i="54"/>
  <c r="AR569" i="54"/>
  <c r="AL569" i="54"/>
  <c r="AK569" i="54" s="1"/>
  <c r="AI569" i="54"/>
  <c r="V569" i="54"/>
  <c r="U569" i="54"/>
  <c r="AE569" i="54" s="1"/>
  <c r="R569" i="54"/>
  <c r="I569" i="54"/>
  <c r="AR568" i="54"/>
  <c r="AL568" i="54"/>
  <c r="AK568" i="54"/>
  <c r="AI568" i="54"/>
  <c r="V568" i="54"/>
  <c r="U568" i="54"/>
  <c r="AE568" i="54" s="1"/>
  <c r="R568" i="54"/>
  <c r="I568" i="54"/>
  <c r="AR567" i="54"/>
  <c r="AL567" i="54"/>
  <c r="AK567" i="54" s="1"/>
  <c r="AI567" i="54"/>
  <c r="V567" i="54"/>
  <c r="U567" i="54"/>
  <c r="AE567" i="54" s="1"/>
  <c r="R567" i="54"/>
  <c r="O567" i="54"/>
  <c r="I567" i="54"/>
  <c r="AR566" i="54"/>
  <c r="AL566" i="54"/>
  <c r="AK566" i="54" s="1"/>
  <c r="AI566" i="54"/>
  <c r="V566" i="54"/>
  <c r="U566" i="54"/>
  <c r="AE566" i="54" s="1"/>
  <c r="R566" i="54"/>
  <c r="O566" i="54"/>
  <c r="I566" i="54"/>
  <c r="AR565" i="54"/>
  <c r="AL565" i="54"/>
  <c r="AK565" i="54" s="1"/>
  <c r="AI565" i="54"/>
  <c r="V565" i="54"/>
  <c r="U565" i="54"/>
  <c r="AE565" i="54" s="1"/>
  <c r="R565" i="54"/>
  <c r="I565" i="54"/>
  <c r="AR564" i="54"/>
  <c r="AL564" i="54"/>
  <c r="AK564" i="54" s="1"/>
  <c r="AI564" i="54"/>
  <c r="V564" i="54"/>
  <c r="U564" i="54"/>
  <c r="AE564" i="54" s="1"/>
  <c r="R564" i="54"/>
  <c r="I564" i="54"/>
  <c r="AR563" i="54"/>
  <c r="AL563" i="54"/>
  <c r="AK563" i="54" s="1"/>
  <c r="AI563" i="54"/>
  <c r="V563" i="54"/>
  <c r="U563" i="54"/>
  <c r="AE563" i="54" s="1"/>
  <c r="R563" i="54"/>
  <c r="I563" i="54"/>
  <c r="AZ562" i="54"/>
  <c r="AR562" i="54"/>
  <c r="AL562" i="54"/>
  <c r="AK562" i="54" s="1"/>
  <c r="AI562" i="54"/>
  <c r="V562" i="54"/>
  <c r="U562" i="54"/>
  <c r="AE562" i="54" s="1"/>
  <c r="R562" i="54"/>
  <c r="I562" i="54"/>
  <c r="AR561" i="54"/>
  <c r="AL561" i="54"/>
  <c r="AK561" i="54" s="1"/>
  <c r="AI561" i="54"/>
  <c r="V561" i="54"/>
  <c r="U561" i="54"/>
  <c r="AE561" i="54" s="1"/>
  <c r="R561" i="54"/>
  <c r="I561" i="54"/>
  <c r="AR560" i="54"/>
  <c r="AL560" i="54"/>
  <c r="AK560" i="54" s="1"/>
  <c r="AI560" i="54"/>
  <c r="V560" i="54"/>
  <c r="U560" i="54"/>
  <c r="AE560" i="54" s="1"/>
  <c r="R560" i="54"/>
  <c r="I560" i="54"/>
  <c r="AR559" i="54"/>
  <c r="AL559" i="54"/>
  <c r="AK559" i="54" s="1"/>
  <c r="AI559" i="54"/>
  <c r="V559" i="54"/>
  <c r="U559" i="54"/>
  <c r="AE559" i="54" s="1"/>
  <c r="R559" i="54"/>
  <c r="I559" i="54"/>
  <c r="AR558" i="54"/>
  <c r="AL558" i="54"/>
  <c r="AK558" i="54" s="1"/>
  <c r="AI558" i="54"/>
  <c r="V558" i="54"/>
  <c r="U558" i="54"/>
  <c r="AE558" i="54" s="1"/>
  <c r="R558" i="54"/>
  <c r="I558" i="54"/>
  <c r="AR557" i="54"/>
  <c r="AL557" i="54"/>
  <c r="AK557" i="54" s="1"/>
  <c r="AI557" i="54"/>
  <c r="V557" i="54"/>
  <c r="U557" i="54"/>
  <c r="AE557" i="54" s="1"/>
  <c r="R557" i="54"/>
  <c r="I557" i="54"/>
  <c r="AR556" i="54"/>
  <c r="AL556" i="54"/>
  <c r="AK556" i="54" s="1"/>
  <c r="AI556" i="54"/>
  <c r="V556" i="54"/>
  <c r="U556" i="54"/>
  <c r="AE556" i="54" s="1"/>
  <c r="R556" i="54"/>
  <c r="I556" i="54"/>
  <c r="AR554" i="54"/>
  <c r="AL554" i="54"/>
  <c r="AK554" i="54" s="1"/>
  <c r="AI554" i="54"/>
  <c r="V554" i="54"/>
  <c r="U554" i="54"/>
  <c r="AE554" i="54" s="1"/>
  <c r="R554" i="54"/>
  <c r="I554" i="54"/>
  <c r="AR553" i="54"/>
  <c r="AL553" i="54"/>
  <c r="AK553" i="54" s="1"/>
  <c r="AI553" i="54"/>
  <c r="V553" i="54"/>
  <c r="U553" i="54"/>
  <c r="AE553" i="54" s="1"/>
  <c r="R553" i="54"/>
  <c r="I553" i="54"/>
  <c r="AR552" i="54"/>
  <c r="AL552" i="54"/>
  <c r="AK552" i="54" s="1"/>
  <c r="AI552" i="54"/>
  <c r="V552" i="54"/>
  <c r="U552" i="54"/>
  <c r="AE552" i="54" s="1"/>
  <c r="R552" i="54"/>
  <c r="I552" i="54"/>
  <c r="AR551" i="54"/>
  <c r="AL551" i="54"/>
  <c r="AK551" i="54" s="1"/>
  <c r="AI551" i="54"/>
  <c r="V551" i="54"/>
  <c r="U551" i="54"/>
  <c r="AE551" i="54" s="1"/>
  <c r="R551" i="54"/>
  <c r="I551" i="54"/>
  <c r="AR550" i="54"/>
  <c r="AL550" i="54"/>
  <c r="AK550" i="54" s="1"/>
  <c r="AI550" i="54"/>
  <c r="V550" i="54"/>
  <c r="U550" i="54"/>
  <c r="AE550" i="54" s="1"/>
  <c r="R550" i="54"/>
  <c r="I550" i="54"/>
  <c r="AR549" i="54"/>
  <c r="AL549" i="54"/>
  <c r="AK549" i="54" s="1"/>
  <c r="AI549" i="54"/>
  <c r="V549" i="54"/>
  <c r="U549" i="54"/>
  <c r="AE549" i="54" s="1"/>
  <c r="R549" i="54"/>
  <c r="I549" i="54"/>
  <c r="AR548" i="54"/>
  <c r="AL548" i="54"/>
  <c r="AK548" i="54" s="1"/>
  <c r="AI548" i="54"/>
  <c r="V548" i="54"/>
  <c r="U548" i="54"/>
  <c r="AE548" i="54" s="1"/>
  <c r="R548" i="54"/>
  <c r="I548" i="54"/>
  <c r="AR547" i="54"/>
  <c r="AL547" i="54"/>
  <c r="AK547" i="54" s="1"/>
  <c r="AI547" i="54"/>
  <c r="V547" i="54"/>
  <c r="U547" i="54"/>
  <c r="AE547" i="54" s="1"/>
  <c r="R547" i="54"/>
  <c r="I547" i="54"/>
  <c r="AR546" i="54"/>
  <c r="AL546" i="54"/>
  <c r="AK546" i="54" s="1"/>
  <c r="AI546" i="54"/>
  <c r="V546" i="54"/>
  <c r="U546" i="54"/>
  <c r="AE546" i="54" s="1"/>
  <c r="R546" i="54"/>
  <c r="I546" i="54"/>
  <c r="AL543" i="54"/>
  <c r="AK543" i="54" s="1"/>
  <c r="AI543" i="54"/>
  <c r="V543" i="54"/>
  <c r="U543" i="54"/>
  <c r="AE543" i="54" s="1"/>
  <c r="R543" i="54"/>
  <c r="O543" i="54"/>
  <c r="I543" i="54"/>
  <c r="AL542" i="54"/>
  <c r="AK542" i="54" s="1"/>
  <c r="AI542" i="54"/>
  <c r="V542" i="54"/>
  <c r="U542" i="54"/>
  <c r="AE542" i="54" s="1"/>
  <c r="R542" i="54"/>
  <c r="I542" i="54"/>
  <c r="AL541" i="54"/>
  <c r="AK541" i="54" s="1"/>
  <c r="AI541" i="54"/>
  <c r="V541" i="54"/>
  <c r="U541" i="54"/>
  <c r="AE541" i="54" s="1"/>
  <c r="R541" i="54"/>
  <c r="O541" i="54"/>
  <c r="I541" i="54"/>
  <c r="AL540" i="54"/>
  <c r="AK540" i="54" s="1"/>
  <c r="AI540" i="54"/>
  <c r="V540" i="54"/>
  <c r="U540" i="54"/>
  <c r="AE540" i="54" s="1"/>
  <c r="R540" i="54"/>
  <c r="O540" i="54"/>
  <c r="I540" i="54"/>
  <c r="AL539" i="54"/>
  <c r="AK539" i="54" s="1"/>
  <c r="AI539" i="54"/>
  <c r="V539" i="54"/>
  <c r="U539" i="54"/>
  <c r="AE539" i="54" s="1"/>
  <c r="R539" i="54"/>
  <c r="I539" i="54"/>
  <c r="AL538" i="54"/>
  <c r="AK538" i="54" s="1"/>
  <c r="AI538" i="54"/>
  <c r="V538" i="54"/>
  <c r="U538" i="54"/>
  <c r="AE538" i="54" s="1"/>
  <c r="R538" i="54"/>
  <c r="O538" i="54"/>
  <c r="I538" i="54"/>
  <c r="AL537" i="54"/>
  <c r="AK537" i="54" s="1"/>
  <c r="AI537" i="54"/>
  <c r="V537" i="54"/>
  <c r="U537" i="54"/>
  <c r="AE537" i="54" s="1"/>
  <c r="R537" i="54"/>
  <c r="I537" i="54"/>
  <c r="AL536" i="54"/>
  <c r="AK536" i="54" s="1"/>
  <c r="AI536" i="54"/>
  <c r="V536" i="54"/>
  <c r="U536" i="54"/>
  <c r="AE536" i="54" s="1"/>
  <c r="R536" i="54"/>
  <c r="O536" i="54"/>
  <c r="I536" i="54"/>
  <c r="AL535" i="54"/>
  <c r="AK535" i="54" s="1"/>
  <c r="AI535" i="54"/>
  <c r="V535" i="54"/>
  <c r="U535" i="54"/>
  <c r="AE535" i="54" s="1"/>
  <c r="R535" i="54"/>
  <c r="I535" i="54"/>
  <c r="AL534" i="54"/>
  <c r="AK534" i="54" s="1"/>
  <c r="AI534" i="54"/>
  <c r="V534" i="54"/>
  <c r="U534" i="54"/>
  <c r="AE534" i="54" s="1"/>
  <c r="R534" i="54"/>
  <c r="O534" i="54"/>
  <c r="I534" i="54"/>
  <c r="AL533" i="54"/>
  <c r="AK533" i="54" s="1"/>
  <c r="AI533" i="54"/>
  <c r="V533" i="54"/>
  <c r="U533" i="54"/>
  <c r="AE533" i="54" s="1"/>
  <c r="R533" i="54"/>
  <c r="I533" i="54"/>
  <c r="AL532" i="54"/>
  <c r="AK532" i="54" s="1"/>
  <c r="AI532" i="54"/>
  <c r="V532" i="54"/>
  <c r="U532" i="54"/>
  <c r="AE532" i="54" s="1"/>
  <c r="R532" i="54"/>
  <c r="O532" i="54"/>
  <c r="I532" i="54"/>
  <c r="AL531" i="54"/>
  <c r="AK531" i="54" s="1"/>
  <c r="AI531" i="54"/>
  <c r="V531" i="54"/>
  <c r="U531" i="54"/>
  <c r="AE531" i="54" s="1"/>
  <c r="R531" i="54"/>
  <c r="I531" i="54"/>
  <c r="AL530" i="54"/>
  <c r="AK530" i="54"/>
  <c r="AI530" i="54"/>
  <c r="V530" i="54"/>
  <c r="U530" i="54"/>
  <c r="AE530" i="54" s="1"/>
  <c r="R530" i="54"/>
  <c r="O530" i="54"/>
  <c r="I530" i="54"/>
  <c r="AL529" i="54"/>
  <c r="AK529" i="54" s="1"/>
  <c r="AI529" i="54"/>
  <c r="V529" i="54"/>
  <c r="U529" i="54"/>
  <c r="AE529" i="54" s="1"/>
  <c r="R529" i="54"/>
  <c r="I529" i="54"/>
  <c r="AL528" i="54"/>
  <c r="AK528" i="54" s="1"/>
  <c r="AI528" i="54"/>
  <c r="V528" i="54"/>
  <c r="U528" i="54"/>
  <c r="AE528" i="54" s="1"/>
  <c r="R528" i="54"/>
  <c r="O528" i="54"/>
  <c r="I528" i="54"/>
  <c r="AL527" i="54"/>
  <c r="AK527" i="54" s="1"/>
  <c r="AI527" i="54"/>
  <c r="V527" i="54"/>
  <c r="U527" i="54"/>
  <c r="AE527" i="54" s="1"/>
  <c r="R527" i="54"/>
  <c r="I527" i="54"/>
  <c r="AL525" i="54"/>
  <c r="AK525" i="54"/>
  <c r="AI525" i="54"/>
  <c r="V525" i="54"/>
  <c r="U525" i="54"/>
  <c r="AE525" i="54" s="1"/>
  <c r="R525" i="54"/>
  <c r="O525" i="54"/>
  <c r="I525" i="54"/>
  <c r="AL524" i="54"/>
  <c r="AK524" i="54" s="1"/>
  <c r="AI524" i="54"/>
  <c r="V524" i="54"/>
  <c r="U524" i="54"/>
  <c r="AE524" i="54" s="1"/>
  <c r="R524" i="54"/>
  <c r="I524" i="54"/>
  <c r="AL523" i="54"/>
  <c r="AK523" i="54" s="1"/>
  <c r="AI523" i="54"/>
  <c r="V523" i="54"/>
  <c r="U523" i="54"/>
  <c r="AE523" i="54" s="1"/>
  <c r="R523" i="54"/>
  <c r="O523" i="54"/>
  <c r="I523" i="54"/>
  <c r="AL522" i="54"/>
  <c r="AK522" i="54" s="1"/>
  <c r="AI522" i="54"/>
  <c r="V522" i="54"/>
  <c r="U522" i="54"/>
  <c r="AE522" i="54" s="1"/>
  <c r="R522" i="54"/>
  <c r="I522" i="54"/>
  <c r="AL521" i="54"/>
  <c r="AK521" i="54" s="1"/>
  <c r="AI521" i="54"/>
  <c r="V521" i="54"/>
  <c r="U521" i="54"/>
  <c r="AE521" i="54" s="1"/>
  <c r="R521" i="54"/>
  <c r="O521" i="54"/>
  <c r="I521" i="54"/>
  <c r="AL520" i="54"/>
  <c r="AK520" i="54" s="1"/>
  <c r="AI520" i="54"/>
  <c r="V520" i="54"/>
  <c r="U520" i="54"/>
  <c r="AE520" i="54" s="1"/>
  <c r="R520" i="54"/>
  <c r="I520" i="54"/>
  <c r="AL519" i="54"/>
  <c r="AK519" i="54" s="1"/>
  <c r="AI519" i="54"/>
  <c r="V519" i="54"/>
  <c r="U519" i="54"/>
  <c r="AE519" i="54" s="1"/>
  <c r="R519" i="54"/>
  <c r="O519" i="54"/>
  <c r="I519" i="54"/>
  <c r="AL518" i="54"/>
  <c r="AK518" i="54" s="1"/>
  <c r="AI518" i="54"/>
  <c r="V518" i="54"/>
  <c r="U518" i="54"/>
  <c r="AE518" i="54" s="1"/>
  <c r="R518" i="54"/>
  <c r="I518" i="54"/>
  <c r="AL517" i="54"/>
  <c r="AK517" i="54" s="1"/>
  <c r="AI517" i="54"/>
  <c r="V517" i="54"/>
  <c r="U517" i="54"/>
  <c r="AE517" i="54" s="1"/>
  <c r="R517" i="54"/>
  <c r="O517" i="54"/>
  <c r="I517" i="54"/>
  <c r="AL516" i="54"/>
  <c r="AK516" i="54" s="1"/>
  <c r="AI516" i="54"/>
  <c r="V516" i="54"/>
  <c r="U516" i="54"/>
  <c r="AE516" i="54" s="1"/>
  <c r="R516" i="54"/>
  <c r="I516" i="54"/>
  <c r="AL515" i="54"/>
  <c r="AK515" i="54" s="1"/>
  <c r="AI515" i="54"/>
  <c r="V515" i="54"/>
  <c r="U515" i="54"/>
  <c r="AE515" i="54" s="1"/>
  <c r="R515" i="54"/>
  <c r="O515" i="54"/>
  <c r="I515" i="54"/>
  <c r="AL514" i="54"/>
  <c r="AK514" i="54" s="1"/>
  <c r="AI514" i="54"/>
  <c r="V514" i="54"/>
  <c r="U514" i="54"/>
  <c r="AE514" i="54" s="1"/>
  <c r="R514" i="54"/>
  <c r="I514" i="54"/>
  <c r="AL513" i="54"/>
  <c r="AK513" i="54" s="1"/>
  <c r="AI513" i="54"/>
  <c r="V513" i="54"/>
  <c r="U513" i="54"/>
  <c r="AE513" i="54" s="1"/>
  <c r="R513" i="54"/>
  <c r="O513" i="54"/>
  <c r="I513" i="54"/>
  <c r="AL512" i="54"/>
  <c r="AK512" i="54" s="1"/>
  <c r="AI512" i="54"/>
  <c r="V512" i="54"/>
  <c r="U512" i="54"/>
  <c r="AE512" i="54" s="1"/>
  <c r="R512" i="54"/>
  <c r="I512" i="54"/>
  <c r="AI510" i="54"/>
  <c r="U510" i="54"/>
  <c r="AE510" i="54" s="1"/>
  <c r="R510" i="54"/>
  <c r="I510" i="54"/>
  <c r="AI509" i="54"/>
  <c r="U509" i="54"/>
  <c r="AE509" i="54" s="1"/>
  <c r="R509" i="54"/>
  <c r="I509" i="54"/>
  <c r="AI508" i="54"/>
  <c r="U508" i="54"/>
  <c r="AE508" i="54" s="1"/>
  <c r="R508" i="54"/>
  <c r="I508" i="54"/>
  <c r="AL507" i="54"/>
  <c r="AK507" i="54"/>
  <c r="AI507" i="54"/>
  <c r="V507" i="54"/>
  <c r="U507" i="54"/>
  <c r="AE507" i="54" s="1"/>
  <c r="R507" i="54"/>
  <c r="O507" i="54"/>
  <c r="I507" i="54"/>
  <c r="AL506" i="54"/>
  <c r="AK506" i="54" s="1"/>
  <c r="AI506" i="54"/>
  <c r="V506" i="54"/>
  <c r="U506" i="54"/>
  <c r="AE506" i="54" s="1"/>
  <c r="R506" i="54"/>
  <c r="I506" i="54"/>
  <c r="AL505" i="54"/>
  <c r="AK505" i="54" s="1"/>
  <c r="AI505" i="54"/>
  <c r="V505" i="54"/>
  <c r="U505" i="54"/>
  <c r="AE505" i="54" s="1"/>
  <c r="R505" i="54"/>
  <c r="O505" i="54"/>
  <c r="I505" i="54"/>
  <c r="AL504" i="54"/>
  <c r="AK504" i="54" s="1"/>
  <c r="AI504" i="54"/>
  <c r="V504" i="54"/>
  <c r="U504" i="54"/>
  <c r="AE504" i="54" s="1"/>
  <c r="R504" i="54"/>
  <c r="I504" i="54"/>
  <c r="AL503" i="54"/>
  <c r="AK503" i="54" s="1"/>
  <c r="AI503" i="54"/>
  <c r="V503" i="54"/>
  <c r="U503" i="54"/>
  <c r="AE503" i="54" s="1"/>
  <c r="R503" i="54"/>
  <c r="O503" i="54"/>
  <c r="I503" i="54"/>
  <c r="AL502" i="54"/>
  <c r="AK502" i="54" s="1"/>
  <c r="AI502" i="54"/>
  <c r="V502" i="54"/>
  <c r="U502" i="54"/>
  <c r="AE502" i="54" s="1"/>
  <c r="R502" i="54"/>
  <c r="I502" i="54"/>
  <c r="AI501" i="54"/>
  <c r="V501" i="54"/>
  <c r="U501" i="54"/>
  <c r="AE501" i="54" s="1"/>
  <c r="R501" i="54"/>
  <c r="O501" i="54"/>
  <c r="I501" i="54"/>
  <c r="AI500" i="54"/>
  <c r="V500" i="54"/>
  <c r="U500" i="54"/>
  <c r="AE500" i="54" s="1"/>
  <c r="R500" i="54"/>
  <c r="I500" i="54"/>
  <c r="AL499" i="54"/>
  <c r="AK499" i="54"/>
  <c r="AI499" i="54"/>
  <c r="V499" i="54"/>
  <c r="U499" i="54"/>
  <c r="AE499" i="54" s="1"/>
  <c r="R499" i="54"/>
  <c r="O499" i="54"/>
  <c r="I499" i="54"/>
  <c r="AL498" i="54"/>
  <c r="AK498" i="54" s="1"/>
  <c r="AI498" i="54"/>
  <c r="V498" i="54"/>
  <c r="U498" i="54"/>
  <c r="AE498" i="54" s="1"/>
  <c r="R498" i="54"/>
  <c r="I498" i="54"/>
  <c r="AL496" i="54"/>
  <c r="AK496" i="54" s="1"/>
  <c r="AI496" i="54"/>
  <c r="V496" i="54"/>
  <c r="U496" i="54"/>
  <c r="AE496" i="54" s="1"/>
  <c r="R496" i="54"/>
  <c r="O496" i="54"/>
  <c r="I496" i="54"/>
  <c r="AL494" i="54"/>
  <c r="AK494" i="54" s="1"/>
  <c r="AI494" i="54"/>
  <c r="V494" i="54"/>
  <c r="U494" i="54"/>
  <c r="AE494" i="54" s="1"/>
  <c r="R494" i="54"/>
  <c r="I494" i="54"/>
  <c r="AL493" i="54"/>
  <c r="AK493" i="54" s="1"/>
  <c r="AI493" i="54"/>
  <c r="V493" i="54"/>
  <c r="U493" i="54"/>
  <c r="AE493" i="54" s="1"/>
  <c r="R493" i="54"/>
  <c r="I493" i="54"/>
  <c r="AL492" i="54"/>
  <c r="AK492" i="54"/>
  <c r="AI492" i="54"/>
  <c r="V492" i="54"/>
  <c r="U492" i="54"/>
  <c r="AE492" i="54" s="1"/>
  <c r="R492" i="54"/>
  <c r="I492" i="54"/>
  <c r="AL491" i="54"/>
  <c r="AK491" i="54" s="1"/>
  <c r="AI491" i="54"/>
  <c r="V491" i="54"/>
  <c r="U491" i="54"/>
  <c r="AE491" i="54" s="1"/>
  <c r="R491" i="54"/>
  <c r="I491" i="54"/>
  <c r="AL490" i="54"/>
  <c r="AK490" i="54"/>
  <c r="AI490" i="54"/>
  <c r="V490" i="54"/>
  <c r="U490" i="54"/>
  <c r="AE490" i="54" s="1"/>
  <c r="R490" i="54"/>
  <c r="O490" i="54"/>
  <c r="I490" i="54"/>
  <c r="AL489" i="54"/>
  <c r="AK489" i="54" s="1"/>
  <c r="AI489" i="54"/>
  <c r="V489" i="54"/>
  <c r="U489" i="54"/>
  <c r="AE489" i="54" s="1"/>
  <c r="R489" i="54"/>
  <c r="I489" i="54"/>
  <c r="AL488" i="54"/>
  <c r="AK488" i="54"/>
  <c r="AI488" i="54"/>
  <c r="V488" i="54"/>
  <c r="U488" i="54"/>
  <c r="AE488" i="54" s="1"/>
  <c r="R488" i="54"/>
  <c r="O488" i="54"/>
  <c r="I488" i="54"/>
  <c r="AL487" i="54"/>
  <c r="AK487" i="54" s="1"/>
  <c r="AI487" i="54"/>
  <c r="V487" i="54"/>
  <c r="U487" i="54"/>
  <c r="AE487" i="54" s="1"/>
  <c r="R487" i="54"/>
  <c r="I487" i="54"/>
  <c r="AL486" i="54"/>
  <c r="AK486" i="54"/>
  <c r="AI486" i="54"/>
  <c r="V486" i="54"/>
  <c r="U486" i="54"/>
  <c r="AE486" i="54" s="1"/>
  <c r="R486" i="54"/>
  <c r="O486" i="54"/>
  <c r="I486" i="54"/>
  <c r="AL484" i="54"/>
  <c r="AK484" i="54" s="1"/>
  <c r="AI484" i="54"/>
  <c r="V484" i="54"/>
  <c r="U484" i="54"/>
  <c r="AE484" i="54" s="1"/>
  <c r="R484" i="54"/>
  <c r="I484" i="54"/>
  <c r="O484" i="54" s="1"/>
  <c r="E484" i="54"/>
  <c r="AL483" i="54"/>
  <c r="AK483" i="54" s="1"/>
  <c r="AI483" i="54"/>
  <c r="V483" i="54"/>
  <c r="U483" i="54"/>
  <c r="AE483" i="54" s="1"/>
  <c r="R483" i="54"/>
  <c r="I483" i="54"/>
  <c r="O483" i="54" s="1"/>
  <c r="E483" i="54"/>
  <c r="AL482" i="54"/>
  <c r="AK482" i="54" s="1"/>
  <c r="AI482" i="54"/>
  <c r="V482" i="54"/>
  <c r="U482" i="54"/>
  <c r="AE482" i="54" s="1"/>
  <c r="R482" i="54"/>
  <c r="I482" i="54"/>
  <c r="O482" i="54" s="1"/>
  <c r="E482" i="54"/>
  <c r="AL481" i="54"/>
  <c r="AK481" i="54" s="1"/>
  <c r="AI481" i="54"/>
  <c r="V481" i="54"/>
  <c r="U481" i="54"/>
  <c r="AE481" i="54" s="1"/>
  <c r="R481" i="54"/>
  <c r="I481" i="54"/>
  <c r="O481" i="54" s="1"/>
  <c r="E481" i="54"/>
  <c r="AL480" i="54"/>
  <c r="AK480" i="54" s="1"/>
  <c r="AI480" i="54"/>
  <c r="V480" i="54"/>
  <c r="U480" i="54"/>
  <c r="R480" i="54"/>
  <c r="I480" i="54"/>
  <c r="O480" i="54" s="1"/>
  <c r="E480" i="54"/>
  <c r="AL479" i="54"/>
  <c r="AK479" i="54" s="1"/>
  <c r="AI479" i="54"/>
  <c r="V479" i="54"/>
  <c r="U479" i="54"/>
  <c r="AE479" i="54" s="1"/>
  <c r="R479" i="54"/>
  <c r="I479" i="54"/>
  <c r="O479" i="54" s="1"/>
  <c r="AL478" i="54"/>
  <c r="AK478" i="54" s="1"/>
  <c r="AI478" i="54"/>
  <c r="V478" i="54"/>
  <c r="U478" i="54"/>
  <c r="AE478" i="54" s="1"/>
  <c r="R478" i="54"/>
  <c r="O478" i="54"/>
  <c r="I478" i="54"/>
  <c r="E478" i="54"/>
  <c r="AL477" i="54"/>
  <c r="AK477" i="54" s="1"/>
  <c r="AI477" i="54"/>
  <c r="V477" i="54"/>
  <c r="U477" i="54"/>
  <c r="AE477" i="54" s="1"/>
  <c r="R477" i="54"/>
  <c r="O477" i="54"/>
  <c r="I477" i="54"/>
  <c r="AL476" i="54"/>
  <c r="AK476" i="54" s="1"/>
  <c r="AI476" i="54"/>
  <c r="V476" i="54"/>
  <c r="U476" i="54"/>
  <c r="AE476" i="54" s="1"/>
  <c r="R476" i="54"/>
  <c r="I476" i="54"/>
  <c r="O476" i="54" s="1"/>
  <c r="AL475" i="54"/>
  <c r="AK475" i="54" s="1"/>
  <c r="AI475" i="54"/>
  <c r="V475" i="54"/>
  <c r="U475" i="54"/>
  <c r="AE475" i="54" s="1"/>
  <c r="R475" i="54"/>
  <c r="O475" i="54"/>
  <c r="I475" i="54"/>
  <c r="AL474" i="54"/>
  <c r="AK474" i="54" s="1"/>
  <c r="AI474" i="54"/>
  <c r="V474" i="54"/>
  <c r="U474" i="54"/>
  <c r="AE474" i="54" s="1"/>
  <c r="R474" i="54"/>
  <c r="I474" i="54"/>
  <c r="O474" i="54" s="1"/>
  <c r="AL473" i="54"/>
  <c r="AK473" i="54" s="1"/>
  <c r="AI473" i="54"/>
  <c r="V473" i="54"/>
  <c r="U473" i="54"/>
  <c r="AE473" i="54" s="1"/>
  <c r="R473" i="54"/>
  <c r="O473" i="54"/>
  <c r="I473" i="54"/>
  <c r="AL472" i="54"/>
  <c r="AK472" i="54" s="1"/>
  <c r="AI472" i="54"/>
  <c r="V472" i="54"/>
  <c r="U472" i="54"/>
  <c r="AE472" i="54" s="1"/>
  <c r="R472" i="54"/>
  <c r="I472" i="54"/>
  <c r="O472" i="54" s="1"/>
  <c r="AL471" i="54"/>
  <c r="AK471" i="54" s="1"/>
  <c r="AI471" i="54"/>
  <c r="V471" i="54"/>
  <c r="U471" i="54"/>
  <c r="AE471" i="54" s="1"/>
  <c r="R471" i="54"/>
  <c r="O471" i="54"/>
  <c r="I471" i="54"/>
  <c r="AL470" i="54"/>
  <c r="AK470" i="54" s="1"/>
  <c r="AI470" i="54"/>
  <c r="V470" i="54"/>
  <c r="U470" i="54"/>
  <c r="AE470" i="54" s="1"/>
  <c r="R470" i="54"/>
  <c r="I470" i="54"/>
  <c r="O470" i="54" s="1"/>
  <c r="E470" i="54"/>
  <c r="AL469" i="54"/>
  <c r="AK469" i="54" s="1"/>
  <c r="AI469" i="54"/>
  <c r="V469" i="54"/>
  <c r="U469" i="54"/>
  <c r="AE469" i="54" s="1"/>
  <c r="R469" i="54"/>
  <c r="I469" i="54"/>
  <c r="O469" i="54" s="1"/>
  <c r="AL468" i="54"/>
  <c r="AK468" i="54"/>
  <c r="AI468" i="54"/>
  <c r="V468" i="54"/>
  <c r="U468" i="54"/>
  <c r="AE468" i="54" s="1"/>
  <c r="R468" i="54"/>
  <c r="O468" i="54"/>
  <c r="I468" i="54"/>
  <c r="AL467" i="54"/>
  <c r="AK467" i="54" s="1"/>
  <c r="AI467" i="54"/>
  <c r="V467" i="54"/>
  <c r="U467" i="54"/>
  <c r="AE467" i="54" s="1"/>
  <c r="R467" i="54"/>
  <c r="I467" i="54"/>
  <c r="O467" i="54" s="1"/>
  <c r="AL466" i="54"/>
  <c r="AK466" i="54" s="1"/>
  <c r="AI466" i="54"/>
  <c r="V466" i="54"/>
  <c r="U466" i="54"/>
  <c r="AE466" i="54" s="1"/>
  <c r="R466" i="54"/>
  <c r="O466" i="54"/>
  <c r="I466" i="54"/>
  <c r="AL465" i="54"/>
  <c r="AK465" i="54" s="1"/>
  <c r="AI465" i="54"/>
  <c r="V465" i="54"/>
  <c r="U465" i="54"/>
  <c r="AE465" i="54" s="1"/>
  <c r="R465" i="54"/>
  <c r="I465" i="54"/>
  <c r="O465" i="54" s="1"/>
  <c r="E465" i="54"/>
  <c r="D464" i="54"/>
  <c r="C464" i="54"/>
  <c r="AL463" i="54"/>
  <c r="AK463" i="54" s="1"/>
  <c r="AI463" i="54"/>
  <c r="V463" i="54"/>
  <c r="U463" i="54"/>
  <c r="AE463" i="54" s="1"/>
  <c r="R463" i="54"/>
  <c r="I463" i="54"/>
  <c r="E463" i="54"/>
  <c r="AL462" i="54"/>
  <c r="AK462" i="54" s="1"/>
  <c r="AI462" i="54"/>
  <c r="V462" i="54"/>
  <c r="U462" i="54"/>
  <c r="AE462" i="54" s="1"/>
  <c r="R462" i="54"/>
  <c r="I462" i="54"/>
  <c r="E462" i="54"/>
  <c r="AL461" i="54"/>
  <c r="AK461" i="54" s="1"/>
  <c r="AI461" i="54"/>
  <c r="V461" i="54"/>
  <c r="U461" i="54"/>
  <c r="AE461" i="54" s="1"/>
  <c r="R461" i="54"/>
  <c r="I461" i="54"/>
  <c r="E461" i="54"/>
  <c r="AL460" i="54"/>
  <c r="AK460" i="54" s="1"/>
  <c r="AI460" i="54"/>
  <c r="V460" i="54"/>
  <c r="U460" i="54"/>
  <c r="AE460" i="54" s="1"/>
  <c r="R460" i="54"/>
  <c r="I460" i="54"/>
  <c r="E460" i="54"/>
  <c r="AL459" i="54"/>
  <c r="AK459" i="54" s="1"/>
  <c r="AI459" i="54"/>
  <c r="V459" i="54"/>
  <c r="U459" i="54"/>
  <c r="AE459" i="54" s="1"/>
  <c r="R459" i="54"/>
  <c r="I459" i="54"/>
  <c r="E459" i="54"/>
  <c r="AL458" i="54"/>
  <c r="AK458" i="54" s="1"/>
  <c r="AI458" i="54"/>
  <c r="V458" i="54"/>
  <c r="U458" i="54"/>
  <c r="AE458" i="54" s="1"/>
  <c r="R458" i="54"/>
  <c r="I458" i="54"/>
  <c r="E458" i="54"/>
  <c r="AL457" i="54"/>
  <c r="AK457" i="54" s="1"/>
  <c r="AI457" i="54"/>
  <c r="V457" i="54"/>
  <c r="U457" i="54"/>
  <c r="AE457" i="54" s="1"/>
  <c r="R457" i="54"/>
  <c r="I457" i="54"/>
  <c r="E457" i="54"/>
  <c r="AL456" i="54"/>
  <c r="AK456" i="54" s="1"/>
  <c r="AI456" i="54"/>
  <c r="V456" i="54"/>
  <c r="U456" i="54"/>
  <c r="AE456" i="54" s="1"/>
  <c r="R456" i="54"/>
  <c r="I456" i="54"/>
  <c r="E456" i="54"/>
  <c r="AL455" i="54"/>
  <c r="AK455" i="54" s="1"/>
  <c r="AI455" i="54"/>
  <c r="V455" i="54"/>
  <c r="U455" i="54"/>
  <c r="AE455" i="54" s="1"/>
  <c r="R455" i="54"/>
  <c r="I455" i="54"/>
  <c r="E455" i="54"/>
  <c r="AL454" i="54"/>
  <c r="AK454" i="54" s="1"/>
  <c r="AI454" i="54"/>
  <c r="V454" i="54"/>
  <c r="U454" i="54"/>
  <c r="AE454" i="54" s="1"/>
  <c r="R454" i="54"/>
  <c r="I454" i="54"/>
  <c r="E454" i="54"/>
  <c r="AL453" i="54"/>
  <c r="AK453" i="54" s="1"/>
  <c r="AI453" i="54"/>
  <c r="V453" i="54"/>
  <c r="U453" i="54"/>
  <c r="AE453" i="54" s="1"/>
  <c r="R453" i="54"/>
  <c r="I453" i="54"/>
  <c r="E453" i="54"/>
  <c r="AL451" i="54"/>
  <c r="AK451" i="54" s="1"/>
  <c r="AI451" i="54"/>
  <c r="V451" i="54"/>
  <c r="U451" i="54"/>
  <c r="AE451" i="54" s="1"/>
  <c r="R451" i="54"/>
  <c r="I451" i="54"/>
  <c r="AL450" i="54"/>
  <c r="AK450" i="54" s="1"/>
  <c r="AI450" i="54"/>
  <c r="V450" i="54"/>
  <c r="U450" i="54"/>
  <c r="R450" i="54"/>
  <c r="O450" i="54"/>
  <c r="I450" i="54"/>
  <c r="AL449" i="54"/>
  <c r="AK449" i="54" s="1"/>
  <c r="AI449" i="54"/>
  <c r="V449" i="54"/>
  <c r="U449" i="54"/>
  <c r="AE449" i="54" s="1"/>
  <c r="R449" i="54"/>
  <c r="I449" i="54"/>
  <c r="E449" i="54"/>
  <c r="AL448" i="54"/>
  <c r="AK448" i="54" s="1"/>
  <c r="AI448" i="54"/>
  <c r="V448" i="54"/>
  <c r="U448" i="54"/>
  <c r="AE448" i="54" s="1"/>
  <c r="R448" i="54"/>
  <c r="I448" i="54"/>
  <c r="AL447" i="54"/>
  <c r="AK447" i="54" s="1"/>
  <c r="AI447" i="54"/>
  <c r="V447" i="54"/>
  <c r="U447" i="54"/>
  <c r="R447" i="54"/>
  <c r="O447" i="54"/>
  <c r="I447" i="54"/>
  <c r="E447" i="54"/>
  <c r="AL446" i="54"/>
  <c r="AK446" i="54"/>
  <c r="AI446" i="54"/>
  <c r="V446" i="54"/>
  <c r="U446" i="54"/>
  <c r="R446" i="54"/>
  <c r="O446" i="54"/>
  <c r="I446" i="54"/>
  <c r="E446" i="54"/>
  <c r="AL444" i="54"/>
  <c r="AK444" i="54" s="1"/>
  <c r="AI444" i="54"/>
  <c r="V444" i="54"/>
  <c r="U444" i="54"/>
  <c r="R444" i="54"/>
  <c r="O444" i="54"/>
  <c r="I444" i="54"/>
  <c r="E444" i="54"/>
  <c r="AL443" i="54"/>
  <c r="AK443" i="54" s="1"/>
  <c r="AI443" i="54"/>
  <c r="V443" i="54"/>
  <c r="U443" i="54"/>
  <c r="R443" i="54"/>
  <c r="O443" i="54"/>
  <c r="I443" i="54"/>
  <c r="AL442" i="54"/>
  <c r="AK442" i="54" s="1"/>
  <c r="AI442" i="54"/>
  <c r="V442" i="54"/>
  <c r="U442" i="54"/>
  <c r="AE442" i="54" s="1"/>
  <c r="R442" i="54"/>
  <c r="I442" i="54"/>
  <c r="AL441" i="54"/>
  <c r="AK441" i="54" s="1"/>
  <c r="AI441" i="54"/>
  <c r="V441" i="54"/>
  <c r="U441" i="54"/>
  <c r="R441" i="54"/>
  <c r="O441" i="54"/>
  <c r="I441" i="54"/>
  <c r="E441" i="54"/>
  <c r="AL440" i="54"/>
  <c r="AK440" i="54" s="1"/>
  <c r="AI440" i="54"/>
  <c r="V440" i="54"/>
  <c r="U440" i="54"/>
  <c r="R440" i="54"/>
  <c r="O440" i="54"/>
  <c r="I440" i="54"/>
  <c r="E440" i="54"/>
  <c r="AL439" i="54"/>
  <c r="AK439" i="54"/>
  <c r="AI439" i="54"/>
  <c r="V439" i="54"/>
  <c r="U439" i="54"/>
  <c r="R439" i="54"/>
  <c r="O439" i="54"/>
  <c r="I439" i="54"/>
  <c r="AL438" i="54"/>
  <c r="AK438" i="54" s="1"/>
  <c r="AI438" i="54"/>
  <c r="V438" i="54"/>
  <c r="U438" i="54"/>
  <c r="AE438" i="54" s="1"/>
  <c r="R438" i="54"/>
  <c r="I438" i="54"/>
  <c r="E438" i="54"/>
  <c r="AL437" i="54"/>
  <c r="AK437" i="54" s="1"/>
  <c r="AI437" i="54"/>
  <c r="V437" i="54"/>
  <c r="U437" i="54"/>
  <c r="AE437" i="54" s="1"/>
  <c r="R437" i="54"/>
  <c r="I437" i="54"/>
  <c r="E437" i="54"/>
  <c r="AL436" i="54"/>
  <c r="AK436" i="54" s="1"/>
  <c r="AI436" i="54"/>
  <c r="V436" i="54"/>
  <c r="U436" i="54"/>
  <c r="AE436" i="54" s="1"/>
  <c r="R436" i="54"/>
  <c r="I436" i="54"/>
  <c r="AL435" i="54"/>
  <c r="AK435" i="54"/>
  <c r="AI435" i="54"/>
  <c r="V435" i="54"/>
  <c r="U435" i="54"/>
  <c r="R435" i="54"/>
  <c r="O435" i="54"/>
  <c r="I435" i="54"/>
  <c r="AL434" i="54"/>
  <c r="AK434" i="54" s="1"/>
  <c r="AI434" i="54"/>
  <c r="V434" i="54"/>
  <c r="U434" i="54"/>
  <c r="AE434" i="54" s="1"/>
  <c r="R434" i="54"/>
  <c r="I434" i="54"/>
  <c r="E434" i="54"/>
  <c r="AL433" i="54"/>
  <c r="AK433" i="54" s="1"/>
  <c r="AI433" i="54"/>
  <c r="V433" i="54"/>
  <c r="U433" i="54"/>
  <c r="AE433" i="54" s="1"/>
  <c r="R433" i="54"/>
  <c r="I433" i="54"/>
  <c r="E433" i="54"/>
  <c r="AL432" i="54"/>
  <c r="AK432" i="54" s="1"/>
  <c r="AI432" i="54"/>
  <c r="V432" i="54"/>
  <c r="U432" i="54"/>
  <c r="AE432" i="54" s="1"/>
  <c r="R432" i="54"/>
  <c r="I432" i="54"/>
  <c r="AL431" i="54"/>
  <c r="AK431" i="54"/>
  <c r="AI431" i="54"/>
  <c r="V431" i="54"/>
  <c r="U431" i="54"/>
  <c r="AE431" i="54" s="1"/>
  <c r="R431" i="54"/>
  <c r="I431" i="54"/>
  <c r="E431" i="54"/>
  <c r="AL430" i="54"/>
  <c r="AK430" i="54" s="1"/>
  <c r="AI430" i="54"/>
  <c r="V430" i="54"/>
  <c r="U430" i="54"/>
  <c r="AE430" i="54" s="1"/>
  <c r="R430" i="54"/>
  <c r="I430" i="54"/>
  <c r="E430" i="54"/>
  <c r="AL429" i="54"/>
  <c r="AK429" i="54" s="1"/>
  <c r="AI429" i="54"/>
  <c r="V429" i="54"/>
  <c r="U429" i="54"/>
  <c r="AE429" i="54" s="1"/>
  <c r="R429" i="54"/>
  <c r="I429" i="54"/>
  <c r="E429" i="54"/>
  <c r="AL428" i="54"/>
  <c r="AK428" i="54" s="1"/>
  <c r="AI428" i="54"/>
  <c r="V428" i="54"/>
  <c r="U428" i="54"/>
  <c r="AE428" i="54" s="1"/>
  <c r="R428" i="54"/>
  <c r="I428" i="54"/>
  <c r="E428" i="54"/>
  <c r="AL427" i="54"/>
  <c r="AK427" i="54" s="1"/>
  <c r="AI427" i="54"/>
  <c r="V427" i="54"/>
  <c r="U427" i="54"/>
  <c r="AE427" i="54" s="1"/>
  <c r="R427" i="54"/>
  <c r="I427" i="54"/>
  <c r="E427" i="54"/>
  <c r="AL424" i="54"/>
  <c r="AK424" i="54" s="1"/>
  <c r="AI424" i="54"/>
  <c r="V424" i="54"/>
  <c r="U424" i="54"/>
  <c r="AE424" i="54" s="1"/>
  <c r="R424" i="54"/>
  <c r="I424" i="54"/>
  <c r="AL422" i="54"/>
  <c r="AK422" i="54"/>
  <c r="AI422" i="54"/>
  <c r="V422" i="54"/>
  <c r="U422" i="54"/>
  <c r="R422" i="54"/>
  <c r="O422" i="54"/>
  <c r="I422" i="54"/>
  <c r="AL421" i="54"/>
  <c r="AI421" i="54"/>
  <c r="V421" i="54"/>
  <c r="U421" i="54"/>
  <c r="R421" i="54"/>
  <c r="O421" i="54"/>
  <c r="I421" i="54"/>
  <c r="AL420" i="54"/>
  <c r="AK420" i="54" s="1"/>
  <c r="AI420" i="54"/>
  <c r="V420" i="54"/>
  <c r="U420" i="54"/>
  <c r="AE420" i="54" s="1"/>
  <c r="R420" i="54"/>
  <c r="I420" i="54"/>
  <c r="AL419" i="54"/>
  <c r="AK419" i="54" s="1"/>
  <c r="AI419" i="54"/>
  <c r="V419" i="54"/>
  <c r="U419" i="54"/>
  <c r="AE419" i="54" s="1"/>
  <c r="R419" i="54"/>
  <c r="O419" i="54"/>
  <c r="I419" i="54"/>
  <c r="AL418" i="54"/>
  <c r="AK418" i="54" s="1"/>
  <c r="AI418" i="54"/>
  <c r="V418" i="54"/>
  <c r="U418" i="54"/>
  <c r="AE418" i="54" s="1"/>
  <c r="R418" i="54"/>
  <c r="I418" i="54"/>
  <c r="O418" i="54" s="1"/>
  <c r="AL417" i="54"/>
  <c r="AK417" i="54" s="1"/>
  <c r="AI417" i="54"/>
  <c r="V417" i="54"/>
  <c r="U417" i="54"/>
  <c r="AE417" i="54" s="1"/>
  <c r="R417" i="54"/>
  <c r="O417" i="54"/>
  <c r="I417" i="54"/>
  <c r="AL416" i="54"/>
  <c r="AK416" i="54" s="1"/>
  <c r="AI416" i="54"/>
  <c r="V416" i="54"/>
  <c r="U416" i="54"/>
  <c r="AE416" i="54" s="1"/>
  <c r="R416" i="54"/>
  <c r="I416" i="54"/>
  <c r="O416" i="54" s="1"/>
  <c r="AL415" i="54"/>
  <c r="AK415" i="54" s="1"/>
  <c r="AI415" i="54"/>
  <c r="V415" i="54"/>
  <c r="U415" i="54"/>
  <c r="AE415" i="54" s="1"/>
  <c r="R415" i="54"/>
  <c r="O415" i="54"/>
  <c r="I415" i="54"/>
  <c r="AL414" i="54"/>
  <c r="AK414" i="54" s="1"/>
  <c r="AI414" i="54"/>
  <c r="V414" i="54"/>
  <c r="U414" i="54"/>
  <c r="AE414" i="54" s="1"/>
  <c r="R414" i="54"/>
  <c r="I414" i="54"/>
  <c r="O414" i="54" s="1"/>
  <c r="AL413" i="54"/>
  <c r="AK413" i="54" s="1"/>
  <c r="AI413" i="54"/>
  <c r="V413" i="54"/>
  <c r="U413" i="54"/>
  <c r="AE413" i="54" s="1"/>
  <c r="R413" i="54"/>
  <c r="O413" i="54"/>
  <c r="I413" i="54"/>
  <c r="AL412" i="54"/>
  <c r="AK412" i="54" s="1"/>
  <c r="AI412" i="54"/>
  <c r="V412" i="54"/>
  <c r="U412" i="54"/>
  <c r="AE412" i="54" s="1"/>
  <c r="R412" i="54"/>
  <c r="I412" i="54"/>
  <c r="O412" i="54" s="1"/>
  <c r="AL411" i="54"/>
  <c r="AK411" i="54"/>
  <c r="AI411" i="54"/>
  <c r="V411" i="54"/>
  <c r="U411" i="54"/>
  <c r="AE411" i="54" s="1"/>
  <c r="R411" i="54"/>
  <c r="O411" i="54"/>
  <c r="I411" i="54"/>
  <c r="AL410" i="54"/>
  <c r="AK410" i="54" s="1"/>
  <c r="AI410" i="54"/>
  <c r="V410" i="54"/>
  <c r="U410" i="54"/>
  <c r="AE410" i="54" s="1"/>
  <c r="R410" i="54"/>
  <c r="I410" i="54"/>
  <c r="O410" i="54" s="1"/>
  <c r="AL409" i="54"/>
  <c r="AK409" i="54" s="1"/>
  <c r="AI409" i="54"/>
  <c r="V409" i="54"/>
  <c r="U409" i="54"/>
  <c r="AE409" i="54" s="1"/>
  <c r="R409" i="54"/>
  <c r="O409" i="54"/>
  <c r="I409" i="54"/>
  <c r="AL408" i="54"/>
  <c r="AK408" i="54" s="1"/>
  <c r="AI408" i="54"/>
  <c r="V408" i="54"/>
  <c r="U408" i="54"/>
  <c r="AE408" i="54" s="1"/>
  <c r="R408" i="54"/>
  <c r="I408" i="54"/>
  <c r="O408" i="54" s="1"/>
  <c r="AL407" i="54"/>
  <c r="AK407" i="54" s="1"/>
  <c r="AI407" i="54"/>
  <c r="V407" i="54"/>
  <c r="U407" i="54"/>
  <c r="AE407" i="54" s="1"/>
  <c r="R407" i="54"/>
  <c r="O407" i="54"/>
  <c r="I407" i="54"/>
  <c r="AI406" i="54"/>
  <c r="V406" i="54"/>
  <c r="U406" i="54"/>
  <c r="AE406" i="54" s="1"/>
  <c r="T406" i="54"/>
  <c r="AD406" i="54" s="1"/>
  <c r="R406" i="54"/>
  <c r="I406" i="54"/>
  <c r="AL405" i="54"/>
  <c r="AK405" i="54" s="1"/>
  <c r="AI405" i="54"/>
  <c r="V405" i="54"/>
  <c r="U405" i="54"/>
  <c r="AE405" i="54" s="1"/>
  <c r="R405" i="54"/>
  <c r="O405" i="54"/>
  <c r="I405" i="54"/>
  <c r="AL404" i="54"/>
  <c r="AK404" i="54" s="1"/>
  <c r="AI404" i="54"/>
  <c r="V404" i="54"/>
  <c r="U404" i="54"/>
  <c r="AE404" i="54" s="1"/>
  <c r="R404" i="54"/>
  <c r="I404" i="54"/>
  <c r="O404" i="54" s="1"/>
  <c r="AL403" i="54"/>
  <c r="AK403" i="54"/>
  <c r="AI403" i="54"/>
  <c r="V403" i="54"/>
  <c r="U403" i="54"/>
  <c r="AE403" i="54" s="1"/>
  <c r="R403" i="54"/>
  <c r="O403" i="54"/>
  <c r="I403" i="54"/>
  <c r="AL402" i="54"/>
  <c r="AK402" i="54" s="1"/>
  <c r="AI402" i="54"/>
  <c r="V402" i="54"/>
  <c r="U402" i="54"/>
  <c r="AE402" i="54" s="1"/>
  <c r="R402" i="54"/>
  <c r="I402" i="54"/>
  <c r="O402" i="54" s="1"/>
  <c r="AL401" i="54"/>
  <c r="AK401" i="54" s="1"/>
  <c r="AI401" i="54"/>
  <c r="V401" i="54"/>
  <c r="U401" i="54"/>
  <c r="AE401" i="54" s="1"/>
  <c r="R401" i="54"/>
  <c r="O401" i="54"/>
  <c r="I401" i="54"/>
  <c r="AL400" i="54"/>
  <c r="AK400" i="54" s="1"/>
  <c r="AI400" i="54"/>
  <c r="V400" i="54"/>
  <c r="U400" i="54"/>
  <c r="AE400" i="54" s="1"/>
  <c r="R400" i="54"/>
  <c r="I400" i="54"/>
  <c r="O400" i="54" s="1"/>
  <c r="AL399" i="54"/>
  <c r="AK399" i="54" s="1"/>
  <c r="AI399" i="54"/>
  <c r="V399" i="54"/>
  <c r="U399" i="54"/>
  <c r="AE399" i="54" s="1"/>
  <c r="R399" i="54"/>
  <c r="O399" i="54"/>
  <c r="I399" i="54"/>
  <c r="AL398" i="54"/>
  <c r="AK398" i="54" s="1"/>
  <c r="AI398" i="54"/>
  <c r="V398" i="54"/>
  <c r="U398" i="54"/>
  <c r="AE398" i="54" s="1"/>
  <c r="R398" i="54"/>
  <c r="I398" i="54"/>
  <c r="O398" i="54" s="1"/>
  <c r="AL397" i="54"/>
  <c r="AK397" i="54" s="1"/>
  <c r="AI397" i="54"/>
  <c r="V397" i="54"/>
  <c r="U397" i="54"/>
  <c r="AE397" i="54" s="1"/>
  <c r="R397" i="54"/>
  <c r="O397" i="54"/>
  <c r="I397" i="54"/>
  <c r="AL396" i="54"/>
  <c r="AK396" i="54" s="1"/>
  <c r="AI396" i="54"/>
  <c r="V396" i="54"/>
  <c r="U396" i="54"/>
  <c r="AE396" i="54" s="1"/>
  <c r="R396" i="54"/>
  <c r="I396" i="54"/>
  <c r="O396" i="54" s="1"/>
  <c r="AL395" i="54"/>
  <c r="AK395" i="54" s="1"/>
  <c r="AI395" i="54"/>
  <c r="V395" i="54"/>
  <c r="U395" i="54"/>
  <c r="AE395" i="54" s="1"/>
  <c r="R395" i="54"/>
  <c r="O395" i="54"/>
  <c r="I395" i="54"/>
  <c r="AL394" i="54"/>
  <c r="AK394" i="54" s="1"/>
  <c r="AI394" i="54"/>
  <c r="V394" i="54"/>
  <c r="U394" i="54"/>
  <c r="AE394" i="54" s="1"/>
  <c r="R394" i="54"/>
  <c r="I394" i="54"/>
  <c r="O394" i="54" s="1"/>
  <c r="AL393" i="54"/>
  <c r="AK393" i="54" s="1"/>
  <c r="AI393" i="54"/>
  <c r="V393" i="54"/>
  <c r="U393" i="54"/>
  <c r="AE393" i="54" s="1"/>
  <c r="R393" i="54"/>
  <c r="O393" i="54"/>
  <c r="I393" i="54"/>
  <c r="AL392" i="54"/>
  <c r="AK392" i="54" s="1"/>
  <c r="AI392" i="54"/>
  <c r="V392" i="54"/>
  <c r="U392" i="54"/>
  <c r="AE392" i="54" s="1"/>
  <c r="R392" i="54"/>
  <c r="I392" i="54"/>
  <c r="O392" i="54" s="1"/>
  <c r="AL391" i="54"/>
  <c r="AK391" i="54" s="1"/>
  <c r="AI391" i="54"/>
  <c r="V391" i="54"/>
  <c r="U391" i="54"/>
  <c r="AE391" i="54" s="1"/>
  <c r="R391" i="54"/>
  <c r="O391" i="54"/>
  <c r="I391" i="54"/>
  <c r="AL390" i="54"/>
  <c r="AK390" i="54" s="1"/>
  <c r="AI390" i="54"/>
  <c r="V390" i="54"/>
  <c r="U390" i="54"/>
  <c r="AE390" i="54" s="1"/>
  <c r="R390" i="54"/>
  <c r="I390" i="54"/>
  <c r="O390" i="54" s="1"/>
  <c r="AL389" i="54"/>
  <c r="AK389" i="54" s="1"/>
  <c r="AI389" i="54"/>
  <c r="V389" i="54"/>
  <c r="U389" i="54"/>
  <c r="AE389" i="54" s="1"/>
  <c r="R389" i="54"/>
  <c r="O389" i="54"/>
  <c r="I389" i="54"/>
  <c r="AL388" i="54"/>
  <c r="AK388" i="54" s="1"/>
  <c r="AI388" i="54"/>
  <c r="V388" i="54"/>
  <c r="U388" i="54"/>
  <c r="AE388" i="54" s="1"/>
  <c r="R388" i="54"/>
  <c r="I388" i="54"/>
  <c r="O388" i="54" s="1"/>
  <c r="AL387" i="54"/>
  <c r="AK387" i="54" s="1"/>
  <c r="AI387" i="54"/>
  <c r="V387" i="54"/>
  <c r="U387" i="54"/>
  <c r="AE387" i="54" s="1"/>
  <c r="R387" i="54"/>
  <c r="O387" i="54"/>
  <c r="I387" i="54"/>
  <c r="AL386" i="54"/>
  <c r="AK386" i="54" s="1"/>
  <c r="AI386" i="54"/>
  <c r="V386" i="54"/>
  <c r="U386" i="54"/>
  <c r="AE386" i="54" s="1"/>
  <c r="R386" i="54"/>
  <c r="I386" i="54"/>
  <c r="O386" i="54" s="1"/>
  <c r="AL385" i="54"/>
  <c r="AK385" i="54" s="1"/>
  <c r="AI385" i="54"/>
  <c r="V385" i="54"/>
  <c r="U385" i="54"/>
  <c r="AE385" i="54" s="1"/>
  <c r="R385" i="54"/>
  <c r="O385" i="54"/>
  <c r="I385" i="54"/>
  <c r="AL384" i="54"/>
  <c r="AK384" i="54" s="1"/>
  <c r="AI384" i="54"/>
  <c r="V384" i="54"/>
  <c r="U384" i="54"/>
  <c r="AE384" i="54" s="1"/>
  <c r="R384" i="54"/>
  <c r="I384" i="54"/>
  <c r="O384" i="54" s="1"/>
  <c r="AL383" i="54"/>
  <c r="AK383" i="54" s="1"/>
  <c r="AI383" i="54"/>
  <c r="V383" i="54"/>
  <c r="U383" i="54"/>
  <c r="AE383" i="54" s="1"/>
  <c r="R383" i="54"/>
  <c r="O383" i="54"/>
  <c r="I383" i="54"/>
  <c r="AL382" i="54"/>
  <c r="AK382" i="54" s="1"/>
  <c r="AI382" i="54"/>
  <c r="V382" i="54"/>
  <c r="U382" i="54"/>
  <c r="AE382" i="54" s="1"/>
  <c r="R382" i="54"/>
  <c r="I382" i="54"/>
  <c r="O382" i="54" s="1"/>
  <c r="AL381" i="54"/>
  <c r="AK381" i="54" s="1"/>
  <c r="AI381" i="54"/>
  <c r="V381" i="54"/>
  <c r="U381" i="54"/>
  <c r="AE381" i="54" s="1"/>
  <c r="R381" i="54"/>
  <c r="O381" i="54"/>
  <c r="I381" i="54"/>
  <c r="E381" i="54"/>
  <c r="AL380" i="54"/>
  <c r="AK380" i="54"/>
  <c r="AI380" i="54"/>
  <c r="V380" i="54"/>
  <c r="U380" i="54"/>
  <c r="AE380" i="54" s="1"/>
  <c r="R380" i="54"/>
  <c r="O380" i="54"/>
  <c r="I380" i="54"/>
  <c r="E380" i="54"/>
  <c r="AI378" i="54"/>
  <c r="V378" i="54"/>
  <c r="U378" i="54"/>
  <c r="AE378" i="54" s="1"/>
  <c r="R378" i="54"/>
  <c r="O378" i="54"/>
  <c r="I378" i="54"/>
  <c r="AL377" i="54"/>
  <c r="AK377" i="54" s="1"/>
  <c r="AI377" i="54"/>
  <c r="V377" i="54"/>
  <c r="U377" i="54"/>
  <c r="AE377" i="54" s="1"/>
  <c r="R377" i="54"/>
  <c r="J377" i="54"/>
  <c r="O377" i="54" s="1"/>
  <c r="I377" i="54"/>
  <c r="AI376" i="54"/>
  <c r="V376" i="54"/>
  <c r="U376" i="54"/>
  <c r="AE376" i="54" s="1"/>
  <c r="R376" i="54"/>
  <c r="I376" i="54"/>
  <c r="AI375" i="54"/>
  <c r="V375" i="54"/>
  <c r="U375" i="54"/>
  <c r="R375" i="54"/>
  <c r="O375" i="54"/>
  <c r="I375" i="54"/>
  <c r="AL374" i="54"/>
  <c r="AK374" i="54" s="1"/>
  <c r="AI374" i="54"/>
  <c r="V374" i="54"/>
  <c r="U374" i="54"/>
  <c r="AE374" i="54" s="1"/>
  <c r="R374" i="54"/>
  <c r="I374" i="54"/>
  <c r="O374" i="54" s="1"/>
  <c r="AL373" i="54"/>
  <c r="AK373" i="54" s="1"/>
  <c r="AI373" i="54"/>
  <c r="V373" i="54"/>
  <c r="U373" i="54"/>
  <c r="R373" i="54"/>
  <c r="O373" i="54"/>
  <c r="I373" i="54"/>
  <c r="AL372" i="54"/>
  <c r="AK372" i="54" s="1"/>
  <c r="AI372" i="54"/>
  <c r="V372" i="54"/>
  <c r="U372" i="54"/>
  <c r="AE372" i="54" s="1"/>
  <c r="R372" i="54"/>
  <c r="I372" i="54"/>
  <c r="O372" i="54" s="1"/>
  <c r="AL371" i="54"/>
  <c r="AK371" i="54" s="1"/>
  <c r="AI371" i="54"/>
  <c r="V371" i="54"/>
  <c r="U371" i="54"/>
  <c r="R371" i="54"/>
  <c r="O371" i="54"/>
  <c r="I371" i="54"/>
  <c r="AL370" i="54"/>
  <c r="AK370" i="54" s="1"/>
  <c r="AI370" i="54"/>
  <c r="V370" i="54"/>
  <c r="U370" i="54"/>
  <c r="AE370" i="54" s="1"/>
  <c r="R370" i="54"/>
  <c r="I370" i="54"/>
  <c r="O370" i="54" s="1"/>
  <c r="AL369" i="54"/>
  <c r="AK369" i="54" s="1"/>
  <c r="AI369" i="54"/>
  <c r="V369" i="54"/>
  <c r="U369" i="54"/>
  <c r="R369" i="54"/>
  <c r="O369" i="54"/>
  <c r="I369" i="54"/>
  <c r="AL368" i="54"/>
  <c r="AK368" i="54" s="1"/>
  <c r="AI368" i="54"/>
  <c r="V368" i="54"/>
  <c r="U368" i="54"/>
  <c r="AE368" i="54" s="1"/>
  <c r="R368" i="54"/>
  <c r="I368" i="54"/>
  <c r="O368" i="54" s="1"/>
  <c r="AL367" i="54"/>
  <c r="AK367" i="54" s="1"/>
  <c r="AI367" i="54"/>
  <c r="V367" i="54"/>
  <c r="U367" i="54"/>
  <c r="R367" i="54"/>
  <c r="O367" i="54"/>
  <c r="I367" i="54"/>
  <c r="AL366" i="54"/>
  <c r="AK366" i="54" s="1"/>
  <c r="AI366" i="54"/>
  <c r="V366" i="54"/>
  <c r="U366" i="54"/>
  <c r="AE366" i="54" s="1"/>
  <c r="R366" i="54"/>
  <c r="J366" i="54"/>
  <c r="O366" i="54" s="1"/>
  <c r="I366" i="54"/>
  <c r="AL365" i="54"/>
  <c r="AK365" i="54" s="1"/>
  <c r="AI365" i="54"/>
  <c r="V365" i="54"/>
  <c r="U365" i="54"/>
  <c r="AE365" i="54" s="1"/>
  <c r="R365" i="54"/>
  <c r="I365" i="54"/>
  <c r="O365" i="54" s="1"/>
  <c r="AL363" i="54"/>
  <c r="AK363" i="54" s="1"/>
  <c r="AI363" i="54"/>
  <c r="V363" i="54"/>
  <c r="U363" i="54"/>
  <c r="R363" i="54"/>
  <c r="O363" i="54"/>
  <c r="I363" i="54"/>
  <c r="AL362" i="54"/>
  <c r="AK362" i="54" s="1"/>
  <c r="AI362" i="54"/>
  <c r="V362" i="54"/>
  <c r="U362" i="54"/>
  <c r="AE362" i="54" s="1"/>
  <c r="R362" i="54"/>
  <c r="I362" i="54"/>
  <c r="O362" i="54" s="1"/>
  <c r="AL361" i="54"/>
  <c r="AK361" i="54" s="1"/>
  <c r="AI361" i="54"/>
  <c r="V361" i="54"/>
  <c r="U361" i="54"/>
  <c r="R361" i="54"/>
  <c r="O361" i="54"/>
  <c r="I361" i="54"/>
  <c r="AL360" i="54"/>
  <c r="AK360" i="54" s="1"/>
  <c r="AI360" i="54"/>
  <c r="V360" i="54"/>
  <c r="U360" i="54"/>
  <c r="AE360" i="54" s="1"/>
  <c r="R360" i="54"/>
  <c r="I360" i="54"/>
  <c r="O360" i="54" s="1"/>
  <c r="AL359" i="54"/>
  <c r="AK359" i="54" s="1"/>
  <c r="AI359" i="54"/>
  <c r="V359" i="54"/>
  <c r="U359" i="54"/>
  <c r="R359" i="54"/>
  <c r="O359" i="54"/>
  <c r="I359" i="54"/>
  <c r="AL358" i="54"/>
  <c r="AK358" i="54" s="1"/>
  <c r="AI358" i="54"/>
  <c r="V358" i="54"/>
  <c r="U358" i="54"/>
  <c r="AE358" i="54" s="1"/>
  <c r="R358" i="54"/>
  <c r="O358" i="54"/>
  <c r="I358" i="54"/>
  <c r="AL357" i="54"/>
  <c r="AK357" i="54" s="1"/>
  <c r="AI357" i="54"/>
  <c r="V357" i="54"/>
  <c r="U357" i="54"/>
  <c r="AE357" i="54" s="1"/>
  <c r="R357" i="54"/>
  <c r="I357" i="54"/>
  <c r="O357" i="54" s="1"/>
  <c r="AL356" i="54"/>
  <c r="AK356" i="54" s="1"/>
  <c r="AI356" i="54"/>
  <c r="V356" i="54"/>
  <c r="U356" i="54"/>
  <c r="AE356" i="54" s="1"/>
  <c r="R356" i="54"/>
  <c r="O356" i="54"/>
  <c r="I356" i="54"/>
  <c r="AL355" i="54"/>
  <c r="AK355" i="54" s="1"/>
  <c r="AI355" i="54"/>
  <c r="V355" i="54"/>
  <c r="U355" i="54"/>
  <c r="AE355" i="54" s="1"/>
  <c r="R355" i="54"/>
  <c r="I355" i="54"/>
  <c r="O355" i="54" s="1"/>
  <c r="AL354" i="54"/>
  <c r="AK354" i="54" s="1"/>
  <c r="AI354" i="54"/>
  <c r="V354" i="54"/>
  <c r="U354" i="54"/>
  <c r="AE354" i="54" s="1"/>
  <c r="R354" i="54"/>
  <c r="O354" i="54"/>
  <c r="I354" i="54"/>
  <c r="AL353" i="54"/>
  <c r="AK353" i="54" s="1"/>
  <c r="AI353" i="54"/>
  <c r="V353" i="54"/>
  <c r="U353" i="54"/>
  <c r="AE353" i="54" s="1"/>
  <c r="R353" i="54"/>
  <c r="I353" i="54"/>
  <c r="O353" i="54" s="1"/>
  <c r="AL352" i="54"/>
  <c r="AK352" i="54" s="1"/>
  <c r="AI352" i="54"/>
  <c r="V352" i="54"/>
  <c r="U352" i="54"/>
  <c r="AE352" i="54" s="1"/>
  <c r="R352" i="54"/>
  <c r="O352" i="54"/>
  <c r="I352" i="54"/>
  <c r="AL351" i="54"/>
  <c r="AK351" i="54" s="1"/>
  <c r="AI351" i="54"/>
  <c r="V351" i="54"/>
  <c r="U351" i="54"/>
  <c r="AE351" i="54" s="1"/>
  <c r="R351" i="54"/>
  <c r="I351" i="54"/>
  <c r="AL350" i="54"/>
  <c r="AK350" i="54" s="1"/>
  <c r="AI350" i="54"/>
  <c r="V350" i="54"/>
  <c r="U350" i="54"/>
  <c r="AE350" i="54" s="1"/>
  <c r="R350" i="54"/>
  <c r="O350" i="54"/>
  <c r="I350" i="54"/>
  <c r="AL349" i="54"/>
  <c r="AK349" i="54" s="1"/>
  <c r="AI349" i="54"/>
  <c r="V349" i="54"/>
  <c r="U349" i="54"/>
  <c r="AE349" i="54" s="1"/>
  <c r="R349" i="54"/>
  <c r="I349" i="54"/>
  <c r="O349" i="54" s="1"/>
  <c r="AL348" i="54"/>
  <c r="AK348" i="54" s="1"/>
  <c r="AI348" i="54"/>
  <c r="V348" i="54"/>
  <c r="U348" i="54"/>
  <c r="AE348" i="54" s="1"/>
  <c r="R348" i="54"/>
  <c r="O348" i="54"/>
  <c r="I348" i="54"/>
  <c r="AL347" i="54"/>
  <c r="AK347" i="54" s="1"/>
  <c r="AI347" i="54"/>
  <c r="V347" i="54"/>
  <c r="U347" i="54"/>
  <c r="AE347" i="54" s="1"/>
  <c r="R347" i="54"/>
  <c r="I347" i="54"/>
  <c r="O347" i="54" s="1"/>
  <c r="AL346" i="54"/>
  <c r="AK346" i="54" s="1"/>
  <c r="AI346" i="54"/>
  <c r="V346" i="54"/>
  <c r="U346" i="54"/>
  <c r="AE346" i="54" s="1"/>
  <c r="R346" i="54"/>
  <c r="O346" i="54"/>
  <c r="I346" i="54"/>
  <c r="AL345" i="54"/>
  <c r="AK345" i="54" s="1"/>
  <c r="AI345" i="54"/>
  <c r="V345" i="54"/>
  <c r="U345" i="54"/>
  <c r="AE345" i="54" s="1"/>
  <c r="R345" i="54"/>
  <c r="I345" i="54"/>
  <c r="AL344" i="54"/>
  <c r="AK344" i="54" s="1"/>
  <c r="AI344" i="54"/>
  <c r="V344" i="54"/>
  <c r="U344" i="54"/>
  <c r="AE344" i="54" s="1"/>
  <c r="R344" i="54"/>
  <c r="O344" i="54"/>
  <c r="I344" i="54"/>
  <c r="AL343" i="54"/>
  <c r="AK343" i="54" s="1"/>
  <c r="AI343" i="54"/>
  <c r="V343" i="54"/>
  <c r="U343" i="54"/>
  <c r="AE343" i="54" s="1"/>
  <c r="R343" i="54"/>
  <c r="I343" i="54"/>
  <c r="AL342" i="54"/>
  <c r="AK342" i="54" s="1"/>
  <c r="AI342" i="54"/>
  <c r="V342" i="54"/>
  <c r="U342" i="54"/>
  <c r="AE342" i="54" s="1"/>
  <c r="R342" i="54"/>
  <c r="O342" i="54"/>
  <c r="I342" i="54"/>
  <c r="AL341" i="54"/>
  <c r="AK341" i="54" s="1"/>
  <c r="AI341" i="54"/>
  <c r="V341" i="54"/>
  <c r="U341" i="54"/>
  <c r="AE341" i="54" s="1"/>
  <c r="R341" i="54"/>
  <c r="I341" i="54"/>
  <c r="C341" i="54"/>
  <c r="AL340" i="54"/>
  <c r="AK340" i="54" s="1"/>
  <c r="AI340" i="54"/>
  <c r="V340" i="54"/>
  <c r="U340" i="54"/>
  <c r="AE340" i="54" s="1"/>
  <c r="R340" i="54"/>
  <c r="I340" i="54"/>
  <c r="O340" i="54" s="1"/>
  <c r="AL339" i="54"/>
  <c r="AK339" i="54" s="1"/>
  <c r="AI339" i="54"/>
  <c r="V339" i="54"/>
  <c r="U339" i="54"/>
  <c r="AE339" i="54" s="1"/>
  <c r="R339" i="54"/>
  <c r="O339" i="54"/>
  <c r="I339" i="54"/>
  <c r="AL337" i="54"/>
  <c r="AK337" i="54" s="1"/>
  <c r="AI337" i="54"/>
  <c r="V337" i="54"/>
  <c r="U337" i="54"/>
  <c r="AE337" i="54" s="1"/>
  <c r="R337" i="54"/>
  <c r="I337" i="54"/>
  <c r="O337" i="54" s="1"/>
  <c r="AL336" i="54"/>
  <c r="AK336" i="54" s="1"/>
  <c r="AI336" i="54"/>
  <c r="V336" i="54"/>
  <c r="U336" i="54"/>
  <c r="AE336" i="54" s="1"/>
  <c r="R336" i="54"/>
  <c r="O336" i="54"/>
  <c r="I336" i="54"/>
  <c r="AL335" i="54"/>
  <c r="AK335" i="54" s="1"/>
  <c r="AI335" i="54"/>
  <c r="V335" i="54"/>
  <c r="U335" i="54"/>
  <c r="AE335" i="54" s="1"/>
  <c r="R335" i="54"/>
  <c r="I335" i="54"/>
  <c r="O335" i="54" s="1"/>
  <c r="AL334" i="54"/>
  <c r="AK334" i="54" s="1"/>
  <c r="AI334" i="54"/>
  <c r="V334" i="54"/>
  <c r="U334" i="54"/>
  <c r="AE334" i="54" s="1"/>
  <c r="R334" i="54"/>
  <c r="O334" i="54"/>
  <c r="I334" i="54"/>
  <c r="AL333" i="54"/>
  <c r="AK333" i="54" s="1"/>
  <c r="AI333" i="54"/>
  <c r="V333" i="54"/>
  <c r="U333" i="54"/>
  <c r="AE333" i="54" s="1"/>
  <c r="R333" i="54"/>
  <c r="I333" i="54"/>
  <c r="O333" i="54" s="1"/>
  <c r="AL332" i="54"/>
  <c r="AK332" i="54" s="1"/>
  <c r="AI332" i="54"/>
  <c r="V332" i="54"/>
  <c r="U332" i="54"/>
  <c r="AE332" i="54" s="1"/>
  <c r="R332" i="54"/>
  <c r="O332" i="54"/>
  <c r="I332" i="54"/>
  <c r="AL331" i="54"/>
  <c r="AK331" i="54" s="1"/>
  <c r="AI331" i="54"/>
  <c r="V331" i="54"/>
  <c r="U331" i="54"/>
  <c r="AE331" i="54" s="1"/>
  <c r="R331" i="54"/>
  <c r="I331" i="54"/>
  <c r="O331" i="54" s="1"/>
  <c r="AL330" i="54"/>
  <c r="AK330" i="54" s="1"/>
  <c r="AI330" i="54"/>
  <c r="V330" i="54"/>
  <c r="U330" i="54"/>
  <c r="AE330" i="54" s="1"/>
  <c r="R330" i="54"/>
  <c r="O330" i="54"/>
  <c r="I330" i="54"/>
  <c r="AL329" i="54"/>
  <c r="AK329" i="54" s="1"/>
  <c r="AI329" i="54"/>
  <c r="V329" i="54"/>
  <c r="U329" i="54"/>
  <c r="AE329" i="54" s="1"/>
  <c r="R329" i="54"/>
  <c r="I329" i="54"/>
  <c r="O329" i="54" s="1"/>
  <c r="AL328" i="54"/>
  <c r="AK328" i="54" s="1"/>
  <c r="AI328" i="54"/>
  <c r="V328" i="54"/>
  <c r="U328" i="54"/>
  <c r="AE328" i="54" s="1"/>
  <c r="R328" i="54"/>
  <c r="O328" i="54"/>
  <c r="I328" i="54"/>
  <c r="AL327" i="54"/>
  <c r="AK327" i="54" s="1"/>
  <c r="AI327" i="54"/>
  <c r="V327" i="54"/>
  <c r="U327" i="54"/>
  <c r="AE327" i="54" s="1"/>
  <c r="R327" i="54"/>
  <c r="I327" i="54"/>
  <c r="O327" i="54" s="1"/>
  <c r="AL326" i="54"/>
  <c r="AK326" i="54" s="1"/>
  <c r="AI326" i="54"/>
  <c r="V326" i="54"/>
  <c r="U326" i="54"/>
  <c r="AE326" i="54" s="1"/>
  <c r="R326" i="54"/>
  <c r="O326" i="54"/>
  <c r="I326" i="54"/>
  <c r="AL325" i="54"/>
  <c r="AK325" i="54" s="1"/>
  <c r="AI325" i="54"/>
  <c r="V325" i="54"/>
  <c r="U325" i="54"/>
  <c r="AE325" i="54" s="1"/>
  <c r="R325" i="54"/>
  <c r="I325" i="54"/>
  <c r="O325" i="54" s="1"/>
  <c r="AL324" i="54"/>
  <c r="AK324" i="54" s="1"/>
  <c r="AI324" i="54"/>
  <c r="V324" i="54"/>
  <c r="U324" i="54"/>
  <c r="AE324" i="54" s="1"/>
  <c r="R324" i="54"/>
  <c r="O324" i="54"/>
  <c r="I324" i="54"/>
  <c r="AL323" i="54"/>
  <c r="AK323" i="54" s="1"/>
  <c r="AI323" i="54"/>
  <c r="V323" i="54"/>
  <c r="U323" i="54"/>
  <c r="R323" i="54"/>
  <c r="I323" i="54"/>
  <c r="O323" i="54" s="1"/>
  <c r="AL322" i="54"/>
  <c r="AK322" i="54" s="1"/>
  <c r="AI322" i="54"/>
  <c r="V322" i="54"/>
  <c r="U322" i="54"/>
  <c r="AE322" i="54" s="1"/>
  <c r="R322" i="54"/>
  <c r="O322" i="54"/>
  <c r="I322" i="54"/>
  <c r="AL321" i="54"/>
  <c r="AK321" i="54" s="1"/>
  <c r="AI321" i="54"/>
  <c r="V321" i="54"/>
  <c r="U321" i="54"/>
  <c r="AE321" i="54" s="1"/>
  <c r="R321" i="54"/>
  <c r="I321" i="54"/>
  <c r="O321" i="54" s="1"/>
  <c r="AL320" i="54"/>
  <c r="AK320" i="54" s="1"/>
  <c r="AI320" i="54"/>
  <c r="V320" i="54"/>
  <c r="U320" i="54"/>
  <c r="AE320" i="54" s="1"/>
  <c r="R320" i="54"/>
  <c r="O320" i="54"/>
  <c r="I320" i="54"/>
  <c r="AL319" i="54"/>
  <c r="AK319" i="54" s="1"/>
  <c r="AI319" i="54"/>
  <c r="V319" i="54"/>
  <c r="U319" i="54"/>
  <c r="AE319" i="54" s="1"/>
  <c r="R319" i="54"/>
  <c r="I319" i="54"/>
  <c r="O319" i="54" s="1"/>
  <c r="AL318" i="54"/>
  <c r="AK318" i="54" s="1"/>
  <c r="AI318" i="54"/>
  <c r="V318" i="54"/>
  <c r="U318" i="54"/>
  <c r="AE318" i="54" s="1"/>
  <c r="R318" i="54"/>
  <c r="O318" i="54"/>
  <c r="I318" i="54"/>
  <c r="AL317" i="54"/>
  <c r="AK317" i="54" s="1"/>
  <c r="AI317" i="54"/>
  <c r="V317" i="54"/>
  <c r="U317" i="54"/>
  <c r="R317" i="54"/>
  <c r="I317" i="54"/>
  <c r="O317" i="54" s="1"/>
  <c r="AL316" i="54"/>
  <c r="AK316" i="54" s="1"/>
  <c r="AI316" i="54"/>
  <c r="V316" i="54"/>
  <c r="U316" i="54"/>
  <c r="AE316" i="54" s="1"/>
  <c r="R316" i="54"/>
  <c r="O316" i="54"/>
  <c r="I316" i="54"/>
  <c r="AL315" i="54"/>
  <c r="AK315" i="54" s="1"/>
  <c r="AI315" i="54"/>
  <c r="V315" i="54"/>
  <c r="U315" i="54"/>
  <c r="R315" i="54"/>
  <c r="I315" i="54"/>
  <c r="O315" i="54" s="1"/>
  <c r="AL314" i="54"/>
  <c r="AK314" i="54" s="1"/>
  <c r="AI314" i="54"/>
  <c r="V314" i="54"/>
  <c r="U314" i="54"/>
  <c r="AE314" i="54" s="1"/>
  <c r="R314" i="54"/>
  <c r="O314" i="54"/>
  <c r="I314" i="54"/>
  <c r="AL313" i="54"/>
  <c r="AK313" i="54" s="1"/>
  <c r="AI313" i="54"/>
  <c r="V313" i="54"/>
  <c r="U313" i="54"/>
  <c r="AE313" i="54" s="1"/>
  <c r="R313" i="54"/>
  <c r="I313" i="54"/>
  <c r="O313" i="54" s="1"/>
  <c r="AL312" i="54"/>
  <c r="AK312" i="54" s="1"/>
  <c r="AI312" i="54"/>
  <c r="V312" i="54"/>
  <c r="U312" i="54"/>
  <c r="AE312" i="54" s="1"/>
  <c r="R312" i="54"/>
  <c r="O312" i="54"/>
  <c r="I312" i="54"/>
  <c r="AL311" i="54"/>
  <c r="AK311" i="54" s="1"/>
  <c r="AI311" i="54"/>
  <c r="V311" i="54"/>
  <c r="U311" i="54"/>
  <c r="AE311" i="54" s="1"/>
  <c r="R311" i="54"/>
  <c r="I311" i="54"/>
  <c r="O311" i="54" s="1"/>
  <c r="AL310" i="54"/>
  <c r="AK310" i="54" s="1"/>
  <c r="AI310" i="54"/>
  <c r="V310" i="54"/>
  <c r="U310" i="54"/>
  <c r="AE310" i="54" s="1"/>
  <c r="R310" i="54"/>
  <c r="O310" i="54"/>
  <c r="I310" i="54"/>
  <c r="AL308" i="54"/>
  <c r="AK308" i="54" s="1"/>
  <c r="AI308" i="54"/>
  <c r="V308" i="54"/>
  <c r="U308" i="54"/>
  <c r="AE308" i="54" s="1"/>
  <c r="R308" i="54"/>
  <c r="I308" i="54"/>
  <c r="O308" i="54" s="1"/>
  <c r="AI307" i="54"/>
  <c r="V307" i="54"/>
  <c r="U307" i="54"/>
  <c r="AE307" i="54" s="1"/>
  <c r="AG307" i="54" s="1"/>
  <c r="R307" i="54"/>
  <c r="I307" i="54"/>
  <c r="AI306" i="54"/>
  <c r="V306" i="54"/>
  <c r="U306" i="54"/>
  <c r="AE306" i="54" s="1"/>
  <c r="AG306" i="54" s="1"/>
  <c r="R306" i="54"/>
  <c r="I306" i="54"/>
  <c r="AI305" i="54"/>
  <c r="V305" i="54"/>
  <c r="U305" i="54"/>
  <c r="AE305" i="54" s="1"/>
  <c r="AG305" i="54" s="1"/>
  <c r="R305" i="54"/>
  <c r="I305" i="54"/>
  <c r="AI304" i="54"/>
  <c r="V304" i="54"/>
  <c r="U304" i="54"/>
  <c r="AE304" i="54" s="1"/>
  <c r="AG304" i="54" s="1"/>
  <c r="R304" i="54"/>
  <c r="I304" i="54"/>
  <c r="AL303" i="54"/>
  <c r="AK303" i="54" s="1"/>
  <c r="AI303" i="54"/>
  <c r="V303" i="54"/>
  <c r="U303" i="54"/>
  <c r="AE303" i="54" s="1"/>
  <c r="R303" i="54"/>
  <c r="O303" i="54"/>
  <c r="I303" i="54"/>
  <c r="AL302" i="54"/>
  <c r="AK302" i="54" s="1"/>
  <c r="AI302" i="54"/>
  <c r="V302" i="54"/>
  <c r="U302" i="54"/>
  <c r="AE302" i="54" s="1"/>
  <c r="R302" i="54"/>
  <c r="I302" i="54"/>
  <c r="O302" i="54" s="1"/>
  <c r="AL301" i="54"/>
  <c r="AK301" i="54" s="1"/>
  <c r="AI301" i="54"/>
  <c r="V301" i="54"/>
  <c r="U301" i="54"/>
  <c r="AE301" i="54" s="1"/>
  <c r="R301" i="54"/>
  <c r="O301" i="54"/>
  <c r="I301" i="54"/>
  <c r="AL300" i="54"/>
  <c r="AK300" i="54" s="1"/>
  <c r="AI300" i="54"/>
  <c r="V300" i="54"/>
  <c r="U300" i="54"/>
  <c r="AE300" i="54" s="1"/>
  <c r="R300" i="54"/>
  <c r="I300" i="54"/>
  <c r="AL299" i="54"/>
  <c r="AK299" i="54" s="1"/>
  <c r="AI299" i="54"/>
  <c r="V299" i="54"/>
  <c r="U299" i="54"/>
  <c r="AE299" i="54" s="1"/>
  <c r="R299" i="54"/>
  <c r="O299" i="54"/>
  <c r="I299" i="54"/>
  <c r="AL298" i="54"/>
  <c r="AK298" i="54" s="1"/>
  <c r="AI298" i="54"/>
  <c r="V298" i="54"/>
  <c r="U298" i="54"/>
  <c r="AE298" i="54" s="1"/>
  <c r="R298" i="54"/>
  <c r="I298" i="54"/>
  <c r="AL297" i="54"/>
  <c r="AK297" i="54" s="1"/>
  <c r="AI297" i="54"/>
  <c r="V297" i="54"/>
  <c r="U297" i="54"/>
  <c r="AE297" i="54" s="1"/>
  <c r="R297" i="54"/>
  <c r="O297" i="54"/>
  <c r="I297" i="54"/>
  <c r="AL296" i="54"/>
  <c r="AK296" i="54" s="1"/>
  <c r="AI296" i="54"/>
  <c r="V296" i="54"/>
  <c r="U296" i="54"/>
  <c r="AE296" i="54" s="1"/>
  <c r="R296" i="54"/>
  <c r="I296" i="54"/>
  <c r="AL295" i="54"/>
  <c r="AK295" i="54" s="1"/>
  <c r="AI295" i="54"/>
  <c r="V295" i="54"/>
  <c r="U295" i="54"/>
  <c r="AE295" i="54" s="1"/>
  <c r="R295" i="54"/>
  <c r="O295" i="54"/>
  <c r="I295" i="54"/>
  <c r="AL294" i="54"/>
  <c r="AK294" i="54" s="1"/>
  <c r="AI294" i="54"/>
  <c r="V294" i="54"/>
  <c r="U294" i="54"/>
  <c r="AE294" i="54" s="1"/>
  <c r="R294" i="54"/>
  <c r="I294" i="54"/>
  <c r="O294" i="54" s="1"/>
  <c r="AL293" i="54"/>
  <c r="AK293" i="54" s="1"/>
  <c r="AI293" i="54"/>
  <c r="V293" i="54"/>
  <c r="U293" i="54"/>
  <c r="AE293" i="54" s="1"/>
  <c r="R293" i="54"/>
  <c r="O293" i="54"/>
  <c r="I293" i="54"/>
  <c r="AL292" i="54"/>
  <c r="AK292" i="54" s="1"/>
  <c r="AI292" i="54"/>
  <c r="V292" i="54"/>
  <c r="U292" i="54"/>
  <c r="AE292" i="54" s="1"/>
  <c r="R292" i="54"/>
  <c r="I292" i="54"/>
  <c r="AL291" i="54"/>
  <c r="AK291" i="54" s="1"/>
  <c r="AI291" i="54"/>
  <c r="V291" i="54"/>
  <c r="U291" i="54"/>
  <c r="AE291" i="54" s="1"/>
  <c r="R291" i="54"/>
  <c r="O291" i="54"/>
  <c r="I291" i="54"/>
  <c r="AL290" i="54"/>
  <c r="AK290" i="54" s="1"/>
  <c r="AI290" i="54"/>
  <c r="V290" i="54"/>
  <c r="U290" i="54"/>
  <c r="AE290" i="54" s="1"/>
  <c r="R290" i="54"/>
  <c r="I290" i="54"/>
  <c r="AL289" i="54"/>
  <c r="AK289" i="54" s="1"/>
  <c r="AI289" i="54"/>
  <c r="V289" i="54"/>
  <c r="U289" i="54"/>
  <c r="AE289" i="54" s="1"/>
  <c r="R289" i="54"/>
  <c r="O289" i="54"/>
  <c r="I289" i="54"/>
  <c r="AL288" i="54"/>
  <c r="AK288" i="54" s="1"/>
  <c r="AI288" i="54"/>
  <c r="V288" i="54"/>
  <c r="U288" i="54"/>
  <c r="AE288" i="54" s="1"/>
  <c r="R288" i="54"/>
  <c r="I288" i="54"/>
  <c r="AL287" i="54"/>
  <c r="AK287" i="54" s="1"/>
  <c r="AI287" i="54"/>
  <c r="V287" i="54"/>
  <c r="U287" i="54"/>
  <c r="AE287" i="54" s="1"/>
  <c r="R287" i="54"/>
  <c r="O287" i="54"/>
  <c r="I287" i="54"/>
  <c r="AL286" i="54"/>
  <c r="AK286" i="54" s="1"/>
  <c r="AI286" i="54"/>
  <c r="V286" i="54"/>
  <c r="U286" i="54"/>
  <c r="AE286" i="54" s="1"/>
  <c r="R286" i="54"/>
  <c r="I286" i="54"/>
  <c r="AL285" i="54"/>
  <c r="AK285" i="54" s="1"/>
  <c r="AI285" i="54"/>
  <c r="V285" i="54"/>
  <c r="U285" i="54"/>
  <c r="AE285" i="54" s="1"/>
  <c r="R285" i="54"/>
  <c r="O285" i="54"/>
  <c r="I285" i="54"/>
  <c r="AL284" i="54"/>
  <c r="AK284" i="54" s="1"/>
  <c r="AI284" i="54"/>
  <c r="V284" i="54"/>
  <c r="U284" i="54"/>
  <c r="AE284" i="54" s="1"/>
  <c r="R284" i="54"/>
  <c r="I284" i="54"/>
  <c r="AL283" i="54"/>
  <c r="AK283" i="54" s="1"/>
  <c r="AI283" i="54"/>
  <c r="V283" i="54"/>
  <c r="U283" i="54"/>
  <c r="AE283" i="54" s="1"/>
  <c r="R283" i="54"/>
  <c r="O283" i="54"/>
  <c r="I283" i="54"/>
  <c r="AL282" i="54"/>
  <c r="AK282" i="54" s="1"/>
  <c r="AI282" i="54"/>
  <c r="V282" i="54"/>
  <c r="U282" i="54"/>
  <c r="AE282" i="54" s="1"/>
  <c r="R282" i="54"/>
  <c r="I282" i="54"/>
  <c r="AL281" i="54"/>
  <c r="AK281" i="54" s="1"/>
  <c r="AI281" i="54"/>
  <c r="V281" i="54"/>
  <c r="U281" i="54"/>
  <c r="AE281" i="54" s="1"/>
  <c r="R281" i="54"/>
  <c r="O281" i="54"/>
  <c r="I281" i="54"/>
  <c r="AL280" i="54"/>
  <c r="AK280" i="54" s="1"/>
  <c r="AI280" i="54"/>
  <c r="V280" i="54"/>
  <c r="U280" i="54"/>
  <c r="AE280" i="54" s="1"/>
  <c r="R280" i="54"/>
  <c r="I280" i="54"/>
  <c r="AL277" i="54"/>
  <c r="AK277" i="54" s="1"/>
  <c r="AI277" i="54"/>
  <c r="V277" i="54"/>
  <c r="U277" i="54"/>
  <c r="AE277" i="54" s="1"/>
  <c r="R277" i="54"/>
  <c r="O277" i="54"/>
  <c r="I277" i="54"/>
  <c r="AL276" i="54"/>
  <c r="AK276" i="54" s="1"/>
  <c r="AI276" i="54"/>
  <c r="V276" i="54"/>
  <c r="U276" i="54"/>
  <c r="AE276" i="54" s="1"/>
  <c r="R276" i="54"/>
  <c r="I276" i="54"/>
  <c r="O276" i="54" s="1"/>
  <c r="AL275" i="54"/>
  <c r="AK275" i="54"/>
  <c r="AI275" i="54"/>
  <c r="V275" i="54"/>
  <c r="U275" i="54"/>
  <c r="AE275" i="54" s="1"/>
  <c r="R275" i="54"/>
  <c r="O275" i="54"/>
  <c r="I275" i="54"/>
  <c r="AL274" i="54"/>
  <c r="AK274" i="54" s="1"/>
  <c r="AI274" i="54"/>
  <c r="V274" i="54"/>
  <c r="U274" i="54"/>
  <c r="AE274" i="54" s="1"/>
  <c r="R274" i="54"/>
  <c r="I274" i="54"/>
  <c r="O274" i="54" s="1"/>
  <c r="AL273" i="54"/>
  <c r="AK273" i="54" s="1"/>
  <c r="AI273" i="54"/>
  <c r="V273" i="54"/>
  <c r="U273" i="54"/>
  <c r="AE273" i="54" s="1"/>
  <c r="R273" i="54"/>
  <c r="O273" i="54"/>
  <c r="I273" i="54"/>
  <c r="AL272" i="54"/>
  <c r="AK272" i="54" s="1"/>
  <c r="AI272" i="54"/>
  <c r="V272" i="54"/>
  <c r="U272" i="54"/>
  <c r="AE272" i="54" s="1"/>
  <c r="R272" i="54"/>
  <c r="I272" i="54"/>
  <c r="O272" i="54" s="1"/>
  <c r="AL271" i="54"/>
  <c r="AK271" i="54" s="1"/>
  <c r="AI271" i="54"/>
  <c r="V271" i="54"/>
  <c r="U271" i="54"/>
  <c r="AE271" i="54" s="1"/>
  <c r="R271" i="54"/>
  <c r="O271" i="54"/>
  <c r="I271" i="54"/>
  <c r="AL270" i="54"/>
  <c r="AK270" i="54" s="1"/>
  <c r="AI270" i="54"/>
  <c r="V270" i="54"/>
  <c r="U270" i="54"/>
  <c r="AE270" i="54" s="1"/>
  <c r="R270" i="54"/>
  <c r="I270" i="54"/>
  <c r="O270" i="54" s="1"/>
  <c r="AL269" i="54"/>
  <c r="AK269" i="54" s="1"/>
  <c r="AI269" i="54"/>
  <c r="V269" i="54"/>
  <c r="U269" i="54"/>
  <c r="AE269" i="54" s="1"/>
  <c r="R269" i="54"/>
  <c r="O269" i="54"/>
  <c r="I269" i="54"/>
  <c r="AL268" i="54"/>
  <c r="AK268" i="54" s="1"/>
  <c r="AI268" i="54"/>
  <c r="V268" i="54"/>
  <c r="U268" i="54"/>
  <c r="AE268" i="54" s="1"/>
  <c r="R268" i="54"/>
  <c r="I268" i="54"/>
  <c r="O268" i="54" s="1"/>
  <c r="AL267" i="54"/>
  <c r="AK267" i="54"/>
  <c r="AI267" i="54"/>
  <c r="V267" i="54"/>
  <c r="U267" i="54"/>
  <c r="AE267" i="54" s="1"/>
  <c r="R267" i="54"/>
  <c r="O267" i="54"/>
  <c r="I267" i="54"/>
  <c r="AL266" i="54"/>
  <c r="AK266" i="54" s="1"/>
  <c r="AI266" i="54"/>
  <c r="V266" i="54"/>
  <c r="U266" i="54"/>
  <c r="AE266" i="54" s="1"/>
  <c r="R266" i="54"/>
  <c r="I266" i="54"/>
  <c r="O266" i="54" s="1"/>
  <c r="AL265" i="54"/>
  <c r="AK265" i="54" s="1"/>
  <c r="AI265" i="54"/>
  <c r="V265" i="54"/>
  <c r="U265" i="54"/>
  <c r="AE265" i="54" s="1"/>
  <c r="R265" i="54"/>
  <c r="O265" i="54"/>
  <c r="I265" i="54"/>
  <c r="AL264" i="54"/>
  <c r="AK264" i="54" s="1"/>
  <c r="AI264" i="54"/>
  <c r="V264" i="54"/>
  <c r="U264" i="54"/>
  <c r="AE264" i="54" s="1"/>
  <c r="R264" i="54"/>
  <c r="I264" i="54"/>
  <c r="O264" i="54" s="1"/>
  <c r="AL263" i="54"/>
  <c r="AK263" i="54" s="1"/>
  <c r="AI263" i="54"/>
  <c r="V263" i="54"/>
  <c r="U263" i="54"/>
  <c r="AE263" i="54" s="1"/>
  <c r="R263" i="54"/>
  <c r="O263" i="54"/>
  <c r="I263" i="54"/>
  <c r="AL262" i="54"/>
  <c r="AK262" i="54" s="1"/>
  <c r="AI262" i="54"/>
  <c r="V262" i="54"/>
  <c r="U262" i="54"/>
  <c r="AE262" i="54" s="1"/>
  <c r="R262" i="54"/>
  <c r="I262" i="54"/>
  <c r="O262" i="54" s="1"/>
  <c r="AL261" i="54"/>
  <c r="AK261" i="54" s="1"/>
  <c r="AI261" i="54"/>
  <c r="V261" i="54"/>
  <c r="U261" i="54"/>
  <c r="AE261" i="54" s="1"/>
  <c r="R261" i="54"/>
  <c r="O261" i="54"/>
  <c r="I261" i="54"/>
  <c r="AL260" i="54"/>
  <c r="AK260" i="54" s="1"/>
  <c r="AI260" i="54"/>
  <c r="V260" i="54"/>
  <c r="U260" i="54"/>
  <c r="AE260" i="54" s="1"/>
  <c r="R260" i="54"/>
  <c r="I260" i="54"/>
  <c r="O260" i="54" s="1"/>
  <c r="AL259" i="54"/>
  <c r="AK259" i="54" s="1"/>
  <c r="AI259" i="54"/>
  <c r="V259" i="54"/>
  <c r="U259" i="54"/>
  <c r="AE259" i="54" s="1"/>
  <c r="R259" i="54"/>
  <c r="O259" i="54"/>
  <c r="I259" i="54"/>
  <c r="AL258" i="54"/>
  <c r="AK258" i="54" s="1"/>
  <c r="AI258" i="54"/>
  <c r="V258" i="54"/>
  <c r="U258" i="54"/>
  <c r="AE258" i="54" s="1"/>
  <c r="R258" i="54"/>
  <c r="I258" i="54"/>
  <c r="O258" i="54" s="1"/>
  <c r="AL257" i="54"/>
  <c r="AK257" i="54" s="1"/>
  <c r="AI257" i="54"/>
  <c r="V257" i="54"/>
  <c r="U257" i="54"/>
  <c r="AE257" i="54" s="1"/>
  <c r="R257" i="54"/>
  <c r="O257" i="54"/>
  <c r="I257" i="54"/>
  <c r="AL255" i="54"/>
  <c r="AK255" i="54" s="1"/>
  <c r="AI255" i="54"/>
  <c r="V255" i="54"/>
  <c r="U255" i="54"/>
  <c r="AE255" i="54" s="1"/>
  <c r="R255" i="54"/>
  <c r="I255" i="54"/>
  <c r="O255" i="54" s="1"/>
  <c r="AL254" i="54"/>
  <c r="AK254" i="54" s="1"/>
  <c r="AI254" i="54"/>
  <c r="V254" i="54"/>
  <c r="U254" i="54"/>
  <c r="AE254" i="54" s="1"/>
  <c r="R254" i="54"/>
  <c r="O254" i="54"/>
  <c r="I254" i="54"/>
  <c r="AL253" i="54"/>
  <c r="AK253" i="54" s="1"/>
  <c r="AI253" i="54"/>
  <c r="V253" i="54"/>
  <c r="U253" i="54"/>
  <c r="AE253" i="54" s="1"/>
  <c r="R253" i="54"/>
  <c r="I253" i="54"/>
  <c r="O253" i="54" s="1"/>
  <c r="AL252" i="54"/>
  <c r="AK252" i="54" s="1"/>
  <c r="AI252" i="54"/>
  <c r="V252" i="54"/>
  <c r="U252" i="54"/>
  <c r="AE252" i="54" s="1"/>
  <c r="R252" i="54"/>
  <c r="O252" i="54"/>
  <c r="I252" i="54"/>
  <c r="AL251" i="54"/>
  <c r="AK251" i="54" s="1"/>
  <c r="AI251" i="54"/>
  <c r="V251" i="54"/>
  <c r="U251" i="54"/>
  <c r="AE251" i="54" s="1"/>
  <c r="R251" i="54"/>
  <c r="I251" i="54"/>
  <c r="O251" i="54" s="1"/>
  <c r="AL250" i="54"/>
  <c r="AK250" i="54" s="1"/>
  <c r="AI250" i="54"/>
  <c r="V250" i="54"/>
  <c r="U250" i="54"/>
  <c r="AE250" i="54" s="1"/>
  <c r="R250" i="54"/>
  <c r="O250" i="54"/>
  <c r="I250" i="54"/>
  <c r="AL249" i="54"/>
  <c r="AK249" i="54" s="1"/>
  <c r="AI249" i="54"/>
  <c r="V249" i="54"/>
  <c r="U249" i="54"/>
  <c r="AE249" i="54" s="1"/>
  <c r="R249" i="54"/>
  <c r="I249" i="54"/>
  <c r="O249" i="54" s="1"/>
  <c r="AL247" i="54"/>
  <c r="AI247" i="54"/>
  <c r="AE247" i="54"/>
  <c r="Y247" i="54"/>
  <c r="V247" i="54"/>
  <c r="I247" i="54"/>
  <c r="AL246" i="54"/>
  <c r="AK246" i="54" s="1"/>
  <c r="AI246" i="54"/>
  <c r="V246" i="54"/>
  <c r="U246" i="54"/>
  <c r="AE246" i="54" s="1"/>
  <c r="R246" i="54"/>
  <c r="O246" i="54"/>
  <c r="I246" i="54"/>
  <c r="AL245" i="54"/>
  <c r="AK245" i="54" s="1"/>
  <c r="AI245" i="54"/>
  <c r="V245" i="54"/>
  <c r="U245" i="54"/>
  <c r="AE245" i="54" s="1"/>
  <c r="R245" i="54"/>
  <c r="I245" i="54"/>
  <c r="O245" i="54" s="1"/>
  <c r="AL244" i="54"/>
  <c r="AK244" i="54"/>
  <c r="AI244" i="54"/>
  <c r="V244" i="54"/>
  <c r="U244" i="54"/>
  <c r="AE244" i="54" s="1"/>
  <c r="R244" i="54"/>
  <c r="O244" i="54"/>
  <c r="I244" i="54"/>
  <c r="AL243" i="54"/>
  <c r="AK243" i="54" s="1"/>
  <c r="AI243" i="54"/>
  <c r="V243" i="54"/>
  <c r="R243" i="54"/>
  <c r="I243" i="54"/>
  <c r="AL242" i="54"/>
  <c r="AK242" i="54" s="1"/>
  <c r="AI242" i="54"/>
  <c r="V242" i="54"/>
  <c r="U242" i="54"/>
  <c r="AE242" i="54" s="1"/>
  <c r="R242" i="54"/>
  <c r="O242" i="54"/>
  <c r="I242" i="54"/>
  <c r="AL241" i="54"/>
  <c r="AK241" i="54" s="1"/>
  <c r="AI241" i="54"/>
  <c r="V241" i="54"/>
  <c r="U241" i="54"/>
  <c r="AE241" i="54" s="1"/>
  <c r="R241" i="54"/>
  <c r="I241" i="54"/>
  <c r="O241" i="54" s="1"/>
  <c r="AL240" i="54"/>
  <c r="AK240" i="54" s="1"/>
  <c r="AI240" i="54"/>
  <c r="V240" i="54"/>
  <c r="U240" i="54"/>
  <c r="AE240" i="54" s="1"/>
  <c r="R240" i="54"/>
  <c r="O240" i="54"/>
  <c r="I240" i="54"/>
  <c r="AL239" i="54"/>
  <c r="AK239" i="54" s="1"/>
  <c r="AI239" i="54"/>
  <c r="V239" i="54"/>
  <c r="U239" i="54"/>
  <c r="AE239" i="54" s="1"/>
  <c r="R239" i="54"/>
  <c r="I239" i="54"/>
  <c r="O239" i="54" s="1"/>
  <c r="AL238" i="54"/>
  <c r="AK238" i="54" s="1"/>
  <c r="AI238" i="54"/>
  <c r="V238" i="54"/>
  <c r="U238" i="54"/>
  <c r="AE238" i="54" s="1"/>
  <c r="R238" i="54"/>
  <c r="O238" i="54"/>
  <c r="I238" i="54"/>
  <c r="AL235" i="54"/>
  <c r="AK235" i="54" s="1"/>
  <c r="AI235" i="54"/>
  <c r="V235" i="54"/>
  <c r="U235" i="54"/>
  <c r="AE235" i="54" s="1"/>
  <c r="R235" i="54"/>
  <c r="I235" i="54"/>
  <c r="AL234" i="54"/>
  <c r="AK234" i="54" s="1"/>
  <c r="AI234" i="54"/>
  <c r="V234" i="54"/>
  <c r="U234" i="54"/>
  <c r="AE234" i="54" s="1"/>
  <c r="R234" i="54"/>
  <c r="O234" i="54"/>
  <c r="I234" i="54"/>
  <c r="AL233" i="54"/>
  <c r="AK233" i="54" s="1"/>
  <c r="AI233" i="54"/>
  <c r="V233" i="54"/>
  <c r="U233" i="54"/>
  <c r="AE233" i="54" s="1"/>
  <c r="R233" i="54"/>
  <c r="I233" i="54"/>
  <c r="AL232" i="54"/>
  <c r="AK232" i="54" s="1"/>
  <c r="AI232" i="54"/>
  <c r="V232" i="54"/>
  <c r="U232" i="54"/>
  <c r="AE232" i="54" s="1"/>
  <c r="R232" i="54"/>
  <c r="O232" i="54"/>
  <c r="I232" i="54"/>
  <c r="AL231" i="54"/>
  <c r="AK231" i="54" s="1"/>
  <c r="AI231" i="54"/>
  <c r="V231" i="54"/>
  <c r="U231" i="54"/>
  <c r="AE231" i="54" s="1"/>
  <c r="R231" i="54"/>
  <c r="I231" i="54"/>
  <c r="AL230" i="54"/>
  <c r="AK230" i="54" s="1"/>
  <c r="AI230" i="54"/>
  <c r="V230" i="54"/>
  <c r="U230" i="54"/>
  <c r="AE230" i="54" s="1"/>
  <c r="R230" i="54"/>
  <c r="O230" i="54"/>
  <c r="I230" i="54"/>
  <c r="AL229" i="54"/>
  <c r="AK229" i="54" s="1"/>
  <c r="AI229" i="54"/>
  <c r="V229" i="54"/>
  <c r="U229" i="54"/>
  <c r="AE229" i="54" s="1"/>
  <c r="R229" i="54"/>
  <c r="I229" i="54"/>
  <c r="AL228" i="54"/>
  <c r="AK228" i="54" s="1"/>
  <c r="AI228" i="54"/>
  <c r="V228" i="54"/>
  <c r="U228" i="54"/>
  <c r="AE228" i="54" s="1"/>
  <c r="R228" i="54"/>
  <c r="O228" i="54"/>
  <c r="I228" i="54"/>
  <c r="AL227" i="54"/>
  <c r="AK227" i="54" s="1"/>
  <c r="AI227" i="54"/>
  <c r="V227" i="54"/>
  <c r="U227" i="54"/>
  <c r="AE227" i="54" s="1"/>
  <c r="R227" i="54"/>
  <c r="I227" i="54"/>
  <c r="AL226" i="54"/>
  <c r="AK226" i="54" s="1"/>
  <c r="AI226" i="54"/>
  <c r="V226" i="54"/>
  <c r="U226" i="54"/>
  <c r="AE226" i="54" s="1"/>
  <c r="R226" i="54"/>
  <c r="O226" i="54"/>
  <c r="I226" i="54"/>
  <c r="AL224" i="54"/>
  <c r="AK224" i="54" s="1"/>
  <c r="AI224" i="54"/>
  <c r="V224" i="54"/>
  <c r="U224" i="54"/>
  <c r="AE224" i="54" s="1"/>
  <c r="R224" i="54"/>
  <c r="I224" i="54"/>
  <c r="O224" i="54" s="1"/>
  <c r="AL223" i="54"/>
  <c r="AK223" i="54" s="1"/>
  <c r="AI223" i="54"/>
  <c r="V223" i="54"/>
  <c r="U223" i="54"/>
  <c r="AE223" i="54" s="1"/>
  <c r="R223" i="54"/>
  <c r="O223" i="54"/>
  <c r="I223" i="54"/>
  <c r="AL222" i="54"/>
  <c r="AK222" i="54" s="1"/>
  <c r="AI222" i="54"/>
  <c r="V222" i="54"/>
  <c r="U222" i="54"/>
  <c r="AE222" i="54" s="1"/>
  <c r="R222" i="54"/>
  <c r="I222" i="54"/>
  <c r="O222" i="54" s="1"/>
  <c r="AL221" i="54"/>
  <c r="AK221" i="54" s="1"/>
  <c r="AI221" i="54"/>
  <c r="V221" i="54"/>
  <c r="U221" i="54"/>
  <c r="AE221" i="54" s="1"/>
  <c r="R221" i="54"/>
  <c r="O221" i="54"/>
  <c r="I221" i="54"/>
  <c r="AL220" i="54"/>
  <c r="AK220" i="54" s="1"/>
  <c r="AI220" i="54"/>
  <c r="V220" i="54"/>
  <c r="U220" i="54"/>
  <c r="AE220" i="54" s="1"/>
  <c r="R220" i="54"/>
  <c r="I220" i="54"/>
  <c r="O220" i="54" s="1"/>
  <c r="AL218" i="54"/>
  <c r="AK218" i="54" s="1"/>
  <c r="AI218" i="54"/>
  <c r="V218" i="54"/>
  <c r="U218" i="54"/>
  <c r="AE218" i="54" s="1"/>
  <c r="R218" i="54"/>
  <c r="O218" i="54"/>
  <c r="I218" i="54"/>
  <c r="AL217" i="54"/>
  <c r="AK217" i="54" s="1"/>
  <c r="AI217" i="54"/>
  <c r="V217" i="54"/>
  <c r="U217" i="54"/>
  <c r="AE217" i="54" s="1"/>
  <c r="R217" i="54"/>
  <c r="I217" i="54"/>
  <c r="O217" i="54" s="1"/>
  <c r="AL216" i="54"/>
  <c r="AK216" i="54" s="1"/>
  <c r="AI216" i="54"/>
  <c r="V216" i="54"/>
  <c r="U216" i="54"/>
  <c r="AE216" i="54" s="1"/>
  <c r="R216" i="54"/>
  <c r="O216" i="54"/>
  <c r="I216" i="54"/>
  <c r="AL215" i="54"/>
  <c r="AK215" i="54" s="1"/>
  <c r="AI215" i="54"/>
  <c r="V215" i="54"/>
  <c r="U215" i="54"/>
  <c r="AE215" i="54" s="1"/>
  <c r="R215" i="54"/>
  <c r="I215" i="54"/>
  <c r="O215" i="54" s="1"/>
  <c r="AL214" i="54"/>
  <c r="AK214" i="54" s="1"/>
  <c r="AI214" i="54"/>
  <c r="V214" i="54"/>
  <c r="U214" i="54"/>
  <c r="AE214" i="54" s="1"/>
  <c r="R214" i="54"/>
  <c r="O214" i="54"/>
  <c r="I214" i="54"/>
  <c r="AL213" i="54"/>
  <c r="AK213" i="54" s="1"/>
  <c r="AI213" i="54"/>
  <c r="V213" i="54"/>
  <c r="U213" i="54"/>
  <c r="AE213" i="54" s="1"/>
  <c r="R213" i="54"/>
  <c r="I213" i="54"/>
  <c r="O213" i="54" s="1"/>
  <c r="AL212" i="54"/>
  <c r="AK212" i="54" s="1"/>
  <c r="AI212" i="54"/>
  <c r="V212" i="54"/>
  <c r="U212" i="54"/>
  <c r="AE212" i="54" s="1"/>
  <c r="R212" i="54"/>
  <c r="O212" i="54"/>
  <c r="I212" i="54"/>
  <c r="AL211" i="54"/>
  <c r="AK211" i="54" s="1"/>
  <c r="AI211" i="54"/>
  <c r="V211" i="54"/>
  <c r="U211" i="54"/>
  <c r="AE211" i="54" s="1"/>
  <c r="R211" i="54"/>
  <c r="I211" i="54"/>
  <c r="O211" i="54" s="1"/>
  <c r="AL210" i="54"/>
  <c r="AK210" i="54" s="1"/>
  <c r="AI210" i="54"/>
  <c r="V210" i="54"/>
  <c r="U210" i="54"/>
  <c r="AE210" i="54" s="1"/>
  <c r="R210" i="54"/>
  <c r="O210" i="54"/>
  <c r="I210" i="54"/>
  <c r="AL208" i="54"/>
  <c r="AK208" i="54" s="1"/>
  <c r="AI208" i="54"/>
  <c r="V208" i="54"/>
  <c r="U208" i="54"/>
  <c r="AE208" i="54" s="1"/>
  <c r="R208" i="54"/>
  <c r="I208" i="54"/>
  <c r="O208" i="54" s="1"/>
  <c r="AL207" i="54"/>
  <c r="AK207" i="54" s="1"/>
  <c r="AI207" i="54"/>
  <c r="V207" i="54"/>
  <c r="U207" i="54"/>
  <c r="AE207" i="54" s="1"/>
  <c r="R207" i="54"/>
  <c r="O207" i="54"/>
  <c r="I207" i="54"/>
  <c r="AL206" i="54"/>
  <c r="AK206" i="54" s="1"/>
  <c r="AI206" i="54"/>
  <c r="V206" i="54"/>
  <c r="U206" i="54"/>
  <c r="AE206" i="54" s="1"/>
  <c r="R206" i="54"/>
  <c r="I206" i="54"/>
  <c r="O206" i="54" s="1"/>
  <c r="AL205" i="54"/>
  <c r="AK205" i="54" s="1"/>
  <c r="AI205" i="54"/>
  <c r="V205" i="54"/>
  <c r="U205" i="54"/>
  <c r="AE205" i="54" s="1"/>
  <c r="R205" i="54"/>
  <c r="O205" i="54"/>
  <c r="I205" i="54"/>
  <c r="AL204" i="54"/>
  <c r="AK204" i="54" s="1"/>
  <c r="AI204" i="54"/>
  <c r="V204" i="54"/>
  <c r="U204" i="54"/>
  <c r="AE204" i="54" s="1"/>
  <c r="R204" i="54"/>
  <c r="I204" i="54"/>
  <c r="O204" i="54" s="1"/>
  <c r="AL203" i="54"/>
  <c r="AK203" i="54" s="1"/>
  <c r="AI203" i="54"/>
  <c r="V203" i="54"/>
  <c r="U203" i="54"/>
  <c r="AE203" i="54" s="1"/>
  <c r="R203" i="54"/>
  <c r="O203" i="54"/>
  <c r="I203" i="54"/>
  <c r="AL202" i="54"/>
  <c r="AK202" i="54" s="1"/>
  <c r="AI202" i="54"/>
  <c r="V202" i="54"/>
  <c r="U202" i="54"/>
  <c r="AE202" i="54" s="1"/>
  <c r="R202" i="54"/>
  <c r="I202" i="54"/>
  <c r="O202" i="54" s="1"/>
  <c r="AL201" i="54"/>
  <c r="AK201" i="54" s="1"/>
  <c r="AI201" i="54"/>
  <c r="V201" i="54"/>
  <c r="U201" i="54"/>
  <c r="AE201" i="54" s="1"/>
  <c r="R201" i="54"/>
  <c r="O201" i="54"/>
  <c r="I201" i="54"/>
  <c r="AL200" i="54"/>
  <c r="AK200" i="54" s="1"/>
  <c r="AI200" i="54"/>
  <c r="V200" i="54"/>
  <c r="U200" i="54"/>
  <c r="AE200" i="54" s="1"/>
  <c r="R200" i="54"/>
  <c r="I200" i="54"/>
  <c r="O200" i="54" s="1"/>
  <c r="AL199" i="54"/>
  <c r="AK199" i="54" s="1"/>
  <c r="AI199" i="54"/>
  <c r="V199" i="54"/>
  <c r="U199" i="54"/>
  <c r="AE199" i="54" s="1"/>
  <c r="R199" i="54"/>
  <c r="O199" i="54"/>
  <c r="I199" i="54"/>
  <c r="AL198" i="54"/>
  <c r="AK198" i="54" s="1"/>
  <c r="AI198" i="54"/>
  <c r="V198" i="54"/>
  <c r="U198" i="54"/>
  <c r="AE198" i="54" s="1"/>
  <c r="R198" i="54"/>
  <c r="I198" i="54"/>
  <c r="O198" i="54" s="1"/>
  <c r="AL197" i="54"/>
  <c r="AK197" i="54" s="1"/>
  <c r="AI197" i="54"/>
  <c r="V197" i="54"/>
  <c r="U197" i="54"/>
  <c r="AE197" i="54" s="1"/>
  <c r="R197" i="54"/>
  <c r="O197" i="54"/>
  <c r="I197" i="54"/>
  <c r="AL196" i="54"/>
  <c r="AK196" i="54" s="1"/>
  <c r="AI196" i="54"/>
  <c r="V196" i="54"/>
  <c r="U196" i="54"/>
  <c r="AE196" i="54" s="1"/>
  <c r="R196" i="54"/>
  <c r="I196" i="54"/>
  <c r="O196" i="54" s="1"/>
  <c r="AL195" i="54"/>
  <c r="AK195" i="54" s="1"/>
  <c r="AI195" i="54"/>
  <c r="V195" i="54"/>
  <c r="U195" i="54"/>
  <c r="AE195" i="54" s="1"/>
  <c r="R195" i="54"/>
  <c r="O195" i="54"/>
  <c r="I195" i="54"/>
  <c r="AL194" i="54"/>
  <c r="AK194" i="54" s="1"/>
  <c r="AI194" i="54"/>
  <c r="V194" i="54"/>
  <c r="U194" i="54"/>
  <c r="AE194" i="54" s="1"/>
  <c r="R194" i="54"/>
  <c r="I194" i="54"/>
  <c r="O194" i="54" s="1"/>
  <c r="AL193" i="54"/>
  <c r="AK193" i="54" s="1"/>
  <c r="AI193" i="54"/>
  <c r="V193" i="54"/>
  <c r="U193" i="54"/>
  <c r="AE193" i="54" s="1"/>
  <c r="R193" i="54"/>
  <c r="O193" i="54"/>
  <c r="I193" i="54"/>
  <c r="AL192" i="54"/>
  <c r="AK192" i="54" s="1"/>
  <c r="AI192" i="54"/>
  <c r="V192" i="54"/>
  <c r="U192" i="54"/>
  <c r="AE192" i="54" s="1"/>
  <c r="R192" i="54"/>
  <c r="I192" i="54"/>
  <c r="O192" i="54" s="1"/>
  <c r="AL191" i="54"/>
  <c r="AK191" i="54" s="1"/>
  <c r="AI191" i="54"/>
  <c r="V191" i="54"/>
  <c r="U191" i="54"/>
  <c r="AE191" i="54" s="1"/>
  <c r="R191" i="54"/>
  <c r="O191" i="54"/>
  <c r="I191" i="54"/>
  <c r="AL190" i="54"/>
  <c r="AK190" i="54" s="1"/>
  <c r="AI190" i="54"/>
  <c r="V190" i="54"/>
  <c r="U190" i="54"/>
  <c r="AE190" i="54" s="1"/>
  <c r="R190" i="54"/>
  <c r="I190" i="54"/>
  <c r="O190" i="54" s="1"/>
  <c r="AL189" i="54"/>
  <c r="AK189" i="54" s="1"/>
  <c r="AI189" i="54"/>
  <c r="V189" i="54"/>
  <c r="U189" i="54"/>
  <c r="AE189" i="54" s="1"/>
  <c r="R189" i="54"/>
  <c r="O189" i="54"/>
  <c r="I189" i="54"/>
  <c r="AL188" i="54"/>
  <c r="AK188" i="54" s="1"/>
  <c r="AI188" i="54"/>
  <c r="V188" i="54"/>
  <c r="U188" i="54"/>
  <c r="AE188" i="54" s="1"/>
  <c r="R188" i="54"/>
  <c r="I188" i="54"/>
  <c r="O188" i="54" s="1"/>
  <c r="AL187" i="54"/>
  <c r="AK187" i="54" s="1"/>
  <c r="AI187" i="54"/>
  <c r="V187" i="54"/>
  <c r="U187" i="54"/>
  <c r="R187" i="54"/>
  <c r="O187" i="54"/>
  <c r="I187" i="54"/>
  <c r="AL186" i="54"/>
  <c r="AK186" i="54" s="1"/>
  <c r="AI186" i="54"/>
  <c r="V186" i="54"/>
  <c r="U186" i="54"/>
  <c r="AE186" i="54" s="1"/>
  <c r="R186" i="54"/>
  <c r="I186" i="54"/>
  <c r="O186" i="54" s="1"/>
  <c r="AL185" i="54"/>
  <c r="AK185" i="54" s="1"/>
  <c r="AI185" i="54"/>
  <c r="V185" i="54"/>
  <c r="U185" i="54"/>
  <c r="R185" i="54"/>
  <c r="O185" i="54"/>
  <c r="I185" i="54"/>
  <c r="AL184" i="54"/>
  <c r="AK184" i="54" s="1"/>
  <c r="AI184" i="54"/>
  <c r="V184" i="54"/>
  <c r="U184" i="54"/>
  <c r="AE184" i="54" s="1"/>
  <c r="R184" i="54"/>
  <c r="I184" i="54"/>
  <c r="O184" i="54" s="1"/>
  <c r="AL183" i="54"/>
  <c r="AK183" i="54" s="1"/>
  <c r="AI183" i="54"/>
  <c r="V183" i="54"/>
  <c r="U183" i="54"/>
  <c r="R183" i="54"/>
  <c r="O183" i="54"/>
  <c r="I183" i="54"/>
  <c r="AL182" i="54"/>
  <c r="AK182" i="54" s="1"/>
  <c r="AI182" i="54"/>
  <c r="V182" i="54"/>
  <c r="U182" i="54"/>
  <c r="AE182" i="54" s="1"/>
  <c r="R182" i="54"/>
  <c r="I182" i="54"/>
  <c r="O182" i="54" s="1"/>
  <c r="AL181" i="54"/>
  <c r="AK181" i="54" s="1"/>
  <c r="AI181" i="54"/>
  <c r="V181" i="54"/>
  <c r="U181" i="54"/>
  <c r="AE181" i="54" s="1"/>
  <c r="R181" i="54"/>
  <c r="O181" i="54"/>
  <c r="I181" i="54"/>
  <c r="AL180" i="54"/>
  <c r="AK180" i="54" s="1"/>
  <c r="AI180" i="54"/>
  <c r="V180" i="54"/>
  <c r="U180" i="54"/>
  <c r="AE180" i="54" s="1"/>
  <c r="R180" i="54"/>
  <c r="I180" i="54"/>
  <c r="O180" i="54" s="1"/>
  <c r="AL179" i="54"/>
  <c r="AK179" i="54" s="1"/>
  <c r="AI179" i="54"/>
  <c r="V179" i="54"/>
  <c r="U179" i="54"/>
  <c r="AE179" i="54" s="1"/>
  <c r="R179" i="54"/>
  <c r="O179" i="54"/>
  <c r="I179" i="54"/>
  <c r="AL178" i="54"/>
  <c r="AK178" i="54" s="1"/>
  <c r="AI178" i="54"/>
  <c r="V178" i="54"/>
  <c r="U178" i="54"/>
  <c r="AE178" i="54" s="1"/>
  <c r="R178" i="54"/>
  <c r="I178" i="54"/>
  <c r="O178" i="54" s="1"/>
  <c r="AL177" i="54"/>
  <c r="AK177" i="54" s="1"/>
  <c r="AI177" i="54"/>
  <c r="V177" i="54"/>
  <c r="U177" i="54"/>
  <c r="AE177" i="54" s="1"/>
  <c r="R177" i="54"/>
  <c r="O177" i="54"/>
  <c r="I177" i="54"/>
  <c r="AL176" i="54"/>
  <c r="AK176" i="54" s="1"/>
  <c r="AI176" i="54"/>
  <c r="V176" i="54"/>
  <c r="U176" i="54"/>
  <c r="AE176" i="54" s="1"/>
  <c r="R176" i="54"/>
  <c r="I176" i="54"/>
  <c r="O176" i="54" s="1"/>
  <c r="AL175" i="54"/>
  <c r="AK175" i="54" s="1"/>
  <c r="AI175" i="54"/>
  <c r="V175" i="54"/>
  <c r="U175" i="54"/>
  <c r="AE175" i="54" s="1"/>
  <c r="R175" i="54"/>
  <c r="O175" i="54"/>
  <c r="I175" i="54"/>
  <c r="AL174" i="54"/>
  <c r="AK174" i="54" s="1"/>
  <c r="AI174" i="54"/>
  <c r="V174" i="54"/>
  <c r="U174" i="54"/>
  <c r="AE174" i="54" s="1"/>
  <c r="R174" i="54"/>
  <c r="I174" i="54"/>
  <c r="O174" i="54" s="1"/>
  <c r="AL173" i="54"/>
  <c r="AK173" i="54" s="1"/>
  <c r="AI173" i="54"/>
  <c r="V173" i="54"/>
  <c r="U173" i="54"/>
  <c r="AE173" i="54" s="1"/>
  <c r="R173" i="54"/>
  <c r="O173" i="54"/>
  <c r="I173" i="54"/>
  <c r="AL171" i="54"/>
  <c r="AK171" i="54" s="1"/>
  <c r="AI171" i="54"/>
  <c r="V171" i="54"/>
  <c r="U171" i="54"/>
  <c r="AE171" i="54" s="1"/>
  <c r="R171" i="54"/>
  <c r="I171" i="54"/>
  <c r="O171" i="54" s="1"/>
  <c r="AL170" i="54"/>
  <c r="AK170" i="54" s="1"/>
  <c r="AI170" i="54"/>
  <c r="V170" i="54"/>
  <c r="U170" i="54"/>
  <c r="AE170" i="54" s="1"/>
  <c r="R170" i="54"/>
  <c r="O170" i="54"/>
  <c r="I170" i="54"/>
  <c r="AL169" i="54"/>
  <c r="AK169" i="54" s="1"/>
  <c r="AI169" i="54"/>
  <c r="V169" i="54"/>
  <c r="U169" i="54"/>
  <c r="AE169" i="54" s="1"/>
  <c r="R169" i="54"/>
  <c r="I169" i="54"/>
  <c r="O169" i="54" s="1"/>
  <c r="AL168" i="54"/>
  <c r="AK168" i="54" s="1"/>
  <c r="AI168" i="54"/>
  <c r="V168" i="54"/>
  <c r="U168" i="54"/>
  <c r="AE168" i="54" s="1"/>
  <c r="R168" i="54"/>
  <c r="O168" i="54"/>
  <c r="I168" i="54"/>
  <c r="AL167" i="54"/>
  <c r="AK167" i="54" s="1"/>
  <c r="AI167" i="54"/>
  <c r="V167" i="54"/>
  <c r="U167" i="54"/>
  <c r="AE167" i="54" s="1"/>
  <c r="R167" i="54"/>
  <c r="I167" i="54"/>
  <c r="O167" i="54" s="1"/>
  <c r="AL166" i="54"/>
  <c r="AK166" i="54" s="1"/>
  <c r="AI166" i="54"/>
  <c r="V166" i="54"/>
  <c r="U166" i="54"/>
  <c r="AE166" i="54" s="1"/>
  <c r="R166" i="54"/>
  <c r="O166" i="54"/>
  <c r="I166" i="54"/>
  <c r="AL165" i="54"/>
  <c r="AK165" i="54" s="1"/>
  <c r="AI165" i="54"/>
  <c r="V165" i="54"/>
  <c r="U165" i="54"/>
  <c r="AE165" i="54" s="1"/>
  <c r="R165" i="54"/>
  <c r="I165" i="54"/>
  <c r="O165" i="54" s="1"/>
  <c r="AL164" i="54"/>
  <c r="AK164" i="54" s="1"/>
  <c r="AI164" i="54"/>
  <c r="V164" i="54"/>
  <c r="U164" i="54"/>
  <c r="AE164" i="54" s="1"/>
  <c r="R164" i="54"/>
  <c r="O164" i="54"/>
  <c r="I164" i="54"/>
  <c r="AL163" i="54"/>
  <c r="AK163" i="54" s="1"/>
  <c r="AI163" i="54"/>
  <c r="V163" i="54"/>
  <c r="U163" i="54"/>
  <c r="AE163" i="54" s="1"/>
  <c r="R163" i="54"/>
  <c r="I163" i="54"/>
  <c r="O163" i="54" s="1"/>
  <c r="AL162" i="54"/>
  <c r="AK162" i="54" s="1"/>
  <c r="AI162" i="54"/>
  <c r="V162" i="54"/>
  <c r="U162" i="54"/>
  <c r="AE162" i="54" s="1"/>
  <c r="R162" i="54"/>
  <c r="O162" i="54"/>
  <c r="I162" i="54"/>
  <c r="AL161" i="54"/>
  <c r="AK161" i="54" s="1"/>
  <c r="AI161" i="54"/>
  <c r="V161" i="54"/>
  <c r="U161" i="54"/>
  <c r="AE161" i="54" s="1"/>
  <c r="R161" i="54"/>
  <c r="I161" i="54"/>
  <c r="O161" i="54" s="1"/>
  <c r="AL160" i="54"/>
  <c r="AK160" i="54" s="1"/>
  <c r="AI160" i="54"/>
  <c r="V160" i="54"/>
  <c r="U160" i="54"/>
  <c r="AE160" i="54" s="1"/>
  <c r="R160" i="54"/>
  <c r="O160" i="54"/>
  <c r="I160" i="54"/>
  <c r="AL159" i="54"/>
  <c r="AK159" i="54" s="1"/>
  <c r="AI159" i="54"/>
  <c r="V159" i="54"/>
  <c r="U159" i="54"/>
  <c r="AE159" i="54" s="1"/>
  <c r="R159" i="54"/>
  <c r="I159" i="54"/>
  <c r="O159" i="54" s="1"/>
  <c r="AL158" i="54"/>
  <c r="AK158" i="54" s="1"/>
  <c r="AI158" i="54"/>
  <c r="V158" i="54"/>
  <c r="U158" i="54"/>
  <c r="AE158" i="54" s="1"/>
  <c r="R158" i="54"/>
  <c r="O158" i="54"/>
  <c r="I158" i="54"/>
  <c r="AL157" i="54"/>
  <c r="AK157" i="54" s="1"/>
  <c r="AI157" i="54"/>
  <c r="V157" i="54"/>
  <c r="U157" i="54"/>
  <c r="AE157" i="54" s="1"/>
  <c r="R157" i="54"/>
  <c r="I157" i="54"/>
  <c r="O157" i="54" s="1"/>
  <c r="AL156" i="54"/>
  <c r="AK156" i="54" s="1"/>
  <c r="AI156" i="54"/>
  <c r="V156" i="54"/>
  <c r="U156" i="54"/>
  <c r="AE156" i="54" s="1"/>
  <c r="R156" i="54"/>
  <c r="O156" i="54"/>
  <c r="I156" i="54"/>
  <c r="AL155" i="54"/>
  <c r="AK155" i="54" s="1"/>
  <c r="AI155" i="54"/>
  <c r="V155" i="54"/>
  <c r="U155" i="54"/>
  <c r="AE155" i="54" s="1"/>
  <c r="R155" i="54"/>
  <c r="I155" i="54"/>
  <c r="O155" i="54" s="1"/>
  <c r="AL154" i="54"/>
  <c r="AK154" i="54" s="1"/>
  <c r="AI154" i="54"/>
  <c r="V154" i="54"/>
  <c r="U154" i="54"/>
  <c r="AE154" i="54" s="1"/>
  <c r="R154" i="54"/>
  <c r="O154" i="54"/>
  <c r="I154" i="54"/>
  <c r="AL153" i="54"/>
  <c r="AK153" i="54" s="1"/>
  <c r="AI153" i="54"/>
  <c r="V153" i="54"/>
  <c r="U153" i="54"/>
  <c r="AE153" i="54" s="1"/>
  <c r="R153" i="54"/>
  <c r="I153" i="54"/>
  <c r="O153" i="54" s="1"/>
  <c r="AL152" i="54"/>
  <c r="AK152" i="54"/>
  <c r="AI152" i="54"/>
  <c r="V152" i="54"/>
  <c r="U152" i="54"/>
  <c r="AE152" i="54" s="1"/>
  <c r="R152" i="54"/>
  <c r="O152" i="54"/>
  <c r="I152" i="54"/>
  <c r="AL151" i="54"/>
  <c r="AK151" i="54" s="1"/>
  <c r="AI151" i="54"/>
  <c r="V151" i="54"/>
  <c r="U151" i="54"/>
  <c r="AE151" i="54" s="1"/>
  <c r="R151" i="54"/>
  <c r="I151" i="54"/>
  <c r="O151" i="54" s="1"/>
  <c r="AL150" i="54"/>
  <c r="AK150" i="54" s="1"/>
  <c r="AI150" i="54"/>
  <c r="V150" i="54"/>
  <c r="U150" i="54"/>
  <c r="AE150" i="54" s="1"/>
  <c r="R150" i="54"/>
  <c r="O150" i="54"/>
  <c r="I150" i="54"/>
  <c r="AL148" i="54"/>
  <c r="AK148" i="54" s="1"/>
  <c r="AI148" i="54"/>
  <c r="V148" i="54"/>
  <c r="U148" i="54"/>
  <c r="AE148" i="54" s="1"/>
  <c r="R148" i="54"/>
  <c r="I148" i="54"/>
  <c r="O148" i="54" s="1"/>
  <c r="AL147" i="54"/>
  <c r="AK147" i="54" s="1"/>
  <c r="AI147" i="54"/>
  <c r="V147" i="54"/>
  <c r="U147" i="54"/>
  <c r="AE147" i="54" s="1"/>
  <c r="R147" i="54"/>
  <c r="O147" i="54"/>
  <c r="I147" i="54"/>
  <c r="AL146" i="54"/>
  <c r="AK146" i="54" s="1"/>
  <c r="AI146" i="54"/>
  <c r="V146" i="54"/>
  <c r="U146" i="54"/>
  <c r="AE146" i="54" s="1"/>
  <c r="R146" i="54"/>
  <c r="I146" i="54"/>
  <c r="O146" i="54" s="1"/>
  <c r="AL145" i="54"/>
  <c r="AK145" i="54" s="1"/>
  <c r="AI145" i="54"/>
  <c r="V145" i="54"/>
  <c r="U145" i="54"/>
  <c r="AE145" i="54" s="1"/>
  <c r="R145" i="54"/>
  <c r="O145" i="54"/>
  <c r="I145" i="54"/>
  <c r="AL144" i="54"/>
  <c r="AK144" i="54" s="1"/>
  <c r="AI144" i="54"/>
  <c r="V144" i="54"/>
  <c r="U144" i="54"/>
  <c r="AE144" i="54" s="1"/>
  <c r="R144" i="54"/>
  <c r="I144" i="54"/>
  <c r="O144" i="54" s="1"/>
  <c r="AL143" i="54"/>
  <c r="AK143" i="54"/>
  <c r="AI143" i="54"/>
  <c r="V143" i="54"/>
  <c r="U143" i="54"/>
  <c r="AE143" i="54" s="1"/>
  <c r="R143" i="54"/>
  <c r="O143" i="54"/>
  <c r="I143" i="54"/>
  <c r="AL142" i="54"/>
  <c r="AK142" i="54" s="1"/>
  <c r="AI142" i="54"/>
  <c r="V142" i="54"/>
  <c r="U142" i="54"/>
  <c r="AE142" i="54" s="1"/>
  <c r="R142" i="54"/>
  <c r="I142" i="54"/>
  <c r="O142" i="54" s="1"/>
  <c r="AL141" i="54"/>
  <c r="AK141" i="54" s="1"/>
  <c r="AI141" i="54"/>
  <c r="V141" i="54"/>
  <c r="U141" i="54"/>
  <c r="AE141" i="54" s="1"/>
  <c r="R141" i="54"/>
  <c r="O141" i="54"/>
  <c r="I141" i="54"/>
  <c r="AL140" i="54"/>
  <c r="AK140" i="54" s="1"/>
  <c r="AI140" i="54"/>
  <c r="V140" i="54"/>
  <c r="U140" i="54"/>
  <c r="AE140" i="54" s="1"/>
  <c r="R140" i="54"/>
  <c r="I140" i="54"/>
  <c r="O140" i="54" s="1"/>
  <c r="AL139" i="54"/>
  <c r="AK139" i="54" s="1"/>
  <c r="AI139" i="54"/>
  <c r="V139" i="54"/>
  <c r="U139" i="54"/>
  <c r="AE139" i="54" s="1"/>
  <c r="R139" i="54"/>
  <c r="O139" i="54"/>
  <c r="I139" i="54"/>
  <c r="AL138" i="54"/>
  <c r="AK138" i="54" s="1"/>
  <c r="AI138" i="54"/>
  <c r="V138" i="54"/>
  <c r="U138" i="54"/>
  <c r="AE138" i="54" s="1"/>
  <c r="R138" i="54"/>
  <c r="I138" i="54"/>
  <c r="O138" i="54" s="1"/>
  <c r="AL137" i="54"/>
  <c r="AK137" i="54" s="1"/>
  <c r="AI137" i="54"/>
  <c r="V137" i="54"/>
  <c r="U137" i="54"/>
  <c r="AE137" i="54" s="1"/>
  <c r="R137" i="54"/>
  <c r="O137" i="54"/>
  <c r="I137" i="54"/>
  <c r="AL136" i="54"/>
  <c r="AK136" i="54" s="1"/>
  <c r="AI136" i="54"/>
  <c r="V136" i="54"/>
  <c r="U136" i="54"/>
  <c r="AE136" i="54" s="1"/>
  <c r="R136" i="54"/>
  <c r="I136" i="54"/>
  <c r="O136" i="54" s="1"/>
  <c r="AL135" i="54"/>
  <c r="AK135" i="54" s="1"/>
  <c r="AI135" i="54"/>
  <c r="V135" i="54"/>
  <c r="U135" i="54"/>
  <c r="AE135" i="54" s="1"/>
  <c r="R135" i="54"/>
  <c r="O135" i="54"/>
  <c r="I135" i="54"/>
  <c r="AL134" i="54"/>
  <c r="AK134" i="54" s="1"/>
  <c r="AI134" i="54"/>
  <c r="V134" i="54"/>
  <c r="U134" i="54"/>
  <c r="AE134" i="54" s="1"/>
  <c r="R134" i="54"/>
  <c r="I134" i="54"/>
  <c r="O134" i="54" s="1"/>
  <c r="AL133" i="54"/>
  <c r="AK133" i="54" s="1"/>
  <c r="AI133" i="54"/>
  <c r="V133" i="54"/>
  <c r="U133" i="54"/>
  <c r="AE133" i="54" s="1"/>
  <c r="R133" i="54"/>
  <c r="O133" i="54"/>
  <c r="I133" i="54"/>
  <c r="AL132" i="54"/>
  <c r="AK132" i="54" s="1"/>
  <c r="AI132" i="54"/>
  <c r="V132" i="54"/>
  <c r="U132" i="54"/>
  <c r="AE132" i="54" s="1"/>
  <c r="R132" i="54"/>
  <c r="I132" i="54"/>
  <c r="O132" i="54" s="1"/>
  <c r="AL131" i="54"/>
  <c r="AK131" i="54" s="1"/>
  <c r="AI131" i="54"/>
  <c r="V131" i="54"/>
  <c r="U131" i="54"/>
  <c r="AE131" i="54" s="1"/>
  <c r="R131" i="54"/>
  <c r="O131" i="54"/>
  <c r="I131" i="54"/>
  <c r="AL130" i="54"/>
  <c r="AK130" i="54" s="1"/>
  <c r="AI130" i="54"/>
  <c r="V130" i="54"/>
  <c r="U130" i="54"/>
  <c r="AE130" i="54" s="1"/>
  <c r="R130" i="54"/>
  <c r="I130" i="54"/>
  <c r="O130" i="54" s="1"/>
  <c r="AL129" i="54"/>
  <c r="AK129" i="54" s="1"/>
  <c r="AI129" i="54"/>
  <c r="V129" i="54"/>
  <c r="U129" i="54"/>
  <c r="AE129" i="54" s="1"/>
  <c r="R129" i="54"/>
  <c r="O129" i="54"/>
  <c r="I129" i="54"/>
  <c r="AL128" i="54"/>
  <c r="AK128" i="54" s="1"/>
  <c r="AI128" i="54"/>
  <c r="V128" i="54"/>
  <c r="U128" i="54"/>
  <c r="AE128" i="54" s="1"/>
  <c r="R128" i="54"/>
  <c r="I128" i="54"/>
  <c r="O128" i="54" s="1"/>
  <c r="AL127" i="54"/>
  <c r="AK127" i="54" s="1"/>
  <c r="AI127" i="54"/>
  <c r="V127" i="54"/>
  <c r="U127" i="54"/>
  <c r="AE127" i="54" s="1"/>
  <c r="R127" i="54"/>
  <c r="O127" i="54"/>
  <c r="I127" i="54"/>
  <c r="AL126" i="54"/>
  <c r="AK126" i="54" s="1"/>
  <c r="AI126" i="54"/>
  <c r="V126" i="54"/>
  <c r="U126" i="54"/>
  <c r="AE126" i="54" s="1"/>
  <c r="R126" i="54"/>
  <c r="I126" i="54"/>
  <c r="O126" i="54" s="1"/>
  <c r="AL125" i="54"/>
  <c r="AK125" i="54" s="1"/>
  <c r="AI125" i="54"/>
  <c r="V125" i="54"/>
  <c r="U125" i="54"/>
  <c r="AE125" i="54" s="1"/>
  <c r="R125" i="54"/>
  <c r="O125" i="54"/>
  <c r="I125" i="54"/>
  <c r="AL124" i="54"/>
  <c r="AK124" i="54" s="1"/>
  <c r="AI124" i="54"/>
  <c r="V124" i="54"/>
  <c r="U124" i="54"/>
  <c r="AE124" i="54" s="1"/>
  <c r="R124" i="54"/>
  <c r="I124" i="54"/>
  <c r="O124" i="54" s="1"/>
  <c r="AL122" i="54"/>
  <c r="AK122" i="54" s="1"/>
  <c r="AI122" i="54"/>
  <c r="V122" i="54"/>
  <c r="U122" i="54"/>
  <c r="AE122" i="54" s="1"/>
  <c r="R122" i="54"/>
  <c r="O122" i="54"/>
  <c r="I122" i="54"/>
  <c r="AL121" i="54"/>
  <c r="AK121" i="54" s="1"/>
  <c r="AI121" i="54"/>
  <c r="V121" i="54"/>
  <c r="U121" i="54"/>
  <c r="AE121" i="54" s="1"/>
  <c r="R121" i="54"/>
  <c r="I121" i="54"/>
  <c r="O121" i="54" s="1"/>
  <c r="AL120" i="54"/>
  <c r="AK120" i="54" s="1"/>
  <c r="AI120" i="54"/>
  <c r="V120" i="54"/>
  <c r="U120" i="54"/>
  <c r="AE120" i="54" s="1"/>
  <c r="R120" i="54"/>
  <c r="O120" i="54"/>
  <c r="I120" i="54"/>
  <c r="AL119" i="54"/>
  <c r="AK119" i="54" s="1"/>
  <c r="AI119" i="54"/>
  <c r="V119" i="54"/>
  <c r="U119" i="54"/>
  <c r="AE119" i="54" s="1"/>
  <c r="R119" i="54"/>
  <c r="I119" i="54"/>
  <c r="O119" i="54" s="1"/>
  <c r="AL118" i="54"/>
  <c r="AK118" i="54" s="1"/>
  <c r="AI118" i="54"/>
  <c r="V118" i="54"/>
  <c r="U118" i="54"/>
  <c r="AE118" i="54" s="1"/>
  <c r="R118" i="54"/>
  <c r="O118" i="54"/>
  <c r="I118" i="54"/>
  <c r="AL117" i="54"/>
  <c r="AK117" i="54" s="1"/>
  <c r="AI117" i="54"/>
  <c r="V117" i="54"/>
  <c r="U117" i="54"/>
  <c r="AE117" i="54" s="1"/>
  <c r="R117" i="54"/>
  <c r="I117" i="54"/>
  <c r="O117" i="54" s="1"/>
  <c r="AL116" i="54"/>
  <c r="AK116" i="54" s="1"/>
  <c r="AI116" i="54"/>
  <c r="V116" i="54"/>
  <c r="U116" i="54"/>
  <c r="AE116" i="54" s="1"/>
  <c r="R116" i="54"/>
  <c r="O116" i="54"/>
  <c r="I116" i="54"/>
  <c r="AL115" i="54"/>
  <c r="AK115" i="54" s="1"/>
  <c r="AI115" i="54"/>
  <c r="V115" i="54"/>
  <c r="U115" i="54"/>
  <c r="AE115" i="54" s="1"/>
  <c r="R115" i="54"/>
  <c r="I115" i="54"/>
  <c r="O115" i="54" s="1"/>
  <c r="AL114" i="54"/>
  <c r="AK114" i="54" s="1"/>
  <c r="AI114" i="54"/>
  <c r="V114" i="54"/>
  <c r="U114" i="54"/>
  <c r="AE114" i="54" s="1"/>
  <c r="R114" i="54"/>
  <c r="O114" i="54"/>
  <c r="I114" i="54"/>
  <c r="AI111" i="54"/>
  <c r="V111" i="54"/>
  <c r="U111" i="54"/>
  <c r="AE111" i="54" s="1"/>
  <c r="AG111" i="54" s="1"/>
  <c r="R111" i="54"/>
  <c r="O111" i="54"/>
  <c r="I111" i="54"/>
  <c r="AI110" i="54"/>
  <c r="V110" i="54"/>
  <c r="U110" i="54"/>
  <c r="AE110" i="54" s="1"/>
  <c r="AG110" i="54" s="1"/>
  <c r="R110" i="54"/>
  <c r="O110" i="54"/>
  <c r="I110" i="54"/>
  <c r="AI109" i="54"/>
  <c r="V109" i="54"/>
  <c r="U109" i="54"/>
  <c r="AE109" i="54" s="1"/>
  <c r="AG109" i="54" s="1"/>
  <c r="R109" i="54"/>
  <c r="O109" i="54"/>
  <c r="I109" i="54"/>
  <c r="AI108" i="54"/>
  <c r="V108" i="54"/>
  <c r="U108" i="54"/>
  <c r="AE108" i="54" s="1"/>
  <c r="AG108" i="54" s="1"/>
  <c r="R108" i="54"/>
  <c r="O108" i="54"/>
  <c r="I108" i="54"/>
  <c r="AI107" i="54"/>
  <c r="V107" i="54"/>
  <c r="U107" i="54"/>
  <c r="AE107" i="54" s="1"/>
  <c r="AG107" i="54" s="1"/>
  <c r="R107" i="54"/>
  <c r="O107" i="54"/>
  <c r="I107" i="54"/>
  <c r="AI106" i="54"/>
  <c r="V106" i="54"/>
  <c r="U106" i="54"/>
  <c r="AE106" i="54" s="1"/>
  <c r="AG106" i="54" s="1"/>
  <c r="R106" i="54"/>
  <c r="O106" i="54"/>
  <c r="I106" i="54"/>
  <c r="AI105" i="54"/>
  <c r="V105" i="54"/>
  <c r="U105" i="54"/>
  <c r="AE105" i="54" s="1"/>
  <c r="AG105" i="54" s="1"/>
  <c r="R105" i="54"/>
  <c r="O105" i="54"/>
  <c r="I105" i="54"/>
  <c r="AI104" i="54"/>
  <c r="V104" i="54"/>
  <c r="U104" i="54"/>
  <c r="AE104" i="54" s="1"/>
  <c r="AG104" i="54" s="1"/>
  <c r="R104" i="54"/>
  <c r="O104" i="54"/>
  <c r="I104" i="54"/>
  <c r="AI103" i="54"/>
  <c r="V103" i="54"/>
  <c r="U103" i="54"/>
  <c r="AE103" i="54" s="1"/>
  <c r="AG103" i="54" s="1"/>
  <c r="R103" i="54"/>
  <c r="O103" i="54"/>
  <c r="I103" i="54"/>
  <c r="AI102" i="54"/>
  <c r="V102" i="54"/>
  <c r="U102" i="54"/>
  <c r="AE102" i="54" s="1"/>
  <c r="AG102" i="54" s="1"/>
  <c r="R102" i="54"/>
  <c r="O102" i="54"/>
  <c r="I102" i="54"/>
  <c r="AI101" i="54"/>
  <c r="V101" i="54"/>
  <c r="U101" i="54"/>
  <c r="AE101" i="54" s="1"/>
  <c r="AG101" i="54" s="1"/>
  <c r="R101" i="54"/>
  <c r="O101" i="54"/>
  <c r="I101" i="54"/>
  <c r="AI100" i="54"/>
  <c r="V100" i="54"/>
  <c r="U100" i="54"/>
  <c r="AE100" i="54" s="1"/>
  <c r="AG100" i="54" s="1"/>
  <c r="R100" i="54"/>
  <c r="O100" i="54"/>
  <c r="I100" i="54"/>
  <c r="AI99" i="54"/>
  <c r="V99" i="54"/>
  <c r="U99" i="54"/>
  <c r="AE99" i="54" s="1"/>
  <c r="AG99" i="54" s="1"/>
  <c r="R99" i="54"/>
  <c r="O99" i="54"/>
  <c r="I99" i="54"/>
  <c r="AI98" i="54"/>
  <c r="V98" i="54"/>
  <c r="U98" i="54"/>
  <c r="AE98" i="54" s="1"/>
  <c r="AG98" i="54" s="1"/>
  <c r="R98" i="54"/>
  <c r="O98" i="54"/>
  <c r="I98" i="54"/>
  <c r="AI97" i="54"/>
  <c r="V97" i="54"/>
  <c r="U97" i="54"/>
  <c r="AE97" i="54" s="1"/>
  <c r="AG97" i="54" s="1"/>
  <c r="R97" i="54"/>
  <c r="O97" i="54"/>
  <c r="I97" i="54"/>
  <c r="AI96" i="54"/>
  <c r="V96" i="54"/>
  <c r="U96" i="54"/>
  <c r="AE96" i="54" s="1"/>
  <c r="AG96" i="54" s="1"/>
  <c r="R96" i="54"/>
  <c r="O96" i="54"/>
  <c r="I96" i="54"/>
  <c r="AI95" i="54"/>
  <c r="V95" i="54"/>
  <c r="U95" i="54"/>
  <c r="AE95" i="54" s="1"/>
  <c r="AG95" i="54" s="1"/>
  <c r="R95" i="54"/>
  <c r="O95" i="54"/>
  <c r="I95" i="54"/>
  <c r="AI94" i="54"/>
  <c r="V94" i="54"/>
  <c r="U94" i="54"/>
  <c r="AE94" i="54" s="1"/>
  <c r="AG94" i="54" s="1"/>
  <c r="R94" i="54"/>
  <c r="O94" i="54"/>
  <c r="I94" i="54"/>
  <c r="AI93" i="54"/>
  <c r="V93" i="54"/>
  <c r="U93" i="54"/>
  <c r="AE93" i="54" s="1"/>
  <c r="AG93" i="54" s="1"/>
  <c r="R93" i="54"/>
  <c r="O93" i="54"/>
  <c r="I93" i="54"/>
  <c r="AI92" i="54"/>
  <c r="V92" i="54"/>
  <c r="U92" i="54"/>
  <c r="AE92" i="54" s="1"/>
  <c r="AG92" i="54" s="1"/>
  <c r="R92" i="54"/>
  <c r="O92" i="54"/>
  <c r="I92" i="54"/>
  <c r="AI91" i="54"/>
  <c r="V91" i="54"/>
  <c r="U91" i="54"/>
  <c r="AE91" i="54" s="1"/>
  <c r="AG91" i="54" s="1"/>
  <c r="R91" i="54"/>
  <c r="O91" i="54"/>
  <c r="I91" i="54"/>
  <c r="AI90" i="54"/>
  <c r="V90" i="54"/>
  <c r="U90" i="54"/>
  <c r="AE90" i="54" s="1"/>
  <c r="AG90" i="54" s="1"/>
  <c r="R90" i="54"/>
  <c r="O90" i="54"/>
  <c r="I90" i="54"/>
  <c r="AI89" i="54"/>
  <c r="V89" i="54"/>
  <c r="U89" i="54"/>
  <c r="AE89" i="54" s="1"/>
  <c r="AG89" i="54" s="1"/>
  <c r="R89" i="54"/>
  <c r="O89" i="54"/>
  <c r="I89" i="54"/>
  <c r="AI88" i="54"/>
  <c r="V88" i="54"/>
  <c r="U88" i="54"/>
  <c r="AE88" i="54" s="1"/>
  <c r="AG88" i="54" s="1"/>
  <c r="R88" i="54"/>
  <c r="O88" i="54"/>
  <c r="I88" i="54"/>
  <c r="AI87" i="54"/>
  <c r="V87" i="54"/>
  <c r="U87" i="54"/>
  <c r="AE87" i="54" s="1"/>
  <c r="AG87" i="54" s="1"/>
  <c r="R87" i="54"/>
  <c r="O87" i="54"/>
  <c r="I87" i="54"/>
  <c r="AI86" i="54"/>
  <c r="V86" i="54"/>
  <c r="U86" i="54"/>
  <c r="AE86" i="54" s="1"/>
  <c r="AG86" i="54" s="1"/>
  <c r="R86" i="54"/>
  <c r="O86" i="54"/>
  <c r="I86" i="54"/>
  <c r="AI85" i="54"/>
  <c r="V85" i="54"/>
  <c r="U85" i="54"/>
  <c r="AE85" i="54" s="1"/>
  <c r="AG85" i="54" s="1"/>
  <c r="R85" i="54"/>
  <c r="O85" i="54"/>
  <c r="I85" i="54"/>
  <c r="AI84" i="54"/>
  <c r="V84" i="54"/>
  <c r="U84" i="54"/>
  <c r="AE84" i="54" s="1"/>
  <c r="AG84" i="54" s="1"/>
  <c r="R84" i="54"/>
  <c r="O84" i="54"/>
  <c r="I84" i="54"/>
  <c r="AI83" i="54"/>
  <c r="V83" i="54"/>
  <c r="U83" i="54"/>
  <c r="AE83" i="54" s="1"/>
  <c r="AG83" i="54" s="1"/>
  <c r="R83" i="54"/>
  <c r="O83" i="54"/>
  <c r="I83" i="54"/>
  <c r="AI82" i="54"/>
  <c r="V82" i="54"/>
  <c r="U82" i="54"/>
  <c r="AE82" i="54" s="1"/>
  <c r="AG82" i="54" s="1"/>
  <c r="R82" i="54"/>
  <c r="O82" i="54"/>
  <c r="I82" i="54"/>
  <c r="AI81" i="54"/>
  <c r="V81" i="54"/>
  <c r="U81" i="54"/>
  <c r="AE81" i="54" s="1"/>
  <c r="AG81" i="54" s="1"/>
  <c r="R81" i="54"/>
  <c r="O81" i="54"/>
  <c r="I81" i="54"/>
  <c r="AI80" i="54"/>
  <c r="V80" i="54"/>
  <c r="U80" i="54"/>
  <c r="AE80" i="54" s="1"/>
  <c r="AG80" i="54" s="1"/>
  <c r="R80" i="54"/>
  <c r="O80" i="54"/>
  <c r="I80" i="54"/>
  <c r="AI79" i="54"/>
  <c r="V79" i="54"/>
  <c r="U79" i="54"/>
  <c r="AE79" i="54" s="1"/>
  <c r="AG79" i="54" s="1"/>
  <c r="R79" i="54"/>
  <c r="O79" i="54"/>
  <c r="I79" i="54"/>
  <c r="AL78" i="54"/>
  <c r="AK78" i="54" s="1"/>
  <c r="AI78" i="54"/>
  <c r="V78" i="54"/>
  <c r="U78" i="54"/>
  <c r="AE78" i="54" s="1"/>
  <c r="R78" i="54"/>
  <c r="J78" i="54"/>
  <c r="O78" i="54" s="1"/>
  <c r="I78" i="54"/>
  <c r="AL77" i="54"/>
  <c r="AK77" i="54" s="1"/>
  <c r="AI77" i="54"/>
  <c r="V77" i="54"/>
  <c r="U77" i="54"/>
  <c r="AE77" i="54" s="1"/>
  <c r="R77" i="54"/>
  <c r="J77" i="54"/>
  <c r="O77" i="54" s="1"/>
  <c r="I77" i="54"/>
  <c r="AL76" i="54"/>
  <c r="AK76" i="54" s="1"/>
  <c r="AI76" i="54"/>
  <c r="V76" i="54"/>
  <c r="U76" i="54"/>
  <c r="AE76" i="54" s="1"/>
  <c r="R76" i="54"/>
  <c r="J76" i="54"/>
  <c r="O76" i="54" s="1"/>
  <c r="I76" i="54"/>
  <c r="AL75" i="54"/>
  <c r="AK75" i="54" s="1"/>
  <c r="AI75" i="54"/>
  <c r="V75" i="54"/>
  <c r="U75" i="54"/>
  <c r="AE75" i="54" s="1"/>
  <c r="R75" i="54"/>
  <c r="J75" i="54"/>
  <c r="O75" i="54" s="1"/>
  <c r="I75" i="54"/>
  <c r="AL74" i="54"/>
  <c r="AK74" i="54" s="1"/>
  <c r="AI74" i="54"/>
  <c r="V74" i="54"/>
  <c r="U74" i="54"/>
  <c r="AE74" i="54" s="1"/>
  <c r="R74" i="54"/>
  <c r="J74" i="54"/>
  <c r="O74" i="54" s="1"/>
  <c r="I74" i="54"/>
  <c r="AL73" i="54"/>
  <c r="AK73" i="54" s="1"/>
  <c r="AI73" i="54"/>
  <c r="V73" i="54"/>
  <c r="U73" i="54"/>
  <c r="AE73" i="54" s="1"/>
  <c r="R73" i="54"/>
  <c r="J73" i="54"/>
  <c r="O73" i="54" s="1"/>
  <c r="I73" i="54"/>
  <c r="AL72" i="54"/>
  <c r="AK72" i="54" s="1"/>
  <c r="AI72" i="54"/>
  <c r="V72" i="54"/>
  <c r="U72" i="54"/>
  <c r="AE72" i="54" s="1"/>
  <c r="R72" i="54"/>
  <c r="J72" i="54"/>
  <c r="O72" i="54" s="1"/>
  <c r="I72" i="54"/>
  <c r="AL71" i="54"/>
  <c r="AK71" i="54" s="1"/>
  <c r="AI71" i="54"/>
  <c r="V71" i="54"/>
  <c r="U71" i="54"/>
  <c r="AE71" i="54" s="1"/>
  <c r="R71" i="54"/>
  <c r="J71" i="54"/>
  <c r="O71" i="54" s="1"/>
  <c r="I71" i="54"/>
  <c r="AL70" i="54"/>
  <c r="AK70" i="54" s="1"/>
  <c r="AI70" i="54"/>
  <c r="V70" i="54"/>
  <c r="U70" i="54"/>
  <c r="AE70" i="54" s="1"/>
  <c r="R70" i="54"/>
  <c r="J70" i="54"/>
  <c r="O70" i="54" s="1"/>
  <c r="I70" i="54"/>
  <c r="AL68" i="54"/>
  <c r="AK68" i="54" s="1"/>
  <c r="AI68" i="54"/>
  <c r="V68" i="54"/>
  <c r="U68" i="54"/>
  <c r="AE68" i="54" s="1"/>
  <c r="R68" i="54"/>
  <c r="I68" i="54"/>
  <c r="AL67" i="54"/>
  <c r="AK67" i="54" s="1"/>
  <c r="AI67" i="54"/>
  <c r="V67" i="54"/>
  <c r="U67" i="54"/>
  <c r="AE67" i="54" s="1"/>
  <c r="R67" i="54"/>
  <c r="O67" i="54"/>
  <c r="I67" i="54"/>
  <c r="AL66" i="54"/>
  <c r="AK66" i="54" s="1"/>
  <c r="AI66" i="54"/>
  <c r="V66" i="54"/>
  <c r="U66" i="54"/>
  <c r="AE66" i="54" s="1"/>
  <c r="R66" i="54"/>
  <c r="I66" i="54"/>
  <c r="AL65" i="54"/>
  <c r="AK65" i="54" s="1"/>
  <c r="AI65" i="54"/>
  <c r="V65" i="54"/>
  <c r="U65" i="54"/>
  <c r="AE65" i="54" s="1"/>
  <c r="R65" i="54"/>
  <c r="O65" i="54"/>
  <c r="I65" i="54"/>
  <c r="AL64" i="54"/>
  <c r="AK64" i="54" s="1"/>
  <c r="AI64" i="54"/>
  <c r="V64" i="54"/>
  <c r="U64" i="54"/>
  <c r="AE64" i="54" s="1"/>
  <c r="R64" i="54"/>
  <c r="I64" i="54"/>
  <c r="AL63" i="54"/>
  <c r="AK63" i="54" s="1"/>
  <c r="AI63" i="54"/>
  <c r="V63" i="54"/>
  <c r="U63" i="54"/>
  <c r="AE63" i="54" s="1"/>
  <c r="R63" i="54"/>
  <c r="J63" i="54"/>
  <c r="I63" i="54"/>
  <c r="O63" i="54" s="1"/>
  <c r="AL62" i="54"/>
  <c r="AK62" i="54"/>
  <c r="AI62" i="54"/>
  <c r="V62" i="54"/>
  <c r="U62" i="54"/>
  <c r="AE62" i="54" s="1"/>
  <c r="R62" i="54"/>
  <c r="O62" i="54"/>
  <c r="I62" i="54"/>
  <c r="AL61" i="54"/>
  <c r="AK61" i="54" s="1"/>
  <c r="AI61" i="54"/>
  <c r="V61" i="54"/>
  <c r="U61" i="54"/>
  <c r="AE61" i="54" s="1"/>
  <c r="R61" i="54"/>
  <c r="I61" i="54"/>
  <c r="O61" i="54" s="1"/>
  <c r="AL60" i="54"/>
  <c r="AK60" i="54"/>
  <c r="AI60" i="54"/>
  <c r="V60" i="54"/>
  <c r="U60" i="54"/>
  <c r="AE60" i="54" s="1"/>
  <c r="R60" i="54"/>
  <c r="O60" i="54"/>
  <c r="I60" i="54"/>
  <c r="AL58" i="54"/>
  <c r="AK58" i="54" s="1"/>
  <c r="AI58" i="54"/>
  <c r="V58" i="54"/>
  <c r="U58" i="54"/>
  <c r="AE58" i="54" s="1"/>
  <c r="R58" i="54"/>
  <c r="I58" i="54"/>
  <c r="AL57" i="54"/>
  <c r="AK57" i="54" s="1"/>
  <c r="AI57" i="54"/>
  <c r="V57" i="54"/>
  <c r="U57" i="54"/>
  <c r="AE57" i="54" s="1"/>
  <c r="R57" i="54"/>
  <c r="O57" i="54"/>
  <c r="I57" i="54"/>
  <c r="AL56" i="54"/>
  <c r="AK56" i="54" s="1"/>
  <c r="AI56" i="54"/>
  <c r="V56" i="54"/>
  <c r="U56" i="54"/>
  <c r="AE56" i="54" s="1"/>
  <c r="R56" i="54"/>
  <c r="I56" i="54"/>
  <c r="C56" i="54"/>
  <c r="AL55" i="54"/>
  <c r="AK55" i="54" s="1"/>
  <c r="AI55" i="54"/>
  <c r="V55" i="54"/>
  <c r="U55" i="54"/>
  <c r="AE55" i="54" s="1"/>
  <c r="R55" i="54"/>
  <c r="I55" i="54"/>
  <c r="C55" i="54"/>
  <c r="AL54" i="54"/>
  <c r="AK54" i="54" s="1"/>
  <c r="AI54" i="54"/>
  <c r="V54" i="54"/>
  <c r="U54" i="54"/>
  <c r="AE54" i="54" s="1"/>
  <c r="R54" i="54"/>
  <c r="I54" i="54"/>
  <c r="C54" i="54"/>
  <c r="AL53" i="54"/>
  <c r="AK53" i="54" s="1"/>
  <c r="AI53" i="54"/>
  <c r="V53" i="54"/>
  <c r="U53" i="54"/>
  <c r="AE53" i="54" s="1"/>
  <c r="R53" i="54"/>
  <c r="I53" i="54"/>
  <c r="C53" i="54"/>
  <c r="AL52" i="54"/>
  <c r="AK52" i="54" s="1"/>
  <c r="AI52" i="54"/>
  <c r="V52" i="54"/>
  <c r="U52" i="54"/>
  <c r="AE52" i="54" s="1"/>
  <c r="R52" i="54"/>
  <c r="I52" i="54"/>
  <c r="C52" i="54"/>
  <c r="AL51" i="54"/>
  <c r="AK51" i="54" s="1"/>
  <c r="AI51" i="54"/>
  <c r="V51" i="54"/>
  <c r="U51" i="54"/>
  <c r="AE51" i="54" s="1"/>
  <c r="R51" i="54"/>
  <c r="I51" i="54"/>
  <c r="C51" i="54"/>
  <c r="AL50" i="54"/>
  <c r="AK50" i="54" s="1"/>
  <c r="AI50" i="54"/>
  <c r="V50" i="54"/>
  <c r="U50" i="54"/>
  <c r="AE50" i="54" s="1"/>
  <c r="R50" i="54"/>
  <c r="I50" i="54"/>
  <c r="O50" i="54" s="1"/>
  <c r="AL49" i="54"/>
  <c r="AK49" i="54" s="1"/>
  <c r="AI49" i="54"/>
  <c r="V49" i="54"/>
  <c r="U49" i="54"/>
  <c r="AE49" i="54" s="1"/>
  <c r="R49" i="54"/>
  <c r="O49" i="54"/>
  <c r="I49" i="54"/>
  <c r="AL48" i="54"/>
  <c r="AK48" i="54" s="1"/>
  <c r="AI48" i="54"/>
  <c r="V48" i="54"/>
  <c r="U48" i="54"/>
  <c r="AE48" i="54" s="1"/>
  <c r="R48" i="54"/>
  <c r="I48" i="54"/>
  <c r="AL47" i="54"/>
  <c r="AK47" i="54" s="1"/>
  <c r="AI47" i="54"/>
  <c r="V47" i="54"/>
  <c r="U47" i="54"/>
  <c r="AE47" i="54" s="1"/>
  <c r="R47" i="54"/>
  <c r="O47" i="54"/>
  <c r="I47" i="54"/>
  <c r="AL46" i="54"/>
  <c r="AK46" i="54" s="1"/>
  <c r="AI46" i="54"/>
  <c r="V46" i="54"/>
  <c r="U46" i="54"/>
  <c r="AE46" i="54" s="1"/>
  <c r="R46" i="54"/>
  <c r="I46" i="54"/>
  <c r="O46" i="54" s="1"/>
  <c r="AL45" i="54"/>
  <c r="AK45" i="54" s="1"/>
  <c r="AI45" i="54"/>
  <c r="V45" i="54"/>
  <c r="U45" i="54"/>
  <c r="AE45" i="54" s="1"/>
  <c r="R45" i="54"/>
  <c r="O45" i="54"/>
  <c r="I45" i="54"/>
  <c r="AL44" i="54"/>
  <c r="AK44" i="54" s="1"/>
  <c r="AI44" i="54"/>
  <c r="V44" i="54"/>
  <c r="U44" i="54"/>
  <c r="AE44" i="54" s="1"/>
  <c r="R44" i="54"/>
  <c r="I44" i="54"/>
  <c r="AL43" i="54"/>
  <c r="AK43" i="54" s="1"/>
  <c r="AI43" i="54"/>
  <c r="V43" i="54"/>
  <c r="U43" i="54"/>
  <c r="AE43" i="54" s="1"/>
  <c r="R43" i="54"/>
  <c r="O43" i="54"/>
  <c r="I43" i="54"/>
  <c r="AL42" i="54"/>
  <c r="AK42" i="54" s="1"/>
  <c r="AI42" i="54"/>
  <c r="V42" i="54"/>
  <c r="U42" i="54"/>
  <c r="AE42" i="54" s="1"/>
  <c r="R42" i="54"/>
  <c r="I42" i="54"/>
  <c r="O42" i="54" s="1"/>
  <c r="AL41" i="54"/>
  <c r="AK41" i="54" s="1"/>
  <c r="AI41" i="54"/>
  <c r="V41" i="54"/>
  <c r="U41" i="54"/>
  <c r="AE41" i="54" s="1"/>
  <c r="R41" i="54"/>
  <c r="O41" i="54"/>
  <c r="I41" i="54"/>
  <c r="AL40" i="54"/>
  <c r="AK40" i="54" s="1"/>
  <c r="AI40" i="54"/>
  <c r="V40" i="54"/>
  <c r="U40" i="54"/>
  <c r="AE40" i="54" s="1"/>
  <c r="R40" i="54"/>
  <c r="I40" i="54"/>
  <c r="AL39" i="54"/>
  <c r="AK39" i="54"/>
  <c r="AI39" i="54"/>
  <c r="V39" i="54"/>
  <c r="U39" i="54"/>
  <c r="AE39" i="54" s="1"/>
  <c r="R39" i="54"/>
  <c r="O39" i="54"/>
  <c r="I39" i="54"/>
  <c r="AL38" i="54"/>
  <c r="AK38" i="54" s="1"/>
  <c r="AI38" i="54"/>
  <c r="V38" i="54"/>
  <c r="U38" i="54"/>
  <c r="AE38" i="54" s="1"/>
  <c r="R38" i="54"/>
  <c r="I38" i="54"/>
  <c r="O38" i="54" s="1"/>
  <c r="AL37" i="54"/>
  <c r="AK37" i="54" s="1"/>
  <c r="AI37" i="54"/>
  <c r="V37" i="54"/>
  <c r="U37" i="54"/>
  <c r="AE37" i="54" s="1"/>
  <c r="R37" i="54"/>
  <c r="O37" i="54"/>
  <c r="I37" i="54"/>
  <c r="AL36" i="54"/>
  <c r="AK36" i="54" s="1"/>
  <c r="AI36" i="54"/>
  <c r="V36" i="54"/>
  <c r="U36" i="54"/>
  <c r="AE36" i="54" s="1"/>
  <c r="R36" i="54"/>
  <c r="I36" i="54"/>
  <c r="O36" i="54" s="1"/>
  <c r="AL35" i="54"/>
  <c r="AK35" i="54" s="1"/>
  <c r="AI35" i="54"/>
  <c r="V35" i="54"/>
  <c r="U35" i="54"/>
  <c r="AE35" i="54" s="1"/>
  <c r="R35" i="54"/>
  <c r="O35" i="54"/>
  <c r="I35" i="54"/>
  <c r="AL34" i="54"/>
  <c r="AK34" i="54" s="1"/>
  <c r="AI34" i="54"/>
  <c r="V34" i="54"/>
  <c r="U34" i="54"/>
  <c r="AE34" i="54" s="1"/>
  <c r="R34" i="54"/>
  <c r="I34" i="54"/>
  <c r="AL33" i="54"/>
  <c r="AK33" i="54" s="1"/>
  <c r="AI33" i="54"/>
  <c r="V33" i="54"/>
  <c r="U33" i="54"/>
  <c r="AE33" i="54" s="1"/>
  <c r="R33" i="54"/>
  <c r="O33" i="54"/>
  <c r="I33" i="54"/>
  <c r="AL32" i="54"/>
  <c r="AK32" i="54" s="1"/>
  <c r="AI32" i="54"/>
  <c r="V32" i="54"/>
  <c r="U32" i="54"/>
  <c r="AE32" i="54" s="1"/>
  <c r="R32" i="54"/>
  <c r="I32" i="54"/>
  <c r="O32" i="54" s="1"/>
  <c r="AL31" i="54"/>
  <c r="AK31" i="54" s="1"/>
  <c r="AI31" i="54"/>
  <c r="V31" i="54"/>
  <c r="U31" i="54"/>
  <c r="AE31" i="54" s="1"/>
  <c r="R31" i="54"/>
  <c r="O31" i="54"/>
  <c r="I31" i="54"/>
  <c r="AL30" i="54"/>
  <c r="AK30" i="54" s="1"/>
  <c r="AI30" i="54"/>
  <c r="V30" i="54"/>
  <c r="U30" i="54"/>
  <c r="AE30" i="54" s="1"/>
  <c r="R30" i="54"/>
  <c r="I30" i="54"/>
  <c r="AL29" i="54"/>
  <c r="AK29" i="54" s="1"/>
  <c r="AI29" i="54"/>
  <c r="V29" i="54"/>
  <c r="U29" i="54"/>
  <c r="AE29" i="54" s="1"/>
  <c r="R29" i="54"/>
  <c r="O29" i="54"/>
  <c r="I29" i="54"/>
  <c r="AL28" i="54"/>
  <c r="AK28" i="54" s="1"/>
  <c r="AI28" i="54"/>
  <c r="V28" i="54"/>
  <c r="U28" i="54"/>
  <c r="AE28" i="54" s="1"/>
  <c r="R28" i="54"/>
  <c r="I28" i="54"/>
  <c r="AL27" i="54"/>
  <c r="AK27" i="54" s="1"/>
  <c r="AI27" i="54"/>
  <c r="V27" i="54"/>
  <c r="U27" i="54"/>
  <c r="AE27" i="54" s="1"/>
  <c r="R27" i="54"/>
  <c r="O27" i="54"/>
  <c r="I27" i="54"/>
  <c r="AL26" i="54"/>
  <c r="AK26" i="54" s="1"/>
  <c r="AI26" i="54"/>
  <c r="V26" i="54"/>
  <c r="U26" i="54"/>
  <c r="AE26" i="54" s="1"/>
  <c r="R26" i="54"/>
  <c r="I26" i="54"/>
  <c r="AL25" i="54"/>
  <c r="AK25" i="54" s="1"/>
  <c r="AI25" i="54"/>
  <c r="V25" i="54"/>
  <c r="U25" i="54"/>
  <c r="AE25" i="54" s="1"/>
  <c r="R25" i="54"/>
  <c r="O25" i="54"/>
  <c r="I25" i="54"/>
  <c r="AL24" i="54"/>
  <c r="AK24" i="54" s="1"/>
  <c r="AI24" i="54"/>
  <c r="V24" i="54"/>
  <c r="U24" i="54"/>
  <c r="AE24" i="54" s="1"/>
  <c r="R24" i="54"/>
  <c r="I24" i="54"/>
  <c r="O24" i="54" s="1"/>
  <c r="AL23" i="54"/>
  <c r="AK23" i="54" s="1"/>
  <c r="AI23" i="54"/>
  <c r="V23" i="54"/>
  <c r="U23" i="54"/>
  <c r="AE23" i="54" s="1"/>
  <c r="R23" i="54"/>
  <c r="O23" i="54"/>
  <c r="I23" i="54"/>
  <c r="AL22" i="54"/>
  <c r="AK22" i="54" s="1"/>
  <c r="AI22" i="54"/>
  <c r="V22" i="54"/>
  <c r="U22" i="54"/>
  <c r="AE22" i="54" s="1"/>
  <c r="R22" i="54"/>
  <c r="I22" i="54"/>
  <c r="O22" i="54" s="1"/>
  <c r="AL21" i="54"/>
  <c r="AK21" i="54"/>
  <c r="AI21" i="54"/>
  <c r="V21" i="54"/>
  <c r="U21" i="54"/>
  <c r="AE21" i="54" s="1"/>
  <c r="R21" i="54"/>
  <c r="O21" i="54"/>
  <c r="I21" i="54"/>
  <c r="AL20" i="54"/>
  <c r="AK20" i="54" s="1"/>
  <c r="AI20" i="54"/>
  <c r="V20" i="54"/>
  <c r="U20" i="54"/>
  <c r="AE20" i="54" s="1"/>
  <c r="R20" i="54"/>
  <c r="I20" i="54"/>
  <c r="AL19" i="54"/>
  <c r="AK19" i="54" s="1"/>
  <c r="AI19" i="54"/>
  <c r="V19" i="54"/>
  <c r="U19" i="54"/>
  <c r="AE19" i="54" s="1"/>
  <c r="R19" i="54"/>
  <c r="O19" i="54"/>
  <c r="I19" i="54"/>
  <c r="AL18" i="54"/>
  <c r="AK18" i="54" s="1"/>
  <c r="AI18" i="54"/>
  <c r="V18" i="54"/>
  <c r="U18" i="54"/>
  <c r="AE18" i="54" s="1"/>
  <c r="R18" i="54"/>
  <c r="I18" i="54"/>
  <c r="O18" i="54" s="1"/>
  <c r="AL17" i="54"/>
  <c r="AK17" i="54"/>
  <c r="AI17" i="54"/>
  <c r="V17" i="54"/>
  <c r="U17" i="54"/>
  <c r="AE17" i="54" s="1"/>
  <c r="R17" i="54"/>
  <c r="O17" i="54"/>
  <c r="I17" i="54"/>
  <c r="AL16" i="54"/>
  <c r="AK16" i="54" s="1"/>
  <c r="AI16" i="54"/>
  <c r="V16" i="54"/>
  <c r="U16" i="54"/>
  <c r="AE16" i="54" s="1"/>
  <c r="R16" i="54"/>
  <c r="I16" i="54"/>
  <c r="O16" i="54" s="1"/>
  <c r="AL15" i="54"/>
  <c r="AK15" i="54" s="1"/>
  <c r="AI15" i="54"/>
  <c r="V15" i="54"/>
  <c r="U15" i="54"/>
  <c r="AE15" i="54" s="1"/>
  <c r="R15" i="54"/>
  <c r="O15" i="54"/>
  <c r="I15" i="54"/>
  <c r="AL14" i="54"/>
  <c r="AK14" i="54" s="1"/>
  <c r="AI14" i="54"/>
  <c r="V14" i="54"/>
  <c r="U14" i="54"/>
  <c r="AE14" i="54" s="1"/>
  <c r="R14" i="54"/>
  <c r="I14" i="54"/>
  <c r="O14" i="54" s="1"/>
  <c r="AL13" i="54"/>
  <c r="AK13" i="54" s="1"/>
  <c r="AI13" i="54"/>
  <c r="V13" i="54"/>
  <c r="U13" i="54"/>
  <c r="AE13" i="54" s="1"/>
  <c r="R13" i="54"/>
  <c r="O13" i="54"/>
  <c r="I13" i="54"/>
  <c r="AC32" i="59" l="1"/>
  <c r="AH32" i="59" s="1"/>
  <c r="AD113" i="59"/>
  <c r="AC113" i="59" s="1"/>
  <c r="AH113" i="59" s="1"/>
  <c r="Q113" i="59"/>
  <c r="S113" i="59"/>
  <c r="P113" i="59"/>
  <c r="AG33" i="59"/>
  <c r="AC33" i="59"/>
  <c r="AH33" i="59" s="1"/>
  <c r="W15" i="59"/>
  <c r="Z15" i="59" s="1"/>
  <c r="P406" i="54"/>
  <c r="Q623" i="54"/>
  <c r="S623" i="54"/>
  <c r="Q619" i="54"/>
  <c r="S619" i="54"/>
  <c r="Q621" i="54"/>
  <c r="S621" i="54"/>
  <c r="AE323" i="54"/>
  <c r="AE315" i="54"/>
  <c r="AE317" i="54"/>
  <c r="AF421" i="54"/>
  <c r="AE480" i="54"/>
  <c r="AF422" i="54"/>
  <c r="P620" i="54"/>
  <c r="O20" i="54"/>
  <c r="O26" i="54"/>
  <c r="O28" i="54"/>
  <c r="O30" i="54"/>
  <c r="O34" i="54"/>
  <c r="O40" i="54"/>
  <c r="O44" i="54"/>
  <c r="O48" i="54"/>
  <c r="O51" i="54"/>
  <c r="O52" i="54"/>
  <c r="O53" i="54"/>
  <c r="O54" i="54"/>
  <c r="O55" i="54"/>
  <c r="O56" i="54"/>
  <c r="O58" i="54"/>
  <c r="O64" i="54"/>
  <c r="O66" i="54"/>
  <c r="O68" i="54"/>
  <c r="AE183" i="54"/>
  <c r="AE187" i="54"/>
  <c r="AE185" i="54"/>
  <c r="O227" i="54"/>
  <c r="O229" i="54"/>
  <c r="O231" i="54"/>
  <c r="O233" i="54"/>
  <c r="O235" i="54"/>
  <c r="O243" i="54"/>
  <c r="U243" i="54"/>
  <c r="O280" i="54"/>
  <c r="O282" i="54"/>
  <c r="O284" i="54"/>
  <c r="O286" i="54"/>
  <c r="O288" i="54"/>
  <c r="O290" i="54"/>
  <c r="O292" i="54"/>
  <c r="O296" i="54"/>
  <c r="O298" i="54"/>
  <c r="O300" i="54"/>
  <c r="O304" i="54"/>
  <c r="O305" i="54"/>
  <c r="O306" i="54"/>
  <c r="O307" i="54"/>
  <c r="O341" i="54"/>
  <c r="O343" i="54"/>
  <c r="O345" i="54"/>
  <c r="O351" i="54"/>
  <c r="AE359" i="54"/>
  <c r="AE363" i="54"/>
  <c r="AE369" i="54"/>
  <c r="AE373" i="54"/>
  <c r="AE361" i="54"/>
  <c r="AE367" i="54"/>
  <c r="AE371" i="54"/>
  <c r="AE375" i="54"/>
  <c r="O376" i="54"/>
  <c r="O406" i="54"/>
  <c r="Q406" i="54"/>
  <c r="S406" i="54"/>
  <c r="O420" i="54"/>
  <c r="AE421" i="54"/>
  <c r="AE422" i="54"/>
  <c r="AG422" i="54" s="1"/>
  <c r="O424" i="54"/>
  <c r="O427" i="54"/>
  <c r="O428" i="54"/>
  <c r="O429" i="54"/>
  <c r="O430" i="54"/>
  <c r="O431" i="54"/>
  <c r="AE435" i="54"/>
  <c r="O436" i="54"/>
  <c r="O437" i="54"/>
  <c r="O438" i="54"/>
  <c r="AE440" i="54"/>
  <c r="AE443" i="54"/>
  <c r="AE446" i="54"/>
  <c r="AE450" i="54"/>
  <c r="O451" i="54"/>
  <c r="O432" i="54"/>
  <c r="O433" i="54"/>
  <c r="O434" i="54"/>
  <c r="AE439" i="54"/>
  <c r="AE441" i="54"/>
  <c r="O442" i="54"/>
  <c r="AE444" i="54"/>
  <c r="AE447" i="54"/>
  <c r="O448" i="54"/>
  <c r="O449" i="54"/>
  <c r="O492" i="54"/>
  <c r="O494" i="54"/>
  <c r="O498" i="54"/>
  <c r="O500" i="54"/>
  <c r="O502" i="54"/>
  <c r="O504" i="54"/>
  <c r="O506" i="54"/>
  <c r="O508" i="54"/>
  <c r="O509" i="54"/>
  <c r="O510" i="54"/>
  <c r="O512" i="54"/>
  <c r="O514" i="54"/>
  <c r="O516" i="54"/>
  <c r="O518" i="54"/>
  <c r="O520" i="54"/>
  <c r="O522" i="54"/>
  <c r="O524" i="54"/>
  <c r="O527" i="54"/>
  <c r="O529" i="54"/>
  <c r="O531" i="54"/>
  <c r="O533" i="54"/>
  <c r="O535" i="54"/>
  <c r="O537" i="54"/>
  <c r="O539" i="54"/>
  <c r="O453" i="54"/>
  <c r="O454" i="54"/>
  <c r="O455" i="54"/>
  <c r="O456" i="54"/>
  <c r="O457" i="54"/>
  <c r="O458" i="54"/>
  <c r="O459" i="54"/>
  <c r="O460" i="54"/>
  <c r="O461" i="54"/>
  <c r="O462" i="54"/>
  <c r="O463" i="54"/>
  <c r="O487" i="54"/>
  <c r="O489" i="54"/>
  <c r="O491" i="54"/>
  <c r="O493" i="54"/>
  <c r="O542" i="54"/>
  <c r="O546" i="54"/>
  <c r="O547" i="54"/>
  <c r="O548" i="54"/>
  <c r="O549" i="54"/>
  <c r="O550" i="54"/>
  <c r="O551" i="54"/>
  <c r="O552" i="54"/>
  <c r="O553" i="54"/>
  <c r="O554" i="54"/>
  <c r="O556" i="54"/>
  <c r="O557" i="54"/>
  <c r="O558" i="54"/>
  <c r="O559" i="54"/>
  <c r="O560" i="54"/>
  <c r="O561" i="54"/>
  <c r="O562" i="54"/>
  <c r="AE588" i="54"/>
  <c r="AE591" i="54"/>
  <c r="O563" i="54"/>
  <c r="O564" i="54"/>
  <c r="O565" i="54"/>
  <c r="O568" i="54"/>
  <c r="O569" i="54"/>
  <c r="O570" i="54"/>
  <c r="O571" i="54"/>
  <c r="O573" i="54"/>
  <c r="O574" i="54"/>
  <c r="O575" i="54"/>
  <c r="O576" i="54"/>
  <c r="O578" i="54"/>
  <c r="O579" i="54"/>
  <c r="O580" i="54"/>
  <c r="O582" i="54"/>
  <c r="O583" i="54"/>
  <c r="O584" i="54"/>
  <c r="O585" i="54"/>
  <c r="O586" i="54"/>
  <c r="AE587" i="54"/>
  <c r="AE589" i="54"/>
  <c r="AD620" i="54"/>
  <c r="S620" i="54"/>
  <c r="Q620" i="54"/>
  <c r="AD622" i="54"/>
  <c r="S622" i="54"/>
  <c r="Q622" i="54"/>
  <c r="AE593" i="54"/>
  <c r="AE595" i="54"/>
  <c r="AE597" i="54"/>
  <c r="AE599" i="54"/>
  <c r="AE601" i="54"/>
  <c r="AE603" i="54"/>
  <c r="AE605" i="54"/>
  <c r="AE607" i="54"/>
  <c r="AE609" i="54"/>
  <c r="AE611" i="54"/>
  <c r="AE613" i="54"/>
  <c r="AE615" i="54"/>
  <c r="AE617" i="54"/>
  <c r="AE619" i="54"/>
  <c r="P619" i="54"/>
  <c r="AE621" i="54"/>
  <c r="P621" i="54"/>
  <c r="AE623" i="54"/>
  <c r="P623" i="54"/>
  <c r="AE646" i="54"/>
  <c r="AE652" i="54"/>
  <c r="AE654" i="54"/>
  <c r="AE624" i="54"/>
  <c r="AE626" i="54"/>
  <c r="AE628" i="54"/>
  <c r="AE630" i="54"/>
  <c r="AE632" i="54"/>
  <c r="AE634" i="54"/>
  <c r="AE636" i="54"/>
  <c r="AE638" i="54"/>
  <c r="AE640" i="54"/>
  <c r="AE642" i="54"/>
  <c r="AE644" i="54"/>
  <c r="AE661" i="54"/>
  <c r="O654" i="54"/>
  <c r="W113" i="59" l="1"/>
  <c r="Z113" i="59" s="1"/>
  <c r="AA113" i="59" s="1"/>
  <c r="AA15" i="59"/>
  <c r="AF15" i="59"/>
  <c r="AG421" i="54"/>
  <c r="W623" i="54"/>
  <c r="W621" i="54"/>
  <c r="W619" i="54"/>
  <c r="W620" i="54"/>
  <c r="W622" i="54"/>
  <c r="W406" i="54"/>
  <c r="AE243" i="54"/>
  <c r="T58" i="59"/>
  <c r="AD58" i="59" l="1"/>
  <c r="Q58" i="59"/>
  <c r="S58" i="59"/>
  <c r="P58" i="59"/>
  <c r="T57" i="54"/>
  <c r="AD57" i="54" s="1"/>
  <c r="T57" i="59"/>
  <c r="AG15" i="59"/>
  <c r="AC15" i="59"/>
  <c r="AH15" i="59" s="1"/>
  <c r="T58" i="54"/>
  <c r="P57" i="54" l="1"/>
  <c r="W57" i="54" s="1"/>
  <c r="Q57" i="54"/>
  <c r="S57" i="54"/>
  <c r="W58" i="59"/>
  <c r="Z58" i="59" s="1"/>
  <c r="AF58" i="59" s="1"/>
  <c r="AD57" i="59"/>
  <c r="P57" i="59"/>
  <c r="Q57" i="59"/>
  <c r="S57" i="59"/>
  <c r="AD58" i="54"/>
  <c r="P58" i="54"/>
  <c r="Q58" i="54"/>
  <c r="S58" i="54"/>
  <c r="T312" i="59"/>
  <c r="AA58" i="59" l="1"/>
  <c r="AG58" i="59"/>
  <c r="AC58" i="59"/>
  <c r="AH58" i="59" s="1"/>
  <c r="AD312" i="59"/>
  <c r="S312" i="59"/>
  <c r="Q312" i="59"/>
  <c r="P312" i="59"/>
  <c r="W57" i="59"/>
  <c r="Z57" i="59" s="1"/>
  <c r="W58" i="54"/>
  <c r="T308" i="54"/>
  <c r="AF57" i="59" l="1"/>
  <c r="AA57" i="59"/>
  <c r="W312" i="59"/>
  <c r="Z312" i="59" s="1"/>
  <c r="AD308" i="54"/>
  <c r="P308" i="54"/>
  <c r="Q308" i="54"/>
  <c r="S308" i="54"/>
  <c r="AI680" i="53"/>
  <c r="AH680" i="53" s="1"/>
  <c r="AE680" i="53"/>
  <c r="AG680" i="53" s="1"/>
  <c r="AD680" i="53"/>
  <c r="AI679" i="53"/>
  <c r="AH679" i="53" s="1"/>
  <c r="AE679" i="53"/>
  <c r="AG679" i="53" s="1"/>
  <c r="AD679" i="53"/>
  <c r="AI673" i="53"/>
  <c r="C673" i="53"/>
  <c r="AL678" i="53"/>
  <c r="AK678" i="53" s="1"/>
  <c r="AI678" i="53"/>
  <c r="V678" i="53"/>
  <c r="U678" i="53"/>
  <c r="AE678" i="53" s="1"/>
  <c r="R678" i="53"/>
  <c r="I678" i="53"/>
  <c r="O678" i="53" s="1"/>
  <c r="AL677" i="53"/>
  <c r="AK677" i="53" s="1"/>
  <c r="AI677" i="53"/>
  <c r="V677" i="53"/>
  <c r="U677" i="53"/>
  <c r="AE677" i="53" s="1"/>
  <c r="R677" i="53"/>
  <c r="I677" i="53"/>
  <c r="O677" i="53" s="1"/>
  <c r="AL676" i="53"/>
  <c r="AK676" i="53" s="1"/>
  <c r="AI676" i="53"/>
  <c r="V676" i="53"/>
  <c r="U676" i="53"/>
  <c r="AE676" i="53" s="1"/>
  <c r="R676" i="53"/>
  <c r="O676" i="53"/>
  <c r="I676" i="53"/>
  <c r="AL675" i="53"/>
  <c r="AK675" i="53" s="1"/>
  <c r="AI675" i="53"/>
  <c r="V675" i="53"/>
  <c r="U675" i="53"/>
  <c r="AE675" i="53" s="1"/>
  <c r="R675" i="53"/>
  <c r="I675" i="53"/>
  <c r="O675" i="53" s="1"/>
  <c r="AL674" i="53"/>
  <c r="AK674" i="53" s="1"/>
  <c r="AI674" i="53"/>
  <c r="V674" i="53"/>
  <c r="U674" i="53"/>
  <c r="AE674" i="53" s="1"/>
  <c r="R674" i="53"/>
  <c r="I674" i="53"/>
  <c r="O674" i="53" s="1"/>
  <c r="AG57" i="59" l="1"/>
  <c r="AC57" i="59"/>
  <c r="AH57" i="59" s="1"/>
  <c r="AA312" i="59"/>
  <c r="AF312" i="59"/>
  <c r="W308" i="54"/>
  <c r="AE673" i="53"/>
  <c r="AI669" i="53"/>
  <c r="V669" i="53"/>
  <c r="U669" i="53"/>
  <c r="AE669" i="53" s="1"/>
  <c r="R669" i="53"/>
  <c r="O669" i="53"/>
  <c r="I669" i="53"/>
  <c r="AI668" i="53"/>
  <c r="V668" i="53"/>
  <c r="U668" i="53"/>
  <c r="AE668" i="53" s="1"/>
  <c r="R668" i="53"/>
  <c r="I668" i="53"/>
  <c r="O668" i="53" s="1"/>
  <c r="AI667" i="53"/>
  <c r="V667" i="53"/>
  <c r="U667" i="53"/>
  <c r="AE667" i="53" s="1"/>
  <c r="R667" i="53"/>
  <c r="O667" i="53"/>
  <c r="I667" i="53"/>
  <c r="AI666" i="53"/>
  <c r="V666" i="53"/>
  <c r="U666" i="53"/>
  <c r="AE666" i="53" s="1"/>
  <c r="R666" i="53"/>
  <c r="I666" i="53"/>
  <c r="O666" i="53" s="1"/>
  <c r="AI665" i="53"/>
  <c r="V665" i="53"/>
  <c r="U665" i="53"/>
  <c r="AE665" i="53" s="1"/>
  <c r="R665" i="53"/>
  <c r="O665" i="53"/>
  <c r="I665" i="53"/>
  <c r="AI664" i="53"/>
  <c r="V664" i="53"/>
  <c r="U664" i="53"/>
  <c r="AE664" i="53" s="1"/>
  <c r="R664" i="53"/>
  <c r="I664" i="53"/>
  <c r="O664" i="53" s="1"/>
  <c r="AI663" i="53"/>
  <c r="V663" i="53"/>
  <c r="U663" i="53"/>
  <c r="AE663" i="53" s="1"/>
  <c r="R663" i="53"/>
  <c r="O663" i="53"/>
  <c r="I663" i="53"/>
  <c r="AI662" i="53"/>
  <c r="V662" i="53"/>
  <c r="U662" i="53"/>
  <c r="AE662" i="53" s="1"/>
  <c r="R662" i="53"/>
  <c r="I662" i="53"/>
  <c r="O662" i="53" s="1"/>
  <c r="AI661" i="53"/>
  <c r="V661" i="53"/>
  <c r="U661" i="53"/>
  <c r="AE661" i="53" s="1"/>
  <c r="R661" i="53"/>
  <c r="O661" i="53"/>
  <c r="I661" i="53"/>
  <c r="AI660" i="53"/>
  <c r="V660" i="53"/>
  <c r="U660" i="53"/>
  <c r="AE660" i="53" s="1"/>
  <c r="R660" i="53"/>
  <c r="I660" i="53"/>
  <c r="O660" i="53" s="1"/>
  <c r="AI659" i="53"/>
  <c r="V659" i="53"/>
  <c r="U659" i="53"/>
  <c r="AE659" i="53" s="1"/>
  <c r="R659" i="53"/>
  <c r="O659" i="53"/>
  <c r="I659" i="53"/>
  <c r="AI658" i="53"/>
  <c r="V658" i="53"/>
  <c r="U658" i="53"/>
  <c r="AE658" i="53" s="1"/>
  <c r="R658" i="53"/>
  <c r="I658" i="53"/>
  <c r="O658" i="53" s="1"/>
  <c r="AI657" i="53"/>
  <c r="V657" i="53"/>
  <c r="U657" i="53"/>
  <c r="AE657" i="53" s="1"/>
  <c r="R657" i="53"/>
  <c r="I657" i="53"/>
  <c r="O657" i="53" s="1"/>
  <c r="AI656" i="53"/>
  <c r="V656" i="53"/>
  <c r="U656" i="53"/>
  <c r="AE656" i="53" s="1"/>
  <c r="R656" i="53"/>
  <c r="O656" i="53"/>
  <c r="I656" i="53"/>
  <c r="AI655" i="53"/>
  <c r="V655" i="53"/>
  <c r="U655" i="53"/>
  <c r="AE655" i="53" s="1"/>
  <c r="R655" i="53"/>
  <c r="I655" i="53"/>
  <c r="O655" i="53" s="1"/>
  <c r="AI654" i="53"/>
  <c r="V654" i="53"/>
  <c r="U654" i="53"/>
  <c r="AE654" i="53" s="1"/>
  <c r="R654" i="53"/>
  <c r="O654" i="53"/>
  <c r="I654" i="53"/>
  <c r="AI653" i="53"/>
  <c r="V653" i="53"/>
  <c r="U653" i="53"/>
  <c r="AE653" i="53" s="1"/>
  <c r="R653" i="53"/>
  <c r="I653" i="53"/>
  <c r="O653" i="53" s="1"/>
  <c r="AI652" i="53"/>
  <c r="V652" i="53"/>
  <c r="U652" i="53"/>
  <c r="AE652" i="53" s="1"/>
  <c r="R652" i="53"/>
  <c r="O652" i="53"/>
  <c r="I652" i="53"/>
  <c r="AI651" i="53"/>
  <c r="V651" i="53"/>
  <c r="R651" i="53"/>
  <c r="I651" i="53"/>
  <c r="O651" i="53" s="1"/>
  <c r="D651" i="53"/>
  <c r="U651" i="53" s="1"/>
  <c r="AI650" i="53"/>
  <c r="V650" i="53"/>
  <c r="U650" i="53"/>
  <c r="AE650" i="53" s="1"/>
  <c r="R650" i="53"/>
  <c r="I650" i="53"/>
  <c r="O650" i="53" s="1"/>
  <c r="AI649" i="53"/>
  <c r="V649" i="53"/>
  <c r="R649" i="53"/>
  <c r="I649" i="53"/>
  <c r="O649" i="53" s="1"/>
  <c r="D649" i="53"/>
  <c r="U649" i="53" s="1"/>
  <c r="AI648" i="53"/>
  <c r="V648" i="53"/>
  <c r="U648" i="53"/>
  <c r="AE648" i="53" s="1"/>
  <c r="R648" i="53"/>
  <c r="I648" i="53"/>
  <c r="O648" i="53" s="1"/>
  <c r="AI647" i="53"/>
  <c r="V647" i="53"/>
  <c r="U647" i="53"/>
  <c r="AE647" i="53" s="1"/>
  <c r="R647" i="53"/>
  <c r="O647" i="53"/>
  <c r="I647" i="53"/>
  <c r="AI646" i="53"/>
  <c r="V646" i="53"/>
  <c r="U646" i="53"/>
  <c r="AE646" i="53" s="1"/>
  <c r="R646" i="53"/>
  <c r="I646" i="53"/>
  <c r="O646" i="53" s="1"/>
  <c r="AI645" i="53"/>
  <c r="V645" i="53"/>
  <c r="U645" i="53"/>
  <c r="AE645" i="53" s="1"/>
  <c r="R645" i="53"/>
  <c r="O645" i="53"/>
  <c r="I645" i="53"/>
  <c r="AI644" i="53"/>
  <c r="V644" i="53"/>
  <c r="U644" i="53"/>
  <c r="AE644" i="53" s="1"/>
  <c r="R644" i="53"/>
  <c r="I644" i="53"/>
  <c r="O644" i="53" s="1"/>
  <c r="AI643" i="53"/>
  <c r="V643" i="53"/>
  <c r="U643" i="53"/>
  <c r="AE643" i="53" s="1"/>
  <c r="R643" i="53"/>
  <c r="O643" i="53"/>
  <c r="I643" i="53"/>
  <c r="AI642" i="53"/>
  <c r="V642" i="53"/>
  <c r="U642" i="53"/>
  <c r="AE642" i="53" s="1"/>
  <c r="R642" i="53"/>
  <c r="I642" i="53"/>
  <c r="O642" i="53" s="1"/>
  <c r="AI641" i="53"/>
  <c r="V641" i="53"/>
  <c r="U641" i="53"/>
  <c r="AE641" i="53" s="1"/>
  <c r="R641" i="53"/>
  <c r="O641" i="53"/>
  <c r="I641" i="53"/>
  <c r="AI640" i="53"/>
  <c r="V640" i="53"/>
  <c r="U640" i="53"/>
  <c r="AE640" i="53" s="1"/>
  <c r="R640" i="53"/>
  <c r="I640" i="53"/>
  <c r="O640" i="53" s="1"/>
  <c r="AI639" i="53"/>
  <c r="V639" i="53"/>
  <c r="U639" i="53"/>
  <c r="AE639" i="53" s="1"/>
  <c r="R639" i="53"/>
  <c r="O639" i="53"/>
  <c r="I639" i="53"/>
  <c r="AI638" i="53"/>
  <c r="V638" i="53"/>
  <c r="U638" i="53"/>
  <c r="AE638" i="53" s="1"/>
  <c r="R638" i="53"/>
  <c r="I638" i="53"/>
  <c r="O638" i="53" s="1"/>
  <c r="AI637" i="53"/>
  <c r="V637" i="53"/>
  <c r="U637" i="53"/>
  <c r="AE637" i="53" s="1"/>
  <c r="R637" i="53"/>
  <c r="O637" i="53"/>
  <c r="I637" i="53"/>
  <c r="AI636" i="53"/>
  <c r="V636" i="53"/>
  <c r="U636" i="53"/>
  <c r="AE636" i="53" s="1"/>
  <c r="R636" i="53"/>
  <c r="I636" i="53"/>
  <c r="O636" i="53" s="1"/>
  <c r="AI635" i="53"/>
  <c r="V635" i="53"/>
  <c r="U635" i="53"/>
  <c r="AE635" i="53" s="1"/>
  <c r="R635" i="53"/>
  <c r="O635" i="53"/>
  <c r="I635" i="53"/>
  <c r="AI634" i="53"/>
  <c r="V634" i="53"/>
  <c r="U634" i="53"/>
  <c r="AE634" i="53" s="1"/>
  <c r="R634" i="53"/>
  <c r="I634" i="53"/>
  <c r="O634" i="53" s="1"/>
  <c r="AI633" i="53"/>
  <c r="V633" i="53"/>
  <c r="U633" i="53"/>
  <c r="AE633" i="53" s="1"/>
  <c r="R633" i="53"/>
  <c r="O633" i="53"/>
  <c r="I633" i="53"/>
  <c r="AI632" i="53"/>
  <c r="V632" i="53"/>
  <c r="U632" i="53"/>
  <c r="AE632" i="53" s="1"/>
  <c r="R632" i="53"/>
  <c r="I632" i="53"/>
  <c r="O632" i="53" s="1"/>
  <c r="AI631" i="53"/>
  <c r="V631" i="53"/>
  <c r="U631" i="53"/>
  <c r="AE631" i="53" s="1"/>
  <c r="R631" i="53"/>
  <c r="O631" i="53"/>
  <c r="I631" i="53"/>
  <c r="AI630" i="53"/>
  <c r="V630" i="53"/>
  <c r="U630" i="53"/>
  <c r="AE630" i="53" s="1"/>
  <c r="R630" i="53"/>
  <c r="I630" i="53"/>
  <c r="O630" i="53" s="1"/>
  <c r="AI629" i="53"/>
  <c r="V629" i="53"/>
  <c r="U629" i="53"/>
  <c r="R629" i="53"/>
  <c r="O629" i="53"/>
  <c r="I629" i="53"/>
  <c r="AI628" i="53"/>
  <c r="V628" i="53"/>
  <c r="U628" i="53"/>
  <c r="AE628" i="53" s="1"/>
  <c r="R628" i="53"/>
  <c r="O628" i="53"/>
  <c r="I628" i="53"/>
  <c r="AI627" i="53"/>
  <c r="V627" i="53"/>
  <c r="U627" i="53"/>
  <c r="AE627" i="53" s="1"/>
  <c r="R627" i="53"/>
  <c r="I627" i="53"/>
  <c r="O627" i="53" s="1"/>
  <c r="AI626" i="53"/>
  <c r="V626" i="53"/>
  <c r="U626" i="53"/>
  <c r="AE626" i="53" s="1"/>
  <c r="R626" i="53"/>
  <c r="O626" i="53"/>
  <c r="I626" i="53"/>
  <c r="AI625" i="53"/>
  <c r="V625" i="53"/>
  <c r="U625" i="53"/>
  <c r="AE625" i="53" s="1"/>
  <c r="R625" i="53"/>
  <c r="I625" i="53"/>
  <c r="O625" i="53" s="1"/>
  <c r="AI624" i="53"/>
  <c r="V624" i="53"/>
  <c r="U624" i="53"/>
  <c r="AE624" i="53" s="1"/>
  <c r="R624" i="53"/>
  <c r="O624" i="53"/>
  <c r="I624" i="53"/>
  <c r="AI623" i="53"/>
  <c r="V623" i="53"/>
  <c r="U623" i="53"/>
  <c r="AE623" i="53" s="1"/>
  <c r="R623" i="53"/>
  <c r="I623" i="53"/>
  <c r="O623" i="53" s="1"/>
  <c r="AI622" i="53"/>
  <c r="V622" i="53"/>
  <c r="U622" i="53"/>
  <c r="AE622" i="53" s="1"/>
  <c r="R622" i="53"/>
  <c r="O622" i="53"/>
  <c r="I622" i="53"/>
  <c r="AI621" i="53"/>
  <c r="V621" i="53"/>
  <c r="U621" i="53"/>
  <c r="AE621" i="53" s="1"/>
  <c r="R621" i="53"/>
  <c r="I621" i="53"/>
  <c r="O621" i="53" s="1"/>
  <c r="AI620" i="53"/>
  <c r="V620" i="53"/>
  <c r="U620" i="53"/>
  <c r="AE620" i="53" s="1"/>
  <c r="T620" i="53"/>
  <c r="AD620" i="53" s="1"/>
  <c r="R620" i="53"/>
  <c r="O620" i="53"/>
  <c r="I620" i="53"/>
  <c r="AI619" i="53"/>
  <c r="V619" i="53"/>
  <c r="U619" i="53"/>
  <c r="AE619" i="53" s="1"/>
  <c r="T619" i="53"/>
  <c r="AD619" i="53" s="1"/>
  <c r="R619" i="53"/>
  <c r="I619" i="53"/>
  <c r="O619" i="53" s="1"/>
  <c r="AI618" i="53"/>
  <c r="V618" i="53"/>
  <c r="U618" i="53"/>
  <c r="AE618" i="53" s="1"/>
  <c r="T618" i="53"/>
  <c r="AD618" i="53" s="1"/>
  <c r="R618" i="53"/>
  <c r="O618" i="53"/>
  <c r="I618" i="53"/>
  <c r="AI617" i="53"/>
  <c r="V617" i="53"/>
  <c r="U617" i="53"/>
  <c r="AE617" i="53" s="1"/>
  <c r="T617" i="53"/>
  <c r="AD617" i="53" s="1"/>
  <c r="R617" i="53"/>
  <c r="I617" i="53"/>
  <c r="O617" i="53" s="1"/>
  <c r="AI616" i="53"/>
  <c r="V616" i="53"/>
  <c r="U616" i="53"/>
  <c r="AE616" i="53" s="1"/>
  <c r="T616" i="53"/>
  <c r="AD616" i="53" s="1"/>
  <c r="R616" i="53"/>
  <c r="O616" i="53"/>
  <c r="I616" i="53"/>
  <c r="AI615" i="53"/>
  <c r="V615" i="53"/>
  <c r="U615" i="53"/>
  <c r="AE615" i="53" s="1"/>
  <c r="R615" i="53"/>
  <c r="I615" i="53"/>
  <c r="O615" i="53" s="1"/>
  <c r="AI614" i="53"/>
  <c r="V614" i="53"/>
  <c r="U614" i="53"/>
  <c r="AE614" i="53" s="1"/>
  <c r="R614" i="53"/>
  <c r="O614" i="53"/>
  <c r="I614" i="53"/>
  <c r="AI613" i="53"/>
  <c r="V613" i="53"/>
  <c r="U613" i="53"/>
  <c r="AE613" i="53" s="1"/>
  <c r="R613" i="53"/>
  <c r="I613" i="53"/>
  <c r="O613" i="53" s="1"/>
  <c r="AI612" i="53"/>
  <c r="V612" i="53"/>
  <c r="U612" i="53"/>
  <c r="AE612" i="53" s="1"/>
  <c r="R612" i="53"/>
  <c r="O612" i="53"/>
  <c r="I612" i="53"/>
  <c r="AI611" i="53"/>
  <c r="V611" i="53"/>
  <c r="U611" i="53"/>
  <c r="AE611" i="53" s="1"/>
  <c r="R611" i="53"/>
  <c r="I611" i="53"/>
  <c r="O611" i="53" s="1"/>
  <c r="AI610" i="53"/>
  <c r="V610" i="53"/>
  <c r="U610" i="53"/>
  <c r="AE610" i="53" s="1"/>
  <c r="R610" i="53"/>
  <c r="O610" i="53"/>
  <c r="I610" i="53"/>
  <c r="AI609" i="53"/>
  <c r="V609" i="53"/>
  <c r="U609" i="53"/>
  <c r="AE609" i="53" s="1"/>
  <c r="R609" i="53"/>
  <c r="I609" i="53"/>
  <c r="O609" i="53" s="1"/>
  <c r="AI608" i="53"/>
  <c r="V608" i="53"/>
  <c r="U608" i="53"/>
  <c r="AE608" i="53" s="1"/>
  <c r="R608" i="53"/>
  <c r="O608" i="53"/>
  <c r="I608" i="53"/>
  <c r="AI607" i="53"/>
  <c r="V607" i="53"/>
  <c r="U607" i="53"/>
  <c r="AE607" i="53" s="1"/>
  <c r="R607" i="53"/>
  <c r="I607" i="53"/>
  <c r="O607" i="53" s="1"/>
  <c r="AI606" i="53"/>
  <c r="V606" i="53"/>
  <c r="U606" i="53"/>
  <c r="AE606" i="53" s="1"/>
  <c r="R606" i="53"/>
  <c r="O606" i="53"/>
  <c r="I606" i="53"/>
  <c r="AI605" i="53"/>
  <c r="V605" i="53"/>
  <c r="U605" i="53"/>
  <c r="AE605" i="53" s="1"/>
  <c r="R605" i="53"/>
  <c r="I605" i="53"/>
  <c r="O605" i="53" s="1"/>
  <c r="AI604" i="53"/>
  <c r="V604" i="53"/>
  <c r="U604" i="53"/>
  <c r="AE604" i="53" s="1"/>
  <c r="R604" i="53"/>
  <c r="O604" i="53"/>
  <c r="I604" i="53"/>
  <c r="AI603" i="53"/>
  <c r="V603" i="53"/>
  <c r="U603" i="53"/>
  <c r="AE603" i="53" s="1"/>
  <c r="R603" i="53"/>
  <c r="I603" i="53"/>
  <c r="O603" i="53" s="1"/>
  <c r="AI602" i="53"/>
  <c r="V602" i="53"/>
  <c r="U602" i="53"/>
  <c r="AE602" i="53" s="1"/>
  <c r="R602" i="53"/>
  <c r="O602" i="53"/>
  <c r="I602" i="53"/>
  <c r="AI601" i="53"/>
  <c r="V601" i="53"/>
  <c r="U601" i="53"/>
  <c r="AE601" i="53" s="1"/>
  <c r="R601" i="53"/>
  <c r="I601" i="53"/>
  <c r="O601" i="53" s="1"/>
  <c r="AI600" i="53"/>
  <c r="V600" i="53"/>
  <c r="U600" i="53"/>
  <c r="AE600" i="53" s="1"/>
  <c r="R600" i="53"/>
  <c r="O600" i="53"/>
  <c r="I600" i="53"/>
  <c r="AI599" i="53"/>
  <c r="V599" i="53"/>
  <c r="U599" i="53"/>
  <c r="AE599" i="53" s="1"/>
  <c r="R599" i="53"/>
  <c r="I599" i="53"/>
  <c r="O599" i="53" s="1"/>
  <c r="AI598" i="53"/>
  <c r="V598" i="53"/>
  <c r="U598" i="53"/>
  <c r="AE598" i="53" s="1"/>
  <c r="R598" i="53"/>
  <c r="O598" i="53"/>
  <c r="I598" i="53"/>
  <c r="AI597" i="53"/>
  <c r="V597" i="53"/>
  <c r="U597" i="53"/>
  <c r="AE597" i="53" s="1"/>
  <c r="R597" i="53"/>
  <c r="I597" i="53"/>
  <c r="O597" i="53" s="1"/>
  <c r="AI596" i="53"/>
  <c r="V596" i="53"/>
  <c r="U596" i="53"/>
  <c r="AE596" i="53" s="1"/>
  <c r="R596" i="53"/>
  <c r="O596" i="53"/>
  <c r="I596" i="53"/>
  <c r="AI595" i="53"/>
  <c r="V595" i="53"/>
  <c r="U595" i="53"/>
  <c r="AE595" i="53" s="1"/>
  <c r="R595" i="53"/>
  <c r="I595" i="53"/>
  <c r="O595" i="53" s="1"/>
  <c r="AI594" i="53"/>
  <c r="V594" i="53"/>
  <c r="U594" i="53"/>
  <c r="R594" i="53"/>
  <c r="O594" i="53"/>
  <c r="I594" i="53"/>
  <c r="AI593" i="53"/>
  <c r="V593" i="53"/>
  <c r="U593" i="53"/>
  <c r="AE593" i="53" s="1"/>
  <c r="R593" i="53"/>
  <c r="I593" i="53"/>
  <c r="O593" i="53" s="1"/>
  <c r="AI592" i="53"/>
  <c r="V592" i="53"/>
  <c r="U592" i="53"/>
  <c r="R592" i="53"/>
  <c r="O592" i="53"/>
  <c r="I592" i="53"/>
  <c r="AI591" i="53"/>
  <c r="V591" i="53"/>
  <c r="U591" i="53"/>
  <c r="AE591" i="53" s="1"/>
  <c r="R591" i="53"/>
  <c r="I591" i="53"/>
  <c r="O591" i="53" s="1"/>
  <c r="AI590" i="53"/>
  <c r="V590" i="53"/>
  <c r="U590" i="53"/>
  <c r="AE590" i="53" s="1"/>
  <c r="R590" i="53"/>
  <c r="O590" i="53"/>
  <c r="I590" i="53"/>
  <c r="AI589" i="53"/>
  <c r="V589" i="53"/>
  <c r="U589" i="53"/>
  <c r="AE589" i="53" s="1"/>
  <c r="R589" i="53"/>
  <c r="I589" i="53"/>
  <c r="O589" i="53" s="1"/>
  <c r="AI588" i="53"/>
  <c r="V588" i="53"/>
  <c r="U588" i="53"/>
  <c r="AE588" i="53" s="1"/>
  <c r="R588" i="53"/>
  <c r="O588" i="53"/>
  <c r="I588" i="53"/>
  <c r="AR586" i="53"/>
  <c r="AL586" i="53"/>
  <c r="AK586" i="53"/>
  <c r="AI586" i="53"/>
  <c r="V586" i="53"/>
  <c r="U586" i="53"/>
  <c r="AE586" i="53" s="1"/>
  <c r="R586" i="53"/>
  <c r="O586" i="53"/>
  <c r="I586" i="53"/>
  <c r="AR585" i="53"/>
  <c r="AL585" i="53"/>
  <c r="AK585" i="53" s="1"/>
  <c r="AI585" i="53"/>
  <c r="V585" i="53"/>
  <c r="U585" i="53"/>
  <c r="AE585" i="53" s="1"/>
  <c r="R585" i="53"/>
  <c r="O585" i="53"/>
  <c r="I585" i="53"/>
  <c r="AR584" i="53"/>
  <c r="AL584" i="53"/>
  <c r="AK584" i="53"/>
  <c r="AI584" i="53"/>
  <c r="V584" i="53"/>
  <c r="U584" i="53"/>
  <c r="AE584" i="53" s="1"/>
  <c r="R584" i="53"/>
  <c r="O584" i="53"/>
  <c r="I584" i="53"/>
  <c r="AR583" i="53"/>
  <c r="AL583" i="53"/>
  <c r="AK583" i="53" s="1"/>
  <c r="AI583" i="53"/>
  <c r="V583" i="53"/>
  <c r="U583" i="53"/>
  <c r="AE583" i="53" s="1"/>
  <c r="R583" i="53"/>
  <c r="O583" i="53"/>
  <c r="I583" i="53"/>
  <c r="AR582" i="53"/>
  <c r="AL582" i="53"/>
  <c r="AK582" i="53"/>
  <c r="AI582" i="53"/>
  <c r="V582" i="53"/>
  <c r="U582" i="53"/>
  <c r="AE582" i="53" s="1"/>
  <c r="R582" i="53"/>
  <c r="O582" i="53"/>
  <c r="I582" i="53"/>
  <c r="AR581" i="53"/>
  <c r="AL581" i="53"/>
  <c r="AK581" i="53" s="1"/>
  <c r="AI581" i="53"/>
  <c r="V581" i="53"/>
  <c r="U581" i="53"/>
  <c r="AE581" i="53" s="1"/>
  <c r="R581" i="53"/>
  <c r="O581" i="53"/>
  <c r="I581" i="53"/>
  <c r="AR580" i="53"/>
  <c r="AL580" i="53"/>
  <c r="AK580" i="53"/>
  <c r="AI580" i="53"/>
  <c r="V580" i="53"/>
  <c r="U580" i="53"/>
  <c r="AE580" i="53" s="1"/>
  <c r="R580" i="53"/>
  <c r="O580" i="53"/>
  <c r="I580" i="53"/>
  <c r="AR579" i="53"/>
  <c r="AL579" i="53"/>
  <c r="AK579" i="53" s="1"/>
  <c r="AI579" i="53"/>
  <c r="V579" i="53"/>
  <c r="U579" i="53"/>
  <c r="AE579" i="53" s="1"/>
  <c r="R579" i="53"/>
  <c r="O579" i="53"/>
  <c r="I579" i="53"/>
  <c r="AR577" i="53"/>
  <c r="AL577" i="53"/>
  <c r="AK577" i="53"/>
  <c r="AI577" i="53"/>
  <c r="V577" i="53"/>
  <c r="U577" i="53"/>
  <c r="AE577" i="53" s="1"/>
  <c r="R577" i="53"/>
  <c r="O577" i="53"/>
  <c r="I577" i="53"/>
  <c r="AR576" i="53"/>
  <c r="AL576" i="53"/>
  <c r="AK576" i="53" s="1"/>
  <c r="AI576" i="53"/>
  <c r="V576" i="53"/>
  <c r="U576" i="53"/>
  <c r="AE576" i="53" s="1"/>
  <c r="R576" i="53"/>
  <c r="O576" i="53"/>
  <c r="I576" i="53"/>
  <c r="AR575" i="53"/>
  <c r="AL575" i="53"/>
  <c r="AK575" i="53"/>
  <c r="AI575" i="53"/>
  <c r="V575" i="53"/>
  <c r="U575" i="53"/>
  <c r="AE575" i="53" s="1"/>
  <c r="R575" i="53"/>
  <c r="O575" i="53"/>
  <c r="I575" i="53"/>
  <c r="AR573" i="53"/>
  <c r="AL573" i="53"/>
  <c r="AK573" i="53" s="1"/>
  <c r="AI573" i="53"/>
  <c r="V573" i="53"/>
  <c r="U573" i="53"/>
  <c r="AE573" i="53" s="1"/>
  <c r="R573" i="53"/>
  <c r="O573" i="53"/>
  <c r="I573" i="53"/>
  <c r="AR572" i="53"/>
  <c r="AL572" i="53"/>
  <c r="AK572" i="53"/>
  <c r="AI572" i="53"/>
  <c r="V572" i="53"/>
  <c r="U572" i="53"/>
  <c r="AE572" i="53" s="1"/>
  <c r="R572" i="53"/>
  <c r="O572" i="53"/>
  <c r="I572" i="53"/>
  <c r="AR571" i="53"/>
  <c r="AL571" i="53"/>
  <c r="AK571" i="53" s="1"/>
  <c r="AI571" i="53"/>
  <c r="V571" i="53"/>
  <c r="U571" i="53"/>
  <c r="AE571" i="53" s="1"/>
  <c r="R571" i="53"/>
  <c r="O571" i="53"/>
  <c r="I571" i="53"/>
  <c r="AR570" i="53"/>
  <c r="AL570" i="53"/>
  <c r="AK570" i="53"/>
  <c r="AI570" i="53"/>
  <c r="V570" i="53"/>
  <c r="U570" i="53"/>
  <c r="AE570" i="53" s="1"/>
  <c r="R570" i="53"/>
  <c r="O570" i="53"/>
  <c r="I570" i="53"/>
  <c r="AR568" i="53"/>
  <c r="AL568" i="53"/>
  <c r="AK568" i="53" s="1"/>
  <c r="AI568" i="53"/>
  <c r="V568" i="53"/>
  <c r="U568" i="53"/>
  <c r="AE568" i="53" s="1"/>
  <c r="R568" i="53"/>
  <c r="O568" i="53"/>
  <c r="I568" i="53"/>
  <c r="AR567" i="53"/>
  <c r="AL567" i="53"/>
  <c r="AK567" i="53"/>
  <c r="AI567" i="53"/>
  <c r="V567" i="53"/>
  <c r="U567" i="53"/>
  <c r="AE567" i="53" s="1"/>
  <c r="R567" i="53"/>
  <c r="O567" i="53"/>
  <c r="I567" i="53"/>
  <c r="AR566" i="53"/>
  <c r="AL566" i="53"/>
  <c r="AK566" i="53" s="1"/>
  <c r="AI566" i="53"/>
  <c r="V566" i="53"/>
  <c r="U566" i="53"/>
  <c r="AE566" i="53" s="1"/>
  <c r="R566" i="53"/>
  <c r="O566" i="53"/>
  <c r="I566" i="53"/>
  <c r="AR565" i="53"/>
  <c r="AL565" i="53"/>
  <c r="AK565" i="53"/>
  <c r="AI565" i="53"/>
  <c r="V565" i="53"/>
  <c r="U565" i="53"/>
  <c r="AE565" i="53" s="1"/>
  <c r="R565" i="53"/>
  <c r="O565" i="53"/>
  <c r="I565" i="53"/>
  <c r="AR564" i="53"/>
  <c r="AL564" i="53"/>
  <c r="AK564" i="53" s="1"/>
  <c r="AI564" i="53"/>
  <c r="V564" i="53"/>
  <c r="U564" i="53"/>
  <c r="AE564" i="53" s="1"/>
  <c r="R564" i="53"/>
  <c r="O564" i="53"/>
  <c r="I564" i="53"/>
  <c r="AR563" i="53"/>
  <c r="AL563" i="53"/>
  <c r="AK563" i="53"/>
  <c r="AI563" i="53"/>
  <c r="V563" i="53"/>
  <c r="U563" i="53"/>
  <c r="R563" i="53"/>
  <c r="O563" i="53"/>
  <c r="I563" i="53"/>
  <c r="AR562" i="53"/>
  <c r="AL562" i="53"/>
  <c r="AK562" i="53" s="1"/>
  <c r="AI562" i="53"/>
  <c r="V562" i="53"/>
  <c r="U562" i="53"/>
  <c r="R562" i="53"/>
  <c r="O562" i="53"/>
  <c r="I562" i="53"/>
  <c r="AR561" i="53"/>
  <c r="AL561" i="53"/>
  <c r="AK561" i="53"/>
  <c r="AI561" i="53"/>
  <c r="V561" i="53"/>
  <c r="U561" i="53"/>
  <c r="R561" i="53"/>
  <c r="O561" i="53"/>
  <c r="I561" i="53"/>
  <c r="AR560" i="53"/>
  <c r="AL560" i="53"/>
  <c r="AK560" i="53" s="1"/>
  <c r="AI560" i="53"/>
  <c r="V560" i="53"/>
  <c r="U560" i="53"/>
  <c r="R560" i="53"/>
  <c r="O560" i="53"/>
  <c r="I560" i="53"/>
  <c r="AZ559" i="53"/>
  <c r="AR559" i="53"/>
  <c r="AL559" i="53"/>
  <c r="AK559" i="53" s="1"/>
  <c r="AI559" i="53"/>
  <c r="V559" i="53"/>
  <c r="U559" i="53"/>
  <c r="AE559" i="53" s="1"/>
  <c r="R559" i="53"/>
  <c r="I559" i="53"/>
  <c r="AR558" i="53"/>
  <c r="AL558" i="53"/>
  <c r="AK558" i="53" s="1"/>
  <c r="AI558" i="53"/>
  <c r="V558" i="53"/>
  <c r="U558" i="53"/>
  <c r="AE558" i="53" s="1"/>
  <c r="R558" i="53"/>
  <c r="I558" i="53"/>
  <c r="AR557" i="53"/>
  <c r="AL557" i="53"/>
  <c r="AK557" i="53" s="1"/>
  <c r="AI557" i="53"/>
  <c r="V557" i="53"/>
  <c r="U557" i="53"/>
  <c r="AE557" i="53" s="1"/>
  <c r="R557" i="53"/>
  <c r="I557" i="53"/>
  <c r="AR556" i="53"/>
  <c r="AL556" i="53"/>
  <c r="AK556" i="53" s="1"/>
  <c r="AI556" i="53"/>
  <c r="V556" i="53"/>
  <c r="U556" i="53"/>
  <c r="AE556" i="53" s="1"/>
  <c r="R556" i="53"/>
  <c r="I556" i="53"/>
  <c r="AR555" i="53"/>
  <c r="AL555" i="53"/>
  <c r="AK555" i="53" s="1"/>
  <c r="AI555" i="53"/>
  <c r="V555" i="53"/>
  <c r="U555" i="53"/>
  <c r="AE555" i="53" s="1"/>
  <c r="R555" i="53"/>
  <c r="I555" i="53"/>
  <c r="AR554" i="53"/>
  <c r="AL554" i="53"/>
  <c r="AK554" i="53" s="1"/>
  <c r="AI554" i="53"/>
  <c r="V554" i="53"/>
  <c r="U554" i="53"/>
  <c r="AE554" i="53" s="1"/>
  <c r="R554" i="53"/>
  <c r="I554" i="53"/>
  <c r="AR553" i="53"/>
  <c r="AL553" i="53"/>
  <c r="AK553" i="53" s="1"/>
  <c r="AI553" i="53"/>
  <c r="V553" i="53"/>
  <c r="U553" i="53"/>
  <c r="AE553" i="53" s="1"/>
  <c r="R553" i="53"/>
  <c r="I553" i="53"/>
  <c r="AR551" i="53"/>
  <c r="AL551" i="53"/>
  <c r="AK551" i="53" s="1"/>
  <c r="AI551" i="53"/>
  <c r="V551" i="53"/>
  <c r="U551" i="53"/>
  <c r="AE551" i="53" s="1"/>
  <c r="R551" i="53"/>
  <c r="O551" i="53"/>
  <c r="I551" i="53"/>
  <c r="AR550" i="53"/>
  <c r="AL550" i="53"/>
  <c r="AK550" i="53"/>
  <c r="AI550" i="53"/>
  <c r="V550" i="53"/>
  <c r="U550" i="53"/>
  <c r="AE550" i="53" s="1"/>
  <c r="R550" i="53"/>
  <c r="O550" i="53"/>
  <c r="I550" i="53"/>
  <c r="AR549" i="53"/>
  <c r="AL549" i="53"/>
  <c r="AK549" i="53" s="1"/>
  <c r="AI549" i="53"/>
  <c r="V549" i="53"/>
  <c r="U549" i="53"/>
  <c r="AE549" i="53" s="1"/>
  <c r="R549" i="53"/>
  <c r="O549" i="53"/>
  <c r="I549" i="53"/>
  <c r="AR548" i="53"/>
  <c r="AL548" i="53"/>
  <c r="AK548" i="53"/>
  <c r="AI548" i="53"/>
  <c r="V548" i="53"/>
  <c r="U548" i="53"/>
  <c r="AE548" i="53" s="1"/>
  <c r="R548" i="53"/>
  <c r="O548" i="53"/>
  <c r="I548" i="53"/>
  <c r="AR547" i="53"/>
  <c r="AL547" i="53"/>
  <c r="AK547" i="53" s="1"/>
  <c r="AI547" i="53"/>
  <c r="V547" i="53"/>
  <c r="U547" i="53"/>
  <c r="AE547" i="53" s="1"/>
  <c r="R547" i="53"/>
  <c r="O547" i="53"/>
  <c r="I547" i="53"/>
  <c r="AR546" i="53"/>
  <c r="AL546" i="53"/>
  <c r="AK546" i="53"/>
  <c r="AI546" i="53"/>
  <c r="V546" i="53"/>
  <c r="U546" i="53"/>
  <c r="AE546" i="53" s="1"/>
  <c r="R546" i="53"/>
  <c r="O546" i="53"/>
  <c r="I546" i="53"/>
  <c r="AR545" i="53"/>
  <c r="AL545" i="53"/>
  <c r="AK545" i="53" s="1"/>
  <c r="AI545" i="53"/>
  <c r="V545" i="53"/>
  <c r="U545" i="53"/>
  <c r="AE545" i="53" s="1"/>
  <c r="R545" i="53"/>
  <c r="O545" i="53"/>
  <c r="I545" i="53"/>
  <c r="AR544" i="53"/>
  <c r="AL544" i="53"/>
  <c r="AK544" i="53"/>
  <c r="AI544" i="53"/>
  <c r="V544" i="53"/>
  <c r="U544" i="53"/>
  <c r="AE544" i="53" s="1"/>
  <c r="R544" i="53"/>
  <c r="O544" i="53"/>
  <c r="I544" i="53"/>
  <c r="AR543" i="53"/>
  <c r="AL543" i="53"/>
  <c r="AK543" i="53" s="1"/>
  <c r="AI543" i="53"/>
  <c r="V543" i="53"/>
  <c r="U543" i="53"/>
  <c r="AE543" i="53" s="1"/>
  <c r="R543" i="53"/>
  <c r="O543" i="53"/>
  <c r="I543" i="53"/>
  <c r="AL540" i="53"/>
  <c r="AK540" i="53" s="1"/>
  <c r="AI540" i="53"/>
  <c r="V540" i="53"/>
  <c r="U540" i="53"/>
  <c r="AE540" i="53" s="1"/>
  <c r="R540" i="53"/>
  <c r="I540" i="53"/>
  <c r="AL539" i="53"/>
  <c r="AK539" i="53" s="1"/>
  <c r="AI539" i="53"/>
  <c r="V539" i="53"/>
  <c r="U539" i="53"/>
  <c r="AE539" i="53" s="1"/>
  <c r="R539" i="53"/>
  <c r="O539" i="53"/>
  <c r="I539" i="53"/>
  <c r="AL538" i="53"/>
  <c r="AK538" i="53" s="1"/>
  <c r="AI538" i="53"/>
  <c r="V538" i="53"/>
  <c r="U538" i="53"/>
  <c r="AE538" i="53" s="1"/>
  <c r="R538" i="53"/>
  <c r="I538" i="53"/>
  <c r="AL537" i="53"/>
  <c r="AK537" i="53" s="1"/>
  <c r="AI537" i="53"/>
  <c r="V537" i="53"/>
  <c r="U537" i="53"/>
  <c r="AE537" i="53" s="1"/>
  <c r="R537" i="53"/>
  <c r="O537" i="53"/>
  <c r="I537" i="53"/>
  <c r="AL536" i="53"/>
  <c r="AK536" i="53" s="1"/>
  <c r="AI536" i="53"/>
  <c r="V536" i="53"/>
  <c r="U536" i="53"/>
  <c r="AE536" i="53" s="1"/>
  <c r="R536" i="53"/>
  <c r="I536" i="53"/>
  <c r="AL535" i="53"/>
  <c r="AK535" i="53" s="1"/>
  <c r="AI535" i="53"/>
  <c r="V535" i="53"/>
  <c r="U535" i="53"/>
  <c r="AE535" i="53" s="1"/>
  <c r="R535" i="53"/>
  <c r="O535" i="53"/>
  <c r="I535" i="53"/>
  <c r="AL534" i="53"/>
  <c r="AK534" i="53" s="1"/>
  <c r="AI534" i="53"/>
  <c r="V534" i="53"/>
  <c r="U534" i="53"/>
  <c r="AE534" i="53" s="1"/>
  <c r="R534" i="53"/>
  <c r="I534" i="53"/>
  <c r="AL533" i="53"/>
  <c r="AK533" i="53" s="1"/>
  <c r="AI533" i="53"/>
  <c r="V533" i="53"/>
  <c r="U533" i="53"/>
  <c r="AE533" i="53" s="1"/>
  <c r="R533" i="53"/>
  <c r="O533" i="53"/>
  <c r="I533" i="53"/>
  <c r="AL532" i="53"/>
  <c r="AK532" i="53" s="1"/>
  <c r="AI532" i="53"/>
  <c r="V532" i="53"/>
  <c r="U532" i="53"/>
  <c r="AE532" i="53" s="1"/>
  <c r="R532" i="53"/>
  <c r="I532" i="53"/>
  <c r="AL531" i="53"/>
  <c r="AK531" i="53" s="1"/>
  <c r="AI531" i="53"/>
  <c r="V531" i="53"/>
  <c r="U531" i="53"/>
  <c r="AE531" i="53" s="1"/>
  <c r="R531" i="53"/>
  <c r="O531" i="53"/>
  <c r="I531" i="53"/>
  <c r="AL530" i="53"/>
  <c r="AK530" i="53" s="1"/>
  <c r="AI530" i="53"/>
  <c r="V530" i="53"/>
  <c r="U530" i="53"/>
  <c r="AE530" i="53" s="1"/>
  <c r="R530" i="53"/>
  <c r="I530" i="53"/>
  <c r="AL529" i="53"/>
  <c r="AK529" i="53" s="1"/>
  <c r="AI529" i="53"/>
  <c r="V529" i="53"/>
  <c r="U529" i="53"/>
  <c r="AE529" i="53" s="1"/>
  <c r="R529" i="53"/>
  <c r="O529" i="53"/>
  <c r="I529" i="53"/>
  <c r="AL528" i="53"/>
  <c r="AK528" i="53" s="1"/>
  <c r="AI528" i="53"/>
  <c r="V528" i="53"/>
  <c r="U528" i="53"/>
  <c r="AE528" i="53" s="1"/>
  <c r="R528" i="53"/>
  <c r="I528" i="53"/>
  <c r="AL527" i="53"/>
  <c r="AK527" i="53" s="1"/>
  <c r="AI527" i="53"/>
  <c r="V527" i="53"/>
  <c r="U527" i="53"/>
  <c r="AE527" i="53" s="1"/>
  <c r="R527" i="53"/>
  <c r="O527" i="53"/>
  <c r="I527" i="53"/>
  <c r="AL526" i="53"/>
  <c r="AK526" i="53" s="1"/>
  <c r="AI526" i="53"/>
  <c r="V526" i="53"/>
  <c r="U526" i="53"/>
  <c r="AE526" i="53" s="1"/>
  <c r="R526" i="53"/>
  <c r="I526" i="53"/>
  <c r="AL525" i="53"/>
  <c r="AK525" i="53" s="1"/>
  <c r="AI525" i="53"/>
  <c r="V525" i="53"/>
  <c r="U525" i="53"/>
  <c r="AE525" i="53" s="1"/>
  <c r="R525" i="53"/>
  <c r="O525" i="53"/>
  <c r="I525" i="53"/>
  <c r="AL524" i="53"/>
  <c r="AK524" i="53" s="1"/>
  <c r="AI524" i="53"/>
  <c r="V524" i="53"/>
  <c r="U524" i="53"/>
  <c r="AE524" i="53" s="1"/>
  <c r="R524" i="53"/>
  <c r="I524" i="53"/>
  <c r="AL522" i="53"/>
  <c r="AK522" i="53" s="1"/>
  <c r="AI522" i="53"/>
  <c r="V522" i="53"/>
  <c r="U522" i="53"/>
  <c r="AE522" i="53" s="1"/>
  <c r="R522" i="53"/>
  <c r="O522" i="53"/>
  <c r="I522" i="53"/>
  <c r="AL521" i="53"/>
  <c r="AK521" i="53" s="1"/>
  <c r="AI521" i="53"/>
  <c r="V521" i="53"/>
  <c r="U521" i="53"/>
  <c r="AE521" i="53" s="1"/>
  <c r="R521" i="53"/>
  <c r="I521" i="53"/>
  <c r="AL520" i="53"/>
  <c r="AK520" i="53" s="1"/>
  <c r="AI520" i="53"/>
  <c r="V520" i="53"/>
  <c r="U520" i="53"/>
  <c r="AE520" i="53" s="1"/>
  <c r="R520" i="53"/>
  <c r="O520" i="53"/>
  <c r="I520" i="53"/>
  <c r="AL519" i="53"/>
  <c r="AK519" i="53" s="1"/>
  <c r="AI519" i="53"/>
  <c r="V519" i="53"/>
  <c r="U519" i="53"/>
  <c r="AE519" i="53" s="1"/>
  <c r="R519" i="53"/>
  <c r="I519" i="53"/>
  <c r="AL518" i="53"/>
  <c r="AK518" i="53" s="1"/>
  <c r="AI518" i="53"/>
  <c r="V518" i="53"/>
  <c r="U518" i="53"/>
  <c r="AE518" i="53" s="1"/>
  <c r="R518" i="53"/>
  <c r="O518" i="53"/>
  <c r="I518" i="53"/>
  <c r="AL517" i="53"/>
  <c r="AK517" i="53" s="1"/>
  <c r="AI517" i="53"/>
  <c r="V517" i="53"/>
  <c r="U517" i="53"/>
  <c r="AE517" i="53" s="1"/>
  <c r="R517" i="53"/>
  <c r="I517" i="53"/>
  <c r="AL516" i="53"/>
  <c r="AK516" i="53" s="1"/>
  <c r="AI516" i="53"/>
  <c r="V516" i="53"/>
  <c r="U516" i="53"/>
  <c r="AE516" i="53" s="1"/>
  <c r="R516" i="53"/>
  <c r="O516" i="53"/>
  <c r="I516" i="53"/>
  <c r="AL515" i="53"/>
  <c r="AK515" i="53" s="1"/>
  <c r="AI515" i="53"/>
  <c r="V515" i="53"/>
  <c r="U515" i="53"/>
  <c r="AE515" i="53" s="1"/>
  <c r="R515" i="53"/>
  <c r="I515" i="53"/>
  <c r="AL514" i="53"/>
  <c r="AK514" i="53" s="1"/>
  <c r="AI514" i="53"/>
  <c r="V514" i="53"/>
  <c r="U514" i="53"/>
  <c r="AE514" i="53" s="1"/>
  <c r="R514" i="53"/>
  <c r="O514" i="53"/>
  <c r="I514" i="53"/>
  <c r="AL513" i="53"/>
  <c r="AK513" i="53" s="1"/>
  <c r="AI513" i="53"/>
  <c r="V513" i="53"/>
  <c r="U513" i="53"/>
  <c r="AE513" i="53" s="1"/>
  <c r="R513" i="53"/>
  <c r="I513" i="53"/>
  <c r="AL512" i="53"/>
  <c r="AK512" i="53" s="1"/>
  <c r="AI512" i="53"/>
  <c r="V512" i="53"/>
  <c r="U512" i="53"/>
  <c r="AE512" i="53" s="1"/>
  <c r="R512" i="53"/>
  <c r="O512" i="53"/>
  <c r="I512" i="53"/>
  <c r="AL511" i="53"/>
  <c r="AK511" i="53" s="1"/>
  <c r="AI511" i="53"/>
  <c r="V511" i="53"/>
  <c r="U511" i="53"/>
  <c r="AE511" i="53" s="1"/>
  <c r="R511" i="53"/>
  <c r="I511" i="53"/>
  <c r="AL510" i="53"/>
  <c r="AK510" i="53" s="1"/>
  <c r="AI510" i="53"/>
  <c r="V510" i="53"/>
  <c r="U510" i="53"/>
  <c r="AE510" i="53" s="1"/>
  <c r="R510" i="53"/>
  <c r="O510" i="53"/>
  <c r="I510" i="53"/>
  <c r="AL509" i="53"/>
  <c r="AK509" i="53" s="1"/>
  <c r="AI509" i="53"/>
  <c r="V509" i="53"/>
  <c r="U509" i="53"/>
  <c r="AE509" i="53" s="1"/>
  <c r="R509" i="53"/>
  <c r="I509" i="53"/>
  <c r="AI507" i="53"/>
  <c r="U507" i="53"/>
  <c r="AE507" i="53" s="1"/>
  <c r="R507" i="53"/>
  <c r="I507" i="53"/>
  <c r="AI506" i="53"/>
  <c r="U506" i="53"/>
  <c r="AE506" i="53" s="1"/>
  <c r="R506" i="53"/>
  <c r="I506" i="53"/>
  <c r="AI505" i="53"/>
  <c r="U505" i="53"/>
  <c r="AE505" i="53" s="1"/>
  <c r="R505" i="53"/>
  <c r="I505" i="53"/>
  <c r="AL504" i="53"/>
  <c r="AK504" i="53"/>
  <c r="AI504" i="53"/>
  <c r="V504" i="53"/>
  <c r="U504" i="53"/>
  <c r="AE504" i="53" s="1"/>
  <c r="R504" i="53"/>
  <c r="O504" i="53"/>
  <c r="I504" i="53"/>
  <c r="AL503" i="53"/>
  <c r="AK503" i="53" s="1"/>
  <c r="AI503" i="53"/>
  <c r="V503" i="53"/>
  <c r="U503" i="53"/>
  <c r="AE503" i="53" s="1"/>
  <c r="R503" i="53"/>
  <c r="I503" i="53"/>
  <c r="AL502" i="53"/>
  <c r="AK502" i="53"/>
  <c r="AI502" i="53"/>
  <c r="V502" i="53"/>
  <c r="U502" i="53"/>
  <c r="AE502" i="53" s="1"/>
  <c r="R502" i="53"/>
  <c r="O502" i="53"/>
  <c r="I502" i="53"/>
  <c r="AL501" i="53"/>
  <c r="AK501" i="53" s="1"/>
  <c r="AI501" i="53"/>
  <c r="V501" i="53"/>
  <c r="U501" i="53"/>
  <c r="AE501" i="53" s="1"/>
  <c r="R501" i="53"/>
  <c r="I501" i="53"/>
  <c r="AL500" i="53"/>
  <c r="AK500" i="53"/>
  <c r="AI500" i="53"/>
  <c r="V500" i="53"/>
  <c r="U500" i="53"/>
  <c r="AE500" i="53" s="1"/>
  <c r="R500" i="53"/>
  <c r="O500" i="53"/>
  <c r="I500" i="53"/>
  <c r="AL499" i="53"/>
  <c r="AK499" i="53" s="1"/>
  <c r="AI499" i="53"/>
  <c r="V499" i="53"/>
  <c r="U499" i="53"/>
  <c r="AE499" i="53" s="1"/>
  <c r="R499" i="53"/>
  <c r="I499" i="53"/>
  <c r="AI498" i="53"/>
  <c r="V498" i="53"/>
  <c r="U498" i="53"/>
  <c r="AE498" i="53" s="1"/>
  <c r="R498" i="53"/>
  <c r="O498" i="53"/>
  <c r="I498" i="53"/>
  <c r="AI497" i="53"/>
  <c r="V497" i="53"/>
  <c r="U497" i="53"/>
  <c r="AE497" i="53" s="1"/>
  <c r="R497" i="53"/>
  <c r="I497" i="53"/>
  <c r="AL496" i="53"/>
  <c r="AK496" i="53" s="1"/>
  <c r="AI496" i="53"/>
  <c r="V496" i="53"/>
  <c r="U496" i="53"/>
  <c r="AE496" i="53" s="1"/>
  <c r="R496" i="53"/>
  <c r="O496" i="53"/>
  <c r="I496" i="53"/>
  <c r="AL495" i="53"/>
  <c r="AK495" i="53" s="1"/>
  <c r="AI495" i="53"/>
  <c r="V495" i="53"/>
  <c r="U495" i="53"/>
  <c r="AE495" i="53" s="1"/>
  <c r="R495" i="53"/>
  <c r="I495" i="53"/>
  <c r="AL493" i="53"/>
  <c r="AK493" i="53" s="1"/>
  <c r="AI493" i="53"/>
  <c r="V493" i="53"/>
  <c r="U493" i="53"/>
  <c r="AE493" i="53" s="1"/>
  <c r="R493" i="53"/>
  <c r="O493" i="53"/>
  <c r="I493" i="53"/>
  <c r="AL491" i="53"/>
  <c r="AK491" i="53" s="1"/>
  <c r="AI491" i="53"/>
  <c r="V491" i="53"/>
  <c r="U491" i="53"/>
  <c r="AE491" i="53" s="1"/>
  <c r="R491" i="53"/>
  <c r="I491" i="53"/>
  <c r="AL490" i="53"/>
  <c r="AK490" i="53"/>
  <c r="AI490" i="53"/>
  <c r="V490" i="53"/>
  <c r="U490" i="53"/>
  <c r="AE490" i="53" s="1"/>
  <c r="R490" i="53"/>
  <c r="O490" i="53"/>
  <c r="I490" i="53"/>
  <c r="AL489" i="53"/>
  <c r="AK489" i="53" s="1"/>
  <c r="AI489" i="53"/>
  <c r="V489" i="53"/>
  <c r="U489" i="53"/>
  <c r="AE489" i="53" s="1"/>
  <c r="R489" i="53"/>
  <c r="I489" i="53"/>
  <c r="AL488" i="53"/>
  <c r="AK488" i="53"/>
  <c r="AI488" i="53"/>
  <c r="V488" i="53"/>
  <c r="U488" i="53"/>
  <c r="AE488" i="53" s="1"/>
  <c r="R488" i="53"/>
  <c r="O488" i="53"/>
  <c r="I488" i="53"/>
  <c r="AL487" i="53"/>
  <c r="AK487" i="53" s="1"/>
  <c r="AI487" i="53"/>
  <c r="V487" i="53"/>
  <c r="U487" i="53"/>
  <c r="AE487" i="53" s="1"/>
  <c r="R487" i="53"/>
  <c r="I487" i="53"/>
  <c r="AL486" i="53"/>
  <c r="AK486" i="53"/>
  <c r="AI486" i="53"/>
  <c r="V486" i="53"/>
  <c r="U486" i="53"/>
  <c r="AE486" i="53" s="1"/>
  <c r="R486" i="53"/>
  <c r="O486" i="53"/>
  <c r="I486" i="53"/>
  <c r="AL485" i="53"/>
  <c r="AK485" i="53" s="1"/>
  <c r="AI485" i="53"/>
  <c r="V485" i="53"/>
  <c r="U485" i="53"/>
  <c r="AE485" i="53" s="1"/>
  <c r="R485" i="53"/>
  <c r="I485" i="53"/>
  <c r="AL484" i="53"/>
  <c r="AK484" i="53"/>
  <c r="AI484" i="53"/>
  <c r="V484" i="53"/>
  <c r="U484" i="53"/>
  <c r="AE484" i="53" s="1"/>
  <c r="R484" i="53"/>
  <c r="O484" i="53"/>
  <c r="I484" i="53"/>
  <c r="AL483" i="53"/>
  <c r="AK483" i="53" s="1"/>
  <c r="AI483" i="53"/>
  <c r="V483" i="53"/>
  <c r="U483" i="53"/>
  <c r="AE483" i="53" s="1"/>
  <c r="R483" i="53"/>
  <c r="I483" i="53"/>
  <c r="AL481" i="53"/>
  <c r="AK481" i="53"/>
  <c r="AI481" i="53"/>
  <c r="V481" i="53"/>
  <c r="U481" i="53"/>
  <c r="AE481" i="53" s="1"/>
  <c r="R481" i="53"/>
  <c r="O481" i="53"/>
  <c r="I481" i="53"/>
  <c r="E481" i="53"/>
  <c r="AL480" i="53"/>
  <c r="AK480" i="53"/>
  <c r="AI480" i="53"/>
  <c r="V480" i="53"/>
  <c r="U480" i="53"/>
  <c r="AE480" i="53" s="1"/>
  <c r="R480" i="53"/>
  <c r="O480" i="53"/>
  <c r="I480" i="53"/>
  <c r="E480" i="53"/>
  <c r="AL479" i="53"/>
  <c r="AK479" i="53"/>
  <c r="AI479" i="53"/>
  <c r="V479" i="53"/>
  <c r="U479" i="53"/>
  <c r="AE479" i="53" s="1"/>
  <c r="R479" i="53"/>
  <c r="O479" i="53"/>
  <c r="I479" i="53"/>
  <c r="E479" i="53"/>
  <c r="AL478" i="53"/>
  <c r="AK478" i="53"/>
  <c r="AI478" i="53"/>
  <c r="V478" i="53"/>
  <c r="U478" i="53"/>
  <c r="AE478" i="53" s="1"/>
  <c r="R478" i="53"/>
  <c r="O478" i="53"/>
  <c r="I478" i="53"/>
  <c r="E478" i="53"/>
  <c r="AL477" i="53"/>
  <c r="AK477" i="53"/>
  <c r="AI477" i="53"/>
  <c r="V477" i="53"/>
  <c r="U477" i="53"/>
  <c r="R477" i="53"/>
  <c r="O477" i="53"/>
  <c r="I477" i="53"/>
  <c r="E477" i="53"/>
  <c r="AL476" i="53"/>
  <c r="AK476" i="53"/>
  <c r="AI476" i="53"/>
  <c r="V476" i="53"/>
  <c r="U476" i="53"/>
  <c r="R476" i="53"/>
  <c r="O476" i="53"/>
  <c r="I476" i="53"/>
  <c r="AL475" i="53"/>
  <c r="AK475" i="53" s="1"/>
  <c r="AI475" i="53"/>
  <c r="V475" i="53"/>
  <c r="U475" i="53"/>
  <c r="R475" i="53"/>
  <c r="I475" i="53"/>
  <c r="O475" i="53" s="1"/>
  <c r="E475" i="53"/>
  <c r="AL474" i="53"/>
  <c r="AK474" i="53" s="1"/>
  <c r="AI474" i="53"/>
  <c r="V474" i="53"/>
  <c r="U474" i="53"/>
  <c r="AE474" i="53" s="1"/>
  <c r="R474" i="53"/>
  <c r="I474" i="53"/>
  <c r="O474" i="53" s="1"/>
  <c r="AL473" i="53"/>
  <c r="AK473" i="53" s="1"/>
  <c r="AI473" i="53"/>
  <c r="V473" i="53"/>
  <c r="U473" i="53"/>
  <c r="R473" i="53"/>
  <c r="O473" i="53"/>
  <c r="I473" i="53"/>
  <c r="AL472" i="53"/>
  <c r="AK472" i="53" s="1"/>
  <c r="AI472" i="53"/>
  <c r="V472" i="53"/>
  <c r="U472" i="53"/>
  <c r="R472" i="53"/>
  <c r="I472" i="53"/>
  <c r="O472" i="53" s="1"/>
  <c r="AL471" i="53"/>
  <c r="AK471" i="53"/>
  <c r="AI471" i="53"/>
  <c r="V471" i="53"/>
  <c r="U471" i="53"/>
  <c r="R471" i="53"/>
  <c r="O471" i="53"/>
  <c r="I471" i="53"/>
  <c r="AL470" i="53"/>
  <c r="AK470" i="53" s="1"/>
  <c r="AI470" i="53"/>
  <c r="V470" i="53"/>
  <c r="U470" i="53"/>
  <c r="R470" i="53"/>
  <c r="I470" i="53"/>
  <c r="O470" i="53" s="1"/>
  <c r="AL469" i="53"/>
  <c r="AK469" i="53"/>
  <c r="AI469" i="53"/>
  <c r="V469" i="53"/>
  <c r="U469" i="53"/>
  <c r="AE469" i="53" s="1"/>
  <c r="R469" i="53"/>
  <c r="O469" i="53"/>
  <c r="I469" i="53"/>
  <c r="AL468" i="53"/>
  <c r="AK468" i="53" s="1"/>
  <c r="AI468" i="53"/>
  <c r="V468" i="53"/>
  <c r="U468" i="53"/>
  <c r="AE468" i="53" s="1"/>
  <c r="R468" i="53"/>
  <c r="I468" i="53"/>
  <c r="O468" i="53" s="1"/>
  <c r="AL467" i="53"/>
  <c r="AK467" i="53" s="1"/>
  <c r="AI467" i="53"/>
  <c r="V467" i="53"/>
  <c r="U467" i="53"/>
  <c r="AE467" i="53" s="1"/>
  <c r="R467" i="53"/>
  <c r="O467" i="53"/>
  <c r="I467" i="53"/>
  <c r="E467" i="53"/>
  <c r="AL466" i="53"/>
  <c r="AK466" i="53" s="1"/>
  <c r="AI466" i="53"/>
  <c r="V466" i="53"/>
  <c r="U466" i="53"/>
  <c r="AE466" i="53" s="1"/>
  <c r="R466" i="53"/>
  <c r="O466" i="53"/>
  <c r="I466" i="53"/>
  <c r="AL465" i="53"/>
  <c r="AK465" i="53" s="1"/>
  <c r="AI465" i="53"/>
  <c r="V465" i="53"/>
  <c r="U465" i="53"/>
  <c r="AE465" i="53" s="1"/>
  <c r="R465" i="53"/>
  <c r="I465" i="53"/>
  <c r="O465" i="53" s="1"/>
  <c r="AL464" i="53"/>
  <c r="AK464" i="53"/>
  <c r="AI464" i="53"/>
  <c r="V464" i="53"/>
  <c r="U464" i="53"/>
  <c r="AE464" i="53" s="1"/>
  <c r="R464" i="53"/>
  <c r="O464" i="53"/>
  <c r="I464" i="53"/>
  <c r="AL463" i="53"/>
  <c r="AK463" i="53" s="1"/>
  <c r="AI463" i="53"/>
  <c r="V463" i="53"/>
  <c r="U463" i="53"/>
  <c r="AE463" i="53" s="1"/>
  <c r="R463" i="53"/>
  <c r="I463" i="53"/>
  <c r="O463" i="53" s="1"/>
  <c r="AL462" i="53"/>
  <c r="AK462" i="53" s="1"/>
  <c r="AI462" i="53"/>
  <c r="V462" i="53"/>
  <c r="U462" i="53"/>
  <c r="AE462" i="53" s="1"/>
  <c r="R462" i="53"/>
  <c r="O462" i="53"/>
  <c r="I462" i="53"/>
  <c r="E462" i="53"/>
  <c r="D461" i="53"/>
  <c r="C461" i="53"/>
  <c r="AL460" i="53"/>
  <c r="AK460" i="53" s="1"/>
  <c r="AI460" i="53"/>
  <c r="V460" i="53"/>
  <c r="U460" i="53"/>
  <c r="AE460" i="53" s="1"/>
  <c r="R460" i="53"/>
  <c r="O460" i="53"/>
  <c r="I460" i="53"/>
  <c r="E460" i="53"/>
  <c r="AL459" i="53"/>
  <c r="AK459" i="53"/>
  <c r="AI459" i="53"/>
  <c r="V459" i="53"/>
  <c r="U459" i="53"/>
  <c r="AE459" i="53" s="1"/>
  <c r="R459" i="53"/>
  <c r="O459" i="53"/>
  <c r="I459" i="53"/>
  <c r="E459" i="53"/>
  <c r="AL458" i="53"/>
  <c r="AK458" i="53" s="1"/>
  <c r="AI458" i="53"/>
  <c r="V458" i="53"/>
  <c r="U458" i="53"/>
  <c r="AE458" i="53" s="1"/>
  <c r="R458" i="53"/>
  <c r="O458" i="53"/>
  <c r="I458" i="53"/>
  <c r="E458" i="53"/>
  <c r="AL457" i="53"/>
  <c r="AK457" i="53"/>
  <c r="AI457" i="53"/>
  <c r="V457" i="53"/>
  <c r="U457" i="53"/>
  <c r="AE457" i="53" s="1"/>
  <c r="R457" i="53"/>
  <c r="O457" i="53"/>
  <c r="I457" i="53"/>
  <c r="E457" i="53"/>
  <c r="AL456" i="53"/>
  <c r="AK456" i="53" s="1"/>
  <c r="AI456" i="53"/>
  <c r="V456" i="53"/>
  <c r="U456" i="53"/>
  <c r="AE456" i="53" s="1"/>
  <c r="R456" i="53"/>
  <c r="O456" i="53"/>
  <c r="I456" i="53"/>
  <c r="E456" i="53"/>
  <c r="AL455" i="53"/>
  <c r="AK455" i="53"/>
  <c r="AI455" i="53"/>
  <c r="V455" i="53"/>
  <c r="U455" i="53"/>
  <c r="AE455" i="53" s="1"/>
  <c r="R455" i="53"/>
  <c r="O455" i="53"/>
  <c r="I455" i="53"/>
  <c r="E455" i="53"/>
  <c r="AL454" i="53"/>
  <c r="AK454" i="53" s="1"/>
  <c r="AI454" i="53"/>
  <c r="V454" i="53"/>
  <c r="U454" i="53"/>
  <c r="AE454" i="53" s="1"/>
  <c r="R454" i="53"/>
  <c r="O454" i="53"/>
  <c r="I454" i="53"/>
  <c r="E454" i="53"/>
  <c r="AL453" i="53"/>
  <c r="AK453" i="53"/>
  <c r="AI453" i="53"/>
  <c r="V453" i="53"/>
  <c r="U453" i="53"/>
  <c r="AE453" i="53" s="1"/>
  <c r="R453" i="53"/>
  <c r="O453" i="53"/>
  <c r="I453" i="53"/>
  <c r="E453" i="53"/>
  <c r="AL452" i="53"/>
  <c r="AK452" i="53" s="1"/>
  <c r="AI452" i="53"/>
  <c r="V452" i="53"/>
  <c r="U452" i="53"/>
  <c r="AE452" i="53" s="1"/>
  <c r="R452" i="53"/>
  <c r="O452" i="53"/>
  <c r="I452" i="53"/>
  <c r="E452" i="53"/>
  <c r="AL451" i="53"/>
  <c r="AK451" i="53"/>
  <c r="AI451" i="53"/>
  <c r="V451" i="53"/>
  <c r="U451" i="53"/>
  <c r="AE451" i="53" s="1"/>
  <c r="R451" i="53"/>
  <c r="O451" i="53"/>
  <c r="I451" i="53"/>
  <c r="E451" i="53"/>
  <c r="AL450" i="53"/>
  <c r="AK450" i="53" s="1"/>
  <c r="AI450" i="53"/>
  <c r="V450" i="53"/>
  <c r="U450" i="53"/>
  <c r="AE450" i="53" s="1"/>
  <c r="R450" i="53"/>
  <c r="O450" i="53"/>
  <c r="I450" i="53"/>
  <c r="E450" i="53"/>
  <c r="AL448" i="53"/>
  <c r="AK448" i="53"/>
  <c r="AI448" i="53"/>
  <c r="V448" i="53"/>
  <c r="U448" i="53"/>
  <c r="AE448" i="53" s="1"/>
  <c r="R448" i="53"/>
  <c r="O448" i="53"/>
  <c r="I448" i="53"/>
  <c r="AL447" i="53"/>
  <c r="AK447" i="53" s="1"/>
  <c r="AI447" i="53"/>
  <c r="V447" i="53"/>
  <c r="U447" i="53"/>
  <c r="AE447" i="53" s="1"/>
  <c r="R447" i="53"/>
  <c r="I447" i="53"/>
  <c r="AL446" i="53"/>
  <c r="AK446" i="53"/>
  <c r="AI446" i="53"/>
  <c r="V446" i="53"/>
  <c r="U446" i="53"/>
  <c r="AE446" i="53" s="1"/>
  <c r="R446" i="53"/>
  <c r="O446" i="53"/>
  <c r="I446" i="53"/>
  <c r="E446" i="53"/>
  <c r="AL445" i="53"/>
  <c r="AK445" i="53" s="1"/>
  <c r="AI445" i="53"/>
  <c r="V445" i="53"/>
  <c r="U445" i="53"/>
  <c r="AE445" i="53" s="1"/>
  <c r="R445" i="53"/>
  <c r="O445" i="53"/>
  <c r="I445" i="53"/>
  <c r="AL444" i="53"/>
  <c r="AK444" i="53" s="1"/>
  <c r="AI444" i="53"/>
  <c r="V444" i="53"/>
  <c r="U444" i="53"/>
  <c r="AE444" i="53" s="1"/>
  <c r="R444" i="53"/>
  <c r="I444" i="53"/>
  <c r="E444" i="53"/>
  <c r="AL443" i="53"/>
  <c r="AK443" i="53" s="1"/>
  <c r="AI443" i="53"/>
  <c r="V443" i="53"/>
  <c r="U443" i="53"/>
  <c r="AE443" i="53" s="1"/>
  <c r="R443" i="53"/>
  <c r="I443" i="53"/>
  <c r="E443" i="53"/>
  <c r="AL441" i="53"/>
  <c r="AK441" i="53" s="1"/>
  <c r="AI441" i="53"/>
  <c r="V441" i="53"/>
  <c r="U441" i="53"/>
  <c r="AE441" i="53" s="1"/>
  <c r="R441" i="53"/>
  <c r="I441" i="53"/>
  <c r="E441" i="53"/>
  <c r="AL440" i="53"/>
  <c r="AK440" i="53" s="1"/>
  <c r="AI440" i="53"/>
  <c r="V440" i="53"/>
  <c r="U440" i="53"/>
  <c r="AE440" i="53" s="1"/>
  <c r="R440" i="53"/>
  <c r="I440" i="53"/>
  <c r="AL439" i="53"/>
  <c r="AK439" i="53"/>
  <c r="AI439" i="53"/>
  <c r="V439" i="53"/>
  <c r="U439" i="53"/>
  <c r="AE439" i="53" s="1"/>
  <c r="R439" i="53"/>
  <c r="O439" i="53"/>
  <c r="I439" i="53"/>
  <c r="AL438" i="53"/>
  <c r="AK438" i="53" s="1"/>
  <c r="AI438" i="53"/>
  <c r="V438" i="53"/>
  <c r="U438" i="53"/>
  <c r="AE438" i="53" s="1"/>
  <c r="R438" i="53"/>
  <c r="I438" i="53"/>
  <c r="E438" i="53"/>
  <c r="AL437" i="53"/>
  <c r="AK437" i="53" s="1"/>
  <c r="AI437" i="53"/>
  <c r="V437" i="53"/>
  <c r="U437" i="53"/>
  <c r="AE437" i="53" s="1"/>
  <c r="R437" i="53"/>
  <c r="I437" i="53"/>
  <c r="E437" i="53"/>
  <c r="AL436" i="53"/>
  <c r="AK436" i="53" s="1"/>
  <c r="AI436" i="53"/>
  <c r="V436" i="53"/>
  <c r="U436" i="53"/>
  <c r="AE436" i="53" s="1"/>
  <c r="R436" i="53"/>
  <c r="I436" i="53"/>
  <c r="AL435" i="53"/>
  <c r="AK435" i="53"/>
  <c r="AI435" i="53"/>
  <c r="V435" i="53"/>
  <c r="U435" i="53"/>
  <c r="AE435" i="53" s="1"/>
  <c r="R435" i="53"/>
  <c r="O435" i="53"/>
  <c r="I435" i="53"/>
  <c r="E435" i="53"/>
  <c r="AL434" i="53"/>
  <c r="AK434" i="53" s="1"/>
  <c r="AI434" i="53"/>
  <c r="V434" i="53"/>
  <c r="U434" i="53"/>
  <c r="AE434" i="53" s="1"/>
  <c r="R434" i="53"/>
  <c r="O434" i="53"/>
  <c r="I434" i="53"/>
  <c r="E434" i="53"/>
  <c r="AL433" i="53"/>
  <c r="AK433" i="53"/>
  <c r="AI433" i="53"/>
  <c r="V433" i="53"/>
  <c r="U433" i="53"/>
  <c r="AE433" i="53" s="1"/>
  <c r="R433" i="53"/>
  <c r="O433" i="53"/>
  <c r="I433" i="53"/>
  <c r="AL432" i="53"/>
  <c r="AK432" i="53" s="1"/>
  <c r="AI432" i="53"/>
  <c r="V432" i="53"/>
  <c r="U432" i="53"/>
  <c r="AE432" i="53" s="1"/>
  <c r="R432" i="53"/>
  <c r="I432" i="53"/>
  <c r="AL431" i="53"/>
  <c r="AK431" i="53"/>
  <c r="AI431" i="53"/>
  <c r="V431" i="53"/>
  <c r="U431" i="53"/>
  <c r="AE431" i="53" s="1"/>
  <c r="R431" i="53"/>
  <c r="O431" i="53"/>
  <c r="I431" i="53"/>
  <c r="E431" i="53"/>
  <c r="AL430" i="53"/>
  <c r="AK430" i="53" s="1"/>
  <c r="AI430" i="53"/>
  <c r="V430" i="53"/>
  <c r="U430" i="53"/>
  <c r="AE430" i="53" s="1"/>
  <c r="R430" i="53"/>
  <c r="O430" i="53"/>
  <c r="I430" i="53"/>
  <c r="E430" i="53"/>
  <c r="AL429" i="53"/>
  <c r="AK429" i="53"/>
  <c r="AI429" i="53"/>
  <c r="V429" i="53"/>
  <c r="U429" i="53"/>
  <c r="AE429" i="53" s="1"/>
  <c r="R429" i="53"/>
  <c r="O429" i="53"/>
  <c r="I429" i="53"/>
  <c r="AL428" i="53"/>
  <c r="AK428" i="53" s="1"/>
  <c r="AI428" i="53"/>
  <c r="V428" i="53"/>
  <c r="U428" i="53"/>
  <c r="AE428" i="53" s="1"/>
  <c r="R428" i="53"/>
  <c r="I428" i="53"/>
  <c r="E428" i="53"/>
  <c r="AL427" i="53"/>
  <c r="AK427" i="53" s="1"/>
  <c r="AI427" i="53"/>
  <c r="V427" i="53"/>
  <c r="U427" i="53"/>
  <c r="AE427" i="53" s="1"/>
  <c r="R427" i="53"/>
  <c r="I427" i="53"/>
  <c r="E427" i="53"/>
  <c r="AL426" i="53"/>
  <c r="AK426" i="53" s="1"/>
  <c r="AI426" i="53"/>
  <c r="V426" i="53"/>
  <c r="U426" i="53"/>
  <c r="AE426" i="53" s="1"/>
  <c r="R426" i="53"/>
  <c r="I426" i="53"/>
  <c r="E426" i="53"/>
  <c r="AL425" i="53"/>
  <c r="AK425" i="53" s="1"/>
  <c r="AI425" i="53"/>
  <c r="V425" i="53"/>
  <c r="U425" i="53"/>
  <c r="AE425" i="53" s="1"/>
  <c r="R425" i="53"/>
  <c r="I425" i="53"/>
  <c r="E425" i="53"/>
  <c r="AL424" i="53"/>
  <c r="AK424" i="53" s="1"/>
  <c r="AI424" i="53"/>
  <c r="V424" i="53"/>
  <c r="U424" i="53"/>
  <c r="AE424" i="53" s="1"/>
  <c r="R424" i="53"/>
  <c r="I424" i="53"/>
  <c r="E424" i="53"/>
  <c r="AL421" i="53"/>
  <c r="AK421" i="53" s="1"/>
  <c r="AI421" i="53"/>
  <c r="V421" i="53"/>
  <c r="U421" i="53"/>
  <c r="AE421" i="53" s="1"/>
  <c r="R421" i="53"/>
  <c r="I421" i="53"/>
  <c r="AL419" i="53"/>
  <c r="AK419" i="53" s="1"/>
  <c r="AI419" i="53"/>
  <c r="V419" i="53"/>
  <c r="U419" i="53"/>
  <c r="R419" i="53"/>
  <c r="O419" i="53"/>
  <c r="I419" i="53"/>
  <c r="AL418" i="53"/>
  <c r="AI418" i="53"/>
  <c r="V418" i="53"/>
  <c r="U418" i="53"/>
  <c r="AF418" i="53" s="1"/>
  <c r="R418" i="53"/>
  <c r="O418" i="53"/>
  <c r="I418" i="53"/>
  <c r="AL417" i="53"/>
  <c r="AK417" i="53" s="1"/>
  <c r="AI417" i="53"/>
  <c r="V417" i="53"/>
  <c r="U417" i="53"/>
  <c r="AE417" i="53" s="1"/>
  <c r="R417" i="53"/>
  <c r="I417" i="53"/>
  <c r="AL416" i="53"/>
  <c r="AK416" i="53"/>
  <c r="AI416" i="53"/>
  <c r="V416" i="53"/>
  <c r="U416" i="53"/>
  <c r="AE416" i="53" s="1"/>
  <c r="R416" i="53"/>
  <c r="O416" i="53"/>
  <c r="I416" i="53"/>
  <c r="AL415" i="53"/>
  <c r="AK415" i="53" s="1"/>
  <c r="AI415" i="53"/>
  <c r="V415" i="53"/>
  <c r="U415" i="53"/>
  <c r="AE415" i="53" s="1"/>
  <c r="R415" i="53"/>
  <c r="I415" i="53"/>
  <c r="O415" i="53" s="1"/>
  <c r="AL414" i="53"/>
  <c r="AK414" i="53"/>
  <c r="AI414" i="53"/>
  <c r="V414" i="53"/>
  <c r="U414" i="53"/>
  <c r="AE414" i="53" s="1"/>
  <c r="R414" i="53"/>
  <c r="O414" i="53"/>
  <c r="I414" i="53"/>
  <c r="AL413" i="53"/>
  <c r="AK413" i="53" s="1"/>
  <c r="AI413" i="53"/>
  <c r="V413" i="53"/>
  <c r="U413" i="53"/>
  <c r="AE413" i="53" s="1"/>
  <c r="R413" i="53"/>
  <c r="I413" i="53"/>
  <c r="O413" i="53" s="1"/>
  <c r="AL412" i="53"/>
  <c r="AK412" i="53"/>
  <c r="AI412" i="53"/>
  <c r="V412" i="53"/>
  <c r="U412" i="53"/>
  <c r="AE412" i="53" s="1"/>
  <c r="R412" i="53"/>
  <c r="O412" i="53"/>
  <c r="I412" i="53"/>
  <c r="AL411" i="53"/>
  <c r="AK411" i="53" s="1"/>
  <c r="AI411" i="53"/>
  <c r="V411" i="53"/>
  <c r="U411" i="53"/>
  <c r="AE411" i="53" s="1"/>
  <c r="R411" i="53"/>
  <c r="I411" i="53"/>
  <c r="O411" i="53" s="1"/>
  <c r="AL410" i="53"/>
  <c r="AK410" i="53" s="1"/>
  <c r="AI410" i="53"/>
  <c r="V410" i="53"/>
  <c r="U410" i="53"/>
  <c r="AE410" i="53" s="1"/>
  <c r="R410" i="53"/>
  <c r="O410" i="53"/>
  <c r="I410" i="53"/>
  <c r="AL409" i="53"/>
  <c r="AK409" i="53" s="1"/>
  <c r="AI409" i="53"/>
  <c r="V409" i="53"/>
  <c r="U409" i="53"/>
  <c r="AE409" i="53" s="1"/>
  <c r="R409" i="53"/>
  <c r="I409" i="53"/>
  <c r="O409" i="53" s="1"/>
  <c r="AL408" i="53"/>
  <c r="AK408" i="53"/>
  <c r="AI408" i="53"/>
  <c r="V408" i="53"/>
  <c r="U408" i="53"/>
  <c r="AE408" i="53" s="1"/>
  <c r="R408" i="53"/>
  <c r="O408" i="53"/>
  <c r="I408" i="53"/>
  <c r="AL407" i="53"/>
  <c r="AK407" i="53" s="1"/>
  <c r="AI407" i="53"/>
  <c r="V407" i="53"/>
  <c r="U407" i="53"/>
  <c r="AE407" i="53" s="1"/>
  <c r="R407" i="53"/>
  <c r="I407" i="53"/>
  <c r="O407" i="53" s="1"/>
  <c r="AL406" i="53"/>
  <c r="AK406" i="53" s="1"/>
  <c r="AI406" i="53"/>
  <c r="V406" i="53"/>
  <c r="U406" i="53"/>
  <c r="AE406" i="53" s="1"/>
  <c r="R406" i="53"/>
  <c r="O406" i="53"/>
  <c r="I406" i="53"/>
  <c r="AL405" i="53"/>
  <c r="AK405" i="53" s="1"/>
  <c r="AI405" i="53"/>
  <c r="V405" i="53"/>
  <c r="U405" i="53"/>
  <c r="AE405" i="53" s="1"/>
  <c r="R405" i="53"/>
  <c r="I405" i="53"/>
  <c r="O405" i="53" s="1"/>
  <c r="AL404" i="53"/>
  <c r="AK404" i="53"/>
  <c r="AI404" i="53"/>
  <c r="V404" i="53"/>
  <c r="U404" i="53"/>
  <c r="AE404" i="53" s="1"/>
  <c r="R404" i="53"/>
  <c r="O404" i="53"/>
  <c r="I404" i="53"/>
  <c r="AI403" i="53"/>
  <c r="V403" i="53"/>
  <c r="U403" i="53"/>
  <c r="AE403" i="53" s="1"/>
  <c r="T403" i="53"/>
  <c r="AD403" i="53" s="1"/>
  <c r="R403" i="53"/>
  <c r="I403" i="53"/>
  <c r="AL402" i="53"/>
  <c r="AK402" i="53"/>
  <c r="AI402" i="53"/>
  <c r="V402" i="53"/>
  <c r="U402" i="53"/>
  <c r="AE402" i="53" s="1"/>
  <c r="R402" i="53"/>
  <c r="O402" i="53"/>
  <c r="I402" i="53"/>
  <c r="AL401" i="53"/>
  <c r="AK401" i="53" s="1"/>
  <c r="AI401" i="53"/>
  <c r="V401" i="53"/>
  <c r="U401" i="53"/>
  <c r="AE401" i="53" s="1"/>
  <c r="R401" i="53"/>
  <c r="I401" i="53"/>
  <c r="O401" i="53" s="1"/>
  <c r="AL400" i="53"/>
  <c r="AK400" i="53" s="1"/>
  <c r="AI400" i="53"/>
  <c r="V400" i="53"/>
  <c r="U400" i="53"/>
  <c r="AE400" i="53" s="1"/>
  <c r="R400" i="53"/>
  <c r="O400" i="53"/>
  <c r="I400" i="53"/>
  <c r="AL399" i="53"/>
  <c r="AK399" i="53" s="1"/>
  <c r="AI399" i="53"/>
  <c r="V399" i="53"/>
  <c r="U399" i="53"/>
  <c r="AE399" i="53" s="1"/>
  <c r="R399" i="53"/>
  <c r="I399" i="53"/>
  <c r="O399" i="53" s="1"/>
  <c r="AL398" i="53"/>
  <c r="AK398" i="53"/>
  <c r="AI398" i="53"/>
  <c r="V398" i="53"/>
  <c r="U398" i="53"/>
  <c r="AE398" i="53" s="1"/>
  <c r="R398" i="53"/>
  <c r="O398" i="53"/>
  <c r="I398" i="53"/>
  <c r="AL397" i="53"/>
  <c r="AK397" i="53" s="1"/>
  <c r="AI397" i="53"/>
  <c r="V397" i="53"/>
  <c r="U397" i="53"/>
  <c r="AE397" i="53" s="1"/>
  <c r="R397" i="53"/>
  <c r="I397" i="53"/>
  <c r="O397" i="53" s="1"/>
  <c r="AL396" i="53"/>
  <c r="AK396" i="53" s="1"/>
  <c r="AI396" i="53"/>
  <c r="V396" i="53"/>
  <c r="U396" i="53"/>
  <c r="R396" i="53"/>
  <c r="O396" i="53"/>
  <c r="I396" i="53"/>
  <c r="AL395" i="53"/>
  <c r="AK395" i="53" s="1"/>
  <c r="AI395" i="53"/>
  <c r="V395" i="53"/>
  <c r="U395" i="53"/>
  <c r="AE395" i="53" s="1"/>
  <c r="R395" i="53"/>
  <c r="I395" i="53"/>
  <c r="O395" i="53" s="1"/>
  <c r="AL394" i="53"/>
  <c r="AK394" i="53"/>
  <c r="AI394" i="53"/>
  <c r="V394" i="53"/>
  <c r="U394" i="53"/>
  <c r="R394" i="53"/>
  <c r="O394" i="53"/>
  <c r="I394" i="53"/>
  <c r="AL393" i="53"/>
  <c r="AK393" i="53" s="1"/>
  <c r="AI393" i="53"/>
  <c r="V393" i="53"/>
  <c r="U393" i="53"/>
  <c r="AE393" i="53" s="1"/>
  <c r="R393" i="53"/>
  <c r="I393" i="53"/>
  <c r="O393" i="53" s="1"/>
  <c r="AL392" i="53"/>
  <c r="AK392" i="53"/>
  <c r="AI392" i="53"/>
  <c r="V392" i="53"/>
  <c r="U392" i="53"/>
  <c r="R392" i="53"/>
  <c r="O392" i="53"/>
  <c r="I392" i="53"/>
  <c r="AL391" i="53"/>
  <c r="AK391" i="53" s="1"/>
  <c r="AI391" i="53"/>
  <c r="V391" i="53"/>
  <c r="U391" i="53"/>
  <c r="AE391" i="53" s="1"/>
  <c r="R391" i="53"/>
  <c r="I391" i="53"/>
  <c r="O391" i="53" s="1"/>
  <c r="AL390" i="53"/>
  <c r="AK390" i="53" s="1"/>
  <c r="AI390" i="53"/>
  <c r="V390" i="53"/>
  <c r="U390" i="53"/>
  <c r="R390" i="53"/>
  <c r="O390" i="53"/>
  <c r="I390" i="53"/>
  <c r="AL389" i="53"/>
  <c r="AK389" i="53" s="1"/>
  <c r="AI389" i="53"/>
  <c r="V389" i="53"/>
  <c r="U389" i="53"/>
  <c r="AE389" i="53" s="1"/>
  <c r="R389" i="53"/>
  <c r="I389" i="53"/>
  <c r="O389" i="53" s="1"/>
  <c r="AL388" i="53"/>
  <c r="AK388" i="53" s="1"/>
  <c r="AI388" i="53"/>
  <c r="V388" i="53"/>
  <c r="U388" i="53"/>
  <c r="R388" i="53"/>
  <c r="O388" i="53"/>
  <c r="I388" i="53"/>
  <c r="AL387" i="53"/>
  <c r="AK387" i="53" s="1"/>
  <c r="AI387" i="53"/>
  <c r="V387" i="53"/>
  <c r="U387" i="53"/>
  <c r="AE387" i="53" s="1"/>
  <c r="R387" i="53"/>
  <c r="I387" i="53"/>
  <c r="O387" i="53" s="1"/>
  <c r="AL386" i="53"/>
  <c r="AK386" i="53"/>
  <c r="AI386" i="53"/>
  <c r="V386" i="53"/>
  <c r="U386" i="53"/>
  <c r="R386" i="53"/>
  <c r="O386" i="53"/>
  <c r="I386" i="53"/>
  <c r="AL385" i="53"/>
  <c r="AK385" i="53" s="1"/>
  <c r="AI385" i="53"/>
  <c r="V385" i="53"/>
  <c r="U385" i="53"/>
  <c r="AE385" i="53" s="1"/>
  <c r="R385" i="53"/>
  <c r="O385" i="53"/>
  <c r="I385" i="53"/>
  <c r="AL384" i="53"/>
  <c r="AK384" i="53" s="1"/>
  <c r="AI384" i="53"/>
  <c r="V384" i="53"/>
  <c r="U384" i="53"/>
  <c r="AE384" i="53" s="1"/>
  <c r="R384" i="53"/>
  <c r="I384" i="53"/>
  <c r="O384" i="53" s="1"/>
  <c r="AL383" i="53"/>
  <c r="AK383" i="53" s="1"/>
  <c r="AI383" i="53"/>
  <c r="V383" i="53"/>
  <c r="U383" i="53"/>
  <c r="AE383" i="53" s="1"/>
  <c r="R383" i="53"/>
  <c r="O383" i="53"/>
  <c r="I383" i="53"/>
  <c r="AL382" i="53"/>
  <c r="AK382" i="53" s="1"/>
  <c r="AI382" i="53"/>
  <c r="V382" i="53"/>
  <c r="U382" i="53"/>
  <c r="AE382" i="53" s="1"/>
  <c r="R382" i="53"/>
  <c r="I382" i="53"/>
  <c r="O382" i="53" s="1"/>
  <c r="AL381" i="53"/>
  <c r="AK381" i="53"/>
  <c r="AI381" i="53"/>
  <c r="V381" i="53"/>
  <c r="U381" i="53"/>
  <c r="AE381" i="53" s="1"/>
  <c r="R381" i="53"/>
  <c r="O381" i="53"/>
  <c r="I381" i="53"/>
  <c r="AL380" i="53"/>
  <c r="AK380" i="53" s="1"/>
  <c r="AI380" i="53"/>
  <c r="V380" i="53"/>
  <c r="U380" i="53"/>
  <c r="AE380" i="53" s="1"/>
  <c r="R380" i="53"/>
  <c r="I380" i="53"/>
  <c r="O380" i="53" s="1"/>
  <c r="AL379" i="53"/>
  <c r="AK379" i="53" s="1"/>
  <c r="AI379" i="53"/>
  <c r="V379" i="53"/>
  <c r="U379" i="53"/>
  <c r="AE379" i="53" s="1"/>
  <c r="R379" i="53"/>
  <c r="O379" i="53"/>
  <c r="I379" i="53"/>
  <c r="AL378" i="53"/>
  <c r="AK378" i="53" s="1"/>
  <c r="AI378" i="53"/>
  <c r="V378" i="53"/>
  <c r="U378" i="53"/>
  <c r="AE378" i="53" s="1"/>
  <c r="R378" i="53"/>
  <c r="I378" i="53"/>
  <c r="O378" i="53" s="1"/>
  <c r="E378" i="53"/>
  <c r="AL377" i="53"/>
  <c r="AK377" i="53" s="1"/>
  <c r="AI377" i="53"/>
  <c r="V377" i="53"/>
  <c r="U377" i="53"/>
  <c r="AE377" i="53" s="1"/>
  <c r="R377" i="53"/>
  <c r="I377" i="53"/>
  <c r="O377" i="53" s="1"/>
  <c r="E377" i="53"/>
  <c r="AI375" i="53"/>
  <c r="V375" i="53"/>
  <c r="U375" i="53"/>
  <c r="AE375" i="53" s="1"/>
  <c r="R375" i="53"/>
  <c r="I375" i="53"/>
  <c r="O375" i="53" s="1"/>
  <c r="AL374" i="53"/>
  <c r="AK374" i="53" s="1"/>
  <c r="AI374" i="53"/>
  <c r="V374" i="53"/>
  <c r="U374" i="53"/>
  <c r="AE374" i="53" s="1"/>
  <c r="R374" i="53"/>
  <c r="J374" i="53"/>
  <c r="I374" i="53"/>
  <c r="O374" i="53" s="1"/>
  <c r="AI373" i="53"/>
  <c r="V373" i="53"/>
  <c r="U373" i="53"/>
  <c r="AE373" i="53" s="1"/>
  <c r="R373" i="53"/>
  <c r="O373" i="53"/>
  <c r="I373" i="53"/>
  <c r="AI372" i="53"/>
  <c r="V372" i="53"/>
  <c r="U372" i="53"/>
  <c r="AE372" i="53" s="1"/>
  <c r="R372" i="53"/>
  <c r="I372" i="53"/>
  <c r="AL371" i="53"/>
  <c r="AK371" i="53" s="1"/>
  <c r="AI371" i="53"/>
  <c r="V371" i="53"/>
  <c r="U371" i="53"/>
  <c r="AE371" i="53" s="1"/>
  <c r="R371" i="53"/>
  <c r="O371" i="53"/>
  <c r="I371" i="53"/>
  <c r="AL370" i="53"/>
  <c r="AK370" i="53" s="1"/>
  <c r="AI370" i="53"/>
  <c r="V370" i="53"/>
  <c r="U370" i="53"/>
  <c r="AE370" i="53" s="1"/>
  <c r="R370" i="53"/>
  <c r="I370" i="53"/>
  <c r="O370" i="53" s="1"/>
  <c r="AL369" i="53"/>
  <c r="AK369" i="53"/>
  <c r="AI369" i="53"/>
  <c r="V369" i="53"/>
  <c r="U369" i="53"/>
  <c r="AE369" i="53" s="1"/>
  <c r="R369" i="53"/>
  <c r="O369" i="53"/>
  <c r="I369" i="53"/>
  <c r="AL368" i="53"/>
  <c r="AK368" i="53" s="1"/>
  <c r="AI368" i="53"/>
  <c r="V368" i="53"/>
  <c r="U368" i="53"/>
  <c r="AE368" i="53" s="1"/>
  <c r="R368" i="53"/>
  <c r="I368" i="53"/>
  <c r="O368" i="53" s="1"/>
  <c r="AL367" i="53"/>
  <c r="AK367" i="53" s="1"/>
  <c r="AI367" i="53"/>
  <c r="V367" i="53"/>
  <c r="U367" i="53"/>
  <c r="AE367" i="53" s="1"/>
  <c r="R367" i="53"/>
  <c r="O367" i="53"/>
  <c r="I367" i="53"/>
  <c r="AL366" i="53"/>
  <c r="AK366" i="53" s="1"/>
  <c r="AI366" i="53"/>
  <c r="V366" i="53"/>
  <c r="U366" i="53"/>
  <c r="AE366" i="53" s="1"/>
  <c r="R366" i="53"/>
  <c r="I366" i="53"/>
  <c r="O366" i="53" s="1"/>
  <c r="AL365" i="53"/>
  <c r="AK365" i="53"/>
  <c r="AI365" i="53"/>
  <c r="V365" i="53"/>
  <c r="U365" i="53"/>
  <c r="AE365" i="53" s="1"/>
  <c r="R365" i="53"/>
  <c r="O365" i="53"/>
  <c r="I365" i="53"/>
  <c r="AL364" i="53"/>
  <c r="AK364" i="53" s="1"/>
  <c r="AI364" i="53"/>
  <c r="V364" i="53"/>
  <c r="U364" i="53"/>
  <c r="AE364" i="53" s="1"/>
  <c r="R364" i="53"/>
  <c r="I364" i="53"/>
  <c r="O364" i="53" s="1"/>
  <c r="AL363" i="53"/>
  <c r="AK363" i="53" s="1"/>
  <c r="AI363" i="53"/>
  <c r="V363" i="53"/>
  <c r="U363" i="53"/>
  <c r="AE363" i="53" s="1"/>
  <c r="R363" i="53"/>
  <c r="J363" i="53"/>
  <c r="I363" i="53"/>
  <c r="O363" i="53" s="1"/>
  <c r="AL362" i="53"/>
  <c r="AK362" i="53"/>
  <c r="AI362" i="53"/>
  <c r="V362" i="53"/>
  <c r="U362" i="53"/>
  <c r="AE362" i="53" s="1"/>
  <c r="R362" i="53"/>
  <c r="O362" i="53"/>
  <c r="I362" i="53"/>
  <c r="AL360" i="53"/>
  <c r="AK360" i="53" s="1"/>
  <c r="AI360" i="53"/>
  <c r="V360" i="53"/>
  <c r="U360" i="53"/>
  <c r="AE360" i="53" s="1"/>
  <c r="R360" i="53"/>
  <c r="I360" i="53"/>
  <c r="O360" i="53" s="1"/>
  <c r="AL359" i="53"/>
  <c r="AK359" i="53" s="1"/>
  <c r="AI359" i="53"/>
  <c r="V359" i="53"/>
  <c r="U359" i="53"/>
  <c r="AE359" i="53" s="1"/>
  <c r="R359" i="53"/>
  <c r="O359" i="53"/>
  <c r="I359" i="53"/>
  <c r="AL358" i="53"/>
  <c r="AK358" i="53" s="1"/>
  <c r="AI358" i="53"/>
  <c r="V358" i="53"/>
  <c r="U358" i="53"/>
  <c r="AE358" i="53" s="1"/>
  <c r="R358" i="53"/>
  <c r="I358" i="53"/>
  <c r="O358" i="53" s="1"/>
  <c r="AL357" i="53"/>
  <c r="AK357" i="53"/>
  <c r="AI357" i="53"/>
  <c r="V357" i="53"/>
  <c r="U357" i="53"/>
  <c r="AE357" i="53" s="1"/>
  <c r="R357" i="53"/>
  <c r="O357" i="53"/>
  <c r="I357" i="53"/>
  <c r="AL356" i="53"/>
  <c r="AK356" i="53" s="1"/>
  <c r="AI356" i="53"/>
  <c r="V356" i="53"/>
  <c r="U356" i="53"/>
  <c r="AE356" i="53" s="1"/>
  <c r="R356" i="53"/>
  <c r="I356" i="53"/>
  <c r="O356" i="53" s="1"/>
  <c r="AL355" i="53"/>
  <c r="AK355" i="53" s="1"/>
  <c r="AI355" i="53"/>
  <c r="V355" i="53"/>
  <c r="U355" i="53"/>
  <c r="AE355" i="53" s="1"/>
  <c r="R355" i="53"/>
  <c r="O355" i="53"/>
  <c r="I355" i="53"/>
  <c r="AL354" i="53"/>
  <c r="AK354" i="53" s="1"/>
  <c r="AI354" i="53"/>
  <c r="V354" i="53"/>
  <c r="U354" i="53"/>
  <c r="AE354" i="53" s="1"/>
  <c r="R354" i="53"/>
  <c r="I354" i="53"/>
  <c r="O354" i="53" s="1"/>
  <c r="AL353" i="53"/>
  <c r="AK353" i="53"/>
  <c r="AI353" i="53"/>
  <c r="V353" i="53"/>
  <c r="U353" i="53"/>
  <c r="AE353" i="53" s="1"/>
  <c r="R353" i="53"/>
  <c r="O353" i="53"/>
  <c r="I353" i="53"/>
  <c r="AL352" i="53"/>
  <c r="AK352" i="53" s="1"/>
  <c r="AI352" i="53"/>
  <c r="V352" i="53"/>
  <c r="U352" i="53"/>
  <c r="AE352" i="53" s="1"/>
  <c r="R352" i="53"/>
  <c r="I352" i="53"/>
  <c r="O352" i="53" s="1"/>
  <c r="AL351" i="53"/>
  <c r="AK351" i="53" s="1"/>
  <c r="AI351" i="53"/>
  <c r="V351" i="53"/>
  <c r="U351" i="53"/>
  <c r="AE351" i="53" s="1"/>
  <c r="R351" i="53"/>
  <c r="O351" i="53"/>
  <c r="I351" i="53"/>
  <c r="AL350" i="53"/>
  <c r="AK350" i="53" s="1"/>
  <c r="AI350" i="53"/>
  <c r="V350" i="53"/>
  <c r="U350" i="53"/>
  <c r="AE350" i="53" s="1"/>
  <c r="R350" i="53"/>
  <c r="I350" i="53"/>
  <c r="O350" i="53" s="1"/>
  <c r="AL349" i="53"/>
  <c r="AK349" i="53"/>
  <c r="AI349" i="53"/>
  <c r="V349" i="53"/>
  <c r="U349" i="53"/>
  <c r="AE349" i="53" s="1"/>
  <c r="R349" i="53"/>
  <c r="O349" i="53"/>
  <c r="I349" i="53"/>
  <c r="AL348" i="53"/>
  <c r="AK348" i="53" s="1"/>
  <c r="AI348" i="53"/>
  <c r="V348" i="53"/>
  <c r="U348" i="53"/>
  <c r="AE348" i="53" s="1"/>
  <c r="R348" i="53"/>
  <c r="I348" i="53"/>
  <c r="AL347" i="53"/>
  <c r="AK347" i="53" s="1"/>
  <c r="AI347" i="53"/>
  <c r="V347" i="53"/>
  <c r="U347" i="53"/>
  <c r="AE347" i="53" s="1"/>
  <c r="R347" i="53"/>
  <c r="O347" i="53"/>
  <c r="I347" i="53"/>
  <c r="AL346" i="53"/>
  <c r="AK346" i="53" s="1"/>
  <c r="AI346" i="53"/>
  <c r="V346" i="53"/>
  <c r="U346" i="53"/>
  <c r="AE346" i="53" s="1"/>
  <c r="R346" i="53"/>
  <c r="I346" i="53"/>
  <c r="O346" i="53" s="1"/>
  <c r="AL345" i="53"/>
  <c r="AK345" i="53"/>
  <c r="AI345" i="53"/>
  <c r="V345" i="53"/>
  <c r="U345" i="53"/>
  <c r="AE345" i="53" s="1"/>
  <c r="R345" i="53"/>
  <c r="O345" i="53"/>
  <c r="I345" i="53"/>
  <c r="AL344" i="53"/>
  <c r="AK344" i="53" s="1"/>
  <c r="AI344" i="53"/>
  <c r="V344" i="53"/>
  <c r="U344" i="53"/>
  <c r="AE344" i="53" s="1"/>
  <c r="R344" i="53"/>
  <c r="I344" i="53"/>
  <c r="O344" i="53" s="1"/>
  <c r="AL343" i="53"/>
  <c r="AK343" i="53" s="1"/>
  <c r="AI343" i="53"/>
  <c r="V343" i="53"/>
  <c r="U343" i="53"/>
  <c r="AE343" i="53" s="1"/>
  <c r="R343" i="53"/>
  <c r="O343" i="53"/>
  <c r="I343" i="53"/>
  <c r="AL342" i="53"/>
  <c r="AK342" i="53" s="1"/>
  <c r="AI342" i="53"/>
  <c r="V342" i="53"/>
  <c r="U342" i="53"/>
  <c r="AE342" i="53" s="1"/>
  <c r="R342" i="53"/>
  <c r="I342" i="53"/>
  <c r="AL341" i="53"/>
  <c r="AK341" i="53" s="1"/>
  <c r="AI341" i="53"/>
  <c r="V341" i="53"/>
  <c r="U341" i="53"/>
  <c r="AE341" i="53" s="1"/>
  <c r="R341" i="53"/>
  <c r="O341" i="53"/>
  <c r="I341" i="53"/>
  <c r="AL340" i="53"/>
  <c r="AK340" i="53" s="1"/>
  <c r="AI340" i="53"/>
  <c r="V340" i="53"/>
  <c r="U340" i="53"/>
  <c r="AE340" i="53" s="1"/>
  <c r="R340" i="53"/>
  <c r="I340" i="53"/>
  <c r="AL339" i="53"/>
  <c r="AK339" i="53"/>
  <c r="AI339" i="53"/>
  <c r="V339" i="53"/>
  <c r="U339" i="53"/>
  <c r="AE339" i="53" s="1"/>
  <c r="R339" i="53"/>
  <c r="O339" i="53"/>
  <c r="I339" i="53"/>
  <c r="AL338" i="53"/>
  <c r="AK338" i="53" s="1"/>
  <c r="AI338" i="53"/>
  <c r="V338" i="53"/>
  <c r="U338" i="53"/>
  <c r="AE338" i="53" s="1"/>
  <c r="R338" i="53"/>
  <c r="I338" i="53"/>
  <c r="C338" i="53"/>
  <c r="AL337" i="53"/>
  <c r="AK337" i="53" s="1"/>
  <c r="AI337" i="53"/>
  <c r="V337" i="53"/>
  <c r="U337" i="53"/>
  <c r="AE337" i="53" s="1"/>
  <c r="R337" i="53"/>
  <c r="I337" i="53"/>
  <c r="O337" i="53" s="1"/>
  <c r="AL336" i="53"/>
  <c r="AK336" i="53"/>
  <c r="AI336" i="53"/>
  <c r="V336" i="53"/>
  <c r="U336" i="53"/>
  <c r="AE336" i="53" s="1"/>
  <c r="R336" i="53"/>
  <c r="O336" i="53"/>
  <c r="I336" i="53"/>
  <c r="AL334" i="53"/>
  <c r="AK334" i="53" s="1"/>
  <c r="AI334" i="53"/>
  <c r="V334" i="53"/>
  <c r="U334" i="53"/>
  <c r="AE334" i="53" s="1"/>
  <c r="R334" i="53"/>
  <c r="I334" i="53"/>
  <c r="O334" i="53" s="1"/>
  <c r="AL333" i="53"/>
  <c r="AK333" i="53"/>
  <c r="AI333" i="53"/>
  <c r="V333" i="53"/>
  <c r="U333" i="53"/>
  <c r="AE333" i="53" s="1"/>
  <c r="R333" i="53"/>
  <c r="O333" i="53"/>
  <c r="I333" i="53"/>
  <c r="AL332" i="53"/>
  <c r="AK332" i="53" s="1"/>
  <c r="AI332" i="53"/>
  <c r="V332" i="53"/>
  <c r="U332" i="53"/>
  <c r="AE332" i="53" s="1"/>
  <c r="R332" i="53"/>
  <c r="I332" i="53"/>
  <c r="O332" i="53" s="1"/>
  <c r="AL331" i="53"/>
  <c r="AK331" i="53" s="1"/>
  <c r="AI331" i="53"/>
  <c r="V331" i="53"/>
  <c r="U331" i="53"/>
  <c r="AE331" i="53" s="1"/>
  <c r="R331" i="53"/>
  <c r="O331" i="53"/>
  <c r="I331" i="53"/>
  <c r="AL330" i="53"/>
  <c r="AK330" i="53" s="1"/>
  <c r="AI330" i="53"/>
  <c r="V330" i="53"/>
  <c r="U330" i="53"/>
  <c r="AE330" i="53" s="1"/>
  <c r="R330" i="53"/>
  <c r="I330" i="53"/>
  <c r="O330" i="53" s="1"/>
  <c r="AL329" i="53"/>
  <c r="AK329" i="53"/>
  <c r="AI329" i="53"/>
  <c r="V329" i="53"/>
  <c r="U329" i="53"/>
  <c r="AE329" i="53" s="1"/>
  <c r="R329" i="53"/>
  <c r="O329" i="53"/>
  <c r="I329" i="53"/>
  <c r="AL328" i="53"/>
  <c r="AK328" i="53" s="1"/>
  <c r="AI328" i="53"/>
  <c r="V328" i="53"/>
  <c r="U328" i="53"/>
  <c r="AE328" i="53" s="1"/>
  <c r="R328" i="53"/>
  <c r="I328" i="53"/>
  <c r="O328" i="53" s="1"/>
  <c r="AL327" i="53"/>
  <c r="AK327" i="53" s="1"/>
  <c r="AI327" i="53"/>
  <c r="V327" i="53"/>
  <c r="U327" i="53"/>
  <c r="AE327" i="53" s="1"/>
  <c r="R327" i="53"/>
  <c r="O327" i="53"/>
  <c r="I327" i="53"/>
  <c r="AL326" i="53"/>
  <c r="AK326" i="53" s="1"/>
  <c r="AI326" i="53"/>
  <c r="V326" i="53"/>
  <c r="U326" i="53"/>
  <c r="AE326" i="53" s="1"/>
  <c r="R326" i="53"/>
  <c r="I326" i="53"/>
  <c r="O326" i="53" s="1"/>
  <c r="AL325" i="53"/>
  <c r="AK325" i="53"/>
  <c r="AI325" i="53"/>
  <c r="V325" i="53"/>
  <c r="U325" i="53"/>
  <c r="AE325" i="53" s="1"/>
  <c r="R325" i="53"/>
  <c r="O325" i="53"/>
  <c r="I325" i="53"/>
  <c r="AL324" i="53"/>
  <c r="AK324" i="53" s="1"/>
  <c r="AI324" i="53"/>
  <c r="V324" i="53"/>
  <c r="U324" i="53"/>
  <c r="AE324" i="53" s="1"/>
  <c r="R324" i="53"/>
  <c r="I324" i="53"/>
  <c r="O324" i="53" s="1"/>
  <c r="AL323" i="53"/>
  <c r="AK323" i="53" s="1"/>
  <c r="AI323" i="53"/>
  <c r="V323" i="53"/>
  <c r="U323" i="53"/>
  <c r="AE323" i="53" s="1"/>
  <c r="R323" i="53"/>
  <c r="O323" i="53"/>
  <c r="I323" i="53"/>
  <c r="AL322" i="53"/>
  <c r="AK322" i="53" s="1"/>
  <c r="AI322" i="53"/>
  <c r="V322" i="53"/>
  <c r="U322" i="53"/>
  <c r="AE322" i="53" s="1"/>
  <c r="R322" i="53"/>
  <c r="I322" i="53"/>
  <c r="O322" i="53" s="1"/>
  <c r="AL321" i="53"/>
  <c r="AK321" i="53"/>
  <c r="AI321" i="53"/>
  <c r="V321" i="53"/>
  <c r="U321" i="53"/>
  <c r="AE321" i="53" s="1"/>
  <c r="R321" i="53"/>
  <c r="O321" i="53"/>
  <c r="I321" i="53"/>
  <c r="AL320" i="53"/>
  <c r="AK320" i="53" s="1"/>
  <c r="AI320" i="53"/>
  <c r="V320" i="53"/>
  <c r="U320" i="53"/>
  <c r="AE320" i="53" s="1"/>
  <c r="R320" i="53"/>
  <c r="I320" i="53"/>
  <c r="O320" i="53" s="1"/>
  <c r="AL319" i="53"/>
  <c r="AK319" i="53" s="1"/>
  <c r="AI319" i="53"/>
  <c r="V319" i="53"/>
  <c r="U319" i="53"/>
  <c r="AE319" i="53" s="1"/>
  <c r="R319" i="53"/>
  <c r="O319" i="53"/>
  <c r="I319" i="53"/>
  <c r="AL318" i="53"/>
  <c r="AK318" i="53" s="1"/>
  <c r="AI318" i="53"/>
  <c r="V318" i="53"/>
  <c r="U318" i="53"/>
  <c r="AE318" i="53" s="1"/>
  <c r="R318" i="53"/>
  <c r="I318" i="53"/>
  <c r="O318" i="53" s="1"/>
  <c r="AL317" i="53"/>
  <c r="AK317" i="53"/>
  <c r="AI317" i="53"/>
  <c r="V317" i="53"/>
  <c r="U317" i="53"/>
  <c r="AE317" i="53" s="1"/>
  <c r="R317" i="53"/>
  <c r="O317" i="53"/>
  <c r="I317" i="53"/>
  <c r="AL316" i="53"/>
  <c r="AK316" i="53" s="1"/>
  <c r="AI316" i="53"/>
  <c r="V316" i="53"/>
  <c r="U316" i="53"/>
  <c r="AE316" i="53" s="1"/>
  <c r="R316" i="53"/>
  <c r="I316" i="53"/>
  <c r="O316" i="53" s="1"/>
  <c r="AL315" i="53"/>
  <c r="AK315" i="53" s="1"/>
  <c r="AI315" i="53"/>
  <c r="V315" i="53"/>
  <c r="U315" i="53"/>
  <c r="AE315" i="53" s="1"/>
  <c r="R315" i="53"/>
  <c r="O315" i="53"/>
  <c r="I315" i="53"/>
  <c r="AL314" i="53"/>
  <c r="AK314" i="53" s="1"/>
  <c r="AI314" i="53"/>
  <c r="V314" i="53"/>
  <c r="U314" i="53"/>
  <c r="AE314" i="53" s="1"/>
  <c r="R314" i="53"/>
  <c r="I314" i="53"/>
  <c r="O314" i="53" s="1"/>
  <c r="AL313" i="53"/>
  <c r="AK313" i="53"/>
  <c r="AI313" i="53"/>
  <c r="V313" i="53"/>
  <c r="U313" i="53"/>
  <c r="AE313" i="53" s="1"/>
  <c r="R313" i="53"/>
  <c r="O313" i="53"/>
  <c r="I313" i="53"/>
  <c r="AL312" i="53"/>
  <c r="AK312" i="53" s="1"/>
  <c r="AI312" i="53"/>
  <c r="V312" i="53"/>
  <c r="U312" i="53"/>
  <c r="AE312" i="53" s="1"/>
  <c r="R312" i="53"/>
  <c r="I312" i="53"/>
  <c r="O312" i="53" s="1"/>
  <c r="AL311" i="53"/>
  <c r="AK311" i="53" s="1"/>
  <c r="AI311" i="53"/>
  <c r="V311" i="53"/>
  <c r="U311" i="53"/>
  <c r="AE311" i="53" s="1"/>
  <c r="R311" i="53"/>
  <c r="O311" i="53"/>
  <c r="I311" i="53"/>
  <c r="AL310" i="53"/>
  <c r="AK310" i="53" s="1"/>
  <c r="AI310" i="53"/>
  <c r="V310" i="53"/>
  <c r="U310" i="53"/>
  <c r="AE310" i="53" s="1"/>
  <c r="R310" i="53"/>
  <c r="I310" i="53"/>
  <c r="O310" i="53" s="1"/>
  <c r="AL309" i="53"/>
  <c r="AK309" i="53"/>
  <c r="AI309" i="53"/>
  <c r="V309" i="53"/>
  <c r="U309" i="53"/>
  <c r="AE309" i="53" s="1"/>
  <c r="R309" i="53"/>
  <c r="O309" i="53"/>
  <c r="I309" i="53"/>
  <c r="AL308" i="53"/>
  <c r="AK308" i="53" s="1"/>
  <c r="AI308" i="53"/>
  <c r="V308" i="53"/>
  <c r="U308" i="53"/>
  <c r="AE308" i="53" s="1"/>
  <c r="R308" i="53"/>
  <c r="I308" i="53"/>
  <c r="O308" i="53" s="1"/>
  <c r="AL307" i="53"/>
  <c r="AK307" i="53" s="1"/>
  <c r="AI307" i="53"/>
  <c r="V307" i="53"/>
  <c r="U307" i="53"/>
  <c r="AE307" i="53" s="1"/>
  <c r="R307" i="53"/>
  <c r="O307" i="53"/>
  <c r="I307" i="53"/>
  <c r="AI305" i="53"/>
  <c r="V305" i="53"/>
  <c r="U305" i="53"/>
  <c r="AE305" i="53" s="1"/>
  <c r="AG305" i="53" s="1"/>
  <c r="R305" i="53"/>
  <c r="O305" i="53"/>
  <c r="I305" i="53"/>
  <c r="AI304" i="53"/>
  <c r="V304" i="53"/>
  <c r="U304" i="53"/>
  <c r="AE304" i="53" s="1"/>
  <c r="AG304" i="53" s="1"/>
  <c r="R304" i="53"/>
  <c r="O304" i="53"/>
  <c r="I304" i="53"/>
  <c r="AI303" i="53"/>
  <c r="V303" i="53"/>
  <c r="U303" i="53"/>
  <c r="AE303" i="53" s="1"/>
  <c r="AG303" i="53" s="1"/>
  <c r="R303" i="53"/>
  <c r="O303" i="53"/>
  <c r="I303" i="53"/>
  <c r="AI302" i="53"/>
  <c r="V302" i="53"/>
  <c r="U302" i="53"/>
  <c r="AE302" i="53" s="1"/>
  <c r="AG302" i="53" s="1"/>
  <c r="R302" i="53"/>
  <c r="O302" i="53"/>
  <c r="I302" i="53"/>
  <c r="AL301" i="53"/>
  <c r="AK301" i="53" s="1"/>
  <c r="AI301" i="53"/>
  <c r="V301" i="53"/>
  <c r="U301" i="53"/>
  <c r="AE301" i="53" s="1"/>
  <c r="R301" i="53"/>
  <c r="I301" i="53"/>
  <c r="O301" i="53" s="1"/>
  <c r="AL300" i="53"/>
  <c r="AK300" i="53"/>
  <c r="AI300" i="53"/>
  <c r="V300" i="53"/>
  <c r="U300" i="53"/>
  <c r="AE300" i="53" s="1"/>
  <c r="R300" i="53"/>
  <c r="O300" i="53"/>
  <c r="I300" i="53"/>
  <c r="AL299" i="53"/>
  <c r="AK299" i="53" s="1"/>
  <c r="AI299" i="53"/>
  <c r="V299" i="53"/>
  <c r="U299" i="53"/>
  <c r="AE299" i="53" s="1"/>
  <c r="R299" i="53"/>
  <c r="I299" i="53"/>
  <c r="O299" i="53" s="1"/>
  <c r="AL298" i="53"/>
  <c r="AK298" i="53" s="1"/>
  <c r="AI298" i="53"/>
  <c r="V298" i="53"/>
  <c r="U298" i="53"/>
  <c r="AE298" i="53" s="1"/>
  <c r="R298" i="53"/>
  <c r="O298" i="53"/>
  <c r="I298" i="53"/>
  <c r="AL297" i="53"/>
  <c r="AK297" i="53" s="1"/>
  <c r="AI297" i="53"/>
  <c r="V297" i="53"/>
  <c r="U297" i="53"/>
  <c r="AE297" i="53" s="1"/>
  <c r="R297" i="53"/>
  <c r="I297" i="53"/>
  <c r="AL296" i="53"/>
  <c r="AK296" i="53" s="1"/>
  <c r="AI296" i="53"/>
  <c r="V296" i="53"/>
  <c r="U296" i="53"/>
  <c r="AE296" i="53" s="1"/>
  <c r="R296" i="53"/>
  <c r="O296" i="53"/>
  <c r="I296" i="53"/>
  <c r="AL295" i="53"/>
  <c r="AK295" i="53" s="1"/>
  <c r="AI295" i="53"/>
  <c r="V295" i="53"/>
  <c r="U295" i="53"/>
  <c r="AE295" i="53" s="1"/>
  <c r="R295" i="53"/>
  <c r="I295" i="53"/>
  <c r="AL294" i="53"/>
  <c r="AK294" i="53" s="1"/>
  <c r="AI294" i="53"/>
  <c r="V294" i="53"/>
  <c r="U294" i="53"/>
  <c r="AE294" i="53" s="1"/>
  <c r="R294" i="53"/>
  <c r="O294" i="53"/>
  <c r="I294" i="53"/>
  <c r="AL293" i="53"/>
  <c r="AK293" i="53" s="1"/>
  <c r="AI293" i="53"/>
  <c r="V293" i="53"/>
  <c r="U293" i="53"/>
  <c r="AE293" i="53" s="1"/>
  <c r="R293" i="53"/>
  <c r="I293" i="53"/>
  <c r="O293" i="53" s="1"/>
  <c r="AL292" i="53"/>
  <c r="AK292" i="53" s="1"/>
  <c r="AI292" i="53"/>
  <c r="V292" i="53"/>
  <c r="U292" i="53"/>
  <c r="AE292" i="53" s="1"/>
  <c r="R292" i="53"/>
  <c r="O292" i="53"/>
  <c r="I292" i="53"/>
  <c r="AL291" i="53"/>
  <c r="AK291" i="53" s="1"/>
  <c r="AI291" i="53"/>
  <c r="V291" i="53"/>
  <c r="U291" i="53"/>
  <c r="AE291" i="53" s="1"/>
  <c r="R291" i="53"/>
  <c r="I291" i="53"/>
  <c r="AL290" i="53"/>
  <c r="AK290" i="53"/>
  <c r="AI290" i="53"/>
  <c r="V290" i="53"/>
  <c r="U290" i="53"/>
  <c r="AE290" i="53" s="1"/>
  <c r="R290" i="53"/>
  <c r="O290" i="53"/>
  <c r="I290" i="53"/>
  <c r="AL289" i="53"/>
  <c r="AK289" i="53" s="1"/>
  <c r="AI289" i="53"/>
  <c r="V289" i="53"/>
  <c r="U289" i="53"/>
  <c r="AE289" i="53" s="1"/>
  <c r="R289" i="53"/>
  <c r="I289" i="53"/>
  <c r="AL288" i="53"/>
  <c r="AK288" i="53"/>
  <c r="AI288" i="53"/>
  <c r="V288" i="53"/>
  <c r="U288" i="53"/>
  <c r="AE288" i="53" s="1"/>
  <c r="R288" i="53"/>
  <c r="O288" i="53"/>
  <c r="I288" i="53"/>
  <c r="AL287" i="53"/>
  <c r="AK287" i="53" s="1"/>
  <c r="AI287" i="53"/>
  <c r="V287" i="53"/>
  <c r="U287" i="53"/>
  <c r="AE287" i="53" s="1"/>
  <c r="R287" i="53"/>
  <c r="I287" i="53"/>
  <c r="AL286" i="53"/>
  <c r="AK286" i="53"/>
  <c r="AI286" i="53"/>
  <c r="V286" i="53"/>
  <c r="U286" i="53"/>
  <c r="AE286" i="53" s="1"/>
  <c r="R286" i="53"/>
  <c r="O286" i="53"/>
  <c r="I286" i="53"/>
  <c r="AL285" i="53"/>
  <c r="AK285" i="53" s="1"/>
  <c r="AI285" i="53"/>
  <c r="V285" i="53"/>
  <c r="U285" i="53"/>
  <c r="AE285" i="53" s="1"/>
  <c r="R285" i="53"/>
  <c r="I285" i="53"/>
  <c r="AL284" i="53"/>
  <c r="AK284" i="53"/>
  <c r="AI284" i="53"/>
  <c r="V284" i="53"/>
  <c r="U284" i="53"/>
  <c r="AE284" i="53" s="1"/>
  <c r="R284" i="53"/>
  <c r="O284" i="53"/>
  <c r="I284" i="53"/>
  <c r="AL283" i="53"/>
  <c r="AK283" i="53" s="1"/>
  <c r="AI283" i="53"/>
  <c r="V283" i="53"/>
  <c r="U283" i="53"/>
  <c r="AE283" i="53" s="1"/>
  <c r="R283" i="53"/>
  <c r="I283" i="53"/>
  <c r="AL282" i="53"/>
  <c r="AK282" i="53"/>
  <c r="AI282" i="53"/>
  <c r="V282" i="53"/>
  <c r="U282" i="53"/>
  <c r="AE282" i="53" s="1"/>
  <c r="R282" i="53"/>
  <c r="O282" i="53"/>
  <c r="I282" i="53"/>
  <c r="AL281" i="53"/>
  <c r="AK281" i="53" s="1"/>
  <c r="AI281" i="53"/>
  <c r="V281" i="53"/>
  <c r="U281" i="53"/>
  <c r="AE281" i="53" s="1"/>
  <c r="R281" i="53"/>
  <c r="I281" i="53"/>
  <c r="AL280" i="53"/>
  <c r="AK280" i="53"/>
  <c r="AI280" i="53"/>
  <c r="V280" i="53"/>
  <c r="U280" i="53"/>
  <c r="AE280" i="53" s="1"/>
  <c r="R280" i="53"/>
  <c r="O280" i="53"/>
  <c r="I280" i="53"/>
  <c r="AL279" i="53"/>
  <c r="AK279" i="53" s="1"/>
  <c r="AI279" i="53"/>
  <c r="V279" i="53"/>
  <c r="U279" i="53"/>
  <c r="AE279" i="53" s="1"/>
  <c r="R279" i="53"/>
  <c r="I279" i="53"/>
  <c r="AL278" i="53"/>
  <c r="AK278" i="53"/>
  <c r="AI278" i="53"/>
  <c r="V278" i="53"/>
  <c r="U278" i="53"/>
  <c r="AE278" i="53" s="1"/>
  <c r="R278" i="53"/>
  <c r="O278" i="53"/>
  <c r="I278" i="53"/>
  <c r="AL275" i="53"/>
  <c r="AK275" i="53" s="1"/>
  <c r="AI275" i="53"/>
  <c r="V275" i="53"/>
  <c r="U275" i="53"/>
  <c r="AE275" i="53" s="1"/>
  <c r="R275" i="53"/>
  <c r="I275" i="53"/>
  <c r="O275" i="53" s="1"/>
  <c r="AL274" i="53"/>
  <c r="AK274" i="53"/>
  <c r="AI274" i="53"/>
  <c r="V274" i="53"/>
  <c r="U274" i="53"/>
  <c r="AE274" i="53" s="1"/>
  <c r="R274" i="53"/>
  <c r="O274" i="53"/>
  <c r="I274" i="53"/>
  <c r="AL273" i="53"/>
  <c r="AK273" i="53" s="1"/>
  <c r="AI273" i="53"/>
  <c r="V273" i="53"/>
  <c r="U273" i="53"/>
  <c r="AE273" i="53" s="1"/>
  <c r="R273" i="53"/>
  <c r="I273" i="53"/>
  <c r="O273" i="53" s="1"/>
  <c r="AL272" i="53"/>
  <c r="AK272" i="53" s="1"/>
  <c r="AI272" i="53"/>
  <c r="V272" i="53"/>
  <c r="U272" i="53"/>
  <c r="AE272" i="53" s="1"/>
  <c r="R272" i="53"/>
  <c r="O272" i="53"/>
  <c r="I272" i="53"/>
  <c r="AL271" i="53"/>
  <c r="AK271" i="53" s="1"/>
  <c r="AI271" i="53"/>
  <c r="V271" i="53"/>
  <c r="U271" i="53"/>
  <c r="AE271" i="53" s="1"/>
  <c r="R271" i="53"/>
  <c r="I271" i="53"/>
  <c r="O271" i="53" s="1"/>
  <c r="AL270" i="53"/>
  <c r="AK270" i="53"/>
  <c r="AI270" i="53"/>
  <c r="V270" i="53"/>
  <c r="U270" i="53"/>
  <c r="AE270" i="53" s="1"/>
  <c r="R270" i="53"/>
  <c r="O270" i="53"/>
  <c r="I270" i="53"/>
  <c r="AL269" i="53"/>
  <c r="AK269" i="53" s="1"/>
  <c r="AI269" i="53"/>
  <c r="V269" i="53"/>
  <c r="U269" i="53"/>
  <c r="AE269" i="53" s="1"/>
  <c r="R269" i="53"/>
  <c r="I269" i="53"/>
  <c r="O269" i="53" s="1"/>
  <c r="AL268" i="53"/>
  <c r="AK268" i="53" s="1"/>
  <c r="AI268" i="53"/>
  <c r="V268" i="53"/>
  <c r="U268" i="53"/>
  <c r="AE268" i="53" s="1"/>
  <c r="R268" i="53"/>
  <c r="O268" i="53"/>
  <c r="I268" i="53"/>
  <c r="AL267" i="53"/>
  <c r="AK267" i="53" s="1"/>
  <c r="AI267" i="53"/>
  <c r="V267" i="53"/>
  <c r="U267" i="53"/>
  <c r="AE267" i="53" s="1"/>
  <c r="R267" i="53"/>
  <c r="I267" i="53"/>
  <c r="O267" i="53" s="1"/>
  <c r="AL266" i="53"/>
  <c r="AK266" i="53"/>
  <c r="AI266" i="53"/>
  <c r="V266" i="53"/>
  <c r="U266" i="53"/>
  <c r="AE266" i="53" s="1"/>
  <c r="R266" i="53"/>
  <c r="O266" i="53"/>
  <c r="I266" i="53"/>
  <c r="AL265" i="53"/>
  <c r="AK265" i="53" s="1"/>
  <c r="AI265" i="53"/>
  <c r="V265" i="53"/>
  <c r="U265" i="53"/>
  <c r="AE265" i="53" s="1"/>
  <c r="R265" i="53"/>
  <c r="I265" i="53"/>
  <c r="O265" i="53" s="1"/>
  <c r="AL264" i="53"/>
  <c r="AK264" i="53" s="1"/>
  <c r="AI264" i="53"/>
  <c r="V264" i="53"/>
  <c r="U264" i="53"/>
  <c r="AE264" i="53" s="1"/>
  <c r="R264" i="53"/>
  <c r="O264" i="53"/>
  <c r="I264" i="53"/>
  <c r="AL263" i="53"/>
  <c r="AK263" i="53" s="1"/>
  <c r="AI263" i="53"/>
  <c r="V263" i="53"/>
  <c r="U263" i="53"/>
  <c r="AE263" i="53" s="1"/>
  <c r="R263" i="53"/>
  <c r="I263" i="53"/>
  <c r="O263" i="53" s="1"/>
  <c r="AL262" i="53"/>
  <c r="AK262" i="53"/>
  <c r="AI262" i="53"/>
  <c r="V262" i="53"/>
  <c r="U262" i="53"/>
  <c r="AE262" i="53" s="1"/>
  <c r="R262" i="53"/>
  <c r="O262" i="53"/>
  <c r="I262" i="53"/>
  <c r="AL261" i="53"/>
  <c r="AK261" i="53" s="1"/>
  <c r="AI261" i="53"/>
  <c r="V261" i="53"/>
  <c r="U261" i="53"/>
  <c r="AE261" i="53" s="1"/>
  <c r="R261" i="53"/>
  <c r="I261" i="53"/>
  <c r="O261" i="53" s="1"/>
  <c r="AL260" i="53"/>
  <c r="AK260" i="53" s="1"/>
  <c r="AI260" i="53"/>
  <c r="V260" i="53"/>
  <c r="U260" i="53"/>
  <c r="AE260" i="53" s="1"/>
  <c r="R260" i="53"/>
  <c r="O260" i="53"/>
  <c r="I260" i="53"/>
  <c r="AL259" i="53"/>
  <c r="AK259" i="53" s="1"/>
  <c r="AI259" i="53"/>
  <c r="V259" i="53"/>
  <c r="U259" i="53"/>
  <c r="AE259" i="53" s="1"/>
  <c r="R259" i="53"/>
  <c r="I259" i="53"/>
  <c r="O259" i="53" s="1"/>
  <c r="AL258" i="53"/>
  <c r="AK258" i="53"/>
  <c r="AI258" i="53"/>
  <c r="V258" i="53"/>
  <c r="U258" i="53"/>
  <c r="AE258" i="53" s="1"/>
  <c r="R258" i="53"/>
  <c r="O258" i="53"/>
  <c r="I258" i="53"/>
  <c r="AL257" i="53"/>
  <c r="AK257" i="53" s="1"/>
  <c r="AI257" i="53"/>
  <c r="V257" i="53"/>
  <c r="U257" i="53"/>
  <c r="AE257" i="53" s="1"/>
  <c r="R257" i="53"/>
  <c r="I257" i="53"/>
  <c r="O257" i="53" s="1"/>
  <c r="AL256" i="53"/>
  <c r="AK256" i="53" s="1"/>
  <c r="AI256" i="53"/>
  <c r="V256" i="53"/>
  <c r="U256" i="53"/>
  <c r="AE256" i="53" s="1"/>
  <c r="R256" i="53"/>
  <c r="O256" i="53"/>
  <c r="I256" i="53"/>
  <c r="AL255" i="53"/>
  <c r="AK255" i="53" s="1"/>
  <c r="AI255" i="53"/>
  <c r="V255" i="53"/>
  <c r="U255" i="53"/>
  <c r="AE255" i="53" s="1"/>
  <c r="R255" i="53"/>
  <c r="I255" i="53"/>
  <c r="O255" i="53" s="1"/>
  <c r="AL253" i="53"/>
  <c r="AK253" i="53"/>
  <c r="AI253" i="53"/>
  <c r="V253" i="53"/>
  <c r="U253" i="53"/>
  <c r="AE253" i="53" s="1"/>
  <c r="R253" i="53"/>
  <c r="O253" i="53"/>
  <c r="I253" i="53"/>
  <c r="AL252" i="53"/>
  <c r="AK252" i="53" s="1"/>
  <c r="AI252" i="53"/>
  <c r="V252" i="53"/>
  <c r="U252" i="53"/>
  <c r="AE252" i="53" s="1"/>
  <c r="R252" i="53"/>
  <c r="I252" i="53"/>
  <c r="O252" i="53" s="1"/>
  <c r="AL251" i="53"/>
  <c r="AK251" i="53" s="1"/>
  <c r="AI251" i="53"/>
  <c r="V251" i="53"/>
  <c r="U251" i="53"/>
  <c r="AE251" i="53" s="1"/>
  <c r="R251" i="53"/>
  <c r="O251" i="53"/>
  <c r="I251" i="53"/>
  <c r="AL250" i="53"/>
  <c r="AK250" i="53" s="1"/>
  <c r="AI250" i="53"/>
  <c r="V250" i="53"/>
  <c r="U250" i="53"/>
  <c r="AE250" i="53" s="1"/>
  <c r="R250" i="53"/>
  <c r="I250" i="53"/>
  <c r="O250" i="53" s="1"/>
  <c r="AL249" i="53"/>
  <c r="AK249" i="53"/>
  <c r="AI249" i="53"/>
  <c r="V249" i="53"/>
  <c r="U249" i="53"/>
  <c r="AE249" i="53" s="1"/>
  <c r="R249" i="53"/>
  <c r="O249" i="53"/>
  <c r="I249" i="53"/>
  <c r="AL248" i="53"/>
  <c r="AK248" i="53" s="1"/>
  <c r="AI248" i="53"/>
  <c r="V248" i="53"/>
  <c r="U248" i="53"/>
  <c r="AE248" i="53" s="1"/>
  <c r="R248" i="53"/>
  <c r="I248" i="53"/>
  <c r="O248" i="53" s="1"/>
  <c r="AL247" i="53"/>
  <c r="AK247" i="53" s="1"/>
  <c r="AI247" i="53"/>
  <c r="V247" i="53"/>
  <c r="U247" i="53"/>
  <c r="AE247" i="53" s="1"/>
  <c r="R247" i="53"/>
  <c r="O247" i="53"/>
  <c r="I247" i="53"/>
  <c r="AL245" i="53"/>
  <c r="AI245" i="53"/>
  <c r="AE245" i="53"/>
  <c r="Y245" i="53"/>
  <c r="V245" i="53"/>
  <c r="I245" i="53"/>
  <c r="AL244" i="53"/>
  <c r="AK244" i="53" s="1"/>
  <c r="AI244" i="53"/>
  <c r="V244" i="53"/>
  <c r="U244" i="53"/>
  <c r="AE244" i="53" s="1"/>
  <c r="R244" i="53"/>
  <c r="I244" i="53"/>
  <c r="O244" i="53" s="1"/>
  <c r="AL243" i="53"/>
  <c r="AK243" i="53" s="1"/>
  <c r="AI243" i="53"/>
  <c r="V243" i="53"/>
  <c r="U243" i="53"/>
  <c r="AE243" i="53" s="1"/>
  <c r="R243" i="53"/>
  <c r="O243" i="53"/>
  <c r="I243" i="53"/>
  <c r="AL242" i="53"/>
  <c r="AK242" i="53" s="1"/>
  <c r="AI242" i="53"/>
  <c r="V242" i="53"/>
  <c r="U242" i="53"/>
  <c r="AE242" i="53" s="1"/>
  <c r="R242" i="53"/>
  <c r="R241" i="53" s="1"/>
  <c r="I242" i="53"/>
  <c r="AL241" i="53"/>
  <c r="AK241" i="53"/>
  <c r="AI241" i="53"/>
  <c r="V241" i="53"/>
  <c r="U241" i="53"/>
  <c r="AE241" i="53" s="1"/>
  <c r="I241" i="53"/>
  <c r="AL240" i="53"/>
  <c r="AK240" i="53" s="1"/>
  <c r="AI240" i="53"/>
  <c r="V240" i="53"/>
  <c r="U240" i="53"/>
  <c r="AE240" i="53" s="1"/>
  <c r="R240" i="53"/>
  <c r="I240" i="53"/>
  <c r="O240" i="53" s="1"/>
  <c r="AL239" i="53"/>
  <c r="AK239" i="53" s="1"/>
  <c r="AI239" i="53"/>
  <c r="V239" i="53"/>
  <c r="U239" i="53"/>
  <c r="AE239" i="53" s="1"/>
  <c r="R239" i="53"/>
  <c r="O239" i="53"/>
  <c r="I239" i="53"/>
  <c r="AL238" i="53"/>
  <c r="AK238" i="53" s="1"/>
  <c r="AI238" i="53"/>
  <c r="V238" i="53"/>
  <c r="U238" i="53"/>
  <c r="AE238" i="53" s="1"/>
  <c r="R238" i="53"/>
  <c r="I238" i="53"/>
  <c r="O238" i="53" s="1"/>
  <c r="AL237" i="53"/>
  <c r="AK237" i="53"/>
  <c r="AI237" i="53"/>
  <c r="V237" i="53"/>
  <c r="U237" i="53"/>
  <c r="AE237" i="53" s="1"/>
  <c r="R237" i="53"/>
  <c r="O237" i="53"/>
  <c r="I237" i="53"/>
  <c r="AL236" i="53"/>
  <c r="AK236" i="53" s="1"/>
  <c r="AI236" i="53"/>
  <c r="V236" i="53"/>
  <c r="U236" i="53"/>
  <c r="AE236" i="53" s="1"/>
  <c r="R236" i="53"/>
  <c r="I236" i="53"/>
  <c r="O236" i="53" s="1"/>
  <c r="AL233" i="53"/>
  <c r="AK233" i="53" s="1"/>
  <c r="AI233" i="53"/>
  <c r="V233" i="53"/>
  <c r="U233" i="53"/>
  <c r="R233" i="53"/>
  <c r="O233" i="53"/>
  <c r="I233" i="53"/>
  <c r="AL232" i="53"/>
  <c r="AK232" i="53" s="1"/>
  <c r="AI232" i="53"/>
  <c r="V232" i="53"/>
  <c r="U232" i="53"/>
  <c r="AE232" i="53" s="1"/>
  <c r="R232" i="53"/>
  <c r="I232" i="53"/>
  <c r="AL231" i="53"/>
  <c r="AK231" i="53" s="1"/>
  <c r="AI231" i="53"/>
  <c r="V231" i="53"/>
  <c r="U231" i="53"/>
  <c r="R231" i="53"/>
  <c r="O231" i="53"/>
  <c r="I231" i="53"/>
  <c r="AL230" i="53"/>
  <c r="AK230" i="53" s="1"/>
  <c r="AI230" i="53"/>
  <c r="V230" i="53"/>
  <c r="U230" i="53"/>
  <c r="AE230" i="53" s="1"/>
  <c r="R230" i="53"/>
  <c r="I230" i="53"/>
  <c r="AL229" i="53"/>
  <c r="AK229" i="53" s="1"/>
  <c r="AI229" i="53"/>
  <c r="V229" i="53"/>
  <c r="U229" i="53"/>
  <c r="R229" i="53"/>
  <c r="O229" i="53"/>
  <c r="I229" i="53"/>
  <c r="AL228" i="53"/>
  <c r="AK228" i="53" s="1"/>
  <c r="AI228" i="53"/>
  <c r="V228" i="53"/>
  <c r="U228" i="53"/>
  <c r="AE228" i="53" s="1"/>
  <c r="R228" i="53"/>
  <c r="I228" i="53"/>
  <c r="AL227" i="53"/>
  <c r="AK227" i="53" s="1"/>
  <c r="AI227" i="53"/>
  <c r="V227" i="53"/>
  <c r="U227" i="53"/>
  <c r="R227" i="53"/>
  <c r="O227" i="53"/>
  <c r="I227" i="53"/>
  <c r="AL226" i="53"/>
  <c r="AK226" i="53" s="1"/>
  <c r="AI226" i="53"/>
  <c r="V226" i="53"/>
  <c r="U226" i="53"/>
  <c r="AE226" i="53" s="1"/>
  <c r="R226" i="53"/>
  <c r="O226" i="53"/>
  <c r="I226" i="53"/>
  <c r="AL225" i="53"/>
  <c r="AK225" i="53" s="1"/>
  <c r="AI225" i="53"/>
  <c r="V225" i="53"/>
  <c r="U225" i="53"/>
  <c r="AE225" i="53" s="1"/>
  <c r="R225" i="53"/>
  <c r="I225" i="53"/>
  <c r="AL224" i="53"/>
  <c r="AK224" i="53" s="1"/>
  <c r="AI224" i="53"/>
  <c r="V224" i="53"/>
  <c r="U224" i="53"/>
  <c r="AE224" i="53" s="1"/>
  <c r="R224" i="53"/>
  <c r="O224" i="53"/>
  <c r="I224" i="53"/>
  <c r="AL222" i="53"/>
  <c r="AK222" i="53" s="1"/>
  <c r="AI222" i="53"/>
  <c r="V222" i="53"/>
  <c r="U222" i="53"/>
  <c r="AE222" i="53" s="1"/>
  <c r="R222" i="53"/>
  <c r="I222" i="53"/>
  <c r="O222" i="53" s="1"/>
  <c r="AL221" i="53"/>
  <c r="AK221" i="53" s="1"/>
  <c r="AI221" i="53"/>
  <c r="V221" i="53"/>
  <c r="U221" i="53"/>
  <c r="AE221" i="53" s="1"/>
  <c r="R221" i="53"/>
  <c r="O221" i="53"/>
  <c r="I221" i="53"/>
  <c r="AL220" i="53"/>
  <c r="AK220" i="53" s="1"/>
  <c r="AI220" i="53"/>
  <c r="V220" i="53"/>
  <c r="U220" i="53"/>
  <c r="R220" i="53"/>
  <c r="I220" i="53"/>
  <c r="O220" i="53" s="1"/>
  <c r="AL219" i="53"/>
  <c r="AK219" i="53"/>
  <c r="AI219" i="53"/>
  <c r="V219" i="53"/>
  <c r="U219" i="53"/>
  <c r="AE219" i="53" s="1"/>
  <c r="R219" i="53"/>
  <c r="O219" i="53"/>
  <c r="I219" i="53"/>
  <c r="AL218" i="53"/>
  <c r="AK218" i="53" s="1"/>
  <c r="AI218" i="53"/>
  <c r="V218" i="53"/>
  <c r="U218" i="53"/>
  <c r="AE218" i="53" s="1"/>
  <c r="R218" i="53"/>
  <c r="I218" i="53"/>
  <c r="O218" i="53" s="1"/>
  <c r="AL216" i="53"/>
  <c r="AK216" i="53" s="1"/>
  <c r="AI216" i="53"/>
  <c r="V216" i="53"/>
  <c r="U216" i="53"/>
  <c r="AE216" i="53" s="1"/>
  <c r="R216" i="53"/>
  <c r="O216" i="53"/>
  <c r="I216" i="53"/>
  <c r="AL215" i="53"/>
  <c r="AK215" i="53" s="1"/>
  <c r="AI215" i="53"/>
  <c r="V215" i="53"/>
  <c r="U215" i="53"/>
  <c r="AE215" i="53" s="1"/>
  <c r="R215" i="53"/>
  <c r="I215" i="53"/>
  <c r="O215" i="53" s="1"/>
  <c r="AL214" i="53"/>
  <c r="AK214" i="53"/>
  <c r="AI214" i="53"/>
  <c r="V214" i="53"/>
  <c r="U214" i="53"/>
  <c r="AE214" i="53" s="1"/>
  <c r="R214" i="53"/>
  <c r="O214" i="53"/>
  <c r="I214" i="53"/>
  <c r="AL213" i="53"/>
  <c r="AK213" i="53" s="1"/>
  <c r="AI213" i="53"/>
  <c r="V213" i="53"/>
  <c r="U213" i="53"/>
  <c r="AE213" i="53" s="1"/>
  <c r="R213" i="53"/>
  <c r="I213" i="53"/>
  <c r="O213" i="53" s="1"/>
  <c r="AL212" i="53"/>
  <c r="AK212" i="53" s="1"/>
  <c r="AI212" i="53"/>
  <c r="V212" i="53"/>
  <c r="U212" i="53"/>
  <c r="AE212" i="53" s="1"/>
  <c r="R212" i="53"/>
  <c r="O212" i="53"/>
  <c r="I212" i="53"/>
  <c r="AL211" i="53"/>
  <c r="AK211" i="53" s="1"/>
  <c r="AI211" i="53"/>
  <c r="V211" i="53"/>
  <c r="U211" i="53"/>
  <c r="AE211" i="53" s="1"/>
  <c r="R211" i="53"/>
  <c r="I211" i="53"/>
  <c r="O211" i="53" s="1"/>
  <c r="AL210" i="53"/>
  <c r="AK210" i="53"/>
  <c r="AI210" i="53"/>
  <c r="V210" i="53"/>
  <c r="U210" i="53"/>
  <c r="AE210" i="53" s="1"/>
  <c r="R210" i="53"/>
  <c r="O210" i="53"/>
  <c r="I210" i="53"/>
  <c r="AL209" i="53"/>
  <c r="AK209" i="53" s="1"/>
  <c r="AI209" i="53"/>
  <c r="V209" i="53"/>
  <c r="U209" i="53"/>
  <c r="AE209" i="53" s="1"/>
  <c r="R209" i="53"/>
  <c r="I209" i="53"/>
  <c r="O209" i="53" s="1"/>
  <c r="AL208" i="53"/>
  <c r="AK208" i="53" s="1"/>
  <c r="AI208" i="53"/>
  <c r="V208" i="53"/>
  <c r="U208" i="53"/>
  <c r="AE208" i="53" s="1"/>
  <c r="R208" i="53"/>
  <c r="O208" i="53"/>
  <c r="I208" i="53"/>
  <c r="AL206" i="53"/>
  <c r="AK206" i="53" s="1"/>
  <c r="AI206" i="53"/>
  <c r="V206" i="53"/>
  <c r="U206" i="53"/>
  <c r="AE206" i="53" s="1"/>
  <c r="R206" i="53"/>
  <c r="I206" i="53"/>
  <c r="O206" i="53" s="1"/>
  <c r="AL205" i="53"/>
  <c r="AK205" i="53"/>
  <c r="AI205" i="53"/>
  <c r="V205" i="53"/>
  <c r="U205" i="53"/>
  <c r="AE205" i="53" s="1"/>
  <c r="R205" i="53"/>
  <c r="O205" i="53"/>
  <c r="I205" i="53"/>
  <c r="AL204" i="53"/>
  <c r="AK204" i="53" s="1"/>
  <c r="AI204" i="53"/>
  <c r="V204" i="53"/>
  <c r="U204" i="53"/>
  <c r="AE204" i="53" s="1"/>
  <c r="R204" i="53"/>
  <c r="I204" i="53"/>
  <c r="O204" i="53" s="1"/>
  <c r="AL203" i="53"/>
  <c r="AK203" i="53" s="1"/>
  <c r="AI203" i="53"/>
  <c r="V203" i="53"/>
  <c r="U203" i="53"/>
  <c r="AE203" i="53" s="1"/>
  <c r="R203" i="53"/>
  <c r="O203" i="53"/>
  <c r="I203" i="53"/>
  <c r="AL202" i="53"/>
  <c r="AK202" i="53" s="1"/>
  <c r="AI202" i="53"/>
  <c r="V202" i="53"/>
  <c r="U202" i="53"/>
  <c r="AE202" i="53" s="1"/>
  <c r="R202" i="53"/>
  <c r="I202" i="53"/>
  <c r="O202" i="53" s="1"/>
  <c r="AL201" i="53"/>
  <c r="AK201" i="53"/>
  <c r="AI201" i="53"/>
  <c r="V201" i="53"/>
  <c r="U201" i="53"/>
  <c r="AE201" i="53" s="1"/>
  <c r="R201" i="53"/>
  <c r="O201" i="53"/>
  <c r="I201" i="53"/>
  <c r="AL200" i="53"/>
  <c r="AK200" i="53" s="1"/>
  <c r="AI200" i="53"/>
  <c r="V200" i="53"/>
  <c r="U200" i="53"/>
  <c r="AE200" i="53" s="1"/>
  <c r="R200" i="53"/>
  <c r="I200" i="53"/>
  <c r="O200" i="53" s="1"/>
  <c r="AL199" i="53"/>
  <c r="AK199" i="53" s="1"/>
  <c r="AI199" i="53"/>
  <c r="V199" i="53"/>
  <c r="U199" i="53"/>
  <c r="AE199" i="53" s="1"/>
  <c r="R199" i="53"/>
  <c r="O199" i="53"/>
  <c r="I199" i="53"/>
  <c r="AL198" i="53"/>
  <c r="AK198" i="53" s="1"/>
  <c r="AI198" i="53"/>
  <c r="V198" i="53"/>
  <c r="U198" i="53"/>
  <c r="AE198" i="53" s="1"/>
  <c r="R198" i="53"/>
  <c r="I198" i="53"/>
  <c r="O198" i="53" s="1"/>
  <c r="AL197" i="53"/>
  <c r="AK197" i="53"/>
  <c r="AI197" i="53"/>
  <c r="V197" i="53"/>
  <c r="U197" i="53"/>
  <c r="AE197" i="53" s="1"/>
  <c r="R197" i="53"/>
  <c r="O197" i="53"/>
  <c r="I197" i="53"/>
  <c r="AL196" i="53"/>
  <c r="AK196" i="53" s="1"/>
  <c r="AI196" i="53"/>
  <c r="V196" i="53"/>
  <c r="U196" i="53"/>
  <c r="AE196" i="53" s="1"/>
  <c r="R196" i="53"/>
  <c r="I196" i="53"/>
  <c r="O196" i="53" s="1"/>
  <c r="AL195" i="53"/>
  <c r="AK195" i="53" s="1"/>
  <c r="AI195" i="53"/>
  <c r="V195" i="53"/>
  <c r="U195" i="53"/>
  <c r="AE195" i="53" s="1"/>
  <c r="R195" i="53"/>
  <c r="O195" i="53"/>
  <c r="I195" i="53"/>
  <c r="AL194" i="53"/>
  <c r="AK194" i="53" s="1"/>
  <c r="AI194" i="53"/>
  <c r="V194" i="53"/>
  <c r="U194" i="53"/>
  <c r="AE194" i="53" s="1"/>
  <c r="R194" i="53"/>
  <c r="I194" i="53"/>
  <c r="O194" i="53" s="1"/>
  <c r="AL193" i="53"/>
  <c r="AK193" i="53"/>
  <c r="AI193" i="53"/>
  <c r="V193" i="53"/>
  <c r="U193" i="53"/>
  <c r="AE193" i="53" s="1"/>
  <c r="R193" i="53"/>
  <c r="O193" i="53"/>
  <c r="I193" i="53"/>
  <c r="AL192" i="53"/>
  <c r="AK192" i="53" s="1"/>
  <c r="AI192" i="53"/>
  <c r="V192" i="53"/>
  <c r="U192" i="53"/>
  <c r="AE192" i="53" s="1"/>
  <c r="R192" i="53"/>
  <c r="I192" i="53"/>
  <c r="O192" i="53" s="1"/>
  <c r="AL191" i="53"/>
  <c r="AK191" i="53" s="1"/>
  <c r="AI191" i="53"/>
  <c r="V191" i="53"/>
  <c r="U191" i="53"/>
  <c r="AE191" i="53" s="1"/>
  <c r="R191" i="53"/>
  <c r="O191" i="53"/>
  <c r="I191" i="53"/>
  <c r="AL190" i="53"/>
  <c r="AK190" i="53" s="1"/>
  <c r="AI190" i="53"/>
  <c r="V190" i="53"/>
  <c r="U190" i="53"/>
  <c r="AE190" i="53" s="1"/>
  <c r="R190" i="53"/>
  <c r="I190" i="53"/>
  <c r="O190" i="53" s="1"/>
  <c r="AL189" i="53"/>
  <c r="AK189" i="53"/>
  <c r="AI189" i="53"/>
  <c r="V189" i="53"/>
  <c r="U189" i="53"/>
  <c r="AE189" i="53" s="1"/>
  <c r="R189" i="53"/>
  <c r="O189" i="53"/>
  <c r="I189" i="53"/>
  <c r="AL188" i="53"/>
  <c r="AK188" i="53" s="1"/>
  <c r="AI188" i="53"/>
  <c r="V188" i="53"/>
  <c r="U188" i="53"/>
  <c r="AE188" i="53" s="1"/>
  <c r="R188" i="53"/>
  <c r="I188" i="53"/>
  <c r="O188" i="53" s="1"/>
  <c r="AL187" i="53"/>
  <c r="AK187" i="53" s="1"/>
  <c r="AI187" i="53"/>
  <c r="V187" i="53"/>
  <c r="U187" i="53"/>
  <c r="AE187" i="53" s="1"/>
  <c r="R187" i="53"/>
  <c r="O187" i="53"/>
  <c r="I187" i="53"/>
  <c r="AL186" i="53"/>
  <c r="AK186" i="53" s="1"/>
  <c r="AI186" i="53"/>
  <c r="V186" i="53"/>
  <c r="U186" i="53"/>
  <c r="AE186" i="53" s="1"/>
  <c r="R186" i="53"/>
  <c r="I186" i="53"/>
  <c r="O186" i="53" s="1"/>
  <c r="AL185" i="53"/>
  <c r="AK185" i="53"/>
  <c r="AI185" i="53"/>
  <c r="V185" i="53"/>
  <c r="U185" i="53"/>
  <c r="AE185" i="53" s="1"/>
  <c r="R185" i="53"/>
  <c r="O185" i="53"/>
  <c r="I185" i="53"/>
  <c r="AL184" i="53"/>
  <c r="AK184" i="53" s="1"/>
  <c r="AI184" i="53"/>
  <c r="V184" i="53"/>
  <c r="U184" i="53"/>
  <c r="AE184" i="53" s="1"/>
  <c r="R184" i="53"/>
  <c r="I184" i="53"/>
  <c r="O184" i="53" s="1"/>
  <c r="AL183" i="53"/>
  <c r="AK183" i="53" s="1"/>
  <c r="AI183" i="53"/>
  <c r="V183" i="53"/>
  <c r="U183" i="53"/>
  <c r="AE183" i="53" s="1"/>
  <c r="R183" i="53"/>
  <c r="O183" i="53"/>
  <c r="I183" i="53"/>
  <c r="AL182" i="53"/>
  <c r="AK182" i="53" s="1"/>
  <c r="AI182" i="53"/>
  <c r="V182" i="53"/>
  <c r="U182" i="53"/>
  <c r="AE182" i="53" s="1"/>
  <c r="R182" i="53"/>
  <c r="I182" i="53"/>
  <c r="O182" i="53" s="1"/>
  <c r="AL181" i="53"/>
  <c r="AK181" i="53"/>
  <c r="AI181" i="53"/>
  <c r="V181" i="53"/>
  <c r="U181" i="53"/>
  <c r="AE181" i="53" s="1"/>
  <c r="R181" i="53"/>
  <c r="O181" i="53"/>
  <c r="I181" i="53"/>
  <c r="AL180" i="53"/>
  <c r="AK180" i="53" s="1"/>
  <c r="AI180" i="53"/>
  <c r="V180" i="53"/>
  <c r="U180" i="53"/>
  <c r="AE180" i="53" s="1"/>
  <c r="R180" i="53"/>
  <c r="I180" i="53"/>
  <c r="O180" i="53" s="1"/>
  <c r="AL179" i="53"/>
  <c r="AK179" i="53" s="1"/>
  <c r="AI179" i="53"/>
  <c r="V179" i="53"/>
  <c r="U179" i="53"/>
  <c r="AE179" i="53" s="1"/>
  <c r="R179" i="53"/>
  <c r="O179" i="53"/>
  <c r="I179" i="53"/>
  <c r="AL178" i="53"/>
  <c r="AK178" i="53" s="1"/>
  <c r="AI178" i="53"/>
  <c r="V178" i="53"/>
  <c r="U178" i="53"/>
  <c r="AE178" i="53" s="1"/>
  <c r="R178" i="53"/>
  <c r="I178" i="53"/>
  <c r="O178" i="53" s="1"/>
  <c r="AL177" i="53"/>
  <c r="AK177" i="53"/>
  <c r="AI177" i="53"/>
  <c r="V177" i="53"/>
  <c r="U177" i="53"/>
  <c r="AE177" i="53" s="1"/>
  <c r="R177" i="53"/>
  <c r="O177" i="53"/>
  <c r="I177" i="53"/>
  <c r="AL176" i="53"/>
  <c r="AK176" i="53" s="1"/>
  <c r="AI176" i="53"/>
  <c r="V176" i="53"/>
  <c r="U176" i="53"/>
  <c r="AE176" i="53" s="1"/>
  <c r="R176" i="53"/>
  <c r="I176" i="53"/>
  <c r="O176" i="53" s="1"/>
  <c r="AL175" i="53"/>
  <c r="AK175" i="53" s="1"/>
  <c r="AI175" i="53"/>
  <c r="V175" i="53"/>
  <c r="U175" i="53"/>
  <c r="AE175" i="53" s="1"/>
  <c r="R175" i="53"/>
  <c r="O175" i="53"/>
  <c r="I175" i="53"/>
  <c r="AL174" i="53"/>
  <c r="AK174" i="53" s="1"/>
  <c r="AI174" i="53"/>
  <c r="V174" i="53"/>
  <c r="U174" i="53"/>
  <c r="AE174" i="53" s="1"/>
  <c r="R174" i="53"/>
  <c r="I174" i="53"/>
  <c r="O174" i="53" s="1"/>
  <c r="AL173" i="53"/>
  <c r="AK173" i="53" s="1"/>
  <c r="AI173" i="53"/>
  <c r="V173" i="53"/>
  <c r="U173" i="53"/>
  <c r="AE173" i="53" s="1"/>
  <c r="R173" i="53"/>
  <c r="O173" i="53"/>
  <c r="I173" i="53"/>
  <c r="AL172" i="53"/>
  <c r="AK172" i="53" s="1"/>
  <c r="AI172" i="53"/>
  <c r="V172" i="53"/>
  <c r="U172" i="53"/>
  <c r="AE172" i="53" s="1"/>
  <c r="R172" i="53"/>
  <c r="I172" i="53"/>
  <c r="O172" i="53" s="1"/>
  <c r="AL171" i="53"/>
  <c r="AK171" i="53" s="1"/>
  <c r="AI171" i="53"/>
  <c r="V171" i="53"/>
  <c r="U171" i="53"/>
  <c r="AE171" i="53" s="1"/>
  <c r="R171" i="53"/>
  <c r="O171" i="53"/>
  <c r="I171" i="53"/>
  <c r="AL169" i="53"/>
  <c r="AK169" i="53" s="1"/>
  <c r="AI169" i="53"/>
  <c r="V169" i="53"/>
  <c r="U169" i="53"/>
  <c r="AE169" i="53" s="1"/>
  <c r="R169" i="53"/>
  <c r="I169" i="53"/>
  <c r="O169" i="53" s="1"/>
  <c r="AL168" i="53"/>
  <c r="AK168" i="53" s="1"/>
  <c r="AI168" i="53"/>
  <c r="V168" i="53"/>
  <c r="U168" i="53"/>
  <c r="AE168" i="53" s="1"/>
  <c r="R168" i="53"/>
  <c r="O168" i="53"/>
  <c r="I168" i="53"/>
  <c r="AL167" i="53"/>
  <c r="AK167" i="53" s="1"/>
  <c r="AI167" i="53"/>
  <c r="V167" i="53"/>
  <c r="U167" i="53"/>
  <c r="AE167" i="53" s="1"/>
  <c r="R167" i="53"/>
  <c r="I167" i="53"/>
  <c r="O167" i="53" s="1"/>
  <c r="AL166" i="53"/>
  <c r="AK166" i="53"/>
  <c r="AI166" i="53"/>
  <c r="V166" i="53"/>
  <c r="U166" i="53"/>
  <c r="AE166" i="53" s="1"/>
  <c r="R166" i="53"/>
  <c r="O166" i="53"/>
  <c r="I166" i="53"/>
  <c r="AL165" i="53"/>
  <c r="AK165" i="53" s="1"/>
  <c r="AI165" i="53"/>
  <c r="V165" i="53"/>
  <c r="U165" i="53"/>
  <c r="AE165" i="53" s="1"/>
  <c r="R165" i="53"/>
  <c r="I165" i="53"/>
  <c r="O165" i="53" s="1"/>
  <c r="AL164" i="53"/>
  <c r="AK164" i="53" s="1"/>
  <c r="AI164" i="53"/>
  <c r="V164" i="53"/>
  <c r="U164" i="53"/>
  <c r="AE164" i="53" s="1"/>
  <c r="R164" i="53"/>
  <c r="O164" i="53"/>
  <c r="I164" i="53"/>
  <c r="AL163" i="53"/>
  <c r="AK163" i="53" s="1"/>
  <c r="AI163" i="53"/>
  <c r="V163" i="53"/>
  <c r="U163" i="53"/>
  <c r="AE163" i="53" s="1"/>
  <c r="R163" i="53"/>
  <c r="I163" i="53"/>
  <c r="O163" i="53" s="1"/>
  <c r="AL162" i="53"/>
  <c r="AK162" i="53"/>
  <c r="AI162" i="53"/>
  <c r="V162" i="53"/>
  <c r="U162" i="53"/>
  <c r="AE162" i="53" s="1"/>
  <c r="R162" i="53"/>
  <c r="O162" i="53"/>
  <c r="I162" i="53"/>
  <c r="AL161" i="53"/>
  <c r="AK161" i="53" s="1"/>
  <c r="AI161" i="53"/>
  <c r="V161" i="53"/>
  <c r="U161" i="53"/>
  <c r="AE161" i="53" s="1"/>
  <c r="R161" i="53"/>
  <c r="I161" i="53"/>
  <c r="O161" i="53" s="1"/>
  <c r="AL160" i="53"/>
  <c r="AK160" i="53" s="1"/>
  <c r="AI160" i="53"/>
  <c r="V160" i="53"/>
  <c r="U160" i="53"/>
  <c r="AE160" i="53" s="1"/>
  <c r="R160" i="53"/>
  <c r="O160" i="53"/>
  <c r="I160" i="53"/>
  <c r="AL159" i="53"/>
  <c r="AK159" i="53" s="1"/>
  <c r="AI159" i="53"/>
  <c r="V159" i="53"/>
  <c r="U159" i="53"/>
  <c r="AE159" i="53" s="1"/>
  <c r="R159" i="53"/>
  <c r="I159" i="53"/>
  <c r="O159" i="53" s="1"/>
  <c r="AL158" i="53"/>
  <c r="AK158" i="53" s="1"/>
  <c r="AI158" i="53"/>
  <c r="V158" i="53"/>
  <c r="U158" i="53"/>
  <c r="AE158" i="53" s="1"/>
  <c r="R158" i="53"/>
  <c r="O158" i="53"/>
  <c r="I158" i="53"/>
  <c r="AL157" i="53"/>
  <c r="AK157" i="53" s="1"/>
  <c r="AI157" i="53"/>
  <c r="V157" i="53"/>
  <c r="U157" i="53"/>
  <c r="AE157" i="53" s="1"/>
  <c r="R157" i="53"/>
  <c r="I157" i="53"/>
  <c r="O157" i="53" s="1"/>
  <c r="AL156" i="53"/>
  <c r="AK156" i="53" s="1"/>
  <c r="AI156" i="53"/>
  <c r="V156" i="53"/>
  <c r="U156" i="53"/>
  <c r="AE156" i="53" s="1"/>
  <c r="R156" i="53"/>
  <c r="O156" i="53"/>
  <c r="I156" i="53"/>
  <c r="AL155" i="53"/>
  <c r="AK155" i="53" s="1"/>
  <c r="AI155" i="53"/>
  <c r="V155" i="53"/>
  <c r="U155" i="53"/>
  <c r="AE155" i="53" s="1"/>
  <c r="R155" i="53"/>
  <c r="I155" i="53"/>
  <c r="O155" i="53" s="1"/>
  <c r="AL154" i="53"/>
  <c r="AK154" i="53" s="1"/>
  <c r="AI154" i="53"/>
  <c r="V154" i="53"/>
  <c r="U154" i="53"/>
  <c r="AE154" i="53" s="1"/>
  <c r="R154" i="53"/>
  <c r="O154" i="53"/>
  <c r="I154" i="53"/>
  <c r="AL153" i="53"/>
  <c r="AK153" i="53" s="1"/>
  <c r="AI153" i="53"/>
  <c r="V153" i="53"/>
  <c r="U153" i="53"/>
  <c r="AE153" i="53" s="1"/>
  <c r="R153" i="53"/>
  <c r="I153" i="53"/>
  <c r="O153" i="53" s="1"/>
  <c r="AL152" i="53"/>
  <c r="AK152" i="53" s="1"/>
  <c r="AI152" i="53"/>
  <c r="V152" i="53"/>
  <c r="U152" i="53"/>
  <c r="AE152" i="53" s="1"/>
  <c r="R152" i="53"/>
  <c r="O152" i="53"/>
  <c r="I152" i="53"/>
  <c r="AL151" i="53"/>
  <c r="AK151" i="53" s="1"/>
  <c r="AI151" i="53"/>
  <c r="V151" i="53"/>
  <c r="U151" i="53"/>
  <c r="AE151" i="53" s="1"/>
  <c r="R151" i="53"/>
  <c r="I151" i="53"/>
  <c r="O151" i="53" s="1"/>
  <c r="AL150" i="53"/>
  <c r="AK150" i="53" s="1"/>
  <c r="AI150" i="53"/>
  <c r="V150" i="53"/>
  <c r="U150" i="53"/>
  <c r="AE150" i="53" s="1"/>
  <c r="R150" i="53"/>
  <c r="O150" i="53"/>
  <c r="I150" i="53"/>
  <c r="AL149" i="53"/>
  <c r="AK149" i="53" s="1"/>
  <c r="AI149" i="53"/>
  <c r="V149" i="53"/>
  <c r="U149" i="53"/>
  <c r="AE149" i="53" s="1"/>
  <c r="R149" i="53"/>
  <c r="I149" i="53"/>
  <c r="O149" i="53" s="1"/>
  <c r="AL148" i="53"/>
  <c r="AK148" i="53" s="1"/>
  <c r="AI148" i="53"/>
  <c r="V148" i="53"/>
  <c r="U148" i="53"/>
  <c r="AE148" i="53" s="1"/>
  <c r="R148" i="53"/>
  <c r="O148" i="53"/>
  <c r="I148" i="53"/>
  <c r="AL146" i="53"/>
  <c r="AK146" i="53" s="1"/>
  <c r="AI146" i="53"/>
  <c r="V146" i="53"/>
  <c r="U146" i="53"/>
  <c r="AE146" i="53" s="1"/>
  <c r="R146" i="53"/>
  <c r="I146" i="53"/>
  <c r="O146" i="53" s="1"/>
  <c r="AL145" i="53"/>
  <c r="AK145" i="53" s="1"/>
  <c r="AI145" i="53"/>
  <c r="V145" i="53"/>
  <c r="U145" i="53"/>
  <c r="AE145" i="53" s="1"/>
  <c r="R145" i="53"/>
  <c r="O145" i="53"/>
  <c r="I145" i="53"/>
  <c r="AL144" i="53"/>
  <c r="AK144" i="53" s="1"/>
  <c r="AI144" i="53"/>
  <c r="V144" i="53"/>
  <c r="U144" i="53"/>
  <c r="AE144" i="53" s="1"/>
  <c r="R144" i="53"/>
  <c r="I144" i="53"/>
  <c r="O144" i="53" s="1"/>
  <c r="AL143" i="53"/>
  <c r="AK143" i="53" s="1"/>
  <c r="AI143" i="53"/>
  <c r="V143" i="53"/>
  <c r="U143" i="53"/>
  <c r="AE143" i="53" s="1"/>
  <c r="R143" i="53"/>
  <c r="O143" i="53"/>
  <c r="I143" i="53"/>
  <c r="AL142" i="53"/>
  <c r="AK142" i="53" s="1"/>
  <c r="AI142" i="53"/>
  <c r="V142" i="53"/>
  <c r="U142" i="53"/>
  <c r="AE142" i="53" s="1"/>
  <c r="R142" i="53"/>
  <c r="I142" i="53"/>
  <c r="O142" i="53" s="1"/>
  <c r="AL141" i="53"/>
  <c r="AK141" i="53" s="1"/>
  <c r="AI141" i="53"/>
  <c r="V141" i="53"/>
  <c r="U141" i="53"/>
  <c r="AE141" i="53" s="1"/>
  <c r="R141" i="53"/>
  <c r="O141" i="53"/>
  <c r="I141" i="53"/>
  <c r="AL140" i="53"/>
  <c r="AK140" i="53" s="1"/>
  <c r="AI140" i="53"/>
  <c r="V140" i="53"/>
  <c r="U140" i="53"/>
  <c r="AE140" i="53" s="1"/>
  <c r="R140" i="53"/>
  <c r="I140" i="53"/>
  <c r="O140" i="53" s="1"/>
  <c r="AL139" i="53"/>
  <c r="AK139" i="53" s="1"/>
  <c r="AI139" i="53"/>
  <c r="V139" i="53"/>
  <c r="U139" i="53"/>
  <c r="AE139" i="53" s="1"/>
  <c r="R139" i="53"/>
  <c r="O139" i="53"/>
  <c r="I139" i="53"/>
  <c r="AL138" i="53"/>
  <c r="AK138" i="53" s="1"/>
  <c r="AI138" i="53"/>
  <c r="V138" i="53"/>
  <c r="U138" i="53"/>
  <c r="AE138" i="53" s="1"/>
  <c r="R138" i="53"/>
  <c r="I138" i="53"/>
  <c r="O138" i="53" s="1"/>
  <c r="AL137" i="53"/>
  <c r="AK137" i="53" s="1"/>
  <c r="AI137" i="53"/>
  <c r="V137" i="53"/>
  <c r="U137" i="53"/>
  <c r="AE137" i="53" s="1"/>
  <c r="R137" i="53"/>
  <c r="O137" i="53"/>
  <c r="I137" i="53"/>
  <c r="AL136" i="53"/>
  <c r="AK136" i="53" s="1"/>
  <c r="AI136" i="53"/>
  <c r="V136" i="53"/>
  <c r="U136" i="53"/>
  <c r="AE136" i="53" s="1"/>
  <c r="R136" i="53"/>
  <c r="I136" i="53"/>
  <c r="O136" i="53" s="1"/>
  <c r="AL135" i="53"/>
  <c r="AK135" i="53"/>
  <c r="AI135" i="53"/>
  <c r="V135" i="53"/>
  <c r="U135" i="53"/>
  <c r="AE135" i="53" s="1"/>
  <c r="R135" i="53"/>
  <c r="O135" i="53"/>
  <c r="I135" i="53"/>
  <c r="AL134" i="53"/>
  <c r="AK134" i="53" s="1"/>
  <c r="AI134" i="53"/>
  <c r="V134" i="53"/>
  <c r="U134" i="53"/>
  <c r="AE134" i="53" s="1"/>
  <c r="R134" i="53"/>
  <c r="I134" i="53"/>
  <c r="O134" i="53" s="1"/>
  <c r="AL133" i="53"/>
  <c r="AK133" i="53" s="1"/>
  <c r="AI133" i="53"/>
  <c r="V133" i="53"/>
  <c r="U133" i="53"/>
  <c r="AE133" i="53" s="1"/>
  <c r="R133" i="53"/>
  <c r="O133" i="53"/>
  <c r="I133" i="53"/>
  <c r="AL132" i="53"/>
  <c r="AK132" i="53" s="1"/>
  <c r="AI132" i="53"/>
  <c r="V132" i="53"/>
  <c r="U132" i="53"/>
  <c r="AE132" i="53" s="1"/>
  <c r="R132" i="53"/>
  <c r="I132" i="53"/>
  <c r="O132" i="53" s="1"/>
  <c r="AL131" i="53"/>
  <c r="AK131" i="53"/>
  <c r="AI131" i="53"/>
  <c r="V131" i="53"/>
  <c r="U131" i="53"/>
  <c r="AE131" i="53" s="1"/>
  <c r="R131" i="53"/>
  <c r="O131" i="53"/>
  <c r="I131" i="53"/>
  <c r="AL130" i="53"/>
  <c r="AK130" i="53" s="1"/>
  <c r="AI130" i="53"/>
  <c r="V130" i="53"/>
  <c r="U130" i="53"/>
  <c r="AE130" i="53" s="1"/>
  <c r="R130" i="53"/>
  <c r="I130" i="53"/>
  <c r="O130" i="53" s="1"/>
  <c r="AL129" i="53"/>
  <c r="AK129" i="53" s="1"/>
  <c r="AI129" i="53"/>
  <c r="V129" i="53"/>
  <c r="U129" i="53"/>
  <c r="AE129" i="53" s="1"/>
  <c r="R129" i="53"/>
  <c r="O129" i="53"/>
  <c r="I129" i="53"/>
  <c r="AL128" i="53"/>
  <c r="AK128" i="53" s="1"/>
  <c r="AI128" i="53"/>
  <c r="V128" i="53"/>
  <c r="U128" i="53"/>
  <c r="AE128" i="53" s="1"/>
  <c r="R128" i="53"/>
  <c r="I128" i="53"/>
  <c r="O128" i="53" s="1"/>
  <c r="AL127" i="53"/>
  <c r="AK127" i="53"/>
  <c r="AI127" i="53"/>
  <c r="V127" i="53"/>
  <c r="U127" i="53"/>
  <c r="AE127" i="53" s="1"/>
  <c r="R127" i="53"/>
  <c r="O127" i="53"/>
  <c r="I127" i="53"/>
  <c r="AL126" i="53"/>
  <c r="AK126" i="53" s="1"/>
  <c r="AI126" i="53"/>
  <c r="V126" i="53"/>
  <c r="U126" i="53"/>
  <c r="AE126" i="53" s="1"/>
  <c r="R126" i="53"/>
  <c r="I126" i="53"/>
  <c r="O126" i="53" s="1"/>
  <c r="AL125" i="53"/>
  <c r="AK125" i="53" s="1"/>
  <c r="AI125" i="53"/>
  <c r="V125" i="53"/>
  <c r="U125" i="53"/>
  <c r="AE125" i="53" s="1"/>
  <c r="R125" i="53"/>
  <c r="O125" i="53"/>
  <c r="I125" i="53"/>
  <c r="AL124" i="53"/>
  <c r="AK124" i="53" s="1"/>
  <c r="AI124" i="53"/>
  <c r="V124" i="53"/>
  <c r="U124" i="53"/>
  <c r="AE124" i="53" s="1"/>
  <c r="R124" i="53"/>
  <c r="I124" i="53"/>
  <c r="O124" i="53" s="1"/>
  <c r="AL123" i="53"/>
  <c r="AK123" i="53"/>
  <c r="AI123" i="53"/>
  <c r="V123" i="53"/>
  <c r="U123" i="53"/>
  <c r="AE123" i="53" s="1"/>
  <c r="R123" i="53"/>
  <c r="O123" i="53"/>
  <c r="I123" i="53"/>
  <c r="AL122" i="53"/>
  <c r="AK122" i="53" s="1"/>
  <c r="AI122" i="53"/>
  <c r="V122" i="53"/>
  <c r="U122" i="53"/>
  <c r="AE122" i="53" s="1"/>
  <c r="R122" i="53"/>
  <c r="I122" i="53"/>
  <c r="O122" i="53" s="1"/>
  <c r="AL120" i="53"/>
  <c r="AK120" i="53" s="1"/>
  <c r="AI120" i="53"/>
  <c r="V120" i="53"/>
  <c r="U120" i="53"/>
  <c r="AE120" i="53" s="1"/>
  <c r="R120" i="53"/>
  <c r="O120" i="53"/>
  <c r="I120" i="53"/>
  <c r="AL119" i="53"/>
  <c r="AK119" i="53" s="1"/>
  <c r="AI119" i="53"/>
  <c r="V119" i="53"/>
  <c r="U119" i="53"/>
  <c r="AE119" i="53" s="1"/>
  <c r="R119" i="53"/>
  <c r="I119" i="53"/>
  <c r="O119" i="53" s="1"/>
  <c r="AL118" i="53"/>
  <c r="AK118" i="53"/>
  <c r="AI118" i="53"/>
  <c r="V118" i="53"/>
  <c r="U118" i="53"/>
  <c r="AE118" i="53" s="1"/>
  <c r="R118" i="53"/>
  <c r="O118" i="53"/>
  <c r="I118" i="53"/>
  <c r="AL117" i="53"/>
  <c r="AK117" i="53" s="1"/>
  <c r="AI117" i="53"/>
  <c r="V117" i="53"/>
  <c r="U117" i="53"/>
  <c r="AE117" i="53" s="1"/>
  <c r="R117" i="53"/>
  <c r="I117" i="53"/>
  <c r="O117" i="53" s="1"/>
  <c r="AL116" i="53"/>
  <c r="AK116" i="53" s="1"/>
  <c r="AI116" i="53"/>
  <c r="V116" i="53"/>
  <c r="U116" i="53"/>
  <c r="AE116" i="53" s="1"/>
  <c r="R116" i="53"/>
  <c r="O116" i="53"/>
  <c r="I116" i="53"/>
  <c r="AL115" i="53"/>
  <c r="AK115" i="53" s="1"/>
  <c r="AI115" i="53"/>
  <c r="V115" i="53"/>
  <c r="U115" i="53"/>
  <c r="AE115" i="53" s="1"/>
  <c r="R115" i="53"/>
  <c r="I115" i="53"/>
  <c r="O115" i="53" s="1"/>
  <c r="AL114" i="53"/>
  <c r="AK114" i="53" s="1"/>
  <c r="AI114" i="53"/>
  <c r="V114" i="53"/>
  <c r="U114" i="53"/>
  <c r="AE114" i="53" s="1"/>
  <c r="R114" i="53"/>
  <c r="O114" i="53"/>
  <c r="I114" i="53"/>
  <c r="AL113" i="53"/>
  <c r="AK113" i="53" s="1"/>
  <c r="AI113" i="53"/>
  <c r="V113" i="53"/>
  <c r="U113" i="53"/>
  <c r="AE113" i="53" s="1"/>
  <c r="R113" i="53"/>
  <c r="I113" i="53"/>
  <c r="O113" i="53" s="1"/>
  <c r="AL112" i="53"/>
  <c r="AK112" i="53" s="1"/>
  <c r="AI112" i="53"/>
  <c r="V112" i="53"/>
  <c r="U112" i="53"/>
  <c r="AE112" i="53" s="1"/>
  <c r="R112" i="53"/>
  <c r="O112" i="53"/>
  <c r="I112" i="53"/>
  <c r="AI109" i="53"/>
  <c r="V109" i="53"/>
  <c r="U109" i="53"/>
  <c r="AE109" i="53" s="1"/>
  <c r="AG109" i="53" s="1"/>
  <c r="R109" i="53"/>
  <c r="O109" i="53"/>
  <c r="I109" i="53"/>
  <c r="AI108" i="53"/>
  <c r="V108" i="53"/>
  <c r="U108" i="53"/>
  <c r="AE108" i="53" s="1"/>
  <c r="AG108" i="53" s="1"/>
  <c r="R108" i="53"/>
  <c r="O108" i="53"/>
  <c r="I108" i="53"/>
  <c r="AI107" i="53"/>
  <c r="V107" i="53"/>
  <c r="U107" i="53"/>
  <c r="AE107" i="53" s="1"/>
  <c r="AG107" i="53" s="1"/>
  <c r="R107" i="53"/>
  <c r="O107" i="53"/>
  <c r="I107" i="53"/>
  <c r="AI106" i="53"/>
  <c r="V106" i="53"/>
  <c r="U106" i="53"/>
  <c r="AE106" i="53" s="1"/>
  <c r="AG106" i="53" s="1"/>
  <c r="R106" i="53"/>
  <c r="O106" i="53"/>
  <c r="I106" i="53"/>
  <c r="AI105" i="53"/>
  <c r="V105" i="53"/>
  <c r="U105" i="53"/>
  <c r="AE105" i="53" s="1"/>
  <c r="AG105" i="53" s="1"/>
  <c r="R105" i="53"/>
  <c r="O105" i="53"/>
  <c r="I105" i="53"/>
  <c r="AI104" i="53"/>
  <c r="V104" i="53"/>
  <c r="U104" i="53"/>
  <c r="AE104" i="53" s="1"/>
  <c r="AG104" i="53" s="1"/>
  <c r="R104" i="53"/>
  <c r="O104" i="53"/>
  <c r="I104" i="53"/>
  <c r="AI103" i="53"/>
  <c r="V103" i="53"/>
  <c r="U103" i="53"/>
  <c r="AE103" i="53" s="1"/>
  <c r="AG103" i="53" s="1"/>
  <c r="R103" i="53"/>
  <c r="O103" i="53"/>
  <c r="I103" i="53"/>
  <c r="AI102" i="53"/>
  <c r="V102" i="53"/>
  <c r="U102" i="53"/>
  <c r="AE102" i="53" s="1"/>
  <c r="AG102" i="53" s="1"/>
  <c r="R102" i="53"/>
  <c r="O102" i="53"/>
  <c r="I102" i="53"/>
  <c r="AI101" i="53"/>
  <c r="V101" i="53"/>
  <c r="U101" i="53"/>
  <c r="AE101" i="53" s="1"/>
  <c r="AG101" i="53" s="1"/>
  <c r="R101" i="53"/>
  <c r="O101" i="53"/>
  <c r="I101" i="53"/>
  <c r="AI100" i="53"/>
  <c r="V100" i="53"/>
  <c r="U100" i="53"/>
  <c r="AE100" i="53" s="1"/>
  <c r="AG100" i="53" s="1"/>
  <c r="R100" i="53"/>
  <c r="O100" i="53"/>
  <c r="I100" i="53"/>
  <c r="AI99" i="53"/>
  <c r="V99" i="53"/>
  <c r="U99" i="53"/>
  <c r="AE99" i="53" s="1"/>
  <c r="AG99" i="53" s="1"/>
  <c r="R99" i="53"/>
  <c r="O99" i="53"/>
  <c r="I99" i="53"/>
  <c r="AI98" i="53"/>
  <c r="V98" i="53"/>
  <c r="U98" i="53"/>
  <c r="AE98" i="53" s="1"/>
  <c r="AG98" i="53" s="1"/>
  <c r="R98" i="53"/>
  <c r="O98" i="53"/>
  <c r="I98" i="53"/>
  <c r="AI97" i="53"/>
  <c r="V97" i="53"/>
  <c r="U97" i="53"/>
  <c r="AE97" i="53" s="1"/>
  <c r="AG97" i="53" s="1"/>
  <c r="R97" i="53"/>
  <c r="O97" i="53"/>
  <c r="I97" i="53"/>
  <c r="AI96" i="53"/>
  <c r="V96" i="53"/>
  <c r="U96" i="53"/>
  <c r="AE96" i="53" s="1"/>
  <c r="AG96" i="53" s="1"/>
  <c r="R96" i="53"/>
  <c r="O96" i="53"/>
  <c r="I96" i="53"/>
  <c r="AI95" i="53"/>
  <c r="V95" i="53"/>
  <c r="U95" i="53"/>
  <c r="AE95" i="53" s="1"/>
  <c r="AG95" i="53" s="1"/>
  <c r="R95" i="53"/>
  <c r="O95" i="53"/>
  <c r="I95" i="53"/>
  <c r="AI94" i="53"/>
  <c r="V94" i="53"/>
  <c r="U94" i="53"/>
  <c r="AE94" i="53" s="1"/>
  <c r="AG94" i="53" s="1"/>
  <c r="R94" i="53"/>
  <c r="O94" i="53"/>
  <c r="I94" i="53"/>
  <c r="AI93" i="53"/>
  <c r="V93" i="53"/>
  <c r="U93" i="53"/>
  <c r="AE93" i="53" s="1"/>
  <c r="AG93" i="53" s="1"/>
  <c r="R93" i="53"/>
  <c r="O93" i="53"/>
  <c r="I93" i="53"/>
  <c r="AI92" i="53"/>
  <c r="V92" i="53"/>
  <c r="U92" i="53"/>
  <c r="AE92" i="53" s="1"/>
  <c r="AG92" i="53" s="1"/>
  <c r="R92" i="53"/>
  <c r="O92" i="53"/>
  <c r="I92" i="53"/>
  <c r="AI91" i="53"/>
  <c r="V91" i="53"/>
  <c r="U91" i="53"/>
  <c r="AE91" i="53" s="1"/>
  <c r="AG91" i="53" s="1"/>
  <c r="R91" i="53"/>
  <c r="O91" i="53"/>
  <c r="I91" i="53"/>
  <c r="AI90" i="53"/>
  <c r="V90" i="53"/>
  <c r="U90" i="53"/>
  <c r="AE90" i="53" s="1"/>
  <c r="AG90" i="53" s="1"/>
  <c r="R90" i="53"/>
  <c r="O90" i="53"/>
  <c r="I90" i="53"/>
  <c r="AI89" i="53"/>
  <c r="V89" i="53"/>
  <c r="U89" i="53"/>
  <c r="AE89" i="53" s="1"/>
  <c r="AG89" i="53" s="1"/>
  <c r="R89" i="53"/>
  <c r="O89" i="53"/>
  <c r="I89" i="53"/>
  <c r="AI88" i="53"/>
  <c r="V88" i="53"/>
  <c r="U88" i="53"/>
  <c r="AE88" i="53" s="1"/>
  <c r="AG88" i="53" s="1"/>
  <c r="R88" i="53"/>
  <c r="O88" i="53"/>
  <c r="I88" i="53"/>
  <c r="AI87" i="53"/>
  <c r="V87" i="53"/>
  <c r="U87" i="53"/>
  <c r="AE87" i="53" s="1"/>
  <c r="AG87" i="53" s="1"/>
  <c r="R87" i="53"/>
  <c r="O87" i="53"/>
  <c r="I87" i="53"/>
  <c r="AI86" i="53"/>
  <c r="V86" i="53"/>
  <c r="U86" i="53"/>
  <c r="AE86" i="53" s="1"/>
  <c r="AG86" i="53" s="1"/>
  <c r="R86" i="53"/>
  <c r="O86" i="53"/>
  <c r="I86" i="53"/>
  <c r="AI85" i="53"/>
  <c r="V85" i="53"/>
  <c r="U85" i="53"/>
  <c r="AE85" i="53" s="1"/>
  <c r="AG85" i="53" s="1"/>
  <c r="R85" i="53"/>
  <c r="O85" i="53"/>
  <c r="I85" i="53"/>
  <c r="AI84" i="53"/>
  <c r="V84" i="53"/>
  <c r="U84" i="53"/>
  <c r="AE84" i="53" s="1"/>
  <c r="AG84" i="53" s="1"/>
  <c r="R84" i="53"/>
  <c r="O84" i="53"/>
  <c r="I84" i="53"/>
  <c r="AI83" i="53"/>
  <c r="V83" i="53"/>
  <c r="U83" i="53"/>
  <c r="AE83" i="53" s="1"/>
  <c r="AG83" i="53" s="1"/>
  <c r="R83" i="53"/>
  <c r="O83" i="53"/>
  <c r="I83" i="53"/>
  <c r="AI82" i="53"/>
  <c r="V82" i="53"/>
  <c r="U82" i="53"/>
  <c r="AE82" i="53" s="1"/>
  <c r="AG82" i="53" s="1"/>
  <c r="R82" i="53"/>
  <c r="O82" i="53"/>
  <c r="I82" i="53"/>
  <c r="AI81" i="53"/>
  <c r="V81" i="53"/>
  <c r="U81" i="53"/>
  <c r="AE81" i="53" s="1"/>
  <c r="AG81" i="53" s="1"/>
  <c r="R81" i="53"/>
  <c r="O81" i="53"/>
  <c r="I81" i="53"/>
  <c r="AI80" i="53"/>
  <c r="V80" i="53"/>
  <c r="U80" i="53"/>
  <c r="AE80" i="53" s="1"/>
  <c r="AG80" i="53" s="1"/>
  <c r="R80" i="53"/>
  <c r="O80" i="53"/>
  <c r="I80" i="53"/>
  <c r="AI79" i="53"/>
  <c r="V79" i="53"/>
  <c r="U79" i="53"/>
  <c r="AE79" i="53" s="1"/>
  <c r="AG79" i="53" s="1"/>
  <c r="R79" i="53"/>
  <c r="O79" i="53"/>
  <c r="I79" i="53"/>
  <c r="AI78" i="53"/>
  <c r="V78" i="53"/>
  <c r="U78" i="53"/>
  <c r="AE78" i="53" s="1"/>
  <c r="AG78" i="53" s="1"/>
  <c r="R78" i="53"/>
  <c r="O78" i="53"/>
  <c r="I78" i="53"/>
  <c r="AI77" i="53"/>
  <c r="V77" i="53"/>
  <c r="U77" i="53"/>
  <c r="AE77" i="53" s="1"/>
  <c r="AG77" i="53" s="1"/>
  <c r="R77" i="53"/>
  <c r="O77" i="53"/>
  <c r="I77" i="53"/>
  <c r="AL76" i="53"/>
  <c r="AK76" i="53" s="1"/>
  <c r="AI76" i="53"/>
  <c r="V76" i="53"/>
  <c r="U76" i="53"/>
  <c r="AE76" i="53" s="1"/>
  <c r="R76" i="53"/>
  <c r="J76" i="53"/>
  <c r="O76" i="53" s="1"/>
  <c r="I76" i="53"/>
  <c r="AL75" i="53"/>
  <c r="AK75" i="53" s="1"/>
  <c r="AI75" i="53"/>
  <c r="V75" i="53"/>
  <c r="U75" i="53"/>
  <c r="AE75" i="53" s="1"/>
  <c r="R75" i="53"/>
  <c r="J75" i="53"/>
  <c r="O75" i="53" s="1"/>
  <c r="I75" i="53"/>
  <c r="AL74" i="53"/>
  <c r="AK74" i="53" s="1"/>
  <c r="AI74" i="53"/>
  <c r="V74" i="53"/>
  <c r="U74" i="53"/>
  <c r="AE74" i="53" s="1"/>
  <c r="R74" i="53"/>
  <c r="J74" i="53"/>
  <c r="O74" i="53" s="1"/>
  <c r="I74" i="53"/>
  <c r="AL73" i="53"/>
  <c r="AK73" i="53" s="1"/>
  <c r="AI73" i="53"/>
  <c r="V73" i="53"/>
  <c r="U73" i="53"/>
  <c r="AE73" i="53" s="1"/>
  <c r="R73" i="53"/>
  <c r="J73" i="53"/>
  <c r="O73" i="53" s="1"/>
  <c r="I73" i="53"/>
  <c r="AL72" i="53"/>
  <c r="AK72" i="53" s="1"/>
  <c r="AI72" i="53"/>
  <c r="V72" i="53"/>
  <c r="U72" i="53"/>
  <c r="AE72" i="53" s="1"/>
  <c r="R72" i="53"/>
  <c r="J72" i="53"/>
  <c r="O72" i="53" s="1"/>
  <c r="I72" i="53"/>
  <c r="AL71" i="53"/>
  <c r="AK71" i="53" s="1"/>
  <c r="AI71" i="53"/>
  <c r="V71" i="53"/>
  <c r="U71" i="53"/>
  <c r="AE71" i="53" s="1"/>
  <c r="R71" i="53"/>
  <c r="J71" i="53"/>
  <c r="O71" i="53" s="1"/>
  <c r="I71" i="53"/>
  <c r="AL70" i="53"/>
  <c r="AK70" i="53" s="1"/>
  <c r="AI70" i="53"/>
  <c r="V70" i="53"/>
  <c r="U70" i="53"/>
  <c r="AE70" i="53" s="1"/>
  <c r="R70" i="53"/>
  <c r="J70" i="53"/>
  <c r="O70" i="53" s="1"/>
  <c r="I70" i="53"/>
  <c r="AL69" i="53"/>
  <c r="AK69" i="53" s="1"/>
  <c r="AI69" i="53"/>
  <c r="V69" i="53"/>
  <c r="U69" i="53"/>
  <c r="AE69" i="53" s="1"/>
  <c r="R69" i="53"/>
  <c r="J69" i="53"/>
  <c r="O69" i="53" s="1"/>
  <c r="I69" i="53"/>
  <c r="AL68" i="53"/>
  <c r="AK68" i="53" s="1"/>
  <c r="AI68" i="53"/>
  <c r="V68" i="53"/>
  <c r="U68" i="53"/>
  <c r="AE68" i="53" s="1"/>
  <c r="R68" i="53"/>
  <c r="J68" i="53"/>
  <c r="O68" i="53" s="1"/>
  <c r="I68" i="53"/>
  <c r="AL66" i="53"/>
  <c r="AK66" i="53" s="1"/>
  <c r="AI66" i="53"/>
  <c r="V66" i="53"/>
  <c r="U66" i="53"/>
  <c r="AE66" i="53" s="1"/>
  <c r="R66" i="53"/>
  <c r="I66" i="53"/>
  <c r="AL65" i="53"/>
  <c r="AK65" i="53" s="1"/>
  <c r="AI65" i="53"/>
  <c r="V65" i="53"/>
  <c r="U65" i="53"/>
  <c r="R65" i="53"/>
  <c r="O65" i="53"/>
  <c r="I65" i="53"/>
  <c r="AL64" i="53"/>
  <c r="AK64" i="53" s="1"/>
  <c r="AI64" i="53"/>
  <c r="V64" i="53"/>
  <c r="U64" i="53"/>
  <c r="AE64" i="53" s="1"/>
  <c r="R64" i="53"/>
  <c r="I64" i="53"/>
  <c r="AL63" i="53"/>
  <c r="AK63" i="53" s="1"/>
  <c r="AI63" i="53"/>
  <c r="V63" i="53"/>
  <c r="U63" i="53"/>
  <c r="R63" i="53"/>
  <c r="O63" i="53"/>
  <c r="I63" i="53"/>
  <c r="AL62" i="53"/>
  <c r="AK62" i="53" s="1"/>
  <c r="AI62" i="53"/>
  <c r="V62" i="53"/>
  <c r="U62" i="53"/>
  <c r="AE62" i="53" s="1"/>
  <c r="R62" i="53"/>
  <c r="I62" i="53"/>
  <c r="AL61" i="53"/>
  <c r="AK61" i="53" s="1"/>
  <c r="AI61" i="53"/>
  <c r="V61" i="53"/>
  <c r="U61" i="53"/>
  <c r="R61" i="53"/>
  <c r="J61" i="53"/>
  <c r="I61" i="53"/>
  <c r="O61" i="53" s="1"/>
  <c r="AL60" i="53"/>
  <c r="AK60" i="53"/>
  <c r="AI60" i="53"/>
  <c r="V60" i="53"/>
  <c r="U60" i="53"/>
  <c r="R60" i="53"/>
  <c r="O60" i="53"/>
  <c r="I60" i="53"/>
  <c r="AL59" i="53"/>
  <c r="AK59" i="53" s="1"/>
  <c r="AI59" i="53"/>
  <c r="V59" i="53"/>
  <c r="U59" i="53"/>
  <c r="AE59" i="53" s="1"/>
  <c r="R59" i="53"/>
  <c r="I59" i="53"/>
  <c r="O59" i="53" s="1"/>
  <c r="AL58" i="53"/>
  <c r="AK58" i="53"/>
  <c r="AI58" i="53"/>
  <c r="V58" i="53"/>
  <c r="U58" i="53"/>
  <c r="R58" i="53"/>
  <c r="O58" i="53"/>
  <c r="I58" i="53"/>
  <c r="AL56" i="53"/>
  <c r="AK56" i="53" s="1"/>
  <c r="AI56" i="53"/>
  <c r="V56" i="53"/>
  <c r="U56" i="53"/>
  <c r="AE56" i="53" s="1"/>
  <c r="R56" i="53"/>
  <c r="I56" i="53"/>
  <c r="C56" i="53"/>
  <c r="AL55" i="53"/>
  <c r="AK55" i="53" s="1"/>
  <c r="AI55" i="53"/>
  <c r="V55" i="53"/>
  <c r="U55" i="53"/>
  <c r="AE55" i="53" s="1"/>
  <c r="R55" i="53"/>
  <c r="I55" i="53"/>
  <c r="C55" i="53"/>
  <c r="AL54" i="53"/>
  <c r="AK54" i="53" s="1"/>
  <c r="V54" i="53"/>
  <c r="U54" i="53"/>
  <c r="AE54" i="53" s="1"/>
  <c r="R54" i="53"/>
  <c r="I54" i="53"/>
  <c r="C54" i="53"/>
  <c r="AI54" i="53" s="1"/>
  <c r="AL53" i="53"/>
  <c r="AK53" i="53" s="1"/>
  <c r="AI53" i="53"/>
  <c r="V53" i="53"/>
  <c r="U53" i="53"/>
  <c r="AE53" i="53" s="1"/>
  <c r="R53" i="53"/>
  <c r="I53" i="53"/>
  <c r="C53" i="53"/>
  <c r="AL52" i="53"/>
  <c r="AK52" i="53" s="1"/>
  <c r="AI52" i="53"/>
  <c r="V52" i="53"/>
  <c r="U52" i="53"/>
  <c r="AE52" i="53" s="1"/>
  <c r="R52" i="53"/>
  <c r="I52" i="53"/>
  <c r="C52" i="53"/>
  <c r="AL51" i="53"/>
  <c r="AK51" i="53" s="1"/>
  <c r="AI51" i="53"/>
  <c r="V51" i="53"/>
  <c r="U51" i="53"/>
  <c r="AE51" i="53" s="1"/>
  <c r="R51" i="53"/>
  <c r="I51" i="53"/>
  <c r="C51" i="53"/>
  <c r="AL50" i="53"/>
  <c r="AK50" i="53" s="1"/>
  <c r="AI50" i="53"/>
  <c r="V50" i="53"/>
  <c r="U50" i="53"/>
  <c r="AE50" i="53" s="1"/>
  <c r="R50" i="53"/>
  <c r="I50" i="53"/>
  <c r="O50" i="53" s="1"/>
  <c r="AL49" i="53"/>
  <c r="AK49" i="53"/>
  <c r="AI49" i="53"/>
  <c r="V49" i="53"/>
  <c r="U49" i="53"/>
  <c r="AE49" i="53" s="1"/>
  <c r="R49" i="53"/>
  <c r="O49" i="53"/>
  <c r="I49" i="53"/>
  <c r="AL48" i="53"/>
  <c r="AK48" i="53" s="1"/>
  <c r="AI48" i="53"/>
  <c r="V48" i="53"/>
  <c r="U48" i="53"/>
  <c r="AE48" i="53" s="1"/>
  <c r="R48" i="53"/>
  <c r="I48" i="53"/>
  <c r="AL47" i="53"/>
  <c r="AK47" i="53" s="1"/>
  <c r="AI47" i="53"/>
  <c r="V47" i="53"/>
  <c r="U47" i="53"/>
  <c r="AE47" i="53" s="1"/>
  <c r="R47" i="53"/>
  <c r="O47" i="53"/>
  <c r="I47" i="53"/>
  <c r="AL46" i="53"/>
  <c r="AK46" i="53" s="1"/>
  <c r="AI46" i="53"/>
  <c r="V46" i="53"/>
  <c r="U46" i="53"/>
  <c r="AE46" i="53" s="1"/>
  <c r="R46" i="53"/>
  <c r="I46" i="53"/>
  <c r="O46" i="53" s="1"/>
  <c r="AL45" i="53"/>
  <c r="AK45" i="53"/>
  <c r="AI45" i="53"/>
  <c r="V45" i="53"/>
  <c r="U45" i="53"/>
  <c r="AE45" i="53" s="1"/>
  <c r="R45" i="53"/>
  <c r="O45" i="53"/>
  <c r="I45" i="53"/>
  <c r="AL44" i="53"/>
  <c r="AK44" i="53" s="1"/>
  <c r="AI44" i="53"/>
  <c r="V44" i="53"/>
  <c r="U44" i="53"/>
  <c r="AE44" i="53" s="1"/>
  <c r="R44" i="53"/>
  <c r="I44" i="53"/>
  <c r="AL43" i="53"/>
  <c r="AK43" i="53" s="1"/>
  <c r="AI43" i="53"/>
  <c r="V43" i="53"/>
  <c r="U43" i="53"/>
  <c r="AE43" i="53" s="1"/>
  <c r="R43" i="53"/>
  <c r="O43" i="53"/>
  <c r="I43" i="53"/>
  <c r="AL42" i="53"/>
  <c r="AK42" i="53" s="1"/>
  <c r="AI42" i="53"/>
  <c r="V42" i="53"/>
  <c r="U42" i="53"/>
  <c r="AE42" i="53" s="1"/>
  <c r="R42" i="53"/>
  <c r="I42" i="53"/>
  <c r="O42" i="53" s="1"/>
  <c r="AL41" i="53"/>
  <c r="AK41" i="53"/>
  <c r="AI41" i="53"/>
  <c r="V41" i="53"/>
  <c r="U41" i="53"/>
  <c r="AE41" i="53" s="1"/>
  <c r="R41" i="53"/>
  <c r="O41" i="53"/>
  <c r="I41" i="53"/>
  <c r="AL40" i="53"/>
  <c r="AK40" i="53" s="1"/>
  <c r="AI40" i="53"/>
  <c r="V40" i="53"/>
  <c r="U40" i="53"/>
  <c r="AE40" i="53" s="1"/>
  <c r="R40" i="53"/>
  <c r="I40" i="53"/>
  <c r="AL39" i="53"/>
  <c r="AK39" i="53" s="1"/>
  <c r="AI39" i="53"/>
  <c r="V39" i="53"/>
  <c r="U39" i="53"/>
  <c r="AE39" i="53" s="1"/>
  <c r="R39" i="53"/>
  <c r="O39" i="53"/>
  <c r="I39" i="53"/>
  <c r="AL38" i="53"/>
  <c r="AK38" i="53" s="1"/>
  <c r="AI38" i="53"/>
  <c r="V38" i="53"/>
  <c r="U38" i="53"/>
  <c r="AE38" i="53" s="1"/>
  <c r="R38" i="53"/>
  <c r="I38" i="53"/>
  <c r="O38" i="53" s="1"/>
  <c r="AL37" i="53"/>
  <c r="AK37" i="53" s="1"/>
  <c r="AI37" i="53"/>
  <c r="V37" i="53"/>
  <c r="U37" i="53"/>
  <c r="AE37" i="53" s="1"/>
  <c r="R37" i="53"/>
  <c r="O37" i="53"/>
  <c r="I37" i="53"/>
  <c r="AL36" i="53"/>
  <c r="AK36" i="53" s="1"/>
  <c r="AI36" i="53"/>
  <c r="V36" i="53"/>
  <c r="U36" i="53"/>
  <c r="AE36" i="53" s="1"/>
  <c r="R36" i="53"/>
  <c r="I36" i="53"/>
  <c r="O36" i="53" s="1"/>
  <c r="AL35" i="53"/>
  <c r="AK35" i="53"/>
  <c r="AI35" i="53"/>
  <c r="V35" i="53"/>
  <c r="U35" i="53"/>
  <c r="AE35" i="53" s="1"/>
  <c r="R35" i="53"/>
  <c r="O35" i="53"/>
  <c r="I35" i="53"/>
  <c r="AL34" i="53"/>
  <c r="AK34" i="53" s="1"/>
  <c r="AI34" i="53"/>
  <c r="V34" i="53"/>
  <c r="U34" i="53"/>
  <c r="AE34" i="53" s="1"/>
  <c r="R34" i="53"/>
  <c r="I34" i="53"/>
  <c r="AL33" i="53"/>
  <c r="AK33" i="53" s="1"/>
  <c r="AI33" i="53"/>
  <c r="V33" i="53"/>
  <c r="U33" i="53"/>
  <c r="AE33" i="53" s="1"/>
  <c r="R33" i="53"/>
  <c r="O33" i="53"/>
  <c r="I33" i="53"/>
  <c r="AL32" i="53"/>
  <c r="AK32" i="53" s="1"/>
  <c r="AI32" i="53"/>
  <c r="V32" i="53"/>
  <c r="U32" i="53"/>
  <c r="AE32" i="53" s="1"/>
  <c r="R32" i="53"/>
  <c r="I32" i="53"/>
  <c r="O32" i="53" s="1"/>
  <c r="AL31" i="53"/>
  <c r="AK31" i="53" s="1"/>
  <c r="AI31" i="53"/>
  <c r="V31" i="53"/>
  <c r="U31" i="53"/>
  <c r="AE31" i="53" s="1"/>
  <c r="R31" i="53"/>
  <c r="O31" i="53"/>
  <c r="I31" i="53"/>
  <c r="AL30" i="53"/>
  <c r="AK30" i="53" s="1"/>
  <c r="AI30" i="53"/>
  <c r="V30" i="53"/>
  <c r="U30" i="53"/>
  <c r="AE30" i="53" s="1"/>
  <c r="R30" i="53"/>
  <c r="I30" i="53"/>
  <c r="AL29" i="53"/>
  <c r="AK29" i="53" s="1"/>
  <c r="AI29" i="53"/>
  <c r="V29" i="53"/>
  <c r="U29" i="53"/>
  <c r="AE29" i="53" s="1"/>
  <c r="R29" i="53"/>
  <c r="O29" i="53"/>
  <c r="I29" i="53"/>
  <c r="AL28" i="53"/>
  <c r="AK28" i="53" s="1"/>
  <c r="AI28" i="53"/>
  <c r="V28" i="53"/>
  <c r="U28" i="53"/>
  <c r="AE28" i="53" s="1"/>
  <c r="R28" i="53"/>
  <c r="I28" i="53"/>
  <c r="AL27" i="53"/>
  <c r="AK27" i="53" s="1"/>
  <c r="AI27" i="53"/>
  <c r="V27" i="53"/>
  <c r="U27" i="53"/>
  <c r="AE27" i="53" s="1"/>
  <c r="R27" i="53"/>
  <c r="O27" i="53"/>
  <c r="I27" i="53"/>
  <c r="AL26" i="53"/>
  <c r="AK26" i="53" s="1"/>
  <c r="AI26" i="53"/>
  <c r="V26" i="53"/>
  <c r="U26" i="53"/>
  <c r="AE26" i="53" s="1"/>
  <c r="R26" i="53"/>
  <c r="I26" i="53"/>
  <c r="AL25" i="53"/>
  <c r="AK25" i="53"/>
  <c r="AI25" i="53"/>
  <c r="V25" i="53"/>
  <c r="U25" i="53"/>
  <c r="AE25" i="53" s="1"/>
  <c r="R25" i="53"/>
  <c r="O25" i="53"/>
  <c r="I25" i="53"/>
  <c r="AL24" i="53"/>
  <c r="AK24" i="53" s="1"/>
  <c r="AI24" i="53"/>
  <c r="V24" i="53"/>
  <c r="U24" i="53"/>
  <c r="AE24" i="53" s="1"/>
  <c r="R24" i="53"/>
  <c r="I24" i="53"/>
  <c r="O24" i="53" s="1"/>
  <c r="AL23" i="53"/>
  <c r="AK23" i="53"/>
  <c r="AI23" i="53"/>
  <c r="V23" i="53"/>
  <c r="U23" i="53"/>
  <c r="AE23" i="53" s="1"/>
  <c r="R23" i="53"/>
  <c r="O23" i="53"/>
  <c r="I23" i="53"/>
  <c r="AL22" i="53"/>
  <c r="AK22" i="53" s="1"/>
  <c r="AI22" i="53"/>
  <c r="V22" i="53"/>
  <c r="U22" i="53"/>
  <c r="AE22" i="53" s="1"/>
  <c r="R22" i="53"/>
  <c r="I22" i="53"/>
  <c r="O22" i="53" s="1"/>
  <c r="AL21" i="53"/>
  <c r="AK21" i="53" s="1"/>
  <c r="AI21" i="53"/>
  <c r="V21" i="53"/>
  <c r="U21" i="53"/>
  <c r="AE21" i="53" s="1"/>
  <c r="R21" i="53"/>
  <c r="O21" i="53"/>
  <c r="I21" i="53"/>
  <c r="AL20" i="53"/>
  <c r="AK20" i="53" s="1"/>
  <c r="AI20" i="53"/>
  <c r="V20" i="53"/>
  <c r="U20" i="53"/>
  <c r="AE20" i="53" s="1"/>
  <c r="R20" i="53"/>
  <c r="I20" i="53"/>
  <c r="AL19" i="53"/>
  <c r="AK19" i="53" s="1"/>
  <c r="AI19" i="53"/>
  <c r="V19" i="53"/>
  <c r="U19" i="53"/>
  <c r="AE19" i="53" s="1"/>
  <c r="R19" i="53"/>
  <c r="O19" i="53"/>
  <c r="I19" i="53"/>
  <c r="AL18" i="53"/>
  <c r="AK18" i="53" s="1"/>
  <c r="AI18" i="53"/>
  <c r="V18" i="53"/>
  <c r="U18" i="53"/>
  <c r="AE18" i="53" s="1"/>
  <c r="R18" i="53"/>
  <c r="I18" i="53"/>
  <c r="O18" i="53" s="1"/>
  <c r="AL17" i="53"/>
  <c r="AK17" i="53"/>
  <c r="AI17" i="53"/>
  <c r="V17" i="53"/>
  <c r="U17" i="53"/>
  <c r="AE17" i="53" s="1"/>
  <c r="R17" i="53"/>
  <c r="O17" i="53"/>
  <c r="I17" i="53"/>
  <c r="AL16" i="53"/>
  <c r="AK16" i="53" s="1"/>
  <c r="AI16" i="53"/>
  <c r="V16" i="53"/>
  <c r="U16" i="53"/>
  <c r="AE16" i="53" s="1"/>
  <c r="R16" i="53"/>
  <c r="I16" i="53"/>
  <c r="O16" i="53" s="1"/>
  <c r="AL15" i="53"/>
  <c r="AK15" i="53" s="1"/>
  <c r="AI15" i="53"/>
  <c r="V15" i="53"/>
  <c r="U15" i="53"/>
  <c r="AE15" i="53" s="1"/>
  <c r="R15" i="53"/>
  <c r="O15" i="53"/>
  <c r="I15" i="53"/>
  <c r="AL14" i="53"/>
  <c r="AK14" i="53" s="1"/>
  <c r="AI14" i="53"/>
  <c r="V14" i="53"/>
  <c r="U14" i="53"/>
  <c r="AE14" i="53" s="1"/>
  <c r="R14" i="53"/>
  <c r="I14" i="53"/>
  <c r="O14" i="53" s="1"/>
  <c r="AL13" i="53"/>
  <c r="AK13" i="53"/>
  <c r="AI13" i="53"/>
  <c r="V13" i="53"/>
  <c r="U13" i="53"/>
  <c r="AE13" i="53" s="1"/>
  <c r="R13" i="53"/>
  <c r="O13" i="53"/>
  <c r="I13" i="53"/>
  <c r="D11" i="52"/>
  <c r="D12" i="52"/>
  <c r="D13" i="52"/>
  <c r="AG312" i="59" l="1"/>
  <c r="AC312" i="59"/>
  <c r="AH312" i="59" s="1"/>
  <c r="Q618" i="53"/>
  <c r="P619" i="53"/>
  <c r="P617" i="53"/>
  <c r="S618" i="53"/>
  <c r="Q620" i="53"/>
  <c r="S620" i="53"/>
  <c r="Q616" i="53"/>
  <c r="S616" i="53"/>
  <c r="AE220" i="53"/>
  <c r="P403" i="53"/>
  <c r="AF419" i="53"/>
  <c r="AE470" i="53"/>
  <c r="AE475" i="53"/>
  <c r="AE472" i="53"/>
  <c r="O20" i="53"/>
  <c r="O26" i="53"/>
  <c r="O28" i="53"/>
  <c r="O30" i="53"/>
  <c r="O34" i="53"/>
  <c r="O40" i="53"/>
  <c r="O44" i="53"/>
  <c r="O48" i="53"/>
  <c r="O51" i="53"/>
  <c r="O52" i="53"/>
  <c r="O53" i="53"/>
  <c r="O54" i="53"/>
  <c r="AE58" i="53"/>
  <c r="AE61" i="53"/>
  <c r="O62" i="53"/>
  <c r="AE65" i="53"/>
  <c r="O66" i="53"/>
  <c r="O55" i="53"/>
  <c r="O56" i="53"/>
  <c r="AE60" i="53"/>
  <c r="AE63" i="53"/>
  <c r="O64" i="53"/>
  <c r="O225" i="53"/>
  <c r="AE227" i="53"/>
  <c r="O228" i="53"/>
  <c r="AE231" i="53"/>
  <c r="O232" i="53"/>
  <c r="AE229" i="53"/>
  <c r="O230" i="53"/>
  <c r="AE233" i="53"/>
  <c r="O242" i="53"/>
  <c r="O279" i="53"/>
  <c r="O281" i="53"/>
  <c r="O283" i="53"/>
  <c r="O285" i="53"/>
  <c r="O287" i="53"/>
  <c r="O289" i="53"/>
  <c r="O291" i="53"/>
  <c r="O295" i="53"/>
  <c r="O297" i="53"/>
  <c r="O338" i="53"/>
  <c r="O340" i="53"/>
  <c r="O342" i="53"/>
  <c r="O348" i="53"/>
  <c r="O372" i="53"/>
  <c r="AE388" i="53"/>
  <c r="AE392" i="53"/>
  <c r="AE396" i="53"/>
  <c r="AE386" i="53"/>
  <c r="AE390" i="53"/>
  <c r="AE394" i="53"/>
  <c r="O403" i="53"/>
  <c r="Q403" i="53"/>
  <c r="S403" i="53"/>
  <c r="O417" i="53"/>
  <c r="AE418" i="53"/>
  <c r="AG418" i="53" s="1"/>
  <c r="AE419" i="53"/>
  <c r="AG419" i="53" s="1"/>
  <c r="O421" i="53"/>
  <c r="O424" i="53"/>
  <c r="O425" i="53"/>
  <c r="O426" i="53"/>
  <c r="O427" i="53"/>
  <c r="O428" i="53"/>
  <c r="O432" i="53"/>
  <c r="O436" i="53"/>
  <c r="O437" i="53"/>
  <c r="O438" i="53"/>
  <c r="O440" i="53"/>
  <c r="O441" i="53"/>
  <c r="O443" i="53"/>
  <c r="O444" i="53"/>
  <c r="O447" i="53"/>
  <c r="AE473" i="53"/>
  <c r="AE477" i="53"/>
  <c r="AE471" i="53"/>
  <c r="AE476" i="53"/>
  <c r="O483" i="53"/>
  <c r="O485" i="53"/>
  <c r="O487" i="53"/>
  <c r="O489" i="53"/>
  <c r="O491" i="53"/>
  <c r="O495" i="53"/>
  <c r="O497" i="53"/>
  <c r="O499" i="53"/>
  <c r="O501" i="53"/>
  <c r="O503" i="53"/>
  <c r="O505" i="53"/>
  <c r="O506" i="53"/>
  <c r="O507" i="53"/>
  <c r="O509" i="53"/>
  <c r="O511" i="53"/>
  <c r="O513" i="53"/>
  <c r="O515" i="53"/>
  <c r="O517" i="53"/>
  <c r="O519" i="53"/>
  <c r="O521" i="53"/>
  <c r="O524" i="53"/>
  <c r="O526" i="53"/>
  <c r="O528" i="53"/>
  <c r="O530" i="53"/>
  <c r="O532" i="53"/>
  <c r="O534" i="53"/>
  <c r="O536" i="53"/>
  <c r="O538" i="53"/>
  <c r="O540" i="53"/>
  <c r="AE560" i="53"/>
  <c r="AE562" i="53"/>
  <c r="O553" i="53"/>
  <c r="O554" i="53"/>
  <c r="O555" i="53"/>
  <c r="O556" i="53"/>
  <c r="O557" i="53"/>
  <c r="O558" i="53"/>
  <c r="O559" i="53"/>
  <c r="AE561" i="53"/>
  <c r="AE563" i="53"/>
  <c r="AE592" i="53"/>
  <c r="AE594" i="53"/>
  <c r="P616" i="53"/>
  <c r="Q617" i="53"/>
  <c r="S617" i="53"/>
  <c r="P618" i="53"/>
  <c r="W618" i="53" s="1"/>
  <c r="Q619" i="53"/>
  <c r="S619" i="53"/>
  <c r="P620" i="53"/>
  <c r="AE629" i="53"/>
  <c r="AE649" i="53"/>
  <c r="AE651" i="53"/>
  <c r="W616" i="53" l="1"/>
  <c r="W620" i="53"/>
  <c r="W619" i="53"/>
  <c r="W617" i="53"/>
  <c r="O241" i="53"/>
  <c r="W403" i="53"/>
  <c r="D676" i="51"/>
  <c r="U676" i="51" s="1"/>
  <c r="AE676" i="51" s="1"/>
  <c r="D675" i="51"/>
  <c r="D674" i="51"/>
  <c r="D673" i="51"/>
  <c r="C676" i="51"/>
  <c r="C675" i="51"/>
  <c r="C674" i="51"/>
  <c r="C673" i="51"/>
  <c r="U673" i="51"/>
  <c r="AE673" i="51" s="1"/>
  <c r="I673" i="51"/>
  <c r="AI676" i="51"/>
  <c r="V676" i="51"/>
  <c r="R676" i="51"/>
  <c r="I676" i="51"/>
  <c r="V675" i="51"/>
  <c r="U675" i="51"/>
  <c r="AE675" i="51" s="1"/>
  <c r="O675" i="51"/>
  <c r="I675" i="51"/>
  <c r="I674" i="51"/>
  <c r="O674" i="51" l="1"/>
  <c r="U674" i="51"/>
  <c r="AE674" i="51" s="1"/>
  <c r="R675" i="51"/>
  <c r="AI675" i="51"/>
  <c r="V674" i="51"/>
  <c r="R674" i="51"/>
  <c r="AI674" i="51"/>
  <c r="V673" i="51"/>
  <c r="R673" i="51"/>
  <c r="AI673" i="51"/>
  <c r="O673" i="51"/>
  <c r="O676" i="51"/>
  <c r="D672" i="51"/>
  <c r="D671" i="51"/>
  <c r="C672" i="51"/>
  <c r="C671" i="51"/>
  <c r="R671" i="51" s="1"/>
  <c r="R672" i="51"/>
  <c r="I672" i="51"/>
  <c r="AI671" i="51"/>
  <c r="V671" i="51"/>
  <c r="O671" i="51"/>
  <c r="I671" i="51"/>
  <c r="AI669" i="51"/>
  <c r="V669" i="51"/>
  <c r="U669" i="51"/>
  <c r="R669" i="51"/>
  <c r="I669" i="51"/>
  <c r="O669" i="51" s="1"/>
  <c r="AI668" i="51"/>
  <c r="V668" i="51"/>
  <c r="U668" i="51"/>
  <c r="AE668" i="51" s="1"/>
  <c r="R668" i="51"/>
  <c r="I668" i="51"/>
  <c r="O668" i="51" s="1"/>
  <c r="AI667" i="51"/>
  <c r="V667" i="51"/>
  <c r="U667" i="51"/>
  <c r="R667" i="51"/>
  <c r="I667" i="51"/>
  <c r="O667" i="51" s="1"/>
  <c r="AI666" i="51"/>
  <c r="V666" i="51"/>
  <c r="U666" i="51"/>
  <c r="AE666" i="51" s="1"/>
  <c r="R666" i="51"/>
  <c r="I666" i="51"/>
  <c r="O666" i="51" s="1"/>
  <c r="AI665" i="51"/>
  <c r="V665" i="51"/>
  <c r="U665" i="51"/>
  <c r="R665" i="51"/>
  <c r="I665" i="51"/>
  <c r="O665" i="51" s="1"/>
  <c r="AI664" i="51"/>
  <c r="V664" i="51"/>
  <c r="U664" i="51"/>
  <c r="AE664" i="51" s="1"/>
  <c r="R664" i="51"/>
  <c r="I664" i="51"/>
  <c r="O664" i="51" s="1"/>
  <c r="AI663" i="51"/>
  <c r="V663" i="51"/>
  <c r="U663" i="51"/>
  <c r="R663" i="51"/>
  <c r="I663" i="51"/>
  <c r="O663" i="51" s="1"/>
  <c r="AI662" i="51"/>
  <c r="V662" i="51"/>
  <c r="U662" i="51"/>
  <c r="AE662" i="51" s="1"/>
  <c r="R662" i="51"/>
  <c r="I662" i="51"/>
  <c r="O662" i="51" s="1"/>
  <c r="AI661" i="51"/>
  <c r="V661" i="51"/>
  <c r="U661" i="51"/>
  <c r="R661" i="51"/>
  <c r="I661" i="51"/>
  <c r="O661" i="51" s="1"/>
  <c r="AI660" i="51"/>
  <c r="V660" i="51"/>
  <c r="U660" i="51"/>
  <c r="AE660" i="51" s="1"/>
  <c r="R660" i="51"/>
  <c r="I660" i="51"/>
  <c r="O660" i="51" s="1"/>
  <c r="AI659" i="51"/>
  <c r="V659" i="51"/>
  <c r="U659" i="51"/>
  <c r="R659" i="51"/>
  <c r="O659" i="51"/>
  <c r="I659" i="51"/>
  <c r="AI658" i="51"/>
  <c r="V658" i="51"/>
  <c r="U658" i="51"/>
  <c r="AE658" i="51" s="1"/>
  <c r="R658" i="51"/>
  <c r="I658" i="51"/>
  <c r="O658" i="51" s="1"/>
  <c r="AI657" i="51"/>
  <c r="V657" i="51"/>
  <c r="U657" i="51"/>
  <c r="AE657" i="51" s="1"/>
  <c r="R657" i="51"/>
  <c r="I657" i="51"/>
  <c r="O657" i="51" s="1"/>
  <c r="AI656" i="51"/>
  <c r="V656" i="51"/>
  <c r="U656" i="51"/>
  <c r="R656" i="51"/>
  <c r="I656" i="51"/>
  <c r="O656" i="51" s="1"/>
  <c r="AI655" i="51"/>
  <c r="V655" i="51"/>
  <c r="U655" i="51"/>
  <c r="AE655" i="51" s="1"/>
  <c r="R655" i="51"/>
  <c r="I655" i="51"/>
  <c r="O655" i="51" s="1"/>
  <c r="AI654" i="51"/>
  <c r="V654" i="51"/>
  <c r="U654" i="51"/>
  <c r="R654" i="51"/>
  <c r="O654" i="51"/>
  <c r="I654" i="51"/>
  <c r="AI653" i="51"/>
  <c r="V653" i="51"/>
  <c r="U653" i="51"/>
  <c r="AE653" i="51" s="1"/>
  <c r="R653" i="51"/>
  <c r="I653" i="51"/>
  <c r="O653" i="51" s="1"/>
  <c r="AI652" i="51"/>
  <c r="V652" i="51"/>
  <c r="U652" i="51"/>
  <c r="R652" i="51"/>
  <c r="O652" i="51"/>
  <c r="I652" i="51"/>
  <c r="AI651" i="51"/>
  <c r="V651" i="51"/>
  <c r="R651" i="51"/>
  <c r="I651" i="51"/>
  <c r="D651" i="51"/>
  <c r="U651" i="51" s="1"/>
  <c r="AE651" i="51" s="1"/>
  <c r="AI650" i="51"/>
  <c r="V650" i="51"/>
  <c r="U650" i="51"/>
  <c r="AE650" i="51" s="1"/>
  <c r="R650" i="51"/>
  <c r="I650" i="51"/>
  <c r="O650" i="51" s="1"/>
  <c r="AI649" i="51"/>
  <c r="V649" i="51"/>
  <c r="R649" i="51"/>
  <c r="I649" i="51"/>
  <c r="D649" i="51"/>
  <c r="AI648" i="51"/>
  <c r="V648" i="51"/>
  <c r="U648" i="51"/>
  <c r="R648" i="51"/>
  <c r="O648" i="51"/>
  <c r="I648" i="51"/>
  <c r="AI647" i="51"/>
  <c r="V647" i="51"/>
  <c r="U647" i="51"/>
  <c r="AE647" i="51" s="1"/>
  <c r="R647" i="51"/>
  <c r="I647" i="51"/>
  <c r="O647" i="51" s="1"/>
  <c r="AI646" i="51"/>
  <c r="V646" i="51"/>
  <c r="U646" i="51"/>
  <c r="R646" i="51"/>
  <c r="O646" i="51"/>
  <c r="I646" i="51"/>
  <c r="AI645" i="51"/>
  <c r="V645" i="51"/>
  <c r="U645" i="51"/>
  <c r="AE645" i="51" s="1"/>
  <c r="R645" i="51"/>
  <c r="I645" i="51"/>
  <c r="O645" i="51" s="1"/>
  <c r="AI644" i="51"/>
  <c r="V644" i="51"/>
  <c r="U644" i="51"/>
  <c r="R644" i="51"/>
  <c r="O644" i="51"/>
  <c r="I644" i="51"/>
  <c r="AI643" i="51"/>
  <c r="V643" i="51"/>
  <c r="U643" i="51"/>
  <c r="AE643" i="51" s="1"/>
  <c r="R643" i="51"/>
  <c r="I643" i="51"/>
  <c r="O643" i="51" s="1"/>
  <c r="AI642" i="51"/>
  <c r="V642" i="51"/>
  <c r="U642" i="51"/>
  <c r="R642" i="51"/>
  <c r="O642" i="51"/>
  <c r="I642" i="51"/>
  <c r="AI641" i="51"/>
  <c r="V641" i="51"/>
  <c r="U641" i="51"/>
  <c r="AE641" i="51" s="1"/>
  <c r="R641" i="51"/>
  <c r="I641" i="51"/>
  <c r="O641" i="51" s="1"/>
  <c r="AI640" i="51"/>
  <c r="V640" i="51"/>
  <c r="U640" i="51"/>
  <c r="R640" i="51"/>
  <c r="O640" i="51"/>
  <c r="I640" i="51"/>
  <c r="AI639" i="51"/>
  <c r="V639" i="51"/>
  <c r="U639" i="51"/>
  <c r="AE639" i="51" s="1"/>
  <c r="R639" i="51"/>
  <c r="I639" i="51"/>
  <c r="O639" i="51" s="1"/>
  <c r="AI638" i="51"/>
  <c r="V638" i="51"/>
  <c r="U638" i="51"/>
  <c r="R638" i="51"/>
  <c r="O638" i="51"/>
  <c r="I638" i="51"/>
  <c r="AI637" i="51"/>
  <c r="V637" i="51"/>
  <c r="U637" i="51"/>
  <c r="AE637" i="51" s="1"/>
  <c r="R637" i="51"/>
  <c r="I637" i="51"/>
  <c r="O637" i="51" s="1"/>
  <c r="AI636" i="51"/>
  <c r="V636" i="51"/>
  <c r="U636" i="51"/>
  <c r="R636" i="51"/>
  <c r="O636" i="51"/>
  <c r="I636" i="51"/>
  <c r="AI635" i="51"/>
  <c r="V635" i="51"/>
  <c r="U635" i="51"/>
  <c r="AE635" i="51" s="1"/>
  <c r="R635" i="51"/>
  <c r="I635" i="51"/>
  <c r="O635" i="51" s="1"/>
  <c r="AI634" i="51"/>
  <c r="V634" i="51"/>
  <c r="U634" i="51"/>
  <c r="R634" i="51"/>
  <c r="O634" i="51"/>
  <c r="I634" i="51"/>
  <c r="AI633" i="51"/>
  <c r="V633" i="51"/>
  <c r="U633" i="51"/>
  <c r="AE633" i="51" s="1"/>
  <c r="R633" i="51"/>
  <c r="I633" i="51"/>
  <c r="O633" i="51" s="1"/>
  <c r="AI632" i="51"/>
  <c r="V632" i="51"/>
  <c r="U632" i="51"/>
  <c r="R632" i="51"/>
  <c r="I632" i="51"/>
  <c r="O632" i="51" s="1"/>
  <c r="AI631" i="51"/>
  <c r="V631" i="51"/>
  <c r="U631" i="51"/>
  <c r="AE631" i="51" s="1"/>
  <c r="R631" i="51"/>
  <c r="I631" i="51"/>
  <c r="O631" i="51" s="1"/>
  <c r="AI630" i="51"/>
  <c r="V630" i="51"/>
  <c r="U630" i="51"/>
  <c r="R630" i="51"/>
  <c r="I630" i="51"/>
  <c r="O630" i="51" s="1"/>
  <c r="AI629" i="51"/>
  <c r="V629" i="51"/>
  <c r="U629" i="51"/>
  <c r="AE629" i="51" s="1"/>
  <c r="R629" i="51"/>
  <c r="I629" i="51"/>
  <c r="O629" i="51" s="1"/>
  <c r="AI628" i="51"/>
  <c r="V628" i="51"/>
  <c r="U628" i="51"/>
  <c r="R628" i="51"/>
  <c r="I628" i="51"/>
  <c r="O628" i="51" s="1"/>
  <c r="AI627" i="51"/>
  <c r="V627" i="51"/>
  <c r="U627" i="51"/>
  <c r="AE627" i="51" s="1"/>
  <c r="R627" i="51"/>
  <c r="I627" i="51"/>
  <c r="O627" i="51" s="1"/>
  <c r="AI626" i="51"/>
  <c r="V626" i="51"/>
  <c r="U626" i="51"/>
  <c r="R626" i="51"/>
  <c r="I626" i="51"/>
  <c r="O626" i="51" s="1"/>
  <c r="AI625" i="51"/>
  <c r="V625" i="51"/>
  <c r="U625" i="51"/>
  <c r="AE625" i="51" s="1"/>
  <c r="R625" i="51"/>
  <c r="I625" i="51"/>
  <c r="O625" i="51" s="1"/>
  <c r="AI624" i="51"/>
  <c r="V624" i="51"/>
  <c r="U624" i="51"/>
  <c r="R624" i="51"/>
  <c r="I624" i="51"/>
  <c r="O624" i="51" s="1"/>
  <c r="AI623" i="51"/>
  <c r="V623" i="51"/>
  <c r="U623" i="51"/>
  <c r="AE623" i="51" s="1"/>
  <c r="R623" i="51"/>
  <c r="I623" i="51"/>
  <c r="O623" i="51" s="1"/>
  <c r="AI622" i="51"/>
  <c r="V622" i="51"/>
  <c r="U622" i="51"/>
  <c r="R622" i="51"/>
  <c r="O622" i="51"/>
  <c r="I622" i="51"/>
  <c r="AI621" i="51"/>
  <c r="V621" i="51"/>
  <c r="U621" i="51"/>
  <c r="AE621" i="51" s="1"/>
  <c r="R621" i="51"/>
  <c r="I621" i="51"/>
  <c r="O621" i="51" s="1"/>
  <c r="AI620" i="51"/>
  <c r="V620" i="51"/>
  <c r="U620" i="51"/>
  <c r="T620" i="51"/>
  <c r="AD620" i="51" s="1"/>
  <c r="R620" i="51"/>
  <c r="O620" i="51"/>
  <c r="I620" i="51"/>
  <c r="AI619" i="51"/>
  <c r="V619" i="51"/>
  <c r="U619" i="51"/>
  <c r="AE619" i="51" s="1"/>
  <c r="T619" i="51"/>
  <c r="R619" i="51"/>
  <c r="I619" i="51"/>
  <c r="O619" i="51" s="1"/>
  <c r="AI618" i="51"/>
  <c r="V618" i="51"/>
  <c r="U618" i="51"/>
  <c r="T618" i="51"/>
  <c r="AD618" i="51" s="1"/>
  <c r="R618" i="51"/>
  <c r="O618" i="51"/>
  <c r="I618" i="51"/>
  <c r="AI617" i="51"/>
  <c r="V617" i="51"/>
  <c r="U617" i="51"/>
  <c r="AE617" i="51" s="1"/>
  <c r="T617" i="51"/>
  <c r="R617" i="51"/>
  <c r="I617" i="51"/>
  <c r="O617" i="51" s="1"/>
  <c r="AI616" i="51"/>
  <c r="V616" i="51"/>
  <c r="U616" i="51"/>
  <c r="T616" i="51"/>
  <c r="AD616" i="51" s="1"/>
  <c r="R616" i="51"/>
  <c r="O616" i="51"/>
  <c r="I616" i="51"/>
  <c r="AI615" i="51"/>
  <c r="V615" i="51"/>
  <c r="U615" i="51"/>
  <c r="AE615" i="51" s="1"/>
  <c r="R615" i="51"/>
  <c r="I615" i="51"/>
  <c r="O615" i="51" s="1"/>
  <c r="AI614" i="51"/>
  <c r="V614" i="51"/>
  <c r="U614" i="51"/>
  <c r="R614" i="51"/>
  <c r="O614" i="51"/>
  <c r="I614" i="51"/>
  <c r="AI613" i="51"/>
  <c r="V613" i="51"/>
  <c r="U613" i="51"/>
  <c r="AE613" i="51" s="1"/>
  <c r="R613" i="51"/>
  <c r="I613" i="51"/>
  <c r="O613" i="51" s="1"/>
  <c r="AI612" i="51"/>
  <c r="V612" i="51"/>
  <c r="U612" i="51"/>
  <c r="R612" i="51"/>
  <c r="O612" i="51"/>
  <c r="I612" i="51"/>
  <c r="AI611" i="51"/>
  <c r="V611" i="51"/>
  <c r="U611" i="51"/>
  <c r="AE611" i="51" s="1"/>
  <c r="R611" i="51"/>
  <c r="I611" i="51"/>
  <c r="O611" i="51" s="1"/>
  <c r="AI610" i="51"/>
  <c r="V610" i="51"/>
  <c r="U610" i="51"/>
  <c r="R610" i="51"/>
  <c r="I610" i="51"/>
  <c r="O610" i="51" s="1"/>
  <c r="AI609" i="51"/>
  <c r="V609" i="51"/>
  <c r="U609" i="51"/>
  <c r="AE609" i="51" s="1"/>
  <c r="R609" i="51"/>
  <c r="I609" i="51"/>
  <c r="O609" i="51" s="1"/>
  <c r="AI608" i="51"/>
  <c r="V608" i="51"/>
  <c r="U608" i="51"/>
  <c r="R608" i="51"/>
  <c r="I608" i="51"/>
  <c r="O608" i="51" s="1"/>
  <c r="AI607" i="51"/>
  <c r="V607" i="51"/>
  <c r="U607" i="51"/>
  <c r="AE607" i="51" s="1"/>
  <c r="R607" i="51"/>
  <c r="I607" i="51"/>
  <c r="O607" i="51" s="1"/>
  <c r="AI606" i="51"/>
  <c r="V606" i="51"/>
  <c r="U606" i="51"/>
  <c r="R606" i="51"/>
  <c r="I606" i="51"/>
  <c r="O606" i="51" s="1"/>
  <c r="AI605" i="51"/>
  <c r="V605" i="51"/>
  <c r="U605" i="51"/>
  <c r="AE605" i="51" s="1"/>
  <c r="R605" i="51"/>
  <c r="I605" i="51"/>
  <c r="O605" i="51" s="1"/>
  <c r="AI604" i="51"/>
  <c r="V604" i="51"/>
  <c r="U604" i="51"/>
  <c r="R604" i="51"/>
  <c r="I604" i="51"/>
  <c r="O604" i="51" s="1"/>
  <c r="AI603" i="51"/>
  <c r="V603" i="51"/>
  <c r="U603" i="51"/>
  <c r="AE603" i="51" s="1"/>
  <c r="R603" i="51"/>
  <c r="I603" i="51"/>
  <c r="O603" i="51" s="1"/>
  <c r="AI602" i="51"/>
  <c r="V602" i="51"/>
  <c r="U602" i="51"/>
  <c r="R602" i="51"/>
  <c r="I602" i="51"/>
  <c r="O602" i="51" s="1"/>
  <c r="AI601" i="51"/>
  <c r="V601" i="51"/>
  <c r="U601" i="51"/>
  <c r="AE601" i="51" s="1"/>
  <c r="R601" i="51"/>
  <c r="I601" i="51"/>
  <c r="O601" i="51" s="1"/>
  <c r="AI600" i="51"/>
  <c r="V600" i="51"/>
  <c r="U600" i="51"/>
  <c r="R600" i="51"/>
  <c r="I600" i="51"/>
  <c r="O600" i="51" s="1"/>
  <c r="AI599" i="51"/>
  <c r="V599" i="51"/>
  <c r="U599" i="51"/>
  <c r="AE599" i="51" s="1"/>
  <c r="R599" i="51"/>
  <c r="I599" i="51"/>
  <c r="O599" i="51" s="1"/>
  <c r="AI598" i="51"/>
  <c r="V598" i="51"/>
  <c r="U598" i="51"/>
  <c r="R598" i="51"/>
  <c r="I598" i="51"/>
  <c r="O598" i="51" s="1"/>
  <c r="AI597" i="51"/>
  <c r="V597" i="51"/>
  <c r="U597" i="51"/>
  <c r="AE597" i="51" s="1"/>
  <c r="R597" i="51"/>
  <c r="I597" i="51"/>
  <c r="O597" i="51" s="1"/>
  <c r="AI596" i="51"/>
  <c r="V596" i="51"/>
  <c r="U596" i="51"/>
  <c r="R596" i="51"/>
  <c r="I596" i="51"/>
  <c r="O596" i="51" s="1"/>
  <c r="AI595" i="51"/>
  <c r="V595" i="51"/>
  <c r="U595" i="51"/>
  <c r="AE595" i="51" s="1"/>
  <c r="R595" i="51"/>
  <c r="I595" i="51"/>
  <c r="O595" i="51" s="1"/>
  <c r="AI594" i="51"/>
  <c r="V594" i="51"/>
  <c r="U594" i="51"/>
  <c r="R594" i="51"/>
  <c r="I594" i="51"/>
  <c r="O594" i="51" s="1"/>
  <c r="AI593" i="51"/>
  <c r="V593" i="51"/>
  <c r="U593" i="51"/>
  <c r="AE593" i="51" s="1"/>
  <c r="R593" i="51"/>
  <c r="I593" i="51"/>
  <c r="O593" i="51" s="1"/>
  <c r="AI592" i="51"/>
  <c r="V592" i="51"/>
  <c r="U592" i="51"/>
  <c r="R592" i="51"/>
  <c r="I592" i="51"/>
  <c r="O592" i="51" s="1"/>
  <c r="AI591" i="51"/>
  <c r="V591" i="51"/>
  <c r="U591" i="51"/>
  <c r="AE591" i="51" s="1"/>
  <c r="R591" i="51"/>
  <c r="I591" i="51"/>
  <c r="O591" i="51" s="1"/>
  <c r="AI590" i="51"/>
  <c r="V590" i="51"/>
  <c r="U590" i="51"/>
  <c r="R590" i="51"/>
  <c r="I590" i="51"/>
  <c r="O590" i="51" s="1"/>
  <c r="AI589" i="51"/>
  <c r="V589" i="51"/>
  <c r="U589" i="51"/>
  <c r="AE589" i="51" s="1"/>
  <c r="R589" i="51"/>
  <c r="I589" i="51"/>
  <c r="O589" i="51" s="1"/>
  <c r="AI588" i="51"/>
  <c r="V588" i="51"/>
  <c r="U588" i="51"/>
  <c r="R588" i="51"/>
  <c r="I588" i="51"/>
  <c r="O588" i="51" s="1"/>
  <c r="AR586" i="51"/>
  <c r="AL586" i="51"/>
  <c r="AK586" i="51" s="1"/>
  <c r="AI586" i="51"/>
  <c r="V586" i="51"/>
  <c r="U586" i="51"/>
  <c r="R586" i="51"/>
  <c r="I586" i="51"/>
  <c r="AR585" i="51"/>
  <c r="AL585" i="51"/>
  <c r="AK585" i="51" s="1"/>
  <c r="AI585" i="51"/>
  <c r="V585" i="51"/>
  <c r="U585" i="51"/>
  <c r="R585" i="51"/>
  <c r="O585" i="51"/>
  <c r="I585" i="51"/>
  <c r="AR584" i="51"/>
  <c r="AL584" i="51"/>
  <c r="AK584" i="51" s="1"/>
  <c r="AI584" i="51"/>
  <c r="V584" i="51"/>
  <c r="U584" i="51"/>
  <c r="R584" i="51"/>
  <c r="O584" i="51"/>
  <c r="I584" i="51"/>
  <c r="AR583" i="51"/>
  <c r="AL583" i="51"/>
  <c r="AK583" i="51" s="1"/>
  <c r="AI583" i="51"/>
  <c r="V583" i="51"/>
  <c r="U583" i="51"/>
  <c r="R583" i="51"/>
  <c r="O583" i="51"/>
  <c r="I583" i="51"/>
  <c r="AR582" i="51"/>
  <c r="AL582" i="51"/>
  <c r="AK582" i="51" s="1"/>
  <c r="AI582" i="51"/>
  <c r="V582" i="51"/>
  <c r="U582" i="51"/>
  <c r="R582" i="51"/>
  <c r="O582" i="51"/>
  <c r="I582" i="51"/>
  <c r="AR581" i="51"/>
  <c r="AL581" i="51"/>
  <c r="AK581" i="51" s="1"/>
  <c r="AI581" i="51"/>
  <c r="V581" i="51"/>
  <c r="U581" i="51"/>
  <c r="R581" i="51"/>
  <c r="O581" i="51"/>
  <c r="I581" i="51"/>
  <c r="AR580" i="51"/>
  <c r="AL580" i="51"/>
  <c r="AK580" i="51" s="1"/>
  <c r="AI580" i="51"/>
  <c r="V580" i="51"/>
  <c r="U580" i="51"/>
  <c r="R580" i="51"/>
  <c r="O580" i="51"/>
  <c r="I580" i="51"/>
  <c r="AR579" i="51"/>
  <c r="AL579" i="51"/>
  <c r="AK579" i="51" s="1"/>
  <c r="AI579" i="51"/>
  <c r="V579" i="51"/>
  <c r="U579" i="51"/>
  <c r="R579" i="51"/>
  <c r="O579" i="51"/>
  <c r="I579" i="51"/>
  <c r="AR577" i="51"/>
  <c r="AL577" i="51"/>
  <c r="AK577" i="51" s="1"/>
  <c r="AI577" i="51"/>
  <c r="V577" i="51"/>
  <c r="U577" i="51"/>
  <c r="R577" i="51"/>
  <c r="O577" i="51"/>
  <c r="I577" i="51"/>
  <c r="AR576" i="51"/>
  <c r="AL576" i="51"/>
  <c r="AK576" i="51" s="1"/>
  <c r="AI576" i="51"/>
  <c r="V576" i="51"/>
  <c r="U576" i="51"/>
  <c r="R576" i="51"/>
  <c r="O576" i="51"/>
  <c r="I576" i="51"/>
  <c r="AR575" i="51"/>
  <c r="AL575" i="51"/>
  <c r="AK575" i="51" s="1"/>
  <c r="AI575" i="51"/>
  <c r="V575" i="51"/>
  <c r="U575" i="51"/>
  <c r="R575" i="51"/>
  <c r="O575" i="51"/>
  <c r="I575" i="51"/>
  <c r="AR573" i="51"/>
  <c r="AL573" i="51"/>
  <c r="AK573" i="51" s="1"/>
  <c r="AI573" i="51"/>
  <c r="V573" i="51"/>
  <c r="U573" i="51"/>
  <c r="R573" i="51"/>
  <c r="O573" i="51"/>
  <c r="I573" i="51"/>
  <c r="AR572" i="51"/>
  <c r="AL572" i="51"/>
  <c r="AK572" i="51" s="1"/>
  <c r="AI572" i="51"/>
  <c r="V572" i="51"/>
  <c r="U572" i="51"/>
  <c r="R572" i="51"/>
  <c r="O572" i="51"/>
  <c r="I572" i="51"/>
  <c r="AR571" i="51"/>
  <c r="AL571" i="51"/>
  <c r="AK571" i="51" s="1"/>
  <c r="AI571" i="51"/>
  <c r="V571" i="51"/>
  <c r="U571" i="51"/>
  <c r="R571" i="51"/>
  <c r="O571" i="51"/>
  <c r="I571" i="51"/>
  <c r="AR570" i="51"/>
  <c r="AL570" i="51"/>
  <c r="AK570" i="51" s="1"/>
  <c r="AI570" i="51"/>
  <c r="V570" i="51"/>
  <c r="U570" i="51"/>
  <c r="R570" i="51"/>
  <c r="O570" i="51"/>
  <c r="I570" i="51"/>
  <c r="AR568" i="51"/>
  <c r="AL568" i="51"/>
  <c r="AK568" i="51" s="1"/>
  <c r="AI568" i="51"/>
  <c r="V568" i="51"/>
  <c r="U568" i="51"/>
  <c r="R568" i="51"/>
  <c r="O568" i="51"/>
  <c r="I568" i="51"/>
  <c r="AR567" i="51"/>
  <c r="AL567" i="51"/>
  <c r="AK567" i="51" s="1"/>
  <c r="AI567" i="51"/>
  <c r="V567" i="51"/>
  <c r="U567" i="51"/>
  <c r="R567" i="51"/>
  <c r="O567" i="51"/>
  <c r="I567" i="51"/>
  <c r="AR566" i="51"/>
  <c r="AL566" i="51"/>
  <c r="AK566" i="51" s="1"/>
  <c r="AI566" i="51"/>
  <c r="V566" i="51"/>
  <c r="U566" i="51"/>
  <c r="R566" i="51"/>
  <c r="O566" i="51"/>
  <c r="I566" i="51"/>
  <c r="AR565" i="51"/>
  <c r="AL565" i="51"/>
  <c r="AK565" i="51" s="1"/>
  <c r="AI565" i="51"/>
  <c r="V565" i="51"/>
  <c r="U565" i="51"/>
  <c r="R565" i="51"/>
  <c r="O565" i="51"/>
  <c r="I565" i="51"/>
  <c r="AR564" i="51"/>
  <c r="AL564" i="51"/>
  <c r="AK564" i="51" s="1"/>
  <c r="AI564" i="51"/>
  <c r="V564" i="51"/>
  <c r="U564" i="51"/>
  <c r="R564" i="51"/>
  <c r="O564" i="51"/>
  <c r="I564" i="51"/>
  <c r="AR563" i="51"/>
  <c r="AL563" i="51"/>
  <c r="AK563" i="51" s="1"/>
  <c r="AI563" i="51"/>
  <c r="V563" i="51"/>
  <c r="U563" i="51"/>
  <c r="R563" i="51"/>
  <c r="O563" i="51"/>
  <c r="I563" i="51"/>
  <c r="AR562" i="51"/>
  <c r="AL562" i="51"/>
  <c r="AK562" i="51" s="1"/>
  <c r="AI562" i="51"/>
  <c r="V562" i="51"/>
  <c r="U562" i="51"/>
  <c r="R562" i="51"/>
  <c r="O562" i="51"/>
  <c r="I562" i="51"/>
  <c r="AR561" i="51"/>
  <c r="AL561" i="51"/>
  <c r="AK561" i="51" s="1"/>
  <c r="AI561" i="51"/>
  <c r="V561" i="51"/>
  <c r="U561" i="51"/>
  <c r="R561" i="51"/>
  <c r="O561" i="51"/>
  <c r="I561" i="51"/>
  <c r="AR560" i="51"/>
  <c r="AL560" i="51"/>
  <c r="AK560" i="51" s="1"/>
  <c r="AI560" i="51"/>
  <c r="V560" i="51"/>
  <c r="U560" i="51"/>
  <c r="R560" i="51"/>
  <c r="O560" i="51"/>
  <c r="I560" i="51"/>
  <c r="AZ559" i="51"/>
  <c r="AR559" i="51"/>
  <c r="AL559" i="51"/>
  <c r="AK559" i="51" s="1"/>
  <c r="AI559" i="51"/>
  <c r="V559" i="51"/>
  <c r="U559" i="51"/>
  <c r="U672" i="51" s="1"/>
  <c r="AE672" i="51" s="1"/>
  <c r="R559" i="51"/>
  <c r="I559" i="51"/>
  <c r="AR558" i="51"/>
  <c r="AL558" i="51"/>
  <c r="AK558" i="51" s="1"/>
  <c r="AI558" i="51"/>
  <c r="V558" i="51"/>
  <c r="U558" i="51"/>
  <c r="AE558" i="51" s="1"/>
  <c r="R558" i="51"/>
  <c r="I558" i="51"/>
  <c r="AR557" i="51"/>
  <c r="AL557" i="51"/>
  <c r="AK557" i="51" s="1"/>
  <c r="AI557" i="51"/>
  <c r="V557" i="51"/>
  <c r="U557" i="51"/>
  <c r="AE557" i="51" s="1"/>
  <c r="R557" i="51"/>
  <c r="I557" i="51"/>
  <c r="AR556" i="51"/>
  <c r="AL556" i="51"/>
  <c r="AK556" i="51" s="1"/>
  <c r="AI556" i="51"/>
  <c r="V556" i="51"/>
  <c r="U556" i="51"/>
  <c r="U671" i="51" s="1"/>
  <c r="R556" i="51"/>
  <c r="I556" i="51"/>
  <c r="AR555" i="51"/>
  <c r="AL555" i="51"/>
  <c r="AK555" i="51" s="1"/>
  <c r="AI555" i="51"/>
  <c r="V555" i="51"/>
  <c r="U555" i="51"/>
  <c r="AE555" i="51" s="1"/>
  <c r="R555" i="51"/>
  <c r="I555" i="51"/>
  <c r="AR554" i="51"/>
  <c r="AL554" i="51"/>
  <c r="AK554" i="51" s="1"/>
  <c r="AI554" i="51"/>
  <c r="V554" i="51"/>
  <c r="U554" i="51"/>
  <c r="AE554" i="51" s="1"/>
  <c r="R554" i="51"/>
  <c r="I554" i="51"/>
  <c r="AR553" i="51"/>
  <c r="AL553" i="51"/>
  <c r="AK553" i="51" s="1"/>
  <c r="AI553" i="51"/>
  <c r="V553" i="51"/>
  <c r="U553" i="51"/>
  <c r="AE553" i="51" s="1"/>
  <c r="R553" i="51"/>
  <c r="I553" i="51"/>
  <c r="AR551" i="51"/>
  <c r="AL551" i="51"/>
  <c r="AK551" i="51" s="1"/>
  <c r="AI551" i="51"/>
  <c r="V551" i="51"/>
  <c r="U551" i="51"/>
  <c r="AE551" i="51" s="1"/>
  <c r="R551" i="51"/>
  <c r="I551" i="51"/>
  <c r="AR550" i="51"/>
  <c r="AL550" i="51"/>
  <c r="AK550" i="51" s="1"/>
  <c r="AI550" i="51"/>
  <c r="V550" i="51"/>
  <c r="U550" i="51"/>
  <c r="AE550" i="51" s="1"/>
  <c r="R550" i="51"/>
  <c r="I550" i="51"/>
  <c r="AR549" i="51"/>
  <c r="AL549" i="51"/>
  <c r="AK549" i="51" s="1"/>
  <c r="AI549" i="51"/>
  <c r="V549" i="51"/>
  <c r="U549" i="51"/>
  <c r="AE549" i="51" s="1"/>
  <c r="R549" i="51"/>
  <c r="I549" i="51"/>
  <c r="AR548" i="51"/>
  <c r="AL548" i="51"/>
  <c r="AK548" i="51" s="1"/>
  <c r="AI548" i="51"/>
  <c r="V548" i="51"/>
  <c r="U548" i="51"/>
  <c r="AE548" i="51" s="1"/>
  <c r="R548" i="51"/>
  <c r="I548" i="51"/>
  <c r="AR547" i="51"/>
  <c r="AL547" i="51"/>
  <c r="AK547" i="51" s="1"/>
  <c r="AI547" i="51"/>
  <c r="V547" i="51"/>
  <c r="U547" i="51"/>
  <c r="AE547" i="51" s="1"/>
  <c r="R547" i="51"/>
  <c r="I547" i="51"/>
  <c r="AR546" i="51"/>
  <c r="AL546" i="51"/>
  <c r="AK546" i="51" s="1"/>
  <c r="AI546" i="51"/>
  <c r="V546" i="51"/>
  <c r="U546" i="51"/>
  <c r="AE546" i="51" s="1"/>
  <c r="R546" i="51"/>
  <c r="I546" i="51"/>
  <c r="AR545" i="51"/>
  <c r="AL545" i="51"/>
  <c r="AK545" i="51" s="1"/>
  <c r="AI545" i="51"/>
  <c r="V545" i="51"/>
  <c r="U545" i="51"/>
  <c r="AE545" i="51" s="1"/>
  <c r="R545" i="51"/>
  <c r="I545" i="51"/>
  <c r="AR544" i="51"/>
  <c r="AL544" i="51"/>
  <c r="AK544" i="51" s="1"/>
  <c r="AI544" i="51"/>
  <c r="V544" i="51"/>
  <c r="U544" i="51"/>
  <c r="AE544" i="51" s="1"/>
  <c r="R544" i="51"/>
  <c r="I544" i="51"/>
  <c r="AR543" i="51"/>
  <c r="AL543" i="51"/>
  <c r="AK543" i="51" s="1"/>
  <c r="AI543" i="51"/>
  <c r="V543" i="51"/>
  <c r="U543" i="51"/>
  <c r="AE543" i="51" s="1"/>
  <c r="R543" i="51"/>
  <c r="I543" i="51"/>
  <c r="AL540" i="51"/>
  <c r="AK540" i="51" s="1"/>
  <c r="AI540" i="51"/>
  <c r="V540" i="51"/>
  <c r="U540" i="51"/>
  <c r="R540" i="51"/>
  <c r="O540" i="51"/>
  <c r="I540" i="51"/>
  <c r="AL539" i="51"/>
  <c r="AK539" i="51" s="1"/>
  <c r="AI539" i="51"/>
  <c r="V539" i="51"/>
  <c r="U539" i="51"/>
  <c r="AE539" i="51" s="1"/>
  <c r="R539" i="51"/>
  <c r="I539" i="51"/>
  <c r="AL538" i="51"/>
  <c r="AK538" i="51" s="1"/>
  <c r="AI538" i="51"/>
  <c r="V538" i="51"/>
  <c r="U538" i="51"/>
  <c r="R538" i="51"/>
  <c r="I538" i="51"/>
  <c r="AL537" i="51"/>
  <c r="AK537" i="51" s="1"/>
  <c r="AI537" i="51"/>
  <c r="V537" i="51"/>
  <c r="U537" i="51"/>
  <c r="AE537" i="51" s="1"/>
  <c r="R537" i="51"/>
  <c r="I537" i="51"/>
  <c r="AL536" i="51"/>
  <c r="AK536" i="51" s="1"/>
  <c r="AI536" i="51"/>
  <c r="V536" i="51"/>
  <c r="U536" i="51"/>
  <c r="R536" i="51"/>
  <c r="O536" i="51"/>
  <c r="I536" i="51"/>
  <c r="AL535" i="51"/>
  <c r="AK535" i="51" s="1"/>
  <c r="AI535" i="51"/>
  <c r="V535" i="51"/>
  <c r="U535" i="51"/>
  <c r="AE535" i="51" s="1"/>
  <c r="R535" i="51"/>
  <c r="I535" i="51"/>
  <c r="AL534" i="51"/>
  <c r="AK534" i="51" s="1"/>
  <c r="AI534" i="51"/>
  <c r="V534" i="51"/>
  <c r="U534" i="51"/>
  <c r="R534" i="51"/>
  <c r="I534" i="51"/>
  <c r="AL533" i="51"/>
  <c r="AK533" i="51" s="1"/>
  <c r="AI533" i="51"/>
  <c r="V533" i="51"/>
  <c r="U533" i="51"/>
  <c r="AE533" i="51" s="1"/>
  <c r="R533" i="51"/>
  <c r="I533" i="51"/>
  <c r="AL532" i="51"/>
  <c r="AK532" i="51" s="1"/>
  <c r="AI532" i="51"/>
  <c r="V532" i="51"/>
  <c r="U532" i="51"/>
  <c r="R532" i="51"/>
  <c r="O532" i="51"/>
  <c r="I532" i="51"/>
  <c r="AL531" i="51"/>
  <c r="AK531" i="51" s="1"/>
  <c r="AI531" i="51"/>
  <c r="V531" i="51"/>
  <c r="U531" i="51"/>
  <c r="AE531" i="51" s="1"/>
  <c r="R531" i="51"/>
  <c r="I531" i="51"/>
  <c r="AL530" i="51"/>
  <c r="AK530" i="51" s="1"/>
  <c r="AI530" i="51"/>
  <c r="V530" i="51"/>
  <c r="U530" i="51"/>
  <c r="R530" i="51"/>
  <c r="I530" i="51"/>
  <c r="AL529" i="51"/>
  <c r="AK529" i="51" s="1"/>
  <c r="AI529" i="51"/>
  <c r="V529" i="51"/>
  <c r="U529" i="51"/>
  <c r="AE529" i="51" s="1"/>
  <c r="R529" i="51"/>
  <c r="I529" i="51"/>
  <c r="AL528" i="51"/>
  <c r="AK528" i="51" s="1"/>
  <c r="AI528" i="51"/>
  <c r="V528" i="51"/>
  <c r="U528" i="51"/>
  <c r="R528" i="51"/>
  <c r="O528" i="51"/>
  <c r="I528" i="51"/>
  <c r="AL527" i="51"/>
  <c r="AK527" i="51" s="1"/>
  <c r="AI527" i="51"/>
  <c r="V527" i="51"/>
  <c r="U527" i="51"/>
  <c r="AE527" i="51" s="1"/>
  <c r="R527" i="51"/>
  <c r="I527" i="51"/>
  <c r="AL526" i="51"/>
  <c r="AK526" i="51" s="1"/>
  <c r="AI526" i="51"/>
  <c r="V526" i="51"/>
  <c r="U526" i="51"/>
  <c r="R526" i="51"/>
  <c r="I526" i="51"/>
  <c r="AL525" i="51"/>
  <c r="AK525" i="51" s="1"/>
  <c r="AI525" i="51"/>
  <c r="V525" i="51"/>
  <c r="U525" i="51"/>
  <c r="R525" i="51"/>
  <c r="O525" i="51"/>
  <c r="I525" i="51"/>
  <c r="AL524" i="51"/>
  <c r="AK524" i="51" s="1"/>
  <c r="AI524" i="51"/>
  <c r="V524" i="51"/>
  <c r="U524" i="51"/>
  <c r="AE524" i="51" s="1"/>
  <c r="R524" i="51"/>
  <c r="I524" i="51"/>
  <c r="AL522" i="51"/>
  <c r="AK522" i="51" s="1"/>
  <c r="AI522" i="51"/>
  <c r="V522" i="51"/>
  <c r="U522" i="51"/>
  <c r="R522" i="51"/>
  <c r="I522" i="51"/>
  <c r="AL521" i="51"/>
  <c r="AK521" i="51" s="1"/>
  <c r="AI521" i="51"/>
  <c r="V521" i="51"/>
  <c r="U521" i="51"/>
  <c r="AE521" i="51" s="1"/>
  <c r="R521" i="51"/>
  <c r="I521" i="51"/>
  <c r="AL520" i="51"/>
  <c r="AK520" i="51" s="1"/>
  <c r="AI520" i="51"/>
  <c r="V520" i="51"/>
  <c r="U520" i="51"/>
  <c r="R520" i="51"/>
  <c r="O520" i="51"/>
  <c r="I520" i="51"/>
  <c r="AL519" i="51"/>
  <c r="AK519" i="51" s="1"/>
  <c r="AI519" i="51"/>
  <c r="V519" i="51"/>
  <c r="U519" i="51"/>
  <c r="AE519" i="51" s="1"/>
  <c r="R519" i="51"/>
  <c r="I519" i="51"/>
  <c r="AL518" i="51"/>
  <c r="AK518" i="51" s="1"/>
  <c r="AI518" i="51"/>
  <c r="V518" i="51"/>
  <c r="U518" i="51"/>
  <c r="R518" i="51"/>
  <c r="I518" i="51"/>
  <c r="AL517" i="51"/>
  <c r="AK517" i="51" s="1"/>
  <c r="AI517" i="51"/>
  <c r="V517" i="51"/>
  <c r="U517" i="51"/>
  <c r="AE517" i="51" s="1"/>
  <c r="R517" i="51"/>
  <c r="I517" i="51"/>
  <c r="AL516" i="51"/>
  <c r="AK516" i="51" s="1"/>
  <c r="AI516" i="51"/>
  <c r="V516" i="51"/>
  <c r="U516" i="51"/>
  <c r="R516" i="51"/>
  <c r="O516" i="51"/>
  <c r="I516" i="51"/>
  <c r="AL515" i="51"/>
  <c r="AK515" i="51" s="1"/>
  <c r="AI515" i="51"/>
  <c r="V515" i="51"/>
  <c r="U515" i="51"/>
  <c r="AE515" i="51" s="1"/>
  <c r="R515" i="51"/>
  <c r="I515" i="51"/>
  <c r="AL514" i="51"/>
  <c r="AK514" i="51" s="1"/>
  <c r="AI514" i="51"/>
  <c r="V514" i="51"/>
  <c r="U514" i="51"/>
  <c r="R514" i="51"/>
  <c r="I514" i="51"/>
  <c r="AL513" i="51"/>
  <c r="AK513" i="51" s="1"/>
  <c r="AI513" i="51"/>
  <c r="V513" i="51"/>
  <c r="U513" i="51"/>
  <c r="AE513" i="51" s="1"/>
  <c r="R513" i="51"/>
  <c r="I513" i="51"/>
  <c r="AL512" i="51"/>
  <c r="AK512" i="51" s="1"/>
  <c r="AI512" i="51"/>
  <c r="V512" i="51"/>
  <c r="U512" i="51"/>
  <c r="R512" i="51"/>
  <c r="O512" i="51"/>
  <c r="I512" i="51"/>
  <c r="AL511" i="51"/>
  <c r="AK511" i="51" s="1"/>
  <c r="AI511" i="51"/>
  <c r="V511" i="51"/>
  <c r="U511" i="51"/>
  <c r="AE511" i="51" s="1"/>
  <c r="R511" i="51"/>
  <c r="I511" i="51"/>
  <c r="AL510" i="51"/>
  <c r="AK510" i="51" s="1"/>
  <c r="AI510" i="51"/>
  <c r="V510" i="51"/>
  <c r="U510" i="51"/>
  <c r="R510" i="51"/>
  <c r="I510" i="51"/>
  <c r="AL509" i="51"/>
  <c r="AK509" i="51" s="1"/>
  <c r="AI509" i="51"/>
  <c r="V509" i="51"/>
  <c r="U509" i="51"/>
  <c r="AE509" i="51" s="1"/>
  <c r="R509" i="51"/>
  <c r="I509" i="51"/>
  <c r="AI507" i="51"/>
  <c r="U507" i="51"/>
  <c r="AE507" i="51" s="1"/>
  <c r="R507" i="51"/>
  <c r="I507" i="51"/>
  <c r="AI506" i="51"/>
  <c r="U506" i="51"/>
  <c r="AE506" i="51" s="1"/>
  <c r="R506" i="51"/>
  <c r="I506" i="51"/>
  <c r="O506" i="51" s="1"/>
  <c r="AI505" i="51"/>
  <c r="U505" i="51"/>
  <c r="AE505" i="51" s="1"/>
  <c r="R505" i="51"/>
  <c r="I505" i="51"/>
  <c r="AL504" i="51"/>
  <c r="AK504" i="51" s="1"/>
  <c r="AI504" i="51"/>
  <c r="V504" i="51"/>
  <c r="U504" i="51"/>
  <c r="R504" i="51"/>
  <c r="I504" i="51"/>
  <c r="AL503" i="51"/>
  <c r="AK503" i="51" s="1"/>
  <c r="AI503" i="51"/>
  <c r="V503" i="51"/>
  <c r="U503" i="51"/>
  <c r="AE503" i="51" s="1"/>
  <c r="R503" i="51"/>
  <c r="I503" i="51"/>
  <c r="AL502" i="51"/>
  <c r="AK502" i="51" s="1"/>
  <c r="AI502" i="51"/>
  <c r="V502" i="51"/>
  <c r="U502" i="51"/>
  <c r="R502" i="51"/>
  <c r="O502" i="51"/>
  <c r="I502" i="51"/>
  <c r="AL501" i="51"/>
  <c r="AK501" i="51" s="1"/>
  <c r="AI501" i="51"/>
  <c r="V501" i="51"/>
  <c r="U501" i="51"/>
  <c r="AE501" i="51" s="1"/>
  <c r="R501" i="51"/>
  <c r="I501" i="51"/>
  <c r="AL500" i="51"/>
  <c r="AK500" i="51" s="1"/>
  <c r="AI500" i="51"/>
  <c r="V500" i="51"/>
  <c r="U500" i="51"/>
  <c r="R500" i="51"/>
  <c r="I500" i="51"/>
  <c r="AL499" i="51"/>
  <c r="AK499" i="51" s="1"/>
  <c r="AI499" i="51"/>
  <c r="V499" i="51"/>
  <c r="U499" i="51"/>
  <c r="AE499" i="51" s="1"/>
  <c r="R499" i="51"/>
  <c r="I499" i="51"/>
  <c r="AI498" i="51"/>
  <c r="V498" i="51"/>
  <c r="U498" i="51"/>
  <c r="R498" i="51"/>
  <c r="I498" i="51"/>
  <c r="AI497" i="51"/>
  <c r="V497" i="51"/>
  <c r="U497" i="51"/>
  <c r="AE497" i="51" s="1"/>
  <c r="R497" i="51"/>
  <c r="I497" i="51"/>
  <c r="AL496" i="51"/>
  <c r="AK496" i="51" s="1"/>
  <c r="AI496" i="51"/>
  <c r="V496" i="51"/>
  <c r="U496" i="51"/>
  <c r="R496" i="51"/>
  <c r="I496" i="51"/>
  <c r="AL495" i="51"/>
  <c r="AK495" i="51" s="1"/>
  <c r="AI495" i="51"/>
  <c r="V495" i="51"/>
  <c r="U495" i="51"/>
  <c r="AE495" i="51" s="1"/>
  <c r="R495" i="51"/>
  <c r="I495" i="51"/>
  <c r="AL493" i="51"/>
  <c r="AK493" i="51" s="1"/>
  <c r="AI493" i="51"/>
  <c r="V493" i="51"/>
  <c r="U493" i="51"/>
  <c r="R493" i="51"/>
  <c r="I493" i="51"/>
  <c r="O493" i="51" s="1"/>
  <c r="AL491" i="51"/>
  <c r="AK491" i="51" s="1"/>
  <c r="AI491" i="51"/>
  <c r="V491" i="51"/>
  <c r="U491" i="51"/>
  <c r="AE491" i="51" s="1"/>
  <c r="R491" i="51"/>
  <c r="I491" i="51"/>
  <c r="AL490" i="51"/>
  <c r="AK490" i="51" s="1"/>
  <c r="AI490" i="51"/>
  <c r="V490" i="51"/>
  <c r="U490" i="51"/>
  <c r="R490" i="51"/>
  <c r="O490" i="51"/>
  <c r="I490" i="51"/>
  <c r="AL489" i="51"/>
  <c r="AK489" i="51" s="1"/>
  <c r="AI489" i="51"/>
  <c r="V489" i="51"/>
  <c r="U489" i="51"/>
  <c r="AE489" i="51" s="1"/>
  <c r="R489" i="51"/>
  <c r="I489" i="51"/>
  <c r="AL488" i="51"/>
  <c r="AK488" i="51" s="1"/>
  <c r="AI488" i="51"/>
  <c r="V488" i="51"/>
  <c r="U488" i="51"/>
  <c r="R488" i="51"/>
  <c r="I488" i="51"/>
  <c r="AL487" i="51"/>
  <c r="AK487" i="51" s="1"/>
  <c r="AI487" i="51"/>
  <c r="V487" i="51"/>
  <c r="U487" i="51"/>
  <c r="AE487" i="51" s="1"/>
  <c r="R487" i="51"/>
  <c r="I487" i="51"/>
  <c r="AL486" i="51"/>
  <c r="AK486" i="51" s="1"/>
  <c r="AI486" i="51"/>
  <c r="V486" i="51"/>
  <c r="U486" i="51"/>
  <c r="R486" i="51"/>
  <c r="O486" i="51"/>
  <c r="I486" i="51"/>
  <c r="AL485" i="51"/>
  <c r="AK485" i="51" s="1"/>
  <c r="AI485" i="51"/>
  <c r="V485" i="51"/>
  <c r="U485" i="51"/>
  <c r="AE485" i="51" s="1"/>
  <c r="R485" i="51"/>
  <c r="I485" i="51"/>
  <c r="AL484" i="51"/>
  <c r="AK484" i="51" s="1"/>
  <c r="AI484" i="51"/>
  <c r="V484" i="51"/>
  <c r="U484" i="51"/>
  <c r="R484" i="51"/>
  <c r="I484" i="51"/>
  <c r="AL483" i="51"/>
  <c r="AK483" i="51" s="1"/>
  <c r="AI483" i="51"/>
  <c r="V483" i="51"/>
  <c r="U483" i="51"/>
  <c r="AE483" i="51" s="1"/>
  <c r="R483" i="51"/>
  <c r="I483" i="51"/>
  <c r="AL481" i="51"/>
  <c r="AK481" i="51" s="1"/>
  <c r="AI481" i="51"/>
  <c r="V481" i="51"/>
  <c r="U481" i="51"/>
  <c r="R481" i="51"/>
  <c r="I481" i="51"/>
  <c r="O481" i="51" s="1"/>
  <c r="E481" i="51"/>
  <c r="AL480" i="51"/>
  <c r="AK480" i="51" s="1"/>
  <c r="AI480" i="51"/>
  <c r="V480" i="51"/>
  <c r="U480" i="51"/>
  <c r="R480" i="51"/>
  <c r="O480" i="51"/>
  <c r="I480" i="51"/>
  <c r="E480" i="51"/>
  <c r="AL479" i="51"/>
  <c r="AK479" i="51" s="1"/>
  <c r="AI479" i="51"/>
  <c r="V479" i="51"/>
  <c r="U479" i="51"/>
  <c r="R479" i="51"/>
  <c r="I479" i="51"/>
  <c r="O479" i="51" s="1"/>
  <c r="E479" i="51"/>
  <c r="AL478" i="51"/>
  <c r="AK478" i="51" s="1"/>
  <c r="AI478" i="51"/>
  <c r="V478" i="51"/>
  <c r="U478" i="51"/>
  <c r="R478" i="51"/>
  <c r="O478" i="51"/>
  <c r="I478" i="51"/>
  <c r="E478" i="51"/>
  <c r="AL477" i="51"/>
  <c r="AK477" i="51" s="1"/>
  <c r="AI477" i="51"/>
  <c r="V477" i="51"/>
  <c r="U477" i="51"/>
  <c r="R477" i="51"/>
  <c r="I477" i="51"/>
  <c r="O477" i="51" s="1"/>
  <c r="E477" i="51"/>
  <c r="AL476" i="51"/>
  <c r="AK476" i="51" s="1"/>
  <c r="AI476" i="51"/>
  <c r="V476" i="51"/>
  <c r="U476" i="51"/>
  <c r="R476" i="51"/>
  <c r="O476" i="51"/>
  <c r="I476" i="51"/>
  <c r="AL475" i="51"/>
  <c r="AK475" i="51" s="1"/>
  <c r="AI475" i="51"/>
  <c r="V475" i="51"/>
  <c r="U475" i="51"/>
  <c r="AE475" i="51" s="1"/>
  <c r="R475" i="51"/>
  <c r="I475" i="51"/>
  <c r="O475" i="51" s="1"/>
  <c r="E475" i="51"/>
  <c r="AL474" i="51"/>
  <c r="AK474" i="51" s="1"/>
  <c r="AI474" i="51"/>
  <c r="V474" i="51"/>
  <c r="U474" i="51"/>
  <c r="AE474" i="51" s="1"/>
  <c r="R474" i="51"/>
  <c r="I474" i="51"/>
  <c r="O474" i="51" s="1"/>
  <c r="AL473" i="51"/>
  <c r="AK473" i="51" s="1"/>
  <c r="AI473" i="51"/>
  <c r="V473" i="51"/>
  <c r="U473" i="51"/>
  <c r="R473" i="51"/>
  <c r="I473" i="51"/>
  <c r="O473" i="51" s="1"/>
  <c r="AL472" i="51"/>
  <c r="AK472" i="51" s="1"/>
  <c r="AI472" i="51"/>
  <c r="V472" i="51"/>
  <c r="U472" i="51"/>
  <c r="AE472" i="51" s="1"/>
  <c r="R472" i="51"/>
  <c r="I472" i="51"/>
  <c r="O472" i="51" s="1"/>
  <c r="AL471" i="51"/>
  <c r="AK471" i="51" s="1"/>
  <c r="AI471" i="51"/>
  <c r="V471" i="51"/>
  <c r="U471" i="51"/>
  <c r="R471" i="51"/>
  <c r="I471" i="51"/>
  <c r="O471" i="51" s="1"/>
  <c r="AL470" i="51"/>
  <c r="AK470" i="51" s="1"/>
  <c r="AI470" i="51"/>
  <c r="V470" i="51"/>
  <c r="U470" i="51"/>
  <c r="AE470" i="51" s="1"/>
  <c r="R470" i="51"/>
  <c r="I470" i="51"/>
  <c r="O470" i="51" s="1"/>
  <c r="AL469" i="51"/>
  <c r="AK469" i="51" s="1"/>
  <c r="AI469" i="51"/>
  <c r="V469" i="51"/>
  <c r="U469" i="51"/>
  <c r="R469" i="51"/>
  <c r="I469" i="51"/>
  <c r="O469" i="51" s="1"/>
  <c r="AL468" i="51"/>
  <c r="AK468" i="51" s="1"/>
  <c r="AI468" i="51"/>
  <c r="V468" i="51"/>
  <c r="U468" i="51"/>
  <c r="AE468" i="51" s="1"/>
  <c r="R468" i="51"/>
  <c r="I468" i="51"/>
  <c r="O468" i="51" s="1"/>
  <c r="AL467" i="51"/>
  <c r="AK467" i="51" s="1"/>
  <c r="AI467" i="51"/>
  <c r="V467" i="51"/>
  <c r="U467" i="51"/>
  <c r="R467" i="51"/>
  <c r="O467" i="51"/>
  <c r="I467" i="51"/>
  <c r="E467" i="51"/>
  <c r="AL466" i="51"/>
  <c r="AK466" i="51" s="1"/>
  <c r="AI466" i="51"/>
  <c r="V466" i="51"/>
  <c r="U466" i="51"/>
  <c r="R466" i="51"/>
  <c r="O466" i="51"/>
  <c r="I466" i="51"/>
  <c r="AL465" i="51"/>
  <c r="AK465" i="51" s="1"/>
  <c r="AI465" i="51"/>
  <c r="V465" i="51"/>
  <c r="U465" i="51"/>
  <c r="AE465" i="51" s="1"/>
  <c r="R465" i="51"/>
  <c r="I465" i="51"/>
  <c r="O465" i="51" s="1"/>
  <c r="AL464" i="51"/>
  <c r="AK464" i="51" s="1"/>
  <c r="AI464" i="51"/>
  <c r="V464" i="51"/>
  <c r="U464" i="51"/>
  <c r="R464" i="51"/>
  <c r="O464" i="51"/>
  <c r="I464" i="51"/>
  <c r="AL463" i="51"/>
  <c r="AK463" i="51" s="1"/>
  <c r="AI463" i="51"/>
  <c r="V463" i="51"/>
  <c r="U463" i="51"/>
  <c r="AE463" i="51" s="1"/>
  <c r="R463" i="51"/>
  <c r="I463" i="51"/>
  <c r="O463" i="51" s="1"/>
  <c r="AL462" i="51"/>
  <c r="AK462" i="51" s="1"/>
  <c r="AI462" i="51"/>
  <c r="V462" i="51"/>
  <c r="U462" i="51"/>
  <c r="R462" i="51"/>
  <c r="O462" i="51"/>
  <c r="I462" i="51"/>
  <c r="E462" i="51"/>
  <c r="AL460" i="51"/>
  <c r="AK460" i="51" s="1"/>
  <c r="AI460" i="51"/>
  <c r="V460" i="51"/>
  <c r="U460" i="51"/>
  <c r="R460" i="51"/>
  <c r="O460" i="51"/>
  <c r="I460" i="51"/>
  <c r="E460" i="51"/>
  <c r="AL459" i="51"/>
  <c r="AK459" i="51" s="1"/>
  <c r="AI459" i="51"/>
  <c r="V459" i="51"/>
  <c r="U459" i="51"/>
  <c r="R459" i="51"/>
  <c r="O459" i="51"/>
  <c r="I459" i="51"/>
  <c r="E459" i="51"/>
  <c r="AL458" i="51"/>
  <c r="AK458" i="51" s="1"/>
  <c r="AI458" i="51"/>
  <c r="V458" i="51"/>
  <c r="U458" i="51"/>
  <c r="R458" i="51"/>
  <c r="O458" i="51"/>
  <c r="I458" i="51"/>
  <c r="E458" i="51"/>
  <c r="AL457" i="51"/>
  <c r="AK457" i="51" s="1"/>
  <c r="AI457" i="51"/>
  <c r="V457" i="51"/>
  <c r="U457" i="51"/>
  <c r="R457" i="51"/>
  <c r="O457" i="51"/>
  <c r="I457" i="51"/>
  <c r="E457" i="51"/>
  <c r="AL456" i="51"/>
  <c r="AK456" i="51" s="1"/>
  <c r="AI456" i="51"/>
  <c r="V456" i="51"/>
  <c r="U456" i="51"/>
  <c r="R456" i="51"/>
  <c r="O456" i="51"/>
  <c r="I456" i="51"/>
  <c r="E456" i="51"/>
  <c r="AL455" i="51"/>
  <c r="AK455" i="51" s="1"/>
  <c r="AI455" i="51"/>
  <c r="V455" i="51"/>
  <c r="U455" i="51"/>
  <c r="R455" i="51"/>
  <c r="O455" i="51"/>
  <c r="I455" i="51"/>
  <c r="E455" i="51"/>
  <c r="AL454" i="51"/>
  <c r="AK454" i="51" s="1"/>
  <c r="AI454" i="51"/>
  <c r="V454" i="51"/>
  <c r="U454" i="51"/>
  <c r="R454" i="51"/>
  <c r="O454" i="51"/>
  <c r="I454" i="51"/>
  <c r="E454" i="51"/>
  <c r="AL453" i="51"/>
  <c r="AK453" i="51" s="1"/>
  <c r="AI453" i="51"/>
  <c r="V453" i="51"/>
  <c r="U453" i="51"/>
  <c r="R453" i="51"/>
  <c r="O453" i="51"/>
  <c r="I453" i="51"/>
  <c r="E453" i="51"/>
  <c r="AL452" i="51"/>
  <c r="AK452" i="51" s="1"/>
  <c r="AI452" i="51"/>
  <c r="V452" i="51"/>
  <c r="U452" i="51"/>
  <c r="R452" i="51"/>
  <c r="O452" i="51"/>
  <c r="I452" i="51"/>
  <c r="E452" i="51"/>
  <c r="AL451" i="51"/>
  <c r="AK451" i="51" s="1"/>
  <c r="AI451" i="51"/>
  <c r="V451" i="51"/>
  <c r="U451" i="51"/>
  <c r="R451" i="51"/>
  <c r="O451" i="51"/>
  <c r="I451" i="51"/>
  <c r="E451" i="51"/>
  <c r="AL450" i="51"/>
  <c r="AK450" i="51" s="1"/>
  <c r="AI450" i="51"/>
  <c r="V450" i="51"/>
  <c r="U450" i="51"/>
  <c r="R450" i="51"/>
  <c r="O450" i="51"/>
  <c r="I450" i="51"/>
  <c r="E450" i="51"/>
  <c r="AL448" i="51"/>
  <c r="AK448" i="51" s="1"/>
  <c r="AI448" i="51"/>
  <c r="V448" i="51"/>
  <c r="U448" i="51"/>
  <c r="R448" i="51"/>
  <c r="O448" i="51"/>
  <c r="I448" i="51"/>
  <c r="AL447" i="51"/>
  <c r="AK447" i="51" s="1"/>
  <c r="AI447" i="51"/>
  <c r="V447" i="51"/>
  <c r="U447" i="51"/>
  <c r="AE447" i="51" s="1"/>
  <c r="R447" i="51"/>
  <c r="I447" i="51"/>
  <c r="AL446" i="51"/>
  <c r="AK446" i="51" s="1"/>
  <c r="AI446" i="51"/>
  <c r="V446" i="51"/>
  <c r="U446" i="51"/>
  <c r="R446" i="51"/>
  <c r="I446" i="51"/>
  <c r="E446" i="51"/>
  <c r="AL445" i="51"/>
  <c r="AK445" i="51" s="1"/>
  <c r="AI445" i="51"/>
  <c r="V445" i="51"/>
  <c r="U445" i="51"/>
  <c r="R445" i="51"/>
  <c r="I445" i="51"/>
  <c r="AL444" i="51"/>
  <c r="AK444" i="51" s="1"/>
  <c r="AI444" i="51"/>
  <c r="V444" i="51"/>
  <c r="U444" i="51"/>
  <c r="AE444" i="51" s="1"/>
  <c r="R444" i="51"/>
  <c r="I444" i="51"/>
  <c r="E444" i="51"/>
  <c r="AL443" i="51"/>
  <c r="AK443" i="51" s="1"/>
  <c r="AI443" i="51"/>
  <c r="V443" i="51"/>
  <c r="U443" i="51"/>
  <c r="AE443" i="51" s="1"/>
  <c r="R443" i="51"/>
  <c r="I443" i="51"/>
  <c r="E443" i="51"/>
  <c r="AL441" i="51"/>
  <c r="AK441" i="51" s="1"/>
  <c r="AI441" i="51"/>
  <c r="V441" i="51"/>
  <c r="U441" i="51"/>
  <c r="AE441" i="51" s="1"/>
  <c r="R441" i="51"/>
  <c r="I441" i="51"/>
  <c r="E441" i="51"/>
  <c r="AL440" i="51"/>
  <c r="AK440" i="51" s="1"/>
  <c r="AI440" i="51"/>
  <c r="V440" i="51"/>
  <c r="U440" i="51"/>
  <c r="AE440" i="51" s="1"/>
  <c r="R440" i="51"/>
  <c r="I440" i="51"/>
  <c r="AL439" i="51"/>
  <c r="AK439" i="51" s="1"/>
  <c r="AI439" i="51"/>
  <c r="V439" i="51"/>
  <c r="U439" i="51"/>
  <c r="R439" i="51"/>
  <c r="I439" i="51"/>
  <c r="AL438" i="51"/>
  <c r="AK438" i="51" s="1"/>
  <c r="AI438" i="51"/>
  <c r="V438" i="51"/>
  <c r="U438" i="51"/>
  <c r="AE438" i="51" s="1"/>
  <c r="R438" i="51"/>
  <c r="I438" i="51"/>
  <c r="E438" i="51"/>
  <c r="AL437" i="51"/>
  <c r="AK437" i="51" s="1"/>
  <c r="AI437" i="51"/>
  <c r="V437" i="51"/>
  <c r="U437" i="51"/>
  <c r="AE437" i="51" s="1"/>
  <c r="R437" i="51"/>
  <c r="I437" i="51"/>
  <c r="E437" i="51"/>
  <c r="AL436" i="51"/>
  <c r="AK436" i="51" s="1"/>
  <c r="AI436" i="51"/>
  <c r="V436" i="51"/>
  <c r="U436" i="51"/>
  <c r="AE436" i="51" s="1"/>
  <c r="R436" i="51"/>
  <c r="I436" i="51"/>
  <c r="AL435" i="51"/>
  <c r="AK435" i="51" s="1"/>
  <c r="AI435" i="51"/>
  <c r="V435" i="51"/>
  <c r="U435" i="51"/>
  <c r="R435" i="51"/>
  <c r="O435" i="51"/>
  <c r="I435" i="51"/>
  <c r="E435" i="51"/>
  <c r="AL434" i="51"/>
  <c r="AK434" i="51" s="1"/>
  <c r="AI434" i="51"/>
  <c r="V434" i="51"/>
  <c r="U434" i="51"/>
  <c r="R434" i="51"/>
  <c r="O434" i="51"/>
  <c r="I434" i="51"/>
  <c r="E434" i="51"/>
  <c r="AL433" i="51"/>
  <c r="AK433" i="51" s="1"/>
  <c r="AI433" i="51"/>
  <c r="V433" i="51"/>
  <c r="U433" i="51"/>
  <c r="R433" i="51"/>
  <c r="O433" i="51"/>
  <c r="I433" i="51"/>
  <c r="AL432" i="51"/>
  <c r="AK432" i="51" s="1"/>
  <c r="AI432" i="51"/>
  <c r="V432" i="51"/>
  <c r="U432" i="51"/>
  <c r="AE432" i="51" s="1"/>
  <c r="R432" i="51"/>
  <c r="I432" i="51"/>
  <c r="AL431" i="51"/>
  <c r="AK431" i="51" s="1"/>
  <c r="AI431" i="51"/>
  <c r="V431" i="51"/>
  <c r="U431" i="51"/>
  <c r="R431" i="51"/>
  <c r="I431" i="51"/>
  <c r="E431" i="51"/>
  <c r="AL430" i="51"/>
  <c r="AK430" i="51" s="1"/>
  <c r="AI430" i="51"/>
  <c r="V430" i="51"/>
  <c r="U430" i="51"/>
  <c r="R430" i="51"/>
  <c r="I430" i="51"/>
  <c r="E430" i="51"/>
  <c r="AL429" i="51"/>
  <c r="AK429" i="51" s="1"/>
  <c r="AI429" i="51"/>
  <c r="V429" i="51"/>
  <c r="U429" i="51"/>
  <c r="R429" i="51"/>
  <c r="I429" i="51"/>
  <c r="AL428" i="51"/>
  <c r="AK428" i="51" s="1"/>
  <c r="AI428" i="51"/>
  <c r="V428" i="51"/>
  <c r="U428" i="51"/>
  <c r="AE428" i="51" s="1"/>
  <c r="R428" i="51"/>
  <c r="I428" i="51"/>
  <c r="E428" i="51"/>
  <c r="AL427" i="51"/>
  <c r="AK427" i="51" s="1"/>
  <c r="AI427" i="51"/>
  <c r="V427" i="51"/>
  <c r="U427" i="51"/>
  <c r="AE427" i="51" s="1"/>
  <c r="R427" i="51"/>
  <c r="I427" i="51"/>
  <c r="E427" i="51"/>
  <c r="AL426" i="51"/>
  <c r="AK426" i="51" s="1"/>
  <c r="AI426" i="51"/>
  <c r="V426" i="51"/>
  <c r="U426" i="51"/>
  <c r="AE426" i="51" s="1"/>
  <c r="R426" i="51"/>
  <c r="I426" i="51"/>
  <c r="E426" i="51"/>
  <c r="AL425" i="51"/>
  <c r="AK425" i="51" s="1"/>
  <c r="AI425" i="51"/>
  <c r="V425" i="51"/>
  <c r="U425" i="51"/>
  <c r="AE425" i="51" s="1"/>
  <c r="R425" i="51"/>
  <c r="I425" i="51"/>
  <c r="E425" i="51"/>
  <c r="AL424" i="51"/>
  <c r="AK424" i="51" s="1"/>
  <c r="AI424" i="51"/>
  <c r="V424" i="51"/>
  <c r="U424" i="51"/>
  <c r="AE424" i="51" s="1"/>
  <c r="R424" i="51"/>
  <c r="I424" i="51"/>
  <c r="E424" i="51"/>
  <c r="AL421" i="51"/>
  <c r="AK421" i="51" s="1"/>
  <c r="AI421" i="51"/>
  <c r="V421" i="51"/>
  <c r="U421" i="51"/>
  <c r="AE421" i="51" s="1"/>
  <c r="R421" i="51"/>
  <c r="I421" i="51"/>
  <c r="AL419" i="51"/>
  <c r="AK419" i="51" s="1"/>
  <c r="AI419" i="51"/>
  <c r="V419" i="51"/>
  <c r="U419" i="51"/>
  <c r="R419" i="51"/>
  <c r="I419" i="51"/>
  <c r="AL418" i="51"/>
  <c r="AI418" i="51"/>
  <c r="V418" i="51"/>
  <c r="U418" i="51"/>
  <c r="R418" i="51"/>
  <c r="I418" i="51"/>
  <c r="AL417" i="51"/>
  <c r="AK417" i="51" s="1"/>
  <c r="AI417" i="51"/>
  <c r="V417" i="51"/>
  <c r="U417" i="51"/>
  <c r="AE417" i="51" s="1"/>
  <c r="R417" i="51"/>
  <c r="I417" i="51"/>
  <c r="AL416" i="51"/>
  <c r="AK416" i="51" s="1"/>
  <c r="AI416" i="51"/>
  <c r="V416" i="51"/>
  <c r="U416" i="51"/>
  <c r="R416" i="51"/>
  <c r="O416" i="51"/>
  <c r="I416" i="51"/>
  <c r="AL415" i="51"/>
  <c r="AK415" i="51" s="1"/>
  <c r="AI415" i="51"/>
  <c r="V415" i="51"/>
  <c r="U415" i="51"/>
  <c r="AE415" i="51" s="1"/>
  <c r="R415" i="51"/>
  <c r="I415" i="51"/>
  <c r="O415" i="51" s="1"/>
  <c r="AL414" i="51"/>
  <c r="AK414" i="51" s="1"/>
  <c r="AI414" i="51"/>
  <c r="V414" i="51"/>
  <c r="U414" i="51"/>
  <c r="R414" i="51"/>
  <c r="I414" i="51"/>
  <c r="AL413" i="51"/>
  <c r="AK413" i="51" s="1"/>
  <c r="AI413" i="51"/>
  <c r="V413" i="51"/>
  <c r="U413" i="51"/>
  <c r="AE413" i="51" s="1"/>
  <c r="R413" i="51"/>
  <c r="I413" i="51"/>
  <c r="O413" i="51" s="1"/>
  <c r="AL412" i="51"/>
  <c r="AK412" i="51" s="1"/>
  <c r="AI412" i="51"/>
  <c r="V412" i="51"/>
  <c r="U412" i="51"/>
  <c r="R412" i="51"/>
  <c r="I412" i="51"/>
  <c r="O412" i="51" s="1"/>
  <c r="AL411" i="51"/>
  <c r="AK411" i="51" s="1"/>
  <c r="AI411" i="51"/>
  <c r="V411" i="51"/>
  <c r="U411" i="51"/>
  <c r="AE411" i="51" s="1"/>
  <c r="R411" i="51"/>
  <c r="I411" i="51"/>
  <c r="O411" i="51" s="1"/>
  <c r="AL410" i="51"/>
  <c r="AK410" i="51" s="1"/>
  <c r="AI410" i="51"/>
  <c r="V410" i="51"/>
  <c r="U410" i="51"/>
  <c r="R410" i="51"/>
  <c r="I410" i="51"/>
  <c r="O410" i="51" s="1"/>
  <c r="AL409" i="51"/>
  <c r="AK409" i="51" s="1"/>
  <c r="AI409" i="51"/>
  <c r="V409" i="51"/>
  <c r="U409" i="51"/>
  <c r="AE409" i="51" s="1"/>
  <c r="R409" i="51"/>
  <c r="I409" i="51"/>
  <c r="O409" i="51" s="1"/>
  <c r="AL408" i="51"/>
  <c r="AK408" i="51" s="1"/>
  <c r="AI408" i="51"/>
  <c r="V408" i="51"/>
  <c r="U408" i="51"/>
  <c r="R408" i="51"/>
  <c r="I408" i="51"/>
  <c r="O408" i="51" s="1"/>
  <c r="AL407" i="51"/>
  <c r="AK407" i="51" s="1"/>
  <c r="AI407" i="51"/>
  <c r="V407" i="51"/>
  <c r="U407" i="51"/>
  <c r="AE407" i="51" s="1"/>
  <c r="R407" i="51"/>
  <c r="I407" i="51"/>
  <c r="O407" i="51" s="1"/>
  <c r="AL406" i="51"/>
  <c r="AK406" i="51" s="1"/>
  <c r="AI406" i="51"/>
  <c r="V406" i="51"/>
  <c r="U406" i="51"/>
  <c r="R406" i="51"/>
  <c r="I406" i="51"/>
  <c r="O406" i="51" s="1"/>
  <c r="AL405" i="51"/>
  <c r="AK405" i="51" s="1"/>
  <c r="AI405" i="51"/>
  <c r="V405" i="51"/>
  <c r="U405" i="51"/>
  <c r="AE405" i="51" s="1"/>
  <c r="R405" i="51"/>
  <c r="I405" i="51"/>
  <c r="O405" i="51" s="1"/>
  <c r="AL404" i="51"/>
  <c r="AK404" i="51" s="1"/>
  <c r="AI404" i="51"/>
  <c r="V404" i="51"/>
  <c r="U404" i="51"/>
  <c r="R404" i="51"/>
  <c r="I404" i="51"/>
  <c r="O404" i="51" s="1"/>
  <c r="AI403" i="51"/>
  <c r="V403" i="51"/>
  <c r="U403" i="51"/>
  <c r="AE403" i="51" s="1"/>
  <c r="T403" i="51"/>
  <c r="R403" i="51"/>
  <c r="I403" i="51"/>
  <c r="AL402" i="51"/>
  <c r="AK402" i="51" s="1"/>
  <c r="AI402" i="51"/>
  <c r="V402" i="51"/>
  <c r="U402" i="51"/>
  <c r="R402" i="51"/>
  <c r="O402" i="51"/>
  <c r="I402" i="51"/>
  <c r="AL401" i="51"/>
  <c r="AK401" i="51" s="1"/>
  <c r="AI401" i="51"/>
  <c r="V401" i="51"/>
  <c r="U401" i="51"/>
  <c r="AE401" i="51" s="1"/>
  <c r="R401" i="51"/>
  <c r="I401" i="51"/>
  <c r="O401" i="51" s="1"/>
  <c r="AL400" i="51"/>
  <c r="AK400" i="51" s="1"/>
  <c r="AI400" i="51"/>
  <c r="V400" i="51"/>
  <c r="U400" i="51"/>
  <c r="R400" i="51"/>
  <c r="O400" i="51"/>
  <c r="I400" i="51"/>
  <c r="AL399" i="51"/>
  <c r="AK399" i="51" s="1"/>
  <c r="AI399" i="51"/>
  <c r="V399" i="51"/>
  <c r="U399" i="51"/>
  <c r="AE399" i="51" s="1"/>
  <c r="R399" i="51"/>
  <c r="I399" i="51"/>
  <c r="O399" i="51" s="1"/>
  <c r="AL398" i="51"/>
  <c r="AK398" i="51" s="1"/>
  <c r="AI398" i="51"/>
  <c r="V398" i="51"/>
  <c r="U398" i="51"/>
  <c r="R398" i="51"/>
  <c r="O398" i="51"/>
  <c r="I398" i="51"/>
  <c r="AL397" i="51"/>
  <c r="AK397" i="51" s="1"/>
  <c r="AI397" i="51"/>
  <c r="V397" i="51"/>
  <c r="U397" i="51"/>
  <c r="AE397" i="51" s="1"/>
  <c r="R397" i="51"/>
  <c r="I397" i="51"/>
  <c r="O397" i="51" s="1"/>
  <c r="AL396" i="51"/>
  <c r="AK396" i="51" s="1"/>
  <c r="AI396" i="51"/>
  <c r="V396" i="51"/>
  <c r="U396" i="51"/>
  <c r="R396" i="51"/>
  <c r="O396" i="51"/>
  <c r="I396" i="51"/>
  <c r="AL395" i="51"/>
  <c r="AK395" i="51" s="1"/>
  <c r="AI395" i="51"/>
  <c r="V395" i="51"/>
  <c r="U395" i="51"/>
  <c r="AE395" i="51" s="1"/>
  <c r="R395" i="51"/>
  <c r="I395" i="51"/>
  <c r="O395" i="51" s="1"/>
  <c r="AL394" i="51"/>
  <c r="AK394" i="51" s="1"/>
  <c r="AI394" i="51"/>
  <c r="V394" i="51"/>
  <c r="U394" i="51"/>
  <c r="R394" i="51"/>
  <c r="O394" i="51"/>
  <c r="I394" i="51"/>
  <c r="AL393" i="51"/>
  <c r="AK393" i="51" s="1"/>
  <c r="AI393" i="51"/>
  <c r="V393" i="51"/>
  <c r="U393" i="51"/>
  <c r="AE393" i="51" s="1"/>
  <c r="R393" i="51"/>
  <c r="I393" i="51"/>
  <c r="O393" i="51" s="1"/>
  <c r="AL392" i="51"/>
  <c r="AK392" i="51" s="1"/>
  <c r="AI392" i="51"/>
  <c r="V392" i="51"/>
  <c r="U392" i="51"/>
  <c r="R392" i="51"/>
  <c r="O392" i="51"/>
  <c r="I392" i="51"/>
  <c r="AL391" i="51"/>
  <c r="AK391" i="51" s="1"/>
  <c r="AI391" i="51"/>
  <c r="V391" i="51"/>
  <c r="U391" i="51"/>
  <c r="AE391" i="51" s="1"/>
  <c r="R391" i="51"/>
  <c r="I391" i="51"/>
  <c r="O391" i="51" s="1"/>
  <c r="AL390" i="51"/>
  <c r="AK390" i="51" s="1"/>
  <c r="AI390" i="51"/>
  <c r="V390" i="51"/>
  <c r="U390" i="51"/>
  <c r="R390" i="51"/>
  <c r="O390" i="51"/>
  <c r="I390" i="51"/>
  <c r="AL389" i="51"/>
  <c r="AK389" i="51" s="1"/>
  <c r="AI389" i="51"/>
  <c r="V389" i="51"/>
  <c r="U389" i="51"/>
  <c r="AE389" i="51" s="1"/>
  <c r="R389" i="51"/>
  <c r="I389" i="51"/>
  <c r="O389" i="51" s="1"/>
  <c r="AL388" i="51"/>
  <c r="AK388" i="51" s="1"/>
  <c r="AI388" i="51"/>
  <c r="V388" i="51"/>
  <c r="U388" i="51"/>
  <c r="R388" i="51"/>
  <c r="O388" i="51"/>
  <c r="I388" i="51"/>
  <c r="AL387" i="51"/>
  <c r="AK387" i="51" s="1"/>
  <c r="AI387" i="51"/>
  <c r="V387" i="51"/>
  <c r="U387" i="51"/>
  <c r="AE387" i="51" s="1"/>
  <c r="R387" i="51"/>
  <c r="I387" i="51"/>
  <c r="O387" i="51" s="1"/>
  <c r="AL386" i="51"/>
  <c r="AK386" i="51" s="1"/>
  <c r="AI386" i="51"/>
  <c r="V386" i="51"/>
  <c r="U386" i="51"/>
  <c r="R386" i="51"/>
  <c r="O386" i="51"/>
  <c r="I386" i="51"/>
  <c r="AL385" i="51"/>
  <c r="AK385" i="51" s="1"/>
  <c r="AI385" i="51"/>
  <c r="V385" i="51"/>
  <c r="U385" i="51"/>
  <c r="AE385" i="51" s="1"/>
  <c r="R385" i="51"/>
  <c r="I385" i="51"/>
  <c r="O385" i="51" s="1"/>
  <c r="AL384" i="51"/>
  <c r="AK384" i="51" s="1"/>
  <c r="AI384" i="51"/>
  <c r="V384" i="51"/>
  <c r="U384" i="51"/>
  <c r="R384" i="51"/>
  <c r="O384" i="51"/>
  <c r="I384" i="51"/>
  <c r="AL383" i="51"/>
  <c r="AK383" i="51" s="1"/>
  <c r="AI383" i="51"/>
  <c r="V383" i="51"/>
  <c r="U383" i="51"/>
  <c r="AE383" i="51" s="1"/>
  <c r="R383" i="51"/>
  <c r="I383" i="51"/>
  <c r="O383" i="51" s="1"/>
  <c r="AL382" i="51"/>
  <c r="AK382" i="51" s="1"/>
  <c r="AI382" i="51"/>
  <c r="V382" i="51"/>
  <c r="U382" i="51"/>
  <c r="R382" i="51"/>
  <c r="O382" i="51"/>
  <c r="I382" i="51"/>
  <c r="AL381" i="51"/>
  <c r="AK381" i="51" s="1"/>
  <c r="AI381" i="51"/>
  <c r="V381" i="51"/>
  <c r="U381" i="51"/>
  <c r="AE381" i="51" s="1"/>
  <c r="R381" i="51"/>
  <c r="I381" i="51"/>
  <c r="O381" i="51" s="1"/>
  <c r="AL380" i="51"/>
  <c r="AK380" i="51" s="1"/>
  <c r="AI380" i="51"/>
  <c r="V380" i="51"/>
  <c r="U380" i="51"/>
  <c r="R380" i="51"/>
  <c r="O380" i="51"/>
  <c r="I380" i="51"/>
  <c r="AL379" i="51"/>
  <c r="AK379" i="51" s="1"/>
  <c r="AI379" i="51"/>
  <c r="V379" i="51"/>
  <c r="U379" i="51"/>
  <c r="AE379" i="51" s="1"/>
  <c r="R379" i="51"/>
  <c r="I379" i="51"/>
  <c r="O379" i="51" s="1"/>
  <c r="AL378" i="51"/>
  <c r="AK378" i="51" s="1"/>
  <c r="AI378" i="51"/>
  <c r="V378" i="51"/>
  <c r="U378" i="51"/>
  <c r="R378" i="51"/>
  <c r="O378" i="51"/>
  <c r="I378" i="51"/>
  <c r="E378" i="51"/>
  <c r="AL377" i="51"/>
  <c r="AK377" i="51" s="1"/>
  <c r="AI377" i="51"/>
  <c r="V377" i="51"/>
  <c r="U377" i="51"/>
  <c r="R377" i="51"/>
  <c r="I377" i="51"/>
  <c r="O377" i="51" s="1"/>
  <c r="E377" i="51"/>
  <c r="AI375" i="51"/>
  <c r="V375" i="51"/>
  <c r="U375" i="51"/>
  <c r="R375" i="51"/>
  <c r="I375" i="51"/>
  <c r="O375" i="51" s="1"/>
  <c r="AL374" i="51"/>
  <c r="AK374" i="51" s="1"/>
  <c r="AI374" i="51"/>
  <c r="V374" i="51"/>
  <c r="U374" i="51"/>
  <c r="AE374" i="51" s="1"/>
  <c r="R374" i="51"/>
  <c r="J374" i="51"/>
  <c r="O374" i="51" s="1"/>
  <c r="I374" i="51"/>
  <c r="AI373" i="51"/>
  <c r="V373" i="51"/>
  <c r="U373" i="51"/>
  <c r="AE373" i="51" s="1"/>
  <c r="R373" i="51"/>
  <c r="I373" i="51"/>
  <c r="AI372" i="51"/>
  <c r="V372" i="51"/>
  <c r="U372" i="51"/>
  <c r="R372" i="51"/>
  <c r="I372" i="51"/>
  <c r="AL371" i="51"/>
  <c r="AK371" i="51" s="1"/>
  <c r="AI371" i="51"/>
  <c r="V371" i="51"/>
  <c r="U371" i="51"/>
  <c r="AE371" i="51" s="1"/>
  <c r="R371" i="51"/>
  <c r="I371" i="51"/>
  <c r="O371" i="51" s="1"/>
  <c r="AL370" i="51"/>
  <c r="AK370" i="51" s="1"/>
  <c r="AI370" i="51"/>
  <c r="V370" i="51"/>
  <c r="U370" i="51"/>
  <c r="R370" i="51"/>
  <c r="I370" i="51"/>
  <c r="O370" i="51" s="1"/>
  <c r="AL369" i="51"/>
  <c r="AK369" i="51" s="1"/>
  <c r="AI369" i="51"/>
  <c r="V369" i="51"/>
  <c r="U369" i="51"/>
  <c r="AE369" i="51" s="1"/>
  <c r="R369" i="51"/>
  <c r="I369" i="51"/>
  <c r="O369" i="51" s="1"/>
  <c r="AL368" i="51"/>
  <c r="AK368" i="51" s="1"/>
  <c r="AI368" i="51"/>
  <c r="V368" i="51"/>
  <c r="U368" i="51"/>
  <c r="R368" i="51"/>
  <c r="I368" i="51"/>
  <c r="O368" i="51" s="1"/>
  <c r="AL367" i="51"/>
  <c r="AK367" i="51" s="1"/>
  <c r="AI367" i="51"/>
  <c r="V367" i="51"/>
  <c r="U367" i="51"/>
  <c r="AE367" i="51" s="1"/>
  <c r="R367" i="51"/>
  <c r="I367" i="51"/>
  <c r="O367" i="51" s="1"/>
  <c r="AL366" i="51"/>
  <c r="AK366" i="51" s="1"/>
  <c r="AI366" i="51"/>
  <c r="V366" i="51"/>
  <c r="U366" i="51"/>
  <c r="R366" i="51"/>
  <c r="I366" i="51"/>
  <c r="O366" i="51" s="1"/>
  <c r="AL365" i="51"/>
  <c r="AK365" i="51" s="1"/>
  <c r="AI365" i="51"/>
  <c r="V365" i="51"/>
  <c r="U365" i="51"/>
  <c r="AE365" i="51" s="1"/>
  <c r="R365" i="51"/>
  <c r="I365" i="51"/>
  <c r="O365" i="51" s="1"/>
  <c r="AL364" i="51"/>
  <c r="AK364" i="51" s="1"/>
  <c r="AI364" i="51"/>
  <c r="V364" i="51"/>
  <c r="U364" i="51"/>
  <c r="R364" i="51"/>
  <c r="O364" i="51"/>
  <c r="I364" i="51"/>
  <c r="AL363" i="51"/>
  <c r="AK363" i="51" s="1"/>
  <c r="AI363" i="51"/>
  <c r="V363" i="51"/>
  <c r="U363" i="51"/>
  <c r="AE363" i="51" s="1"/>
  <c r="R363" i="51"/>
  <c r="J363" i="51"/>
  <c r="I363" i="51"/>
  <c r="AL362" i="51"/>
  <c r="AK362" i="51" s="1"/>
  <c r="AI362" i="51"/>
  <c r="V362" i="51"/>
  <c r="U362" i="51"/>
  <c r="AE362" i="51" s="1"/>
  <c r="R362" i="51"/>
  <c r="I362" i="51"/>
  <c r="O362" i="51" s="1"/>
  <c r="AL360" i="51"/>
  <c r="AK360" i="51" s="1"/>
  <c r="AI360" i="51"/>
  <c r="V360" i="51"/>
  <c r="U360" i="51"/>
  <c r="R360" i="51"/>
  <c r="I360" i="51"/>
  <c r="O360" i="51" s="1"/>
  <c r="AL359" i="51"/>
  <c r="AK359" i="51" s="1"/>
  <c r="AI359" i="51"/>
  <c r="V359" i="51"/>
  <c r="U359" i="51"/>
  <c r="AE359" i="51" s="1"/>
  <c r="R359" i="51"/>
  <c r="I359" i="51"/>
  <c r="O359" i="51" s="1"/>
  <c r="AL358" i="51"/>
  <c r="AK358" i="51" s="1"/>
  <c r="AI358" i="51"/>
  <c r="V358" i="51"/>
  <c r="U358" i="51"/>
  <c r="R358" i="51"/>
  <c r="I358" i="51"/>
  <c r="O358" i="51" s="1"/>
  <c r="AL357" i="51"/>
  <c r="AK357" i="51" s="1"/>
  <c r="AI357" i="51"/>
  <c r="V357" i="51"/>
  <c r="U357" i="51"/>
  <c r="AE357" i="51" s="1"/>
  <c r="R357" i="51"/>
  <c r="I357" i="51"/>
  <c r="O357" i="51" s="1"/>
  <c r="AL356" i="51"/>
  <c r="AK356" i="51" s="1"/>
  <c r="AI356" i="51"/>
  <c r="V356" i="51"/>
  <c r="U356" i="51"/>
  <c r="R356" i="51"/>
  <c r="O356" i="51"/>
  <c r="I356" i="51"/>
  <c r="AL355" i="51"/>
  <c r="AK355" i="51" s="1"/>
  <c r="AI355" i="51"/>
  <c r="V355" i="51"/>
  <c r="U355" i="51"/>
  <c r="AE355" i="51" s="1"/>
  <c r="R355" i="51"/>
  <c r="I355" i="51"/>
  <c r="O355" i="51" s="1"/>
  <c r="AL354" i="51"/>
  <c r="AK354" i="51" s="1"/>
  <c r="AI354" i="51"/>
  <c r="V354" i="51"/>
  <c r="U354" i="51"/>
  <c r="R354" i="51"/>
  <c r="O354" i="51"/>
  <c r="I354" i="51"/>
  <c r="AL353" i="51"/>
  <c r="AK353" i="51" s="1"/>
  <c r="AI353" i="51"/>
  <c r="V353" i="51"/>
  <c r="U353" i="51"/>
  <c r="AE353" i="51" s="1"/>
  <c r="R353" i="51"/>
  <c r="I353" i="51"/>
  <c r="O353" i="51" s="1"/>
  <c r="AL352" i="51"/>
  <c r="AK352" i="51" s="1"/>
  <c r="AI352" i="51"/>
  <c r="V352" i="51"/>
  <c r="U352" i="51"/>
  <c r="R352" i="51"/>
  <c r="O352" i="51"/>
  <c r="I352" i="51"/>
  <c r="AL351" i="51"/>
  <c r="AK351" i="51" s="1"/>
  <c r="AI351" i="51"/>
  <c r="V351" i="51"/>
  <c r="U351" i="51"/>
  <c r="AE351" i="51" s="1"/>
  <c r="R351" i="51"/>
  <c r="I351" i="51"/>
  <c r="O351" i="51" s="1"/>
  <c r="AL350" i="51"/>
  <c r="AK350" i="51" s="1"/>
  <c r="AI350" i="51"/>
  <c r="V350" i="51"/>
  <c r="U350" i="51"/>
  <c r="R350" i="51"/>
  <c r="O350" i="51"/>
  <c r="I350" i="51"/>
  <c r="AL349" i="51"/>
  <c r="AK349" i="51" s="1"/>
  <c r="AI349" i="51"/>
  <c r="V349" i="51"/>
  <c r="U349" i="51"/>
  <c r="AE349" i="51" s="1"/>
  <c r="R349" i="51"/>
  <c r="I349" i="51"/>
  <c r="O349" i="51" s="1"/>
  <c r="AL348" i="51"/>
  <c r="AK348" i="51" s="1"/>
  <c r="AI348" i="51"/>
  <c r="V348" i="51"/>
  <c r="U348" i="51"/>
  <c r="R348" i="51"/>
  <c r="I348" i="51"/>
  <c r="AL347" i="51"/>
  <c r="AK347" i="51" s="1"/>
  <c r="AI347" i="51"/>
  <c r="V347" i="51"/>
  <c r="U347" i="51"/>
  <c r="AE347" i="51" s="1"/>
  <c r="R347" i="51"/>
  <c r="I347" i="51"/>
  <c r="O347" i="51" s="1"/>
  <c r="AL346" i="51"/>
  <c r="AK346" i="51" s="1"/>
  <c r="AI346" i="51"/>
  <c r="V346" i="51"/>
  <c r="U346" i="51"/>
  <c r="R346" i="51"/>
  <c r="I346" i="51"/>
  <c r="O346" i="51" s="1"/>
  <c r="AL345" i="51"/>
  <c r="AK345" i="51" s="1"/>
  <c r="AI345" i="51"/>
  <c r="V345" i="51"/>
  <c r="U345" i="51"/>
  <c r="AE345" i="51" s="1"/>
  <c r="R345" i="51"/>
  <c r="I345" i="51"/>
  <c r="O345" i="51" s="1"/>
  <c r="AL344" i="51"/>
  <c r="AK344" i="51" s="1"/>
  <c r="AI344" i="51"/>
  <c r="V344" i="51"/>
  <c r="U344" i="51"/>
  <c r="R344" i="51"/>
  <c r="I344" i="51"/>
  <c r="O344" i="51" s="1"/>
  <c r="AL343" i="51"/>
  <c r="AK343" i="51" s="1"/>
  <c r="AI343" i="51"/>
  <c r="V343" i="51"/>
  <c r="U343" i="51"/>
  <c r="AE343" i="51" s="1"/>
  <c r="R343" i="51"/>
  <c r="I343" i="51"/>
  <c r="AL342" i="51"/>
  <c r="AK342" i="51" s="1"/>
  <c r="AI342" i="51"/>
  <c r="V342" i="51"/>
  <c r="U342" i="51"/>
  <c r="R342" i="51"/>
  <c r="I342" i="51"/>
  <c r="AL341" i="51"/>
  <c r="AK341" i="51" s="1"/>
  <c r="AI341" i="51"/>
  <c r="V341" i="51"/>
  <c r="U341" i="51"/>
  <c r="AE341" i="51" s="1"/>
  <c r="R341" i="51"/>
  <c r="I341" i="51"/>
  <c r="O341" i="51" s="1"/>
  <c r="AL340" i="51"/>
  <c r="AK340" i="51" s="1"/>
  <c r="AI340" i="51"/>
  <c r="V340" i="51"/>
  <c r="U340" i="51"/>
  <c r="R340" i="51"/>
  <c r="O340" i="51"/>
  <c r="I340" i="51"/>
  <c r="AL339" i="51"/>
  <c r="AK339" i="51" s="1"/>
  <c r="AI339" i="51"/>
  <c r="V339" i="51"/>
  <c r="U339" i="51"/>
  <c r="AE339" i="51" s="1"/>
  <c r="R339" i="51"/>
  <c r="I339" i="51"/>
  <c r="O339" i="51" s="1"/>
  <c r="U338" i="51"/>
  <c r="AE338" i="51" s="1"/>
  <c r="I338" i="51"/>
  <c r="O338" i="51" s="1"/>
  <c r="C338" i="51"/>
  <c r="AL337" i="51"/>
  <c r="AK337" i="51" s="1"/>
  <c r="AI337" i="51"/>
  <c r="V337" i="51"/>
  <c r="U337" i="51"/>
  <c r="R337" i="51"/>
  <c r="O337" i="51"/>
  <c r="I337" i="51"/>
  <c r="AL336" i="51"/>
  <c r="AK336" i="51" s="1"/>
  <c r="AI336" i="51"/>
  <c r="V336" i="51"/>
  <c r="U336" i="51"/>
  <c r="R336" i="51"/>
  <c r="I336" i="51"/>
  <c r="AL334" i="51"/>
  <c r="AK334" i="51" s="1"/>
  <c r="AI334" i="51"/>
  <c r="V334" i="51"/>
  <c r="U334" i="51"/>
  <c r="R334" i="51"/>
  <c r="O334" i="51"/>
  <c r="I334" i="51"/>
  <c r="AL333" i="51"/>
  <c r="AK333" i="51" s="1"/>
  <c r="AI333" i="51"/>
  <c r="V333" i="51"/>
  <c r="U333" i="51"/>
  <c r="R333" i="51"/>
  <c r="I333" i="51"/>
  <c r="O333" i="51" s="1"/>
  <c r="AL332" i="51"/>
  <c r="AK332" i="51" s="1"/>
  <c r="AI332" i="51"/>
  <c r="V332" i="51"/>
  <c r="U332" i="51"/>
  <c r="R332" i="51"/>
  <c r="O332" i="51"/>
  <c r="I332" i="51"/>
  <c r="AL331" i="51"/>
  <c r="AK331" i="51" s="1"/>
  <c r="AI331" i="51"/>
  <c r="V331" i="51"/>
  <c r="U331" i="51"/>
  <c r="AE331" i="51" s="1"/>
  <c r="R331" i="51"/>
  <c r="I331" i="51"/>
  <c r="O331" i="51" s="1"/>
  <c r="AL330" i="51"/>
  <c r="AK330" i="51" s="1"/>
  <c r="AI330" i="51"/>
  <c r="V330" i="51"/>
  <c r="U330" i="51"/>
  <c r="R330" i="51"/>
  <c r="I330" i="51"/>
  <c r="O330" i="51" s="1"/>
  <c r="AL329" i="51"/>
  <c r="AK329" i="51" s="1"/>
  <c r="AI329" i="51"/>
  <c r="V329" i="51"/>
  <c r="U329" i="51"/>
  <c r="AE329" i="51" s="1"/>
  <c r="R329" i="51"/>
  <c r="I329" i="51"/>
  <c r="O329" i="51" s="1"/>
  <c r="AL328" i="51"/>
  <c r="AK328" i="51" s="1"/>
  <c r="AI328" i="51"/>
  <c r="V328" i="51"/>
  <c r="U328" i="51"/>
  <c r="R328" i="51"/>
  <c r="I328" i="51"/>
  <c r="O328" i="51" s="1"/>
  <c r="AL327" i="51"/>
  <c r="AK327" i="51" s="1"/>
  <c r="AI327" i="51"/>
  <c r="V327" i="51"/>
  <c r="U327" i="51"/>
  <c r="R327" i="51"/>
  <c r="I327" i="51"/>
  <c r="O327" i="51" s="1"/>
  <c r="AL326" i="51"/>
  <c r="AK326" i="51" s="1"/>
  <c r="AI326" i="51"/>
  <c r="V326" i="51"/>
  <c r="U326" i="51"/>
  <c r="R326" i="51"/>
  <c r="I326" i="51"/>
  <c r="O326" i="51" s="1"/>
  <c r="AL325" i="51"/>
  <c r="AK325" i="51" s="1"/>
  <c r="AI325" i="51"/>
  <c r="V325" i="51"/>
  <c r="U325" i="51"/>
  <c r="R325" i="51"/>
  <c r="I325" i="51"/>
  <c r="O325" i="51" s="1"/>
  <c r="AL324" i="51"/>
  <c r="AK324" i="51" s="1"/>
  <c r="AI324" i="51"/>
  <c r="V324" i="51"/>
  <c r="U324" i="51"/>
  <c r="R324" i="51"/>
  <c r="I324" i="51"/>
  <c r="O324" i="51" s="1"/>
  <c r="AL323" i="51"/>
  <c r="AK323" i="51" s="1"/>
  <c r="AI323" i="51"/>
  <c r="V323" i="51"/>
  <c r="U323" i="51"/>
  <c r="AE323" i="51" s="1"/>
  <c r="R323" i="51"/>
  <c r="I323" i="51"/>
  <c r="O323" i="51" s="1"/>
  <c r="AL322" i="51"/>
  <c r="AK322" i="51" s="1"/>
  <c r="AI322" i="51"/>
  <c r="V322" i="51"/>
  <c r="U322" i="51"/>
  <c r="R322" i="51"/>
  <c r="I322" i="51"/>
  <c r="O322" i="51" s="1"/>
  <c r="AL321" i="51"/>
  <c r="AK321" i="51" s="1"/>
  <c r="AI321" i="51"/>
  <c r="V321" i="51"/>
  <c r="U321" i="51"/>
  <c r="AE321" i="51" s="1"/>
  <c r="R321" i="51"/>
  <c r="I321" i="51"/>
  <c r="O321" i="51" s="1"/>
  <c r="AL320" i="51"/>
  <c r="AK320" i="51" s="1"/>
  <c r="AI320" i="51"/>
  <c r="V320" i="51"/>
  <c r="U320" i="51"/>
  <c r="R320" i="51"/>
  <c r="O320" i="51"/>
  <c r="I320" i="51"/>
  <c r="AL319" i="51"/>
  <c r="AK319" i="51" s="1"/>
  <c r="AI319" i="51"/>
  <c r="V319" i="51"/>
  <c r="U319" i="51"/>
  <c r="R319" i="51"/>
  <c r="I319" i="51"/>
  <c r="O319" i="51" s="1"/>
  <c r="AL318" i="51"/>
  <c r="AK318" i="51" s="1"/>
  <c r="AI318" i="51"/>
  <c r="V318" i="51"/>
  <c r="U318" i="51"/>
  <c r="R318" i="51"/>
  <c r="O318" i="51"/>
  <c r="I318" i="51"/>
  <c r="AL317" i="51"/>
  <c r="AK317" i="51" s="1"/>
  <c r="AI317" i="51"/>
  <c r="V317" i="51"/>
  <c r="U317" i="51"/>
  <c r="AE317" i="51" s="1"/>
  <c r="R317" i="51"/>
  <c r="I317" i="51"/>
  <c r="O317" i="51" s="1"/>
  <c r="AL316" i="51"/>
  <c r="AK316" i="51" s="1"/>
  <c r="AI316" i="51"/>
  <c r="V316" i="51"/>
  <c r="U316" i="51"/>
  <c r="R316" i="51"/>
  <c r="O316" i="51"/>
  <c r="I316" i="51"/>
  <c r="AL315" i="51"/>
  <c r="AK315" i="51" s="1"/>
  <c r="AI315" i="51"/>
  <c r="V315" i="51"/>
  <c r="U315" i="51"/>
  <c r="AE315" i="51" s="1"/>
  <c r="R315" i="51"/>
  <c r="I315" i="51"/>
  <c r="O315" i="51" s="1"/>
  <c r="AL314" i="51"/>
  <c r="AK314" i="51" s="1"/>
  <c r="AI314" i="51"/>
  <c r="V314" i="51"/>
  <c r="U314" i="51"/>
  <c r="R314" i="51"/>
  <c r="O314" i="51"/>
  <c r="I314" i="51"/>
  <c r="AL313" i="51"/>
  <c r="AK313" i="51" s="1"/>
  <c r="AI313" i="51"/>
  <c r="V313" i="51"/>
  <c r="U313" i="51"/>
  <c r="AE313" i="51" s="1"/>
  <c r="R313" i="51"/>
  <c r="I313" i="51"/>
  <c r="O313" i="51" s="1"/>
  <c r="AL312" i="51"/>
  <c r="AK312" i="51" s="1"/>
  <c r="AI312" i="51"/>
  <c r="V312" i="51"/>
  <c r="U312" i="51"/>
  <c r="R312" i="51"/>
  <c r="O312" i="51"/>
  <c r="I312" i="51"/>
  <c r="AL311" i="51"/>
  <c r="AK311" i="51" s="1"/>
  <c r="AI311" i="51"/>
  <c r="V311" i="51"/>
  <c r="U311" i="51"/>
  <c r="AE311" i="51" s="1"/>
  <c r="R311" i="51"/>
  <c r="I311" i="51"/>
  <c r="O311" i="51" s="1"/>
  <c r="AL310" i="51"/>
  <c r="AK310" i="51" s="1"/>
  <c r="AI310" i="51"/>
  <c r="V310" i="51"/>
  <c r="U310" i="51"/>
  <c r="R310" i="51"/>
  <c r="O310" i="51"/>
  <c r="I310" i="51"/>
  <c r="AL309" i="51"/>
  <c r="AK309" i="51" s="1"/>
  <c r="AI309" i="51"/>
  <c r="V309" i="51"/>
  <c r="U309" i="51"/>
  <c r="AE309" i="51" s="1"/>
  <c r="R309" i="51"/>
  <c r="I309" i="51"/>
  <c r="O309" i="51" s="1"/>
  <c r="AL308" i="51"/>
  <c r="AK308" i="51" s="1"/>
  <c r="AI308" i="51"/>
  <c r="V308" i="51"/>
  <c r="U308" i="51"/>
  <c r="R308" i="51"/>
  <c r="O308" i="51"/>
  <c r="I308" i="51"/>
  <c r="AL307" i="51"/>
  <c r="AK307" i="51" s="1"/>
  <c r="AI307" i="51"/>
  <c r="V307" i="51"/>
  <c r="U307" i="51"/>
  <c r="AE307" i="51" s="1"/>
  <c r="R307" i="51"/>
  <c r="I307" i="51"/>
  <c r="O307" i="51" s="1"/>
  <c r="AI305" i="51"/>
  <c r="V305" i="51"/>
  <c r="U305" i="51"/>
  <c r="AE305" i="51" s="1"/>
  <c r="AG305" i="51" s="1"/>
  <c r="R305" i="51"/>
  <c r="I305" i="51"/>
  <c r="AI304" i="51"/>
  <c r="V304" i="51"/>
  <c r="U304" i="51"/>
  <c r="AE304" i="51" s="1"/>
  <c r="AG304" i="51" s="1"/>
  <c r="R304" i="51"/>
  <c r="I304" i="51"/>
  <c r="AI303" i="51"/>
  <c r="V303" i="51"/>
  <c r="U303" i="51"/>
  <c r="AE303" i="51" s="1"/>
  <c r="AG303" i="51" s="1"/>
  <c r="R303" i="51"/>
  <c r="I303" i="51"/>
  <c r="AI302" i="51"/>
  <c r="V302" i="51"/>
  <c r="U302" i="51"/>
  <c r="AE302" i="51" s="1"/>
  <c r="AG302" i="51" s="1"/>
  <c r="R302" i="51"/>
  <c r="I302" i="51"/>
  <c r="AL301" i="51"/>
  <c r="AK301" i="51" s="1"/>
  <c r="AI301" i="51"/>
  <c r="V301" i="51"/>
  <c r="U301" i="51"/>
  <c r="R301" i="51"/>
  <c r="O301" i="51"/>
  <c r="I301" i="51"/>
  <c r="AL300" i="51"/>
  <c r="AK300" i="51" s="1"/>
  <c r="AI300" i="51"/>
  <c r="V300" i="51"/>
  <c r="U300" i="51"/>
  <c r="AE300" i="51" s="1"/>
  <c r="R300" i="51"/>
  <c r="I300" i="51"/>
  <c r="O300" i="51" s="1"/>
  <c r="AL299" i="51"/>
  <c r="AK299" i="51" s="1"/>
  <c r="AI299" i="51"/>
  <c r="V299" i="51"/>
  <c r="U299" i="51"/>
  <c r="R299" i="51"/>
  <c r="O299" i="51"/>
  <c r="I299" i="51"/>
  <c r="AL298" i="51"/>
  <c r="AK298" i="51" s="1"/>
  <c r="AI298" i="51"/>
  <c r="V298" i="51"/>
  <c r="U298" i="51"/>
  <c r="AE298" i="51" s="1"/>
  <c r="R298" i="51"/>
  <c r="I298" i="51"/>
  <c r="AL297" i="51"/>
  <c r="AK297" i="51" s="1"/>
  <c r="AI297" i="51"/>
  <c r="V297" i="51"/>
  <c r="U297" i="51"/>
  <c r="R297" i="51"/>
  <c r="I297" i="51"/>
  <c r="AL296" i="51"/>
  <c r="AK296" i="51" s="1"/>
  <c r="AI296" i="51"/>
  <c r="V296" i="51"/>
  <c r="U296" i="51"/>
  <c r="AE296" i="51" s="1"/>
  <c r="R296" i="51"/>
  <c r="I296" i="51"/>
  <c r="AL295" i="51"/>
  <c r="AK295" i="51" s="1"/>
  <c r="AI295" i="51"/>
  <c r="V295" i="51"/>
  <c r="U295" i="51"/>
  <c r="R295" i="51"/>
  <c r="O295" i="51"/>
  <c r="I295" i="51"/>
  <c r="AL294" i="51"/>
  <c r="AK294" i="51" s="1"/>
  <c r="AI294" i="51"/>
  <c r="V294" i="51"/>
  <c r="U294" i="51"/>
  <c r="AE294" i="51" s="1"/>
  <c r="R294" i="51"/>
  <c r="I294" i="51"/>
  <c r="AL293" i="51"/>
  <c r="AK293" i="51" s="1"/>
  <c r="AI293" i="51"/>
  <c r="V293" i="51"/>
  <c r="U293" i="51"/>
  <c r="R293" i="51"/>
  <c r="O293" i="51"/>
  <c r="I293" i="51"/>
  <c r="AL292" i="51"/>
  <c r="AK292" i="51" s="1"/>
  <c r="AI292" i="51"/>
  <c r="V292" i="51"/>
  <c r="U292" i="51"/>
  <c r="AE292" i="51" s="1"/>
  <c r="R292" i="51"/>
  <c r="I292" i="51"/>
  <c r="O292" i="51" s="1"/>
  <c r="AL291" i="51"/>
  <c r="AK291" i="51" s="1"/>
  <c r="AI291" i="51"/>
  <c r="V291" i="51"/>
  <c r="U291" i="51"/>
  <c r="R291" i="51"/>
  <c r="I291" i="51"/>
  <c r="AL290" i="51"/>
  <c r="AK290" i="51" s="1"/>
  <c r="AI290" i="51"/>
  <c r="V290" i="51"/>
  <c r="U290" i="51"/>
  <c r="AE290" i="51" s="1"/>
  <c r="R290" i="51"/>
  <c r="I290" i="51"/>
  <c r="AL289" i="51"/>
  <c r="AK289" i="51" s="1"/>
  <c r="AI289" i="51"/>
  <c r="V289" i="51"/>
  <c r="U289" i="51"/>
  <c r="R289" i="51"/>
  <c r="O289" i="51"/>
  <c r="I289" i="51"/>
  <c r="AL288" i="51"/>
  <c r="AK288" i="51" s="1"/>
  <c r="AI288" i="51"/>
  <c r="V288" i="51"/>
  <c r="U288" i="51"/>
  <c r="AE288" i="51" s="1"/>
  <c r="R288" i="51"/>
  <c r="I288" i="51"/>
  <c r="AL287" i="51"/>
  <c r="AK287" i="51" s="1"/>
  <c r="AI287" i="51"/>
  <c r="V287" i="51"/>
  <c r="U287" i="51"/>
  <c r="R287" i="51"/>
  <c r="O287" i="51"/>
  <c r="I287" i="51"/>
  <c r="AL286" i="51"/>
  <c r="AK286" i="51" s="1"/>
  <c r="AI286" i="51"/>
  <c r="V286" i="51"/>
  <c r="U286" i="51"/>
  <c r="AE286" i="51" s="1"/>
  <c r="R286" i="51"/>
  <c r="I286" i="51"/>
  <c r="AL285" i="51"/>
  <c r="AK285" i="51" s="1"/>
  <c r="AI285" i="51"/>
  <c r="V285" i="51"/>
  <c r="U285" i="51"/>
  <c r="R285" i="51"/>
  <c r="I285" i="51"/>
  <c r="AL284" i="51"/>
  <c r="AK284" i="51" s="1"/>
  <c r="AI284" i="51"/>
  <c r="V284" i="51"/>
  <c r="U284" i="51"/>
  <c r="AE284" i="51" s="1"/>
  <c r="R284" i="51"/>
  <c r="I284" i="51"/>
  <c r="AL283" i="51"/>
  <c r="AK283" i="51" s="1"/>
  <c r="AI283" i="51"/>
  <c r="V283" i="51"/>
  <c r="U283" i="51"/>
  <c r="R283" i="51"/>
  <c r="O283" i="51"/>
  <c r="I283" i="51"/>
  <c r="AL282" i="51"/>
  <c r="AK282" i="51" s="1"/>
  <c r="AI282" i="51"/>
  <c r="V282" i="51"/>
  <c r="U282" i="51"/>
  <c r="AE282" i="51" s="1"/>
  <c r="R282" i="51"/>
  <c r="I282" i="51"/>
  <c r="AL281" i="51"/>
  <c r="AK281" i="51" s="1"/>
  <c r="AI281" i="51"/>
  <c r="V281" i="51"/>
  <c r="U281" i="51"/>
  <c r="R281" i="51"/>
  <c r="I281" i="51"/>
  <c r="AL280" i="51"/>
  <c r="AK280" i="51" s="1"/>
  <c r="AI280" i="51"/>
  <c r="V280" i="51"/>
  <c r="U280" i="51"/>
  <c r="AE280" i="51" s="1"/>
  <c r="R280" i="51"/>
  <c r="I280" i="51"/>
  <c r="AL279" i="51"/>
  <c r="AK279" i="51" s="1"/>
  <c r="AI279" i="51"/>
  <c r="V279" i="51"/>
  <c r="U279" i="51"/>
  <c r="R279" i="51"/>
  <c r="O279" i="51"/>
  <c r="I279" i="51"/>
  <c r="AL278" i="51"/>
  <c r="AK278" i="51" s="1"/>
  <c r="AI278" i="51"/>
  <c r="V278" i="51"/>
  <c r="U278" i="51"/>
  <c r="AE278" i="51" s="1"/>
  <c r="R278" i="51"/>
  <c r="I278" i="51"/>
  <c r="AL275" i="51"/>
  <c r="AK275" i="51" s="1"/>
  <c r="AI275" i="51"/>
  <c r="V275" i="51"/>
  <c r="U275" i="51"/>
  <c r="R275" i="51"/>
  <c r="O275" i="51"/>
  <c r="I275" i="51"/>
  <c r="AL274" i="51"/>
  <c r="AK274" i="51" s="1"/>
  <c r="AI274" i="51"/>
  <c r="V274" i="51"/>
  <c r="U274" i="51"/>
  <c r="AE274" i="51" s="1"/>
  <c r="R274" i="51"/>
  <c r="I274" i="51"/>
  <c r="O274" i="51" s="1"/>
  <c r="AL273" i="51"/>
  <c r="AK273" i="51" s="1"/>
  <c r="AI273" i="51"/>
  <c r="V273" i="51"/>
  <c r="U273" i="51"/>
  <c r="R273" i="51"/>
  <c r="O273" i="51"/>
  <c r="I273" i="51"/>
  <c r="AL272" i="51"/>
  <c r="AK272" i="51" s="1"/>
  <c r="AI272" i="51"/>
  <c r="V272" i="51"/>
  <c r="U272" i="51"/>
  <c r="AE272" i="51" s="1"/>
  <c r="R272" i="51"/>
  <c r="I272" i="51"/>
  <c r="O272" i="51" s="1"/>
  <c r="AL271" i="51"/>
  <c r="AK271" i="51" s="1"/>
  <c r="AI271" i="51"/>
  <c r="V271" i="51"/>
  <c r="U271" i="51"/>
  <c r="R271" i="51"/>
  <c r="O271" i="51"/>
  <c r="I271" i="51"/>
  <c r="AL270" i="51"/>
  <c r="AK270" i="51" s="1"/>
  <c r="AI270" i="51"/>
  <c r="V270" i="51"/>
  <c r="U270" i="51"/>
  <c r="AE270" i="51" s="1"/>
  <c r="R270" i="51"/>
  <c r="I270" i="51"/>
  <c r="O270" i="51" s="1"/>
  <c r="AL269" i="51"/>
  <c r="AK269" i="51" s="1"/>
  <c r="AI269" i="51"/>
  <c r="V269" i="51"/>
  <c r="U269" i="51"/>
  <c r="R269" i="51"/>
  <c r="O269" i="51"/>
  <c r="I269" i="51"/>
  <c r="AL268" i="51"/>
  <c r="AK268" i="51" s="1"/>
  <c r="AI268" i="51"/>
  <c r="V268" i="51"/>
  <c r="U268" i="51"/>
  <c r="AE268" i="51" s="1"/>
  <c r="R268" i="51"/>
  <c r="I268" i="51"/>
  <c r="O268" i="51" s="1"/>
  <c r="AL267" i="51"/>
  <c r="AK267" i="51" s="1"/>
  <c r="AI267" i="51"/>
  <c r="V267" i="51"/>
  <c r="U267" i="51"/>
  <c r="R267" i="51"/>
  <c r="O267" i="51"/>
  <c r="I267" i="51"/>
  <c r="AL266" i="51"/>
  <c r="AK266" i="51" s="1"/>
  <c r="AI266" i="51"/>
  <c r="V266" i="51"/>
  <c r="U266" i="51"/>
  <c r="AE266" i="51" s="1"/>
  <c r="R266" i="51"/>
  <c r="I266" i="51"/>
  <c r="O266" i="51" s="1"/>
  <c r="AL265" i="51"/>
  <c r="AK265" i="51" s="1"/>
  <c r="AI265" i="51"/>
  <c r="V265" i="51"/>
  <c r="U265" i="51"/>
  <c r="R265" i="51"/>
  <c r="O265" i="51"/>
  <c r="I265" i="51"/>
  <c r="AL264" i="51"/>
  <c r="AK264" i="51" s="1"/>
  <c r="AI264" i="51"/>
  <c r="V264" i="51"/>
  <c r="U264" i="51"/>
  <c r="AE264" i="51" s="1"/>
  <c r="R264" i="51"/>
  <c r="I264" i="51"/>
  <c r="O264" i="51" s="1"/>
  <c r="AL263" i="51"/>
  <c r="AK263" i="51" s="1"/>
  <c r="AI263" i="51"/>
  <c r="V263" i="51"/>
  <c r="U263" i="51"/>
  <c r="R263" i="51"/>
  <c r="O263" i="51"/>
  <c r="I263" i="51"/>
  <c r="AL262" i="51"/>
  <c r="AK262" i="51" s="1"/>
  <c r="AI262" i="51"/>
  <c r="V262" i="51"/>
  <c r="U262" i="51"/>
  <c r="AE262" i="51" s="1"/>
  <c r="R262" i="51"/>
  <c r="I262" i="51"/>
  <c r="O262" i="51" s="1"/>
  <c r="AL261" i="51"/>
  <c r="AK261" i="51" s="1"/>
  <c r="AI261" i="51"/>
  <c r="V261" i="51"/>
  <c r="U261" i="51"/>
  <c r="R261" i="51"/>
  <c r="O261" i="51"/>
  <c r="I261" i="51"/>
  <c r="AL260" i="51"/>
  <c r="AK260" i="51" s="1"/>
  <c r="AI260" i="51"/>
  <c r="V260" i="51"/>
  <c r="U260" i="51"/>
  <c r="AE260" i="51" s="1"/>
  <c r="R260" i="51"/>
  <c r="I260" i="51"/>
  <c r="O260" i="51" s="1"/>
  <c r="AL259" i="51"/>
  <c r="AK259" i="51" s="1"/>
  <c r="AI259" i="51"/>
  <c r="V259" i="51"/>
  <c r="U259" i="51"/>
  <c r="R259" i="51"/>
  <c r="O259" i="51"/>
  <c r="I259" i="51"/>
  <c r="AL258" i="51"/>
  <c r="AK258" i="51" s="1"/>
  <c r="AI258" i="51"/>
  <c r="V258" i="51"/>
  <c r="U258" i="51"/>
  <c r="AE258" i="51" s="1"/>
  <c r="R258" i="51"/>
  <c r="I258" i="51"/>
  <c r="O258" i="51" s="1"/>
  <c r="AL257" i="51"/>
  <c r="AK257" i="51" s="1"/>
  <c r="AI257" i="51"/>
  <c r="V257" i="51"/>
  <c r="U257" i="51"/>
  <c r="R257" i="51"/>
  <c r="O257" i="51"/>
  <c r="I257" i="51"/>
  <c r="AL256" i="51"/>
  <c r="AK256" i="51" s="1"/>
  <c r="AI256" i="51"/>
  <c r="V256" i="51"/>
  <c r="U256" i="51"/>
  <c r="AE256" i="51" s="1"/>
  <c r="R256" i="51"/>
  <c r="I256" i="51"/>
  <c r="O256" i="51" s="1"/>
  <c r="AL255" i="51"/>
  <c r="AK255" i="51" s="1"/>
  <c r="AI255" i="51"/>
  <c r="V255" i="51"/>
  <c r="U255" i="51"/>
  <c r="R255" i="51"/>
  <c r="O255" i="51"/>
  <c r="I255" i="51"/>
  <c r="AL253" i="51"/>
  <c r="AK253" i="51" s="1"/>
  <c r="AI253" i="51"/>
  <c r="V253" i="51"/>
  <c r="U253" i="51"/>
  <c r="AE253" i="51" s="1"/>
  <c r="R253" i="51"/>
  <c r="I253" i="51"/>
  <c r="O253" i="51" s="1"/>
  <c r="AL252" i="51"/>
  <c r="AK252" i="51" s="1"/>
  <c r="AI252" i="51"/>
  <c r="V252" i="51"/>
  <c r="U252" i="51"/>
  <c r="R252" i="51"/>
  <c r="O252" i="51"/>
  <c r="I252" i="51"/>
  <c r="AL251" i="51"/>
  <c r="AK251" i="51" s="1"/>
  <c r="AI251" i="51"/>
  <c r="V251" i="51"/>
  <c r="U251" i="51"/>
  <c r="AE251" i="51" s="1"/>
  <c r="R251" i="51"/>
  <c r="I251" i="51"/>
  <c r="O251" i="51" s="1"/>
  <c r="AL250" i="51"/>
  <c r="AK250" i="51" s="1"/>
  <c r="AI250" i="51"/>
  <c r="V250" i="51"/>
  <c r="U250" i="51"/>
  <c r="R250" i="51"/>
  <c r="O250" i="51"/>
  <c r="I250" i="51"/>
  <c r="AL249" i="51"/>
  <c r="AK249" i="51" s="1"/>
  <c r="AI249" i="51"/>
  <c r="V249" i="51"/>
  <c r="U249" i="51"/>
  <c r="AE249" i="51" s="1"/>
  <c r="R249" i="51"/>
  <c r="I249" i="51"/>
  <c r="O249" i="51" s="1"/>
  <c r="AL248" i="51"/>
  <c r="AK248" i="51" s="1"/>
  <c r="AI248" i="51"/>
  <c r="V248" i="51"/>
  <c r="U248" i="51"/>
  <c r="R248" i="51"/>
  <c r="O248" i="51"/>
  <c r="I248" i="51"/>
  <c r="AL247" i="51"/>
  <c r="AK247" i="51" s="1"/>
  <c r="AI247" i="51"/>
  <c r="V247" i="51"/>
  <c r="U247" i="51"/>
  <c r="AE247" i="51" s="1"/>
  <c r="R247" i="51"/>
  <c r="I247" i="51"/>
  <c r="O247" i="51" s="1"/>
  <c r="AL245" i="51"/>
  <c r="AI245" i="51"/>
  <c r="AE245" i="51"/>
  <c r="Y245" i="51"/>
  <c r="V245" i="51"/>
  <c r="I245" i="51"/>
  <c r="AL244" i="51"/>
  <c r="AK244" i="51" s="1"/>
  <c r="AI244" i="51"/>
  <c r="V244" i="51"/>
  <c r="U244" i="51"/>
  <c r="R244" i="51"/>
  <c r="O244" i="51"/>
  <c r="I244" i="51"/>
  <c r="AL243" i="51"/>
  <c r="AK243" i="51" s="1"/>
  <c r="AI243" i="51"/>
  <c r="V243" i="51"/>
  <c r="U243" i="51"/>
  <c r="AE243" i="51" s="1"/>
  <c r="R243" i="51"/>
  <c r="I243" i="51"/>
  <c r="O243" i="51" s="1"/>
  <c r="AL242" i="51"/>
  <c r="AK242" i="51" s="1"/>
  <c r="AI242" i="51"/>
  <c r="V242" i="51"/>
  <c r="U242" i="51"/>
  <c r="R242" i="51"/>
  <c r="I242" i="51"/>
  <c r="AL241" i="51"/>
  <c r="AK241" i="51" s="1"/>
  <c r="AI241" i="51"/>
  <c r="V241" i="51"/>
  <c r="I241" i="51"/>
  <c r="AL240" i="51"/>
  <c r="AK240" i="51" s="1"/>
  <c r="AI240" i="51"/>
  <c r="V240" i="51"/>
  <c r="U240" i="51"/>
  <c r="R240" i="51"/>
  <c r="I240" i="51"/>
  <c r="O240" i="51" s="1"/>
  <c r="AL239" i="51"/>
  <c r="AK239" i="51" s="1"/>
  <c r="AI239" i="51"/>
  <c r="V239" i="51"/>
  <c r="U239" i="51"/>
  <c r="AE239" i="51" s="1"/>
  <c r="R239" i="51"/>
  <c r="I239" i="51"/>
  <c r="O239" i="51" s="1"/>
  <c r="AL238" i="51"/>
  <c r="AK238" i="51" s="1"/>
  <c r="AI238" i="51"/>
  <c r="V238" i="51"/>
  <c r="U238" i="51"/>
  <c r="R238" i="51"/>
  <c r="I238" i="51"/>
  <c r="O238" i="51" s="1"/>
  <c r="AL237" i="51"/>
  <c r="AK237" i="51" s="1"/>
  <c r="AI237" i="51"/>
  <c r="V237" i="51"/>
  <c r="U237" i="51"/>
  <c r="AE237" i="51" s="1"/>
  <c r="R237" i="51"/>
  <c r="I237" i="51"/>
  <c r="O237" i="51" s="1"/>
  <c r="AL236" i="51"/>
  <c r="AK236" i="51" s="1"/>
  <c r="AI236" i="51"/>
  <c r="V236" i="51"/>
  <c r="U236" i="51"/>
  <c r="R236" i="51"/>
  <c r="I236" i="51"/>
  <c r="O236" i="51" s="1"/>
  <c r="AL233" i="51"/>
  <c r="AK233" i="51" s="1"/>
  <c r="AI233" i="51"/>
  <c r="V233" i="51"/>
  <c r="U233" i="51"/>
  <c r="AE233" i="51" s="1"/>
  <c r="R233" i="51"/>
  <c r="I233" i="51"/>
  <c r="AL232" i="51"/>
  <c r="AK232" i="51" s="1"/>
  <c r="AI232" i="51"/>
  <c r="V232" i="51"/>
  <c r="U232" i="51"/>
  <c r="R232" i="51"/>
  <c r="O232" i="51"/>
  <c r="I232" i="51"/>
  <c r="AL231" i="51"/>
  <c r="AK231" i="51" s="1"/>
  <c r="AI231" i="51"/>
  <c r="V231" i="51"/>
  <c r="U231" i="51"/>
  <c r="AE231" i="51" s="1"/>
  <c r="R231" i="51"/>
  <c r="I231" i="51"/>
  <c r="AL230" i="51"/>
  <c r="AK230" i="51" s="1"/>
  <c r="AI230" i="51"/>
  <c r="V230" i="51"/>
  <c r="U230" i="51"/>
  <c r="R230" i="51"/>
  <c r="I230" i="51"/>
  <c r="AL229" i="51"/>
  <c r="AK229" i="51" s="1"/>
  <c r="AI229" i="51"/>
  <c r="V229" i="51"/>
  <c r="U229" i="51"/>
  <c r="AE229" i="51" s="1"/>
  <c r="R229" i="51"/>
  <c r="I229" i="51"/>
  <c r="AL228" i="51"/>
  <c r="AK228" i="51" s="1"/>
  <c r="AI228" i="51"/>
  <c r="V228" i="51"/>
  <c r="U228" i="51"/>
  <c r="R228" i="51"/>
  <c r="O228" i="51"/>
  <c r="I228" i="51"/>
  <c r="AL227" i="51"/>
  <c r="AK227" i="51" s="1"/>
  <c r="AI227" i="51"/>
  <c r="V227" i="51"/>
  <c r="U227" i="51"/>
  <c r="AE227" i="51" s="1"/>
  <c r="R227" i="51"/>
  <c r="I227" i="51"/>
  <c r="AL226" i="51"/>
  <c r="AK226" i="51" s="1"/>
  <c r="AI226" i="51"/>
  <c r="V226" i="51"/>
  <c r="U226" i="51"/>
  <c r="R226" i="51"/>
  <c r="I226" i="51"/>
  <c r="AL225" i="51"/>
  <c r="AK225" i="51" s="1"/>
  <c r="AI225" i="51"/>
  <c r="V225" i="51"/>
  <c r="U225" i="51"/>
  <c r="AE225" i="51" s="1"/>
  <c r="R225" i="51"/>
  <c r="I225" i="51"/>
  <c r="AL224" i="51"/>
  <c r="AK224" i="51" s="1"/>
  <c r="AI224" i="51"/>
  <c r="V224" i="51"/>
  <c r="U224" i="51"/>
  <c r="R224" i="51"/>
  <c r="O224" i="51"/>
  <c r="I224" i="51"/>
  <c r="AL222" i="51"/>
  <c r="AK222" i="51" s="1"/>
  <c r="AI222" i="51"/>
  <c r="V222" i="51"/>
  <c r="U222" i="51"/>
  <c r="AE222" i="51" s="1"/>
  <c r="R222" i="51"/>
  <c r="I222" i="51"/>
  <c r="O222" i="51" s="1"/>
  <c r="AL221" i="51"/>
  <c r="AK221" i="51" s="1"/>
  <c r="AI221" i="51"/>
  <c r="V221" i="51"/>
  <c r="U221" i="51"/>
  <c r="R221" i="51"/>
  <c r="O221" i="51"/>
  <c r="I221" i="51"/>
  <c r="AL220" i="51"/>
  <c r="AK220" i="51" s="1"/>
  <c r="AI220" i="51"/>
  <c r="V220" i="51"/>
  <c r="U220" i="51"/>
  <c r="AE220" i="51" s="1"/>
  <c r="R220" i="51"/>
  <c r="I220" i="51"/>
  <c r="O220" i="51" s="1"/>
  <c r="AL219" i="51"/>
  <c r="AK219" i="51" s="1"/>
  <c r="AI219" i="51"/>
  <c r="V219" i="51"/>
  <c r="U219" i="51"/>
  <c r="R219" i="51"/>
  <c r="O219" i="51"/>
  <c r="I219" i="51"/>
  <c r="AL218" i="51"/>
  <c r="AK218" i="51" s="1"/>
  <c r="AI218" i="51"/>
  <c r="V218" i="51"/>
  <c r="U218" i="51"/>
  <c r="AE218" i="51" s="1"/>
  <c r="R218" i="51"/>
  <c r="I218" i="51"/>
  <c r="O218" i="51" s="1"/>
  <c r="AL216" i="51"/>
  <c r="AK216" i="51" s="1"/>
  <c r="AI216" i="51"/>
  <c r="V216" i="51"/>
  <c r="U216" i="51"/>
  <c r="R216" i="51"/>
  <c r="O216" i="51"/>
  <c r="I216" i="51"/>
  <c r="AL215" i="51"/>
  <c r="AK215" i="51" s="1"/>
  <c r="AI215" i="51"/>
  <c r="V215" i="51"/>
  <c r="U215" i="51"/>
  <c r="AE215" i="51" s="1"/>
  <c r="R215" i="51"/>
  <c r="I215" i="51"/>
  <c r="O215" i="51" s="1"/>
  <c r="AL214" i="51"/>
  <c r="AK214" i="51" s="1"/>
  <c r="AI214" i="51"/>
  <c r="V214" i="51"/>
  <c r="U214" i="51"/>
  <c r="R214" i="51"/>
  <c r="O214" i="51"/>
  <c r="I214" i="51"/>
  <c r="AL213" i="51"/>
  <c r="AK213" i="51" s="1"/>
  <c r="AI213" i="51"/>
  <c r="V213" i="51"/>
  <c r="U213" i="51"/>
  <c r="AE213" i="51" s="1"/>
  <c r="R213" i="51"/>
  <c r="I213" i="51"/>
  <c r="O213" i="51" s="1"/>
  <c r="AL212" i="51"/>
  <c r="AK212" i="51" s="1"/>
  <c r="AI212" i="51"/>
  <c r="V212" i="51"/>
  <c r="U212" i="51"/>
  <c r="R212" i="51"/>
  <c r="O212" i="51"/>
  <c r="I212" i="51"/>
  <c r="AL211" i="51"/>
  <c r="AK211" i="51" s="1"/>
  <c r="AI211" i="51"/>
  <c r="V211" i="51"/>
  <c r="U211" i="51"/>
  <c r="AE211" i="51" s="1"/>
  <c r="R211" i="51"/>
  <c r="I211" i="51"/>
  <c r="O211" i="51" s="1"/>
  <c r="AL210" i="51"/>
  <c r="AK210" i="51" s="1"/>
  <c r="AI210" i="51"/>
  <c r="V210" i="51"/>
  <c r="U210" i="51"/>
  <c r="R210" i="51"/>
  <c r="O210" i="51"/>
  <c r="I210" i="51"/>
  <c r="AL209" i="51"/>
  <c r="AK209" i="51" s="1"/>
  <c r="AI209" i="51"/>
  <c r="V209" i="51"/>
  <c r="U209" i="51"/>
  <c r="AE209" i="51" s="1"/>
  <c r="R209" i="51"/>
  <c r="I209" i="51"/>
  <c r="O209" i="51" s="1"/>
  <c r="AL208" i="51"/>
  <c r="AK208" i="51" s="1"/>
  <c r="AI208" i="51"/>
  <c r="V208" i="51"/>
  <c r="U208" i="51"/>
  <c r="R208" i="51"/>
  <c r="O208" i="51"/>
  <c r="I208" i="51"/>
  <c r="AL206" i="51"/>
  <c r="AK206" i="51" s="1"/>
  <c r="AI206" i="51"/>
  <c r="V206" i="51"/>
  <c r="U206" i="51"/>
  <c r="AE206" i="51" s="1"/>
  <c r="R206" i="51"/>
  <c r="I206" i="51"/>
  <c r="O206" i="51" s="1"/>
  <c r="AL205" i="51"/>
  <c r="AK205" i="51" s="1"/>
  <c r="AI205" i="51"/>
  <c r="V205" i="51"/>
  <c r="U205" i="51"/>
  <c r="R205" i="51"/>
  <c r="O205" i="51"/>
  <c r="I205" i="51"/>
  <c r="AL204" i="51"/>
  <c r="AK204" i="51" s="1"/>
  <c r="AI204" i="51"/>
  <c r="V204" i="51"/>
  <c r="U204" i="51"/>
  <c r="AE204" i="51" s="1"/>
  <c r="R204" i="51"/>
  <c r="I204" i="51"/>
  <c r="O204" i="51" s="1"/>
  <c r="AL203" i="51"/>
  <c r="AK203" i="51" s="1"/>
  <c r="AI203" i="51"/>
  <c r="V203" i="51"/>
  <c r="U203" i="51"/>
  <c r="R203" i="51"/>
  <c r="O203" i="51"/>
  <c r="I203" i="51"/>
  <c r="AL202" i="51"/>
  <c r="AK202" i="51" s="1"/>
  <c r="AI202" i="51"/>
  <c r="V202" i="51"/>
  <c r="U202" i="51"/>
  <c r="AE202" i="51" s="1"/>
  <c r="R202" i="51"/>
  <c r="I202" i="51"/>
  <c r="O202" i="51" s="1"/>
  <c r="AL201" i="51"/>
  <c r="AK201" i="51" s="1"/>
  <c r="AI201" i="51"/>
  <c r="V201" i="51"/>
  <c r="U201" i="51"/>
  <c r="R201" i="51"/>
  <c r="O201" i="51"/>
  <c r="I201" i="51"/>
  <c r="AL200" i="51"/>
  <c r="AK200" i="51" s="1"/>
  <c r="AI200" i="51"/>
  <c r="V200" i="51"/>
  <c r="U200" i="51"/>
  <c r="AE200" i="51" s="1"/>
  <c r="R200" i="51"/>
  <c r="I200" i="51"/>
  <c r="O200" i="51" s="1"/>
  <c r="AL199" i="51"/>
  <c r="AK199" i="51" s="1"/>
  <c r="AI199" i="51"/>
  <c r="V199" i="51"/>
  <c r="U199" i="51"/>
  <c r="R199" i="51"/>
  <c r="O199" i="51"/>
  <c r="I199" i="51"/>
  <c r="AL198" i="51"/>
  <c r="AK198" i="51" s="1"/>
  <c r="AI198" i="51"/>
  <c r="V198" i="51"/>
  <c r="U198" i="51"/>
  <c r="AE198" i="51" s="1"/>
  <c r="R198" i="51"/>
  <c r="I198" i="51"/>
  <c r="O198" i="51" s="1"/>
  <c r="AL197" i="51"/>
  <c r="AK197" i="51" s="1"/>
  <c r="AI197" i="51"/>
  <c r="V197" i="51"/>
  <c r="U197" i="51"/>
  <c r="R197" i="51"/>
  <c r="O197" i="51"/>
  <c r="I197" i="51"/>
  <c r="AL196" i="51"/>
  <c r="AK196" i="51" s="1"/>
  <c r="AI196" i="51"/>
  <c r="V196" i="51"/>
  <c r="U196" i="51"/>
  <c r="AE196" i="51" s="1"/>
  <c r="R196" i="51"/>
  <c r="I196" i="51"/>
  <c r="O196" i="51" s="1"/>
  <c r="AL195" i="51"/>
  <c r="AK195" i="51" s="1"/>
  <c r="AI195" i="51"/>
  <c r="V195" i="51"/>
  <c r="U195" i="51"/>
  <c r="R195" i="51"/>
  <c r="O195" i="51"/>
  <c r="I195" i="51"/>
  <c r="AL194" i="51"/>
  <c r="AK194" i="51" s="1"/>
  <c r="AI194" i="51"/>
  <c r="V194" i="51"/>
  <c r="U194" i="51"/>
  <c r="AE194" i="51" s="1"/>
  <c r="R194" i="51"/>
  <c r="I194" i="51"/>
  <c r="O194" i="51" s="1"/>
  <c r="AL193" i="51"/>
  <c r="AK193" i="51" s="1"/>
  <c r="AI193" i="51"/>
  <c r="V193" i="51"/>
  <c r="U193" i="51"/>
  <c r="R193" i="51"/>
  <c r="O193" i="51"/>
  <c r="I193" i="51"/>
  <c r="AL192" i="51"/>
  <c r="AK192" i="51" s="1"/>
  <c r="AI192" i="51"/>
  <c r="V192" i="51"/>
  <c r="U192" i="51"/>
  <c r="AE192" i="51" s="1"/>
  <c r="R192" i="51"/>
  <c r="I192" i="51"/>
  <c r="O192" i="51" s="1"/>
  <c r="AL191" i="51"/>
  <c r="AK191" i="51" s="1"/>
  <c r="AI191" i="51"/>
  <c r="V191" i="51"/>
  <c r="U191" i="51"/>
  <c r="R191" i="51"/>
  <c r="O191" i="51"/>
  <c r="I191" i="51"/>
  <c r="AL190" i="51"/>
  <c r="AK190" i="51" s="1"/>
  <c r="AI190" i="51"/>
  <c r="V190" i="51"/>
  <c r="U190" i="51"/>
  <c r="AE190" i="51" s="1"/>
  <c r="R190" i="51"/>
  <c r="I190" i="51"/>
  <c r="O190" i="51" s="1"/>
  <c r="AL189" i="51"/>
  <c r="AK189" i="51" s="1"/>
  <c r="AI189" i="51"/>
  <c r="V189" i="51"/>
  <c r="U189" i="51"/>
  <c r="R189" i="51"/>
  <c r="O189" i="51"/>
  <c r="I189" i="51"/>
  <c r="AL188" i="51"/>
  <c r="AK188" i="51" s="1"/>
  <c r="AI188" i="51"/>
  <c r="V188" i="51"/>
  <c r="U188" i="51"/>
  <c r="AE188" i="51" s="1"/>
  <c r="R188" i="51"/>
  <c r="I188" i="51"/>
  <c r="O188" i="51" s="1"/>
  <c r="AL187" i="51"/>
  <c r="AK187" i="51" s="1"/>
  <c r="AI187" i="51"/>
  <c r="V187" i="51"/>
  <c r="U187" i="51"/>
  <c r="R187" i="51"/>
  <c r="O187" i="51"/>
  <c r="I187" i="51"/>
  <c r="AL186" i="51"/>
  <c r="AK186" i="51" s="1"/>
  <c r="AI186" i="51"/>
  <c r="V186" i="51"/>
  <c r="U186" i="51"/>
  <c r="AE186" i="51" s="1"/>
  <c r="R186" i="51"/>
  <c r="I186" i="51"/>
  <c r="O186" i="51" s="1"/>
  <c r="AL185" i="51"/>
  <c r="AK185" i="51" s="1"/>
  <c r="AI185" i="51"/>
  <c r="V185" i="51"/>
  <c r="U185" i="51"/>
  <c r="R185" i="51"/>
  <c r="O185" i="51"/>
  <c r="I185" i="51"/>
  <c r="AL184" i="51"/>
  <c r="AK184" i="51" s="1"/>
  <c r="AI184" i="51"/>
  <c r="V184" i="51"/>
  <c r="U184" i="51"/>
  <c r="AE184" i="51" s="1"/>
  <c r="R184" i="51"/>
  <c r="I184" i="51"/>
  <c r="O184" i="51" s="1"/>
  <c r="AL183" i="51"/>
  <c r="AK183" i="51" s="1"/>
  <c r="AI183" i="51"/>
  <c r="V183" i="51"/>
  <c r="U183" i="51"/>
  <c r="R183" i="51"/>
  <c r="O183" i="51"/>
  <c r="I183" i="51"/>
  <c r="AL182" i="51"/>
  <c r="AK182" i="51" s="1"/>
  <c r="AI182" i="51"/>
  <c r="V182" i="51"/>
  <c r="U182" i="51"/>
  <c r="AE182" i="51" s="1"/>
  <c r="R182" i="51"/>
  <c r="I182" i="51"/>
  <c r="O182" i="51" s="1"/>
  <c r="AL181" i="51"/>
  <c r="AK181" i="51" s="1"/>
  <c r="AI181" i="51"/>
  <c r="V181" i="51"/>
  <c r="U181" i="51"/>
  <c r="R181" i="51"/>
  <c r="O181" i="51"/>
  <c r="I181" i="51"/>
  <c r="AL180" i="51"/>
  <c r="AK180" i="51" s="1"/>
  <c r="AI180" i="51"/>
  <c r="V180" i="51"/>
  <c r="U180" i="51"/>
  <c r="AE180" i="51" s="1"/>
  <c r="R180" i="51"/>
  <c r="I180" i="51"/>
  <c r="O180" i="51" s="1"/>
  <c r="AL179" i="51"/>
  <c r="AK179" i="51" s="1"/>
  <c r="AI179" i="51"/>
  <c r="V179" i="51"/>
  <c r="U179" i="51"/>
  <c r="R179" i="51"/>
  <c r="O179" i="51"/>
  <c r="I179" i="51"/>
  <c r="AL178" i="51"/>
  <c r="AK178" i="51" s="1"/>
  <c r="AI178" i="51"/>
  <c r="V178" i="51"/>
  <c r="U178" i="51"/>
  <c r="AE178" i="51" s="1"/>
  <c r="R178" i="51"/>
  <c r="I178" i="51"/>
  <c r="O178" i="51" s="1"/>
  <c r="AL177" i="51"/>
  <c r="AK177" i="51" s="1"/>
  <c r="AI177" i="51"/>
  <c r="V177" i="51"/>
  <c r="U177" i="51"/>
  <c r="R177" i="51"/>
  <c r="O177" i="51"/>
  <c r="I177" i="51"/>
  <c r="AL176" i="51"/>
  <c r="AK176" i="51" s="1"/>
  <c r="AI176" i="51"/>
  <c r="V176" i="51"/>
  <c r="U176" i="51"/>
  <c r="AE176" i="51" s="1"/>
  <c r="R176" i="51"/>
  <c r="I176" i="51"/>
  <c r="O176" i="51" s="1"/>
  <c r="AL175" i="51"/>
  <c r="AK175" i="51" s="1"/>
  <c r="AI175" i="51"/>
  <c r="V175" i="51"/>
  <c r="U175" i="51"/>
  <c r="R175" i="51"/>
  <c r="O175" i="51"/>
  <c r="I175" i="51"/>
  <c r="AL174" i="51"/>
  <c r="AK174" i="51" s="1"/>
  <c r="AI174" i="51"/>
  <c r="V174" i="51"/>
  <c r="U174" i="51"/>
  <c r="AE174" i="51" s="1"/>
  <c r="R174" i="51"/>
  <c r="I174" i="51"/>
  <c r="O174" i="51" s="1"/>
  <c r="AL173" i="51"/>
  <c r="AK173" i="51" s="1"/>
  <c r="AI173" i="51"/>
  <c r="V173" i="51"/>
  <c r="U173" i="51"/>
  <c r="R173" i="51"/>
  <c r="O173" i="51"/>
  <c r="I173" i="51"/>
  <c r="AL172" i="51"/>
  <c r="AK172" i="51" s="1"/>
  <c r="AI172" i="51"/>
  <c r="V172" i="51"/>
  <c r="U172" i="51"/>
  <c r="AE172" i="51" s="1"/>
  <c r="R172" i="51"/>
  <c r="I172" i="51"/>
  <c r="O172" i="51" s="1"/>
  <c r="AL171" i="51"/>
  <c r="AK171" i="51" s="1"/>
  <c r="AI171" i="51"/>
  <c r="V171" i="51"/>
  <c r="U171" i="51"/>
  <c r="R171" i="51"/>
  <c r="O171" i="51"/>
  <c r="I171" i="51"/>
  <c r="AL169" i="51"/>
  <c r="AK169" i="51" s="1"/>
  <c r="AI169" i="51"/>
  <c r="V169" i="51"/>
  <c r="U169" i="51"/>
  <c r="AE169" i="51" s="1"/>
  <c r="R169" i="51"/>
  <c r="I169" i="51"/>
  <c r="O169" i="51" s="1"/>
  <c r="AL168" i="51"/>
  <c r="AK168" i="51" s="1"/>
  <c r="AI168" i="51"/>
  <c r="V168" i="51"/>
  <c r="U168" i="51"/>
  <c r="R168" i="51"/>
  <c r="O168" i="51"/>
  <c r="I168" i="51"/>
  <c r="AL167" i="51"/>
  <c r="AK167" i="51" s="1"/>
  <c r="AI167" i="51"/>
  <c r="V167" i="51"/>
  <c r="U167" i="51"/>
  <c r="AE167" i="51" s="1"/>
  <c r="R167" i="51"/>
  <c r="I167" i="51"/>
  <c r="O167" i="51" s="1"/>
  <c r="AL166" i="51"/>
  <c r="AK166" i="51" s="1"/>
  <c r="AI166" i="51"/>
  <c r="V166" i="51"/>
  <c r="U166" i="51"/>
  <c r="R166" i="51"/>
  <c r="O166" i="51"/>
  <c r="I166" i="51"/>
  <c r="AL165" i="51"/>
  <c r="AK165" i="51" s="1"/>
  <c r="AI165" i="51"/>
  <c r="V165" i="51"/>
  <c r="U165" i="51"/>
  <c r="AE165" i="51" s="1"/>
  <c r="R165" i="51"/>
  <c r="I165" i="51"/>
  <c r="O165" i="51" s="1"/>
  <c r="AL164" i="51"/>
  <c r="AK164" i="51" s="1"/>
  <c r="AI164" i="51"/>
  <c r="V164" i="51"/>
  <c r="U164" i="51"/>
  <c r="R164" i="51"/>
  <c r="O164" i="51"/>
  <c r="I164" i="51"/>
  <c r="AL163" i="51"/>
  <c r="AK163" i="51" s="1"/>
  <c r="AI163" i="51"/>
  <c r="V163" i="51"/>
  <c r="U163" i="51"/>
  <c r="AE163" i="51" s="1"/>
  <c r="R163" i="51"/>
  <c r="I163" i="51"/>
  <c r="O163" i="51" s="1"/>
  <c r="AL162" i="51"/>
  <c r="AK162" i="51" s="1"/>
  <c r="AI162" i="51"/>
  <c r="V162" i="51"/>
  <c r="U162" i="51"/>
  <c r="R162" i="51"/>
  <c r="O162" i="51"/>
  <c r="I162" i="51"/>
  <c r="AL161" i="51"/>
  <c r="AK161" i="51" s="1"/>
  <c r="AI161" i="51"/>
  <c r="V161" i="51"/>
  <c r="U161" i="51"/>
  <c r="AE161" i="51" s="1"/>
  <c r="R161" i="51"/>
  <c r="I161" i="51"/>
  <c r="O161" i="51" s="1"/>
  <c r="AL160" i="51"/>
  <c r="AK160" i="51" s="1"/>
  <c r="AI160" i="51"/>
  <c r="V160" i="51"/>
  <c r="U160" i="51"/>
  <c r="R160" i="51"/>
  <c r="O160" i="51"/>
  <c r="I160" i="51"/>
  <c r="AL159" i="51"/>
  <c r="AK159" i="51" s="1"/>
  <c r="AI159" i="51"/>
  <c r="V159" i="51"/>
  <c r="U159" i="51"/>
  <c r="AE159" i="51" s="1"/>
  <c r="R159" i="51"/>
  <c r="I159" i="51"/>
  <c r="O159" i="51" s="1"/>
  <c r="AL158" i="51"/>
  <c r="AK158" i="51" s="1"/>
  <c r="AI158" i="51"/>
  <c r="V158" i="51"/>
  <c r="U158" i="51"/>
  <c r="R158" i="51"/>
  <c r="O158" i="51"/>
  <c r="I158" i="51"/>
  <c r="AL157" i="51"/>
  <c r="AK157" i="51" s="1"/>
  <c r="AI157" i="51"/>
  <c r="V157" i="51"/>
  <c r="U157" i="51"/>
  <c r="AE157" i="51" s="1"/>
  <c r="R157" i="51"/>
  <c r="I157" i="51"/>
  <c r="O157" i="51" s="1"/>
  <c r="AL156" i="51"/>
  <c r="AK156" i="51" s="1"/>
  <c r="AI156" i="51"/>
  <c r="V156" i="51"/>
  <c r="U156" i="51"/>
  <c r="R156" i="51"/>
  <c r="O156" i="51"/>
  <c r="I156" i="51"/>
  <c r="AL155" i="51"/>
  <c r="AK155" i="51" s="1"/>
  <c r="AI155" i="51"/>
  <c r="V155" i="51"/>
  <c r="U155" i="51"/>
  <c r="AE155" i="51" s="1"/>
  <c r="R155" i="51"/>
  <c r="I155" i="51"/>
  <c r="O155" i="51" s="1"/>
  <c r="AL154" i="51"/>
  <c r="AK154" i="51" s="1"/>
  <c r="AI154" i="51"/>
  <c r="V154" i="51"/>
  <c r="U154" i="51"/>
  <c r="R154" i="51"/>
  <c r="O154" i="51"/>
  <c r="I154" i="51"/>
  <c r="AL153" i="51"/>
  <c r="AK153" i="51" s="1"/>
  <c r="AI153" i="51"/>
  <c r="V153" i="51"/>
  <c r="U153" i="51"/>
  <c r="AE153" i="51" s="1"/>
  <c r="R153" i="51"/>
  <c r="I153" i="51"/>
  <c r="O153" i="51" s="1"/>
  <c r="AL152" i="51"/>
  <c r="AK152" i="51" s="1"/>
  <c r="AI152" i="51"/>
  <c r="V152" i="51"/>
  <c r="U152" i="51"/>
  <c r="R152" i="51"/>
  <c r="O152" i="51"/>
  <c r="I152" i="51"/>
  <c r="AL151" i="51"/>
  <c r="AK151" i="51" s="1"/>
  <c r="AI151" i="51"/>
  <c r="V151" i="51"/>
  <c r="U151" i="51"/>
  <c r="AE151" i="51" s="1"/>
  <c r="R151" i="51"/>
  <c r="I151" i="51"/>
  <c r="O151" i="51" s="1"/>
  <c r="AL150" i="51"/>
  <c r="AK150" i="51" s="1"/>
  <c r="AI150" i="51"/>
  <c r="V150" i="51"/>
  <c r="U150" i="51"/>
  <c r="R150" i="51"/>
  <c r="O150" i="51"/>
  <c r="I150" i="51"/>
  <c r="AL149" i="51"/>
  <c r="AK149" i="51" s="1"/>
  <c r="AI149" i="51"/>
  <c r="V149" i="51"/>
  <c r="U149" i="51"/>
  <c r="AE149" i="51" s="1"/>
  <c r="R149" i="51"/>
  <c r="I149" i="51"/>
  <c r="O149" i="51" s="1"/>
  <c r="AL148" i="51"/>
  <c r="AK148" i="51" s="1"/>
  <c r="AI148" i="51"/>
  <c r="V148" i="51"/>
  <c r="U148" i="51"/>
  <c r="R148" i="51"/>
  <c r="O148" i="51"/>
  <c r="I148" i="51"/>
  <c r="AL146" i="51"/>
  <c r="AK146" i="51" s="1"/>
  <c r="AI146" i="51"/>
  <c r="V146" i="51"/>
  <c r="U146" i="51"/>
  <c r="AE146" i="51" s="1"/>
  <c r="R146" i="51"/>
  <c r="I146" i="51"/>
  <c r="O146" i="51" s="1"/>
  <c r="AL145" i="51"/>
  <c r="AK145" i="51" s="1"/>
  <c r="AI145" i="51"/>
  <c r="V145" i="51"/>
  <c r="U145" i="51"/>
  <c r="R145" i="51"/>
  <c r="O145" i="51"/>
  <c r="I145" i="51"/>
  <c r="AL144" i="51"/>
  <c r="AK144" i="51" s="1"/>
  <c r="AI144" i="51"/>
  <c r="V144" i="51"/>
  <c r="U144" i="51"/>
  <c r="AE144" i="51" s="1"/>
  <c r="R144" i="51"/>
  <c r="I144" i="51"/>
  <c r="O144" i="51" s="1"/>
  <c r="AL143" i="51"/>
  <c r="AK143" i="51" s="1"/>
  <c r="AI143" i="51"/>
  <c r="V143" i="51"/>
  <c r="U143" i="51"/>
  <c r="R143" i="51"/>
  <c r="O143" i="51"/>
  <c r="I143" i="51"/>
  <c r="AL142" i="51"/>
  <c r="AK142" i="51" s="1"/>
  <c r="AI142" i="51"/>
  <c r="V142" i="51"/>
  <c r="U142" i="51"/>
  <c r="AE142" i="51" s="1"/>
  <c r="R142" i="51"/>
  <c r="I142" i="51"/>
  <c r="O142" i="51" s="1"/>
  <c r="AL141" i="51"/>
  <c r="AK141" i="51" s="1"/>
  <c r="AI141" i="51"/>
  <c r="V141" i="51"/>
  <c r="U141" i="51"/>
  <c r="R141" i="51"/>
  <c r="O141" i="51"/>
  <c r="I141" i="51"/>
  <c r="AL140" i="51"/>
  <c r="AK140" i="51" s="1"/>
  <c r="AI140" i="51"/>
  <c r="V140" i="51"/>
  <c r="U140" i="51"/>
  <c r="AE140" i="51" s="1"/>
  <c r="R140" i="51"/>
  <c r="I140" i="51"/>
  <c r="O140" i="51" s="1"/>
  <c r="AL139" i="51"/>
  <c r="AK139" i="51" s="1"/>
  <c r="AI139" i="51"/>
  <c r="V139" i="51"/>
  <c r="U139" i="51"/>
  <c r="R139" i="51"/>
  <c r="O139" i="51"/>
  <c r="I139" i="51"/>
  <c r="AL138" i="51"/>
  <c r="AK138" i="51" s="1"/>
  <c r="AI138" i="51"/>
  <c r="V138" i="51"/>
  <c r="U138" i="51"/>
  <c r="AE138" i="51" s="1"/>
  <c r="R138" i="51"/>
  <c r="I138" i="51"/>
  <c r="O138" i="51" s="1"/>
  <c r="AL137" i="51"/>
  <c r="AK137" i="51" s="1"/>
  <c r="AI137" i="51"/>
  <c r="V137" i="51"/>
  <c r="U137" i="51"/>
  <c r="R137" i="51"/>
  <c r="O137" i="51"/>
  <c r="I137" i="51"/>
  <c r="AL136" i="51"/>
  <c r="AK136" i="51" s="1"/>
  <c r="AI136" i="51"/>
  <c r="V136" i="51"/>
  <c r="U136" i="51"/>
  <c r="AE136" i="51" s="1"/>
  <c r="R136" i="51"/>
  <c r="I136" i="51"/>
  <c r="O136" i="51" s="1"/>
  <c r="AL135" i="51"/>
  <c r="AK135" i="51" s="1"/>
  <c r="AI135" i="51"/>
  <c r="V135" i="51"/>
  <c r="U135" i="51"/>
  <c r="R135" i="51"/>
  <c r="O135" i="51"/>
  <c r="I135" i="51"/>
  <c r="AL134" i="51"/>
  <c r="AK134" i="51" s="1"/>
  <c r="AI134" i="51"/>
  <c r="V134" i="51"/>
  <c r="U134" i="51"/>
  <c r="AE134" i="51" s="1"/>
  <c r="R134" i="51"/>
  <c r="I134" i="51"/>
  <c r="O134" i="51" s="1"/>
  <c r="AL133" i="51"/>
  <c r="AK133" i="51" s="1"/>
  <c r="AI133" i="51"/>
  <c r="V133" i="51"/>
  <c r="U133" i="51"/>
  <c r="R133" i="51"/>
  <c r="O133" i="51"/>
  <c r="I133" i="51"/>
  <c r="AL132" i="51"/>
  <c r="AK132" i="51" s="1"/>
  <c r="AI132" i="51"/>
  <c r="V132" i="51"/>
  <c r="U132" i="51"/>
  <c r="AE132" i="51" s="1"/>
  <c r="R132" i="51"/>
  <c r="I132" i="51"/>
  <c r="O132" i="51" s="1"/>
  <c r="AL131" i="51"/>
  <c r="AK131" i="51" s="1"/>
  <c r="AI131" i="51"/>
  <c r="V131" i="51"/>
  <c r="U131" i="51"/>
  <c r="R131" i="51"/>
  <c r="O131" i="51"/>
  <c r="I131" i="51"/>
  <c r="AL130" i="51"/>
  <c r="AK130" i="51" s="1"/>
  <c r="AI130" i="51"/>
  <c r="V130" i="51"/>
  <c r="U130" i="51"/>
  <c r="AE130" i="51" s="1"/>
  <c r="R130" i="51"/>
  <c r="I130" i="51"/>
  <c r="O130" i="51" s="1"/>
  <c r="AL129" i="51"/>
  <c r="AK129" i="51" s="1"/>
  <c r="AI129" i="51"/>
  <c r="V129" i="51"/>
  <c r="U129" i="51"/>
  <c r="R129" i="51"/>
  <c r="O129" i="51"/>
  <c r="I129" i="51"/>
  <c r="AL128" i="51"/>
  <c r="AK128" i="51" s="1"/>
  <c r="AI128" i="51"/>
  <c r="V128" i="51"/>
  <c r="U128" i="51"/>
  <c r="AE128" i="51" s="1"/>
  <c r="R128" i="51"/>
  <c r="I128" i="51"/>
  <c r="O128" i="51" s="1"/>
  <c r="AL127" i="51"/>
  <c r="AK127" i="51" s="1"/>
  <c r="AI127" i="51"/>
  <c r="V127" i="51"/>
  <c r="U127" i="51"/>
  <c r="R127" i="51"/>
  <c r="O127" i="51"/>
  <c r="I127" i="51"/>
  <c r="AL126" i="51"/>
  <c r="AK126" i="51" s="1"/>
  <c r="AI126" i="51"/>
  <c r="V126" i="51"/>
  <c r="U126" i="51"/>
  <c r="AE126" i="51" s="1"/>
  <c r="R126" i="51"/>
  <c r="I126" i="51"/>
  <c r="O126" i="51" s="1"/>
  <c r="AL125" i="51"/>
  <c r="AK125" i="51" s="1"/>
  <c r="AI125" i="51"/>
  <c r="V125" i="51"/>
  <c r="U125" i="51"/>
  <c r="R125" i="51"/>
  <c r="O125" i="51"/>
  <c r="I125" i="51"/>
  <c r="AL124" i="51"/>
  <c r="AK124" i="51" s="1"/>
  <c r="AI124" i="51"/>
  <c r="V124" i="51"/>
  <c r="U124" i="51"/>
  <c r="AE124" i="51" s="1"/>
  <c r="R124" i="51"/>
  <c r="I124" i="51"/>
  <c r="O124" i="51" s="1"/>
  <c r="AL123" i="51"/>
  <c r="AK123" i="51" s="1"/>
  <c r="AI123" i="51"/>
  <c r="V123" i="51"/>
  <c r="U123" i="51"/>
  <c r="R123" i="51"/>
  <c r="O123" i="51"/>
  <c r="I123" i="51"/>
  <c r="AL122" i="51"/>
  <c r="AK122" i="51" s="1"/>
  <c r="AI122" i="51"/>
  <c r="V122" i="51"/>
  <c r="U122" i="51"/>
  <c r="R122" i="51"/>
  <c r="I122" i="51"/>
  <c r="O122" i="51" s="1"/>
  <c r="AL120" i="51"/>
  <c r="AK120" i="51" s="1"/>
  <c r="AI120" i="51"/>
  <c r="V120" i="51"/>
  <c r="U120" i="51"/>
  <c r="R120" i="51"/>
  <c r="O120" i="51"/>
  <c r="I120" i="51"/>
  <c r="AL119" i="51"/>
  <c r="AK119" i="51" s="1"/>
  <c r="AI119" i="51"/>
  <c r="V119" i="51"/>
  <c r="U119" i="51"/>
  <c r="AE119" i="51" s="1"/>
  <c r="R119" i="51"/>
  <c r="I119" i="51"/>
  <c r="O119" i="51" s="1"/>
  <c r="AL118" i="51"/>
  <c r="AK118" i="51" s="1"/>
  <c r="AI118" i="51"/>
  <c r="V118" i="51"/>
  <c r="U118" i="51"/>
  <c r="R118" i="51"/>
  <c r="O118" i="51"/>
  <c r="I118" i="51"/>
  <c r="AL117" i="51"/>
  <c r="AK117" i="51" s="1"/>
  <c r="AI117" i="51"/>
  <c r="V117" i="51"/>
  <c r="U117" i="51"/>
  <c r="AE117" i="51" s="1"/>
  <c r="R117" i="51"/>
  <c r="I117" i="51"/>
  <c r="O117" i="51" s="1"/>
  <c r="AL116" i="51"/>
  <c r="AK116" i="51" s="1"/>
  <c r="AI116" i="51"/>
  <c r="V116" i="51"/>
  <c r="U116" i="51"/>
  <c r="R116" i="51"/>
  <c r="O116" i="51"/>
  <c r="I116" i="51"/>
  <c r="AL115" i="51"/>
  <c r="AK115" i="51" s="1"/>
  <c r="AI115" i="51"/>
  <c r="V115" i="51"/>
  <c r="U115" i="51"/>
  <c r="R115" i="51"/>
  <c r="I115" i="51"/>
  <c r="O115" i="51" s="1"/>
  <c r="AL114" i="51"/>
  <c r="AK114" i="51" s="1"/>
  <c r="AI114" i="51"/>
  <c r="V114" i="51"/>
  <c r="U114" i="51"/>
  <c r="R114" i="51"/>
  <c r="O114" i="51"/>
  <c r="I114" i="51"/>
  <c r="AL113" i="51"/>
  <c r="AK113" i="51" s="1"/>
  <c r="AI113" i="51"/>
  <c r="V113" i="51"/>
  <c r="U113" i="51"/>
  <c r="AE113" i="51" s="1"/>
  <c r="R113" i="51"/>
  <c r="I113" i="51"/>
  <c r="O113" i="51" s="1"/>
  <c r="AL112" i="51"/>
  <c r="AK112" i="51" s="1"/>
  <c r="AI112" i="51"/>
  <c r="V112" i="51"/>
  <c r="U112" i="51"/>
  <c r="R112" i="51"/>
  <c r="O112" i="51"/>
  <c r="I112" i="51"/>
  <c r="AI109" i="51"/>
  <c r="V109" i="51"/>
  <c r="U109" i="51"/>
  <c r="R109" i="51"/>
  <c r="O109" i="51"/>
  <c r="I109" i="51"/>
  <c r="AI108" i="51"/>
  <c r="V108" i="51"/>
  <c r="U108" i="51"/>
  <c r="R108" i="51"/>
  <c r="O108" i="51"/>
  <c r="I108" i="51"/>
  <c r="AI107" i="51"/>
  <c r="V107" i="51"/>
  <c r="U107" i="51"/>
  <c r="R107" i="51"/>
  <c r="O107" i="51"/>
  <c r="I107" i="51"/>
  <c r="AI106" i="51"/>
  <c r="V106" i="51"/>
  <c r="U106" i="51"/>
  <c r="R106" i="51"/>
  <c r="O106" i="51"/>
  <c r="I106" i="51"/>
  <c r="AI105" i="51"/>
  <c r="V105" i="51"/>
  <c r="U105" i="51"/>
  <c r="R105" i="51"/>
  <c r="O105" i="51"/>
  <c r="I105" i="51"/>
  <c r="AI104" i="51"/>
  <c r="V104" i="51"/>
  <c r="U104" i="51"/>
  <c r="R104" i="51"/>
  <c r="O104" i="51"/>
  <c r="I104" i="51"/>
  <c r="AI103" i="51"/>
  <c r="V103" i="51"/>
  <c r="U103" i="51"/>
  <c r="R103" i="51"/>
  <c r="O103" i="51"/>
  <c r="I103" i="51"/>
  <c r="AI102" i="51"/>
  <c r="V102" i="51"/>
  <c r="U102" i="51"/>
  <c r="R102" i="51"/>
  <c r="O102" i="51"/>
  <c r="I102" i="51"/>
  <c r="AI101" i="51"/>
  <c r="V101" i="51"/>
  <c r="U101" i="51"/>
  <c r="R101" i="51"/>
  <c r="O101" i="51"/>
  <c r="I101" i="51"/>
  <c r="AI100" i="51"/>
  <c r="V100" i="51"/>
  <c r="U100" i="51"/>
  <c r="R100" i="51"/>
  <c r="O100" i="51"/>
  <c r="I100" i="51"/>
  <c r="AI99" i="51"/>
  <c r="V99" i="51"/>
  <c r="U99" i="51"/>
  <c r="R99" i="51"/>
  <c r="O99" i="51"/>
  <c r="I99" i="51"/>
  <c r="AI98" i="51"/>
  <c r="V98" i="51"/>
  <c r="U98" i="51"/>
  <c r="R98" i="51"/>
  <c r="O98" i="51"/>
  <c r="I98" i="51"/>
  <c r="AI97" i="51"/>
  <c r="V97" i="51"/>
  <c r="U97" i="51"/>
  <c r="R97" i="51"/>
  <c r="O97" i="51"/>
  <c r="I97" i="51"/>
  <c r="AI96" i="51"/>
  <c r="V96" i="51"/>
  <c r="U96" i="51"/>
  <c r="R96" i="51"/>
  <c r="O96" i="51"/>
  <c r="I96" i="51"/>
  <c r="AI95" i="51"/>
  <c r="V95" i="51"/>
  <c r="U95" i="51"/>
  <c r="R95" i="51"/>
  <c r="O95" i="51"/>
  <c r="I95" i="51"/>
  <c r="AI94" i="51"/>
  <c r="V94" i="51"/>
  <c r="U94" i="51"/>
  <c r="R94" i="51"/>
  <c r="O94" i="51"/>
  <c r="I94" i="51"/>
  <c r="AI93" i="51"/>
  <c r="V93" i="51"/>
  <c r="U93" i="51"/>
  <c r="R93" i="51"/>
  <c r="O93" i="51"/>
  <c r="I93" i="51"/>
  <c r="AI92" i="51"/>
  <c r="V92" i="51"/>
  <c r="U92" i="51"/>
  <c r="R92" i="51"/>
  <c r="O92" i="51"/>
  <c r="I92" i="51"/>
  <c r="AI91" i="51"/>
  <c r="V91" i="51"/>
  <c r="U91" i="51"/>
  <c r="R91" i="51"/>
  <c r="O91" i="51"/>
  <c r="I91" i="51"/>
  <c r="AI90" i="51"/>
  <c r="V90" i="51"/>
  <c r="U90" i="51"/>
  <c r="R90" i="51"/>
  <c r="O90" i="51"/>
  <c r="I90" i="51"/>
  <c r="AI89" i="51"/>
  <c r="V89" i="51"/>
  <c r="U89" i="51"/>
  <c r="R89" i="51"/>
  <c r="O89" i="51"/>
  <c r="I89" i="51"/>
  <c r="AI88" i="51"/>
  <c r="V88" i="51"/>
  <c r="U88" i="51"/>
  <c r="R88" i="51"/>
  <c r="O88" i="51"/>
  <c r="I88" i="51"/>
  <c r="AI87" i="51"/>
  <c r="V87" i="51"/>
  <c r="U87" i="51"/>
  <c r="R87" i="51"/>
  <c r="O87" i="51"/>
  <c r="I87" i="51"/>
  <c r="AI86" i="51"/>
  <c r="V86" i="51"/>
  <c r="U86" i="51"/>
  <c r="R86" i="51"/>
  <c r="O86" i="51"/>
  <c r="I86" i="51"/>
  <c r="AI85" i="51"/>
  <c r="V85" i="51"/>
  <c r="U85" i="51"/>
  <c r="R85" i="51"/>
  <c r="O85" i="51"/>
  <c r="I85" i="51"/>
  <c r="AI84" i="51"/>
  <c r="V84" i="51"/>
  <c r="U84" i="51"/>
  <c r="R84" i="51"/>
  <c r="O84" i="51"/>
  <c r="I84" i="51"/>
  <c r="AI83" i="51"/>
  <c r="V83" i="51"/>
  <c r="U83" i="51"/>
  <c r="R83" i="51"/>
  <c r="O83" i="51"/>
  <c r="I83" i="51"/>
  <c r="AI82" i="51"/>
  <c r="V82" i="51"/>
  <c r="U82" i="51"/>
  <c r="R82" i="51"/>
  <c r="O82" i="51"/>
  <c r="I82" i="51"/>
  <c r="AI81" i="51"/>
  <c r="V81" i="51"/>
  <c r="U81" i="51"/>
  <c r="R81" i="51"/>
  <c r="O81" i="51"/>
  <c r="I81" i="51"/>
  <c r="AI80" i="51"/>
  <c r="V80" i="51"/>
  <c r="U80" i="51"/>
  <c r="R80" i="51"/>
  <c r="O80" i="51"/>
  <c r="I80" i="51"/>
  <c r="AI79" i="51"/>
  <c r="V79" i="51"/>
  <c r="U79" i="51"/>
  <c r="R79" i="51"/>
  <c r="O79" i="51"/>
  <c r="I79" i="51"/>
  <c r="AI78" i="51"/>
  <c r="V78" i="51"/>
  <c r="U78" i="51"/>
  <c r="R78" i="51"/>
  <c r="O78" i="51"/>
  <c r="I78" i="51"/>
  <c r="AI77" i="51"/>
  <c r="V77" i="51"/>
  <c r="U77" i="51"/>
  <c r="R77" i="51"/>
  <c r="O77" i="51"/>
  <c r="I77" i="51"/>
  <c r="AL76" i="51"/>
  <c r="AK76" i="51" s="1"/>
  <c r="AI76" i="51"/>
  <c r="V76" i="51"/>
  <c r="U76" i="51"/>
  <c r="AE76" i="51" s="1"/>
  <c r="R76" i="51"/>
  <c r="J76" i="51"/>
  <c r="I76" i="51"/>
  <c r="AL75" i="51"/>
  <c r="AK75" i="51" s="1"/>
  <c r="AI75" i="51"/>
  <c r="V75" i="51"/>
  <c r="U75" i="51"/>
  <c r="AE75" i="51" s="1"/>
  <c r="R75" i="51"/>
  <c r="J75" i="51"/>
  <c r="O75" i="51" s="1"/>
  <c r="I75" i="51"/>
  <c r="AL74" i="51"/>
  <c r="AK74" i="51" s="1"/>
  <c r="AI74" i="51"/>
  <c r="V74" i="51"/>
  <c r="U74" i="51"/>
  <c r="AE74" i="51" s="1"/>
  <c r="R74" i="51"/>
  <c r="J74" i="51"/>
  <c r="I74" i="51"/>
  <c r="AL73" i="51"/>
  <c r="AK73" i="51" s="1"/>
  <c r="AI73" i="51"/>
  <c r="V73" i="51"/>
  <c r="U73" i="51"/>
  <c r="AE73" i="51" s="1"/>
  <c r="R73" i="51"/>
  <c r="J73" i="51"/>
  <c r="I73" i="51"/>
  <c r="AL72" i="51"/>
  <c r="AK72" i="51" s="1"/>
  <c r="AI72" i="51"/>
  <c r="V72" i="51"/>
  <c r="U72" i="51"/>
  <c r="AE72" i="51" s="1"/>
  <c r="R72" i="51"/>
  <c r="J72" i="51"/>
  <c r="O72" i="51" s="1"/>
  <c r="I72" i="51"/>
  <c r="AL71" i="51"/>
  <c r="AK71" i="51" s="1"/>
  <c r="AI71" i="51"/>
  <c r="V71" i="51"/>
  <c r="U71" i="51"/>
  <c r="AE71" i="51" s="1"/>
  <c r="R71" i="51"/>
  <c r="J71" i="51"/>
  <c r="I71" i="51"/>
  <c r="AL70" i="51"/>
  <c r="AK70" i="51" s="1"/>
  <c r="AI70" i="51"/>
  <c r="V70" i="51"/>
  <c r="U70" i="51"/>
  <c r="AE70" i="51" s="1"/>
  <c r="R70" i="51"/>
  <c r="J70" i="51"/>
  <c r="I70" i="51"/>
  <c r="AL69" i="51"/>
  <c r="AK69" i="51" s="1"/>
  <c r="AI69" i="51"/>
  <c r="V69" i="51"/>
  <c r="U69" i="51"/>
  <c r="AE69" i="51" s="1"/>
  <c r="R69" i="51"/>
  <c r="J69" i="51"/>
  <c r="O69" i="51" s="1"/>
  <c r="I69" i="51"/>
  <c r="AL68" i="51"/>
  <c r="AK68" i="51" s="1"/>
  <c r="AI68" i="51"/>
  <c r="V68" i="51"/>
  <c r="U68" i="51"/>
  <c r="AE68" i="51" s="1"/>
  <c r="R68" i="51"/>
  <c r="J68" i="51"/>
  <c r="I68" i="51"/>
  <c r="AL66" i="51"/>
  <c r="AK66" i="51" s="1"/>
  <c r="AI66" i="51"/>
  <c r="V66" i="51"/>
  <c r="U66" i="51"/>
  <c r="AE66" i="51" s="1"/>
  <c r="R66" i="51"/>
  <c r="I66" i="51"/>
  <c r="AL65" i="51"/>
  <c r="AK65" i="51" s="1"/>
  <c r="AI65" i="51"/>
  <c r="V65" i="51"/>
  <c r="U65" i="51"/>
  <c r="R65" i="51"/>
  <c r="I65" i="51"/>
  <c r="AL64" i="51"/>
  <c r="AK64" i="51" s="1"/>
  <c r="AI64" i="51"/>
  <c r="V64" i="51"/>
  <c r="U64" i="51"/>
  <c r="AE64" i="51" s="1"/>
  <c r="R64" i="51"/>
  <c r="I64" i="51"/>
  <c r="AL63" i="51"/>
  <c r="AK63" i="51" s="1"/>
  <c r="AI63" i="51"/>
  <c r="V63" i="51"/>
  <c r="U63" i="51"/>
  <c r="R63" i="51"/>
  <c r="O63" i="51"/>
  <c r="I63" i="51"/>
  <c r="AL62" i="51"/>
  <c r="AK62" i="51" s="1"/>
  <c r="AI62" i="51"/>
  <c r="V62" i="51"/>
  <c r="U62" i="51"/>
  <c r="AE62" i="51" s="1"/>
  <c r="R62" i="51"/>
  <c r="I62" i="51"/>
  <c r="AL61" i="51"/>
  <c r="AK61" i="51" s="1"/>
  <c r="AI61" i="51"/>
  <c r="V61" i="51"/>
  <c r="U61" i="51"/>
  <c r="R61" i="51"/>
  <c r="J61" i="51"/>
  <c r="I61" i="51"/>
  <c r="AL60" i="51"/>
  <c r="AK60" i="51" s="1"/>
  <c r="AI60" i="51"/>
  <c r="V60" i="51"/>
  <c r="U60" i="51"/>
  <c r="R60" i="51"/>
  <c r="I60" i="51"/>
  <c r="AL59" i="51"/>
  <c r="AK59" i="51" s="1"/>
  <c r="AI59" i="51"/>
  <c r="V59" i="51"/>
  <c r="U59" i="51"/>
  <c r="AE59" i="51" s="1"/>
  <c r="R59" i="51"/>
  <c r="I59" i="51"/>
  <c r="O59" i="51" s="1"/>
  <c r="AL58" i="51"/>
  <c r="AK58" i="51" s="1"/>
  <c r="AI58" i="51"/>
  <c r="V58" i="51"/>
  <c r="U58" i="51"/>
  <c r="R58" i="51"/>
  <c r="I58" i="51"/>
  <c r="O58" i="51" s="1"/>
  <c r="AI56" i="51"/>
  <c r="V56" i="51"/>
  <c r="U56" i="51"/>
  <c r="AE56" i="51" s="1"/>
  <c r="I56" i="51"/>
  <c r="C56" i="51"/>
  <c r="AL56" i="51" s="1"/>
  <c r="AK56" i="51" s="1"/>
  <c r="U55" i="51"/>
  <c r="AE55" i="51" s="1"/>
  <c r="I55" i="51"/>
  <c r="C55" i="51"/>
  <c r="AL55" i="51" s="1"/>
  <c r="AK55" i="51" s="1"/>
  <c r="AI54" i="51"/>
  <c r="V54" i="51"/>
  <c r="U54" i="51"/>
  <c r="AE54" i="51" s="1"/>
  <c r="I54" i="51"/>
  <c r="C54" i="51"/>
  <c r="AL54" i="51" s="1"/>
  <c r="AK54" i="51" s="1"/>
  <c r="AL53" i="51"/>
  <c r="AK53" i="51" s="1"/>
  <c r="V53" i="51"/>
  <c r="U53" i="51"/>
  <c r="AE53" i="51" s="1"/>
  <c r="I53" i="51"/>
  <c r="C53" i="51"/>
  <c r="R53" i="51" s="1"/>
  <c r="U52" i="51"/>
  <c r="AE52" i="51" s="1"/>
  <c r="I52" i="51"/>
  <c r="C52" i="51"/>
  <c r="AL52" i="51" s="1"/>
  <c r="AK52" i="51" s="1"/>
  <c r="AI51" i="51"/>
  <c r="V51" i="51"/>
  <c r="U51" i="51"/>
  <c r="AE51" i="51" s="1"/>
  <c r="I51" i="51"/>
  <c r="C51" i="51"/>
  <c r="AL51" i="51" s="1"/>
  <c r="AK51" i="51" s="1"/>
  <c r="AL50" i="51"/>
  <c r="AK50" i="51" s="1"/>
  <c r="AI50" i="51"/>
  <c r="V50" i="51"/>
  <c r="U50" i="51"/>
  <c r="AE50" i="51" s="1"/>
  <c r="R50" i="51"/>
  <c r="I50" i="51"/>
  <c r="O50" i="51" s="1"/>
  <c r="AL49" i="51"/>
  <c r="AK49" i="51" s="1"/>
  <c r="AI49" i="51"/>
  <c r="V49" i="51"/>
  <c r="U49" i="51"/>
  <c r="AE49" i="51" s="1"/>
  <c r="R49" i="51"/>
  <c r="O49" i="51"/>
  <c r="I49" i="51"/>
  <c r="AL48" i="51"/>
  <c r="AK48" i="51" s="1"/>
  <c r="AI48" i="51"/>
  <c r="V48" i="51"/>
  <c r="U48" i="51"/>
  <c r="AE48" i="51" s="1"/>
  <c r="R48" i="51"/>
  <c r="I48" i="51"/>
  <c r="AL47" i="51"/>
  <c r="AK47" i="51" s="1"/>
  <c r="AI47" i="51"/>
  <c r="V47" i="51"/>
  <c r="U47" i="51"/>
  <c r="AE47" i="51" s="1"/>
  <c r="R47" i="51"/>
  <c r="O47" i="51"/>
  <c r="I47" i="51"/>
  <c r="AL46" i="51"/>
  <c r="AK46" i="51" s="1"/>
  <c r="AI46" i="51"/>
  <c r="V46" i="51"/>
  <c r="U46" i="51"/>
  <c r="AE46" i="51" s="1"/>
  <c r="R46" i="51"/>
  <c r="I46" i="51"/>
  <c r="O46" i="51" s="1"/>
  <c r="AL45" i="51"/>
  <c r="AK45" i="51" s="1"/>
  <c r="AI45" i="51"/>
  <c r="V45" i="51"/>
  <c r="U45" i="51"/>
  <c r="AE45" i="51" s="1"/>
  <c r="R45" i="51"/>
  <c r="I45" i="51"/>
  <c r="O45" i="51" s="1"/>
  <c r="AL44" i="51"/>
  <c r="AK44" i="51" s="1"/>
  <c r="AI44" i="51"/>
  <c r="V44" i="51"/>
  <c r="U44" i="51"/>
  <c r="AE44" i="51" s="1"/>
  <c r="R44" i="51"/>
  <c r="I44" i="51"/>
  <c r="AL43" i="51"/>
  <c r="AK43" i="51" s="1"/>
  <c r="AI43" i="51"/>
  <c r="V43" i="51"/>
  <c r="U43" i="51"/>
  <c r="AE43" i="51" s="1"/>
  <c r="R43" i="51"/>
  <c r="I43" i="51"/>
  <c r="O43" i="51" s="1"/>
  <c r="AL42" i="51"/>
  <c r="AK42" i="51" s="1"/>
  <c r="AI42" i="51"/>
  <c r="V42" i="51"/>
  <c r="U42" i="51"/>
  <c r="AE42" i="51" s="1"/>
  <c r="R42" i="51"/>
  <c r="I42" i="51"/>
  <c r="O42" i="51" s="1"/>
  <c r="AL41" i="51"/>
  <c r="AK41" i="51" s="1"/>
  <c r="AI41" i="51"/>
  <c r="V41" i="51"/>
  <c r="U41" i="51"/>
  <c r="AE41" i="51" s="1"/>
  <c r="R41" i="51"/>
  <c r="I41" i="51"/>
  <c r="O41" i="51" s="1"/>
  <c r="AL40" i="51"/>
  <c r="AK40" i="51" s="1"/>
  <c r="AI40" i="51"/>
  <c r="V40" i="51"/>
  <c r="U40" i="51"/>
  <c r="AE40" i="51" s="1"/>
  <c r="R40" i="51"/>
  <c r="I40" i="51"/>
  <c r="AL39" i="51"/>
  <c r="AK39" i="51" s="1"/>
  <c r="AI39" i="51"/>
  <c r="V39" i="51"/>
  <c r="U39" i="51"/>
  <c r="AE39" i="51" s="1"/>
  <c r="R39" i="51"/>
  <c r="O39" i="51"/>
  <c r="I39" i="51"/>
  <c r="AL38" i="51"/>
  <c r="AK38" i="51" s="1"/>
  <c r="AI38" i="51"/>
  <c r="V38" i="51"/>
  <c r="U38" i="51"/>
  <c r="AE38" i="51" s="1"/>
  <c r="R38" i="51"/>
  <c r="I38" i="51"/>
  <c r="O38" i="51" s="1"/>
  <c r="AL37" i="51"/>
  <c r="AK37" i="51" s="1"/>
  <c r="AI37" i="51"/>
  <c r="V37" i="51"/>
  <c r="U37" i="51"/>
  <c r="AE37" i="51" s="1"/>
  <c r="R37" i="51"/>
  <c r="O37" i="51"/>
  <c r="I37" i="51"/>
  <c r="AL36" i="51"/>
  <c r="AK36" i="51" s="1"/>
  <c r="AI36" i="51"/>
  <c r="V36" i="51"/>
  <c r="U36" i="51"/>
  <c r="AE36" i="51" s="1"/>
  <c r="R36" i="51"/>
  <c r="I36" i="51"/>
  <c r="O36" i="51" s="1"/>
  <c r="AL35" i="51"/>
  <c r="AK35" i="51" s="1"/>
  <c r="AI35" i="51"/>
  <c r="V35" i="51"/>
  <c r="U35" i="51"/>
  <c r="AE35" i="51" s="1"/>
  <c r="R35" i="51"/>
  <c r="I35" i="51"/>
  <c r="AL34" i="51"/>
  <c r="AK34" i="51" s="1"/>
  <c r="AI34" i="51"/>
  <c r="V34" i="51"/>
  <c r="U34" i="51"/>
  <c r="AE34" i="51" s="1"/>
  <c r="R34" i="51"/>
  <c r="I34" i="51"/>
  <c r="AL33" i="51"/>
  <c r="AK33" i="51" s="1"/>
  <c r="AI33" i="51"/>
  <c r="V33" i="51"/>
  <c r="U33" i="51"/>
  <c r="AE33" i="51" s="1"/>
  <c r="R33" i="51"/>
  <c r="O33" i="51"/>
  <c r="I33" i="51"/>
  <c r="AL32" i="51"/>
  <c r="AK32" i="51" s="1"/>
  <c r="AI32" i="51"/>
  <c r="V32" i="51"/>
  <c r="U32" i="51"/>
  <c r="AE32" i="51" s="1"/>
  <c r="R32" i="51"/>
  <c r="I32" i="51"/>
  <c r="O32" i="51" s="1"/>
  <c r="AL31" i="51"/>
  <c r="AK31" i="51" s="1"/>
  <c r="AI31" i="51"/>
  <c r="V31" i="51"/>
  <c r="U31" i="51"/>
  <c r="AE31" i="51" s="1"/>
  <c r="R31" i="51"/>
  <c r="O31" i="51"/>
  <c r="I31" i="51"/>
  <c r="AL30" i="51"/>
  <c r="AK30" i="51" s="1"/>
  <c r="AI30" i="51"/>
  <c r="V30" i="51"/>
  <c r="U30" i="51"/>
  <c r="AE30" i="51" s="1"/>
  <c r="R30" i="51"/>
  <c r="I30" i="51"/>
  <c r="AL29" i="51"/>
  <c r="AK29" i="51" s="1"/>
  <c r="AI29" i="51"/>
  <c r="V29" i="51"/>
  <c r="U29" i="51"/>
  <c r="AE29" i="51" s="1"/>
  <c r="R29" i="51"/>
  <c r="I29" i="51"/>
  <c r="AL28" i="51"/>
  <c r="AK28" i="51" s="1"/>
  <c r="AI28" i="51"/>
  <c r="V28" i="51"/>
  <c r="U28" i="51"/>
  <c r="AE28" i="51" s="1"/>
  <c r="R28" i="51"/>
  <c r="I28" i="51"/>
  <c r="AL27" i="51"/>
  <c r="AK27" i="51" s="1"/>
  <c r="AI27" i="51"/>
  <c r="V27" i="51"/>
  <c r="U27" i="51"/>
  <c r="AE27" i="51" s="1"/>
  <c r="R27" i="51"/>
  <c r="I27" i="51"/>
  <c r="O27" i="51" s="1"/>
  <c r="AL26" i="51"/>
  <c r="AK26" i="51" s="1"/>
  <c r="AI26" i="51"/>
  <c r="V26" i="51"/>
  <c r="U26" i="51"/>
  <c r="AE26" i="51" s="1"/>
  <c r="R26" i="51"/>
  <c r="I26" i="51"/>
  <c r="AL25" i="51"/>
  <c r="AK25" i="51" s="1"/>
  <c r="AI25" i="51"/>
  <c r="V25" i="51"/>
  <c r="U25" i="51"/>
  <c r="AE25" i="51" s="1"/>
  <c r="R25" i="51"/>
  <c r="O25" i="51"/>
  <c r="I25" i="51"/>
  <c r="AL24" i="51"/>
  <c r="AK24" i="51" s="1"/>
  <c r="AI24" i="51"/>
  <c r="V24" i="51"/>
  <c r="U24" i="51"/>
  <c r="AE24" i="51" s="1"/>
  <c r="R24" i="51"/>
  <c r="I24" i="51"/>
  <c r="O24" i="51" s="1"/>
  <c r="AL23" i="51"/>
  <c r="AK23" i="51" s="1"/>
  <c r="AI23" i="51"/>
  <c r="V23" i="51"/>
  <c r="U23" i="51"/>
  <c r="AE23" i="51" s="1"/>
  <c r="R23" i="51"/>
  <c r="O23" i="51"/>
  <c r="I23" i="51"/>
  <c r="AL22" i="51"/>
  <c r="AK22" i="51" s="1"/>
  <c r="AI22" i="51"/>
  <c r="V22" i="51"/>
  <c r="U22" i="51"/>
  <c r="AE22" i="51" s="1"/>
  <c r="R22" i="51"/>
  <c r="I22" i="51"/>
  <c r="O22" i="51" s="1"/>
  <c r="AL21" i="51"/>
  <c r="AK21" i="51" s="1"/>
  <c r="AI21" i="51"/>
  <c r="V21" i="51"/>
  <c r="U21" i="51"/>
  <c r="AE21" i="51" s="1"/>
  <c r="R21" i="51"/>
  <c r="I21" i="51"/>
  <c r="AL20" i="51"/>
  <c r="AK20" i="51" s="1"/>
  <c r="AI20" i="51"/>
  <c r="V20" i="51"/>
  <c r="U20" i="51"/>
  <c r="AE20" i="51" s="1"/>
  <c r="R20" i="51"/>
  <c r="I20" i="51"/>
  <c r="AL19" i="51"/>
  <c r="AK19" i="51" s="1"/>
  <c r="AI19" i="51"/>
  <c r="V19" i="51"/>
  <c r="U19" i="51"/>
  <c r="AE19" i="51" s="1"/>
  <c r="R19" i="51"/>
  <c r="O19" i="51"/>
  <c r="I19" i="51"/>
  <c r="AL18" i="51"/>
  <c r="AK18" i="51" s="1"/>
  <c r="AI18" i="51"/>
  <c r="V18" i="51"/>
  <c r="U18" i="51"/>
  <c r="AE18" i="51" s="1"/>
  <c r="R18" i="51"/>
  <c r="I18" i="51"/>
  <c r="O18" i="51" s="1"/>
  <c r="AL17" i="51"/>
  <c r="AK17" i="51" s="1"/>
  <c r="AI17" i="51"/>
  <c r="V17" i="51"/>
  <c r="U17" i="51"/>
  <c r="AE17" i="51" s="1"/>
  <c r="R17" i="51"/>
  <c r="I17" i="51"/>
  <c r="AL16" i="51"/>
  <c r="AK16" i="51" s="1"/>
  <c r="AI16" i="51"/>
  <c r="V16" i="51"/>
  <c r="U16" i="51"/>
  <c r="AE16" i="51" s="1"/>
  <c r="R16" i="51"/>
  <c r="I16" i="51"/>
  <c r="O16" i="51" s="1"/>
  <c r="AL15" i="51"/>
  <c r="AK15" i="51" s="1"/>
  <c r="AI15" i="51"/>
  <c r="V15" i="51"/>
  <c r="U15" i="51"/>
  <c r="AE15" i="51" s="1"/>
  <c r="R15" i="51"/>
  <c r="I15" i="51"/>
  <c r="O15" i="51" s="1"/>
  <c r="AL14" i="51"/>
  <c r="AK14" i="51" s="1"/>
  <c r="AI14" i="51"/>
  <c r="V14" i="51"/>
  <c r="U14" i="51"/>
  <c r="AE14" i="51" s="1"/>
  <c r="R14" i="51"/>
  <c r="I14" i="51"/>
  <c r="O14" i="51" s="1"/>
  <c r="AL13" i="51"/>
  <c r="AK13" i="51" s="1"/>
  <c r="AI13" i="51"/>
  <c r="V13" i="51"/>
  <c r="U13" i="51"/>
  <c r="AE13" i="51" s="1"/>
  <c r="R13" i="51"/>
  <c r="I13" i="51"/>
  <c r="O13" i="51" s="1"/>
  <c r="O17" i="51" l="1"/>
  <c r="O21" i="51"/>
  <c r="O29" i="51"/>
  <c r="O35" i="51"/>
  <c r="R51" i="51"/>
  <c r="V52" i="51"/>
  <c r="AI52" i="51"/>
  <c r="R54" i="51"/>
  <c r="V55" i="51"/>
  <c r="AI55" i="51"/>
  <c r="R56" i="51"/>
  <c r="O60" i="51"/>
  <c r="O61" i="51"/>
  <c r="O65" i="51"/>
  <c r="O68" i="51"/>
  <c r="O70" i="51"/>
  <c r="O74" i="51"/>
  <c r="O76" i="51"/>
  <c r="O226" i="51"/>
  <c r="O230" i="51"/>
  <c r="O242" i="51"/>
  <c r="O241" i="51" s="1"/>
  <c r="O281" i="51"/>
  <c r="O285" i="51"/>
  <c r="R52" i="51"/>
  <c r="R55" i="51"/>
  <c r="O71" i="51"/>
  <c r="O73" i="51"/>
  <c r="O291" i="51"/>
  <c r="O297" i="51"/>
  <c r="O342" i="51"/>
  <c r="O363" i="51"/>
  <c r="O419" i="51"/>
  <c r="O429" i="51"/>
  <c r="O430" i="51"/>
  <c r="O431" i="51"/>
  <c r="O439" i="51"/>
  <c r="O445" i="51"/>
  <c r="O446" i="51"/>
  <c r="O348" i="51"/>
  <c r="O372" i="51"/>
  <c r="O414" i="51"/>
  <c r="O418" i="51"/>
  <c r="O484" i="51"/>
  <c r="O488" i="51"/>
  <c r="O496" i="51"/>
  <c r="O498" i="51"/>
  <c r="O500" i="51"/>
  <c r="O504" i="51"/>
  <c r="O510" i="51"/>
  <c r="O514" i="51"/>
  <c r="O518" i="51"/>
  <c r="O522" i="51"/>
  <c r="O526" i="51"/>
  <c r="O530" i="51"/>
  <c r="O534" i="51"/>
  <c r="O538" i="51"/>
  <c r="O586" i="51"/>
  <c r="Q616" i="51"/>
  <c r="S616" i="51"/>
  <c r="Q618" i="51"/>
  <c r="S618" i="51"/>
  <c r="Q620" i="51"/>
  <c r="S620" i="51"/>
  <c r="O651" i="51"/>
  <c r="O649" i="51"/>
  <c r="U649" i="51"/>
  <c r="P619" i="51"/>
  <c r="AE559" i="51"/>
  <c r="P617" i="51"/>
  <c r="R241" i="51"/>
  <c r="AE115" i="51"/>
  <c r="AE122" i="51"/>
  <c r="AE319" i="51"/>
  <c r="AE325" i="51"/>
  <c r="AE336" i="51"/>
  <c r="AE327" i="51"/>
  <c r="AE333" i="51"/>
  <c r="P403" i="51"/>
  <c r="AE671" i="51"/>
  <c r="AE556" i="51"/>
  <c r="V672" i="51"/>
  <c r="AI672" i="51"/>
  <c r="O672" i="51"/>
  <c r="O54" i="51"/>
  <c r="O55" i="51"/>
  <c r="O56" i="51"/>
  <c r="AE60" i="51"/>
  <c r="AE63" i="51"/>
  <c r="O64" i="51"/>
  <c r="AE77" i="51"/>
  <c r="AG77" i="51" s="1"/>
  <c r="AE79" i="51"/>
  <c r="AG79" i="51" s="1"/>
  <c r="AE81" i="51"/>
  <c r="AG81" i="51" s="1"/>
  <c r="AE83" i="51"/>
  <c r="AG83" i="51" s="1"/>
  <c r="AE85" i="51"/>
  <c r="AG85" i="51" s="1"/>
  <c r="AE87" i="51"/>
  <c r="AG87" i="51" s="1"/>
  <c r="AE89" i="51"/>
  <c r="AG89" i="51" s="1"/>
  <c r="AE91" i="51"/>
  <c r="AG91" i="51" s="1"/>
  <c r="AE93" i="51"/>
  <c r="AG93" i="51" s="1"/>
  <c r="AE95" i="51"/>
  <c r="AG95" i="51" s="1"/>
  <c r="AE97" i="51"/>
  <c r="AG97" i="51" s="1"/>
  <c r="AE99" i="51"/>
  <c r="AG99" i="51" s="1"/>
  <c r="AE101" i="51"/>
  <c r="AG101" i="51" s="1"/>
  <c r="AE103" i="51"/>
  <c r="AG103" i="51" s="1"/>
  <c r="AE105" i="51"/>
  <c r="AG105" i="51" s="1"/>
  <c r="AE107" i="51"/>
  <c r="AG107" i="51" s="1"/>
  <c r="AE109" i="51"/>
  <c r="AG109" i="51" s="1"/>
  <c r="AE114" i="51"/>
  <c r="AE118" i="51"/>
  <c r="AE123" i="51"/>
  <c r="AE127" i="51"/>
  <c r="AE131" i="51"/>
  <c r="AE135" i="51"/>
  <c r="AE139" i="51"/>
  <c r="AE143" i="51"/>
  <c r="AE148" i="51"/>
  <c r="AE152" i="51"/>
  <c r="AE156" i="51"/>
  <c r="AE160" i="51"/>
  <c r="AE164" i="51"/>
  <c r="AE168" i="51"/>
  <c r="AE173" i="51"/>
  <c r="AE177" i="51"/>
  <c r="AE181" i="51"/>
  <c r="AE185" i="51"/>
  <c r="AE189" i="51"/>
  <c r="AE193" i="51"/>
  <c r="AE197" i="51"/>
  <c r="AE201" i="51"/>
  <c r="AE205" i="51"/>
  <c r="AE210" i="51"/>
  <c r="AE214" i="51"/>
  <c r="AE219" i="51"/>
  <c r="AE224" i="51"/>
  <c r="O225" i="51"/>
  <c r="AE228" i="51"/>
  <c r="O229" i="51"/>
  <c r="AE232" i="51"/>
  <c r="O233" i="51"/>
  <c r="AE238" i="51"/>
  <c r="AE244" i="51"/>
  <c r="AE250" i="51"/>
  <c r="AE255" i="51"/>
  <c r="AE259" i="51"/>
  <c r="AE263" i="51"/>
  <c r="AE267" i="51"/>
  <c r="AE271" i="51"/>
  <c r="AE275" i="51"/>
  <c r="O278" i="51"/>
  <c r="AE281" i="51"/>
  <c r="O282" i="51"/>
  <c r="AE285" i="51"/>
  <c r="O286" i="51"/>
  <c r="AE289" i="51"/>
  <c r="O290" i="51"/>
  <c r="AE293" i="51"/>
  <c r="O294" i="51"/>
  <c r="AE297" i="51"/>
  <c r="O298" i="51"/>
  <c r="AE301" i="51"/>
  <c r="O302" i="51"/>
  <c r="O303" i="51"/>
  <c r="O304" i="51"/>
  <c r="O305" i="51"/>
  <c r="AE310" i="51"/>
  <c r="AE314" i="51"/>
  <c r="AE318" i="51"/>
  <c r="AE322" i="51"/>
  <c r="AE326" i="51"/>
  <c r="AE330" i="51"/>
  <c r="AE334" i="51"/>
  <c r="O336" i="51"/>
  <c r="AE342" i="51"/>
  <c r="O343" i="51"/>
  <c r="AE346" i="51"/>
  <c r="AE350" i="51"/>
  <c r="AE354" i="51"/>
  <c r="AE358" i="51"/>
  <c r="AE366" i="51"/>
  <c r="AE370" i="51"/>
  <c r="AE380" i="51"/>
  <c r="AE384" i="51"/>
  <c r="AE388" i="51"/>
  <c r="AE392" i="51"/>
  <c r="AE396" i="51"/>
  <c r="AE400" i="51"/>
  <c r="AD403" i="51"/>
  <c r="S403" i="51"/>
  <c r="Q403" i="51"/>
  <c r="AE418" i="51"/>
  <c r="AF418" i="51"/>
  <c r="AE429" i="51"/>
  <c r="AE431" i="51"/>
  <c r="O432" i="51"/>
  <c r="O441" i="51"/>
  <c r="O444" i="51"/>
  <c r="AE450" i="51"/>
  <c r="AE452" i="51"/>
  <c r="AE454" i="51"/>
  <c r="AE456" i="51"/>
  <c r="AE458" i="51"/>
  <c r="AE460" i="51"/>
  <c r="AE478" i="51"/>
  <c r="AE484" i="51"/>
  <c r="O485" i="51"/>
  <c r="AE493" i="51"/>
  <c r="O495" i="51"/>
  <c r="AE504" i="51"/>
  <c r="O505" i="51"/>
  <c r="O507" i="51"/>
  <c r="AE510" i="51"/>
  <c r="O511" i="51"/>
  <c r="AE518" i="51"/>
  <c r="O519" i="51"/>
  <c r="AE538" i="51"/>
  <c r="O539" i="51"/>
  <c r="AE590" i="51"/>
  <c r="AE594" i="51"/>
  <c r="AE598" i="51"/>
  <c r="AE602" i="51"/>
  <c r="AE606" i="51"/>
  <c r="AE610" i="51"/>
  <c r="AE614" i="51"/>
  <c r="AE618" i="51"/>
  <c r="P618" i="51"/>
  <c r="AE622" i="51"/>
  <c r="AE626" i="51"/>
  <c r="AE630" i="51"/>
  <c r="AE634" i="51"/>
  <c r="AE654" i="51"/>
  <c r="AE661" i="51"/>
  <c r="AE665" i="51"/>
  <c r="AE669" i="51"/>
  <c r="O20" i="51"/>
  <c r="O26" i="51"/>
  <c r="O28" i="51"/>
  <c r="O30" i="51"/>
  <c r="O34" i="51"/>
  <c r="O40" i="51"/>
  <c r="O44" i="51"/>
  <c r="O48" i="51"/>
  <c r="O51" i="51"/>
  <c r="O52" i="51"/>
  <c r="O53" i="51"/>
  <c r="AI53" i="51"/>
  <c r="AE58" i="51"/>
  <c r="AE61" i="51"/>
  <c r="O62" i="51"/>
  <c r="AE65" i="51"/>
  <c r="O66" i="51"/>
  <c r="AE78" i="51"/>
  <c r="AG78" i="51" s="1"/>
  <c r="AE80" i="51"/>
  <c r="AG80" i="51" s="1"/>
  <c r="AE82" i="51"/>
  <c r="AG82" i="51" s="1"/>
  <c r="AE84" i="51"/>
  <c r="AG84" i="51" s="1"/>
  <c r="AE86" i="51"/>
  <c r="AG86" i="51" s="1"/>
  <c r="AE88" i="51"/>
  <c r="AG88" i="51" s="1"/>
  <c r="AE90" i="51"/>
  <c r="AG90" i="51" s="1"/>
  <c r="AE92" i="51"/>
  <c r="AG92" i="51" s="1"/>
  <c r="AE94" i="51"/>
  <c r="AG94" i="51" s="1"/>
  <c r="AE96" i="51"/>
  <c r="AG96" i="51" s="1"/>
  <c r="AE98" i="51"/>
  <c r="AG98" i="51" s="1"/>
  <c r="AE100" i="51"/>
  <c r="AG100" i="51" s="1"/>
  <c r="AE102" i="51"/>
  <c r="AG102" i="51" s="1"/>
  <c r="AE104" i="51"/>
  <c r="AG104" i="51" s="1"/>
  <c r="AE106" i="51"/>
  <c r="AG106" i="51" s="1"/>
  <c r="AE108" i="51"/>
  <c r="AG108" i="51" s="1"/>
  <c r="AE112" i="51"/>
  <c r="AE116" i="51"/>
  <c r="AE120" i="51"/>
  <c r="AE125" i="51"/>
  <c r="AE129" i="51"/>
  <c r="AE133" i="51"/>
  <c r="AE137" i="51"/>
  <c r="AE141" i="51"/>
  <c r="AE145" i="51"/>
  <c r="AE150" i="51"/>
  <c r="AE154" i="51"/>
  <c r="AE158" i="51"/>
  <c r="AE162" i="51"/>
  <c r="AE166" i="51"/>
  <c r="AE171" i="51"/>
  <c r="AE175" i="51"/>
  <c r="AE179" i="51"/>
  <c r="AE183" i="51"/>
  <c r="AE187" i="51"/>
  <c r="AE191" i="51"/>
  <c r="AE195" i="51"/>
  <c r="AE199" i="51"/>
  <c r="AE203" i="51"/>
  <c r="AE208" i="51"/>
  <c r="AE212" i="51"/>
  <c r="AE216" i="51"/>
  <c r="AE221" i="51"/>
  <c r="AE226" i="51"/>
  <c r="O227" i="51"/>
  <c r="AE230" i="51"/>
  <c r="O231" i="51"/>
  <c r="AE236" i="51"/>
  <c r="AE240" i="51"/>
  <c r="AE242" i="51"/>
  <c r="U241" i="51"/>
  <c r="AE248" i="51"/>
  <c r="AE252" i="51"/>
  <c r="AE257" i="51"/>
  <c r="AE261" i="51"/>
  <c r="AE265" i="51"/>
  <c r="AE269" i="51"/>
  <c r="AE273" i="51"/>
  <c r="AE279" i="51"/>
  <c r="O280" i="51"/>
  <c r="AE283" i="51"/>
  <c r="O284" i="51"/>
  <c r="AE287" i="51"/>
  <c r="O288" i="51"/>
  <c r="AE291" i="51"/>
  <c r="AE295" i="51"/>
  <c r="O296" i="51"/>
  <c r="AE299" i="51"/>
  <c r="AE308" i="51"/>
  <c r="AE312" i="51"/>
  <c r="AE316" i="51"/>
  <c r="AE320" i="51"/>
  <c r="AE324" i="51"/>
  <c r="AE328" i="51"/>
  <c r="AE332" i="51"/>
  <c r="AE337" i="51"/>
  <c r="AL338" i="51"/>
  <c r="AK338" i="51" s="1"/>
  <c r="AI338" i="51"/>
  <c r="V338" i="51"/>
  <c r="R338" i="51"/>
  <c r="AE340" i="51"/>
  <c r="AE344" i="51"/>
  <c r="AE348" i="51"/>
  <c r="AE352" i="51"/>
  <c r="AE356" i="51"/>
  <c r="AE360" i="51"/>
  <c r="AE377" i="51"/>
  <c r="AE406" i="51"/>
  <c r="AE410" i="51"/>
  <c r="AE414" i="51"/>
  <c r="AF419" i="51"/>
  <c r="AE434" i="51"/>
  <c r="AE439" i="51"/>
  <c r="O440" i="51"/>
  <c r="O443" i="51"/>
  <c r="AE446" i="51"/>
  <c r="O447" i="51"/>
  <c r="AE464" i="51"/>
  <c r="AE467" i="51"/>
  <c r="AE471" i="51"/>
  <c r="AE476" i="51"/>
  <c r="AE480" i="51"/>
  <c r="AE488" i="51"/>
  <c r="O489" i="51"/>
  <c r="AE500" i="51"/>
  <c r="O501" i="51"/>
  <c r="AE514" i="51"/>
  <c r="O515" i="51"/>
  <c r="AE522" i="51"/>
  <c r="O524" i="51"/>
  <c r="AE530" i="51"/>
  <c r="O531" i="51"/>
  <c r="AE364" i="51"/>
  <c r="AE368" i="51"/>
  <c r="AE372" i="51"/>
  <c r="O373" i="51"/>
  <c r="AE375" i="51"/>
  <c r="AE378" i="51"/>
  <c r="AE382" i="51"/>
  <c r="AE386" i="51"/>
  <c r="AE390" i="51"/>
  <c r="AE394" i="51"/>
  <c r="AE398" i="51"/>
  <c r="AE402" i="51"/>
  <c r="O403" i="51"/>
  <c r="AE404" i="51"/>
  <c r="AE408" i="51"/>
  <c r="AE412" i="51"/>
  <c r="AE416" i="51"/>
  <c r="O417" i="51"/>
  <c r="AE419" i="51"/>
  <c r="O421" i="51"/>
  <c r="O424" i="51"/>
  <c r="O425" i="51"/>
  <c r="O426" i="51"/>
  <c r="O427" i="51"/>
  <c r="O428" i="51"/>
  <c r="AE430" i="51"/>
  <c r="AE433" i="51"/>
  <c r="AE435" i="51"/>
  <c r="O436" i="51"/>
  <c r="O437" i="51"/>
  <c r="O438" i="51"/>
  <c r="AE445" i="51"/>
  <c r="AE448" i="51"/>
  <c r="AE451" i="51"/>
  <c r="AE453" i="51"/>
  <c r="AE455" i="51"/>
  <c r="AE457" i="51"/>
  <c r="AE459" i="51"/>
  <c r="AE462" i="51"/>
  <c r="AE466" i="51"/>
  <c r="AE469" i="51"/>
  <c r="AE473" i="51"/>
  <c r="AE477" i="51"/>
  <c r="AE479" i="51"/>
  <c r="AE481" i="51"/>
  <c r="O483" i="51"/>
  <c r="AE486" i="51"/>
  <c r="O487" i="51"/>
  <c r="AE490" i="51"/>
  <c r="O491" i="51"/>
  <c r="AE496" i="51"/>
  <c r="O497" i="51"/>
  <c r="AE498" i="51"/>
  <c r="O499" i="51"/>
  <c r="AE502" i="51"/>
  <c r="O503" i="51"/>
  <c r="O509" i="51"/>
  <c r="AE512" i="51"/>
  <c r="O513" i="51"/>
  <c r="AE516" i="51"/>
  <c r="O517" i="51"/>
  <c r="AE520" i="51"/>
  <c r="O521" i="51"/>
  <c r="AE525" i="51"/>
  <c r="AE526" i="51"/>
  <c r="O527" i="51"/>
  <c r="AE534" i="51"/>
  <c r="O535" i="51"/>
  <c r="AE560" i="51"/>
  <c r="AE562" i="51"/>
  <c r="AE564" i="51"/>
  <c r="AE566" i="51"/>
  <c r="AE568" i="51"/>
  <c r="AE571" i="51"/>
  <c r="AE573" i="51"/>
  <c r="AE576" i="51"/>
  <c r="AE579" i="51"/>
  <c r="AE581" i="51"/>
  <c r="AE583" i="51"/>
  <c r="AE585" i="51"/>
  <c r="AE588" i="51"/>
  <c r="AE592" i="51"/>
  <c r="AE596" i="51"/>
  <c r="AE600" i="51"/>
  <c r="AE649" i="51"/>
  <c r="AE528" i="51"/>
  <c r="O529" i="51"/>
  <c r="AE532" i="51"/>
  <c r="O533" i="51"/>
  <c r="AE536" i="51"/>
  <c r="O537" i="51"/>
  <c r="AE540" i="51"/>
  <c r="O543" i="51"/>
  <c r="O544" i="51"/>
  <c r="O545" i="51"/>
  <c r="O546" i="51"/>
  <c r="O547" i="51"/>
  <c r="O548" i="51"/>
  <c r="O549" i="51"/>
  <c r="O550" i="51"/>
  <c r="O551" i="51"/>
  <c r="O553" i="51"/>
  <c r="O554" i="51"/>
  <c r="O555" i="51"/>
  <c r="O556" i="51"/>
  <c r="O557" i="51"/>
  <c r="O558" i="51"/>
  <c r="O559" i="51"/>
  <c r="AE561" i="51"/>
  <c r="AE563" i="51"/>
  <c r="AE565" i="51"/>
  <c r="AE567" i="51"/>
  <c r="AE570" i="51"/>
  <c r="AE572" i="51"/>
  <c r="AE575" i="51"/>
  <c r="AE577" i="51"/>
  <c r="AE580" i="51"/>
  <c r="AE582" i="51"/>
  <c r="AE584" i="51"/>
  <c r="AE586" i="51"/>
  <c r="AE604" i="51"/>
  <c r="AE608" i="51"/>
  <c r="AE612" i="51"/>
  <c r="AE616" i="51"/>
  <c r="P616" i="51"/>
  <c r="AE620" i="51"/>
  <c r="P620" i="51"/>
  <c r="AE624" i="51"/>
  <c r="AE628" i="51"/>
  <c r="AE632" i="51"/>
  <c r="AE636" i="51"/>
  <c r="AD617" i="51"/>
  <c r="S617" i="51"/>
  <c r="Q617" i="51"/>
  <c r="AD619" i="51"/>
  <c r="S619" i="51"/>
  <c r="Q619" i="51"/>
  <c r="AE652" i="51"/>
  <c r="AE656" i="51"/>
  <c r="AE638" i="51"/>
  <c r="AE640" i="51"/>
  <c r="AE642" i="51"/>
  <c r="AE644" i="51"/>
  <c r="AE646" i="51"/>
  <c r="AE648" i="51"/>
  <c r="AE659" i="51"/>
  <c r="AE663" i="51"/>
  <c r="AE667" i="51"/>
  <c r="W620" i="51" l="1"/>
  <c r="W616" i="51"/>
  <c r="W403" i="51"/>
  <c r="W618" i="51"/>
  <c r="W617" i="51"/>
  <c r="AG419" i="51"/>
  <c r="W619" i="51"/>
  <c r="AE241" i="51"/>
  <c r="AG418" i="51"/>
  <c r="T189" i="59"/>
  <c r="AD189" i="59" l="1"/>
  <c r="S189" i="59"/>
  <c r="Q189" i="59"/>
  <c r="P189" i="59"/>
  <c r="T168" i="53"/>
  <c r="AD168" i="53" s="1"/>
  <c r="T170" i="54"/>
  <c r="T168" i="51"/>
  <c r="T219" i="59"/>
  <c r="T159" i="59"/>
  <c r="W189" i="59" l="1"/>
  <c r="Z189" i="59" s="1"/>
  <c r="AA189" i="59" s="1"/>
  <c r="AD159" i="59"/>
  <c r="P159" i="59"/>
  <c r="S159" i="59"/>
  <c r="Q159" i="59"/>
  <c r="T190" i="59"/>
  <c r="P219" i="59"/>
  <c r="S219" i="59"/>
  <c r="AD219" i="59"/>
  <c r="Q219" i="59"/>
  <c r="T169" i="51"/>
  <c r="P169" i="51" s="1"/>
  <c r="P168" i="53"/>
  <c r="S168" i="53"/>
  <c r="T206" i="53"/>
  <c r="P206" i="53" s="1"/>
  <c r="T208" i="54"/>
  <c r="T146" i="53"/>
  <c r="P146" i="53" s="1"/>
  <c r="T148" i="54"/>
  <c r="Q168" i="53"/>
  <c r="AD170" i="54"/>
  <c r="Q170" i="54"/>
  <c r="S170" i="54"/>
  <c r="P170" i="54"/>
  <c r="T169" i="53"/>
  <c r="Q169" i="53" s="1"/>
  <c r="T171" i="54"/>
  <c r="T146" i="51"/>
  <c r="T206" i="51"/>
  <c r="AD168" i="51"/>
  <c r="S168" i="51"/>
  <c r="Q168" i="51"/>
  <c r="P168" i="51"/>
  <c r="T421" i="59"/>
  <c r="S169" i="51" l="1"/>
  <c r="AF189" i="59"/>
  <c r="AG189" i="59" s="1"/>
  <c r="AD190" i="59"/>
  <c r="P190" i="59"/>
  <c r="S190" i="59"/>
  <c r="Q190" i="59"/>
  <c r="W159" i="59"/>
  <c r="Z159" i="59" s="1"/>
  <c r="S421" i="59"/>
  <c r="Q421" i="59"/>
  <c r="AD421" i="59"/>
  <c r="AC421" i="59" s="1"/>
  <c r="AH421" i="59" s="1"/>
  <c r="P421" i="59"/>
  <c r="W219" i="59"/>
  <c r="Z219" i="59" s="1"/>
  <c r="Q206" i="53"/>
  <c r="S146" i="53"/>
  <c r="Q169" i="51"/>
  <c r="W169" i="51" s="1"/>
  <c r="P169" i="53"/>
  <c r="AD169" i="51"/>
  <c r="T419" i="53"/>
  <c r="AD419" i="53" s="1"/>
  <c r="AC419" i="53" s="1"/>
  <c r="AH419" i="53" s="1"/>
  <c r="T422" i="54"/>
  <c r="AD206" i="53"/>
  <c r="AD146" i="53"/>
  <c r="W168" i="53"/>
  <c r="W170" i="54"/>
  <c r="S206" i="53"/>
  <c r="Q146" i="53"/>
  <c r="AD169" i="53"/>
  <c r="S169" i="53"/>
  <c r="AD148" i="54"/>
  <c r="P148" i="54"/>
  <c r="Q148" i="54"/>
  <c r="S148" i="54"/>
  <c r="AD208" i="54"/>
  <c r="Q208" i="54"/>
  <c r="P208" i="54"/>
  <c r="S208" i="54"/>
  <c r="AD171" i="54"/>
  <c r="P171" i="54"/>
  <c r="S171" i="54"/>
  <c r="Q171" i="54"/>
  <c r="T419" i="51"/>
  <c r="W168" i="51"/>
  <c r="P206" i="51"/>
  <c r="S206" i="51"/>
  <c r="AD206" i="51"/>
  <c r="Q206" i="51"/>
  <c r="P146" i="51"/>
  <c r="AD146" i="51"/>
  <c r="Q146" i="51"/>
  <c r="S146" i="51"/>
  <c r="P419" i="53" l="1"/>
  <c r="AC189" i="59"/>
  <c r="AH189" i="59" s="1"/>
  <c r="W421" i="59"/>
  <c r="Z421" i="59" s="1"/>
  <c r="AA421" i="59" s="1"/>
  <c r="W190" i="59"/>
  <c r="Z190" i="59" s="1"/>
  <c r="AA219" i="59"/>
  <c r="AF219" i="59"/>
  <c r="AA159" i="59"/>
  <c r="AF159" i="59"/>
  <c r="W206" i="53"/>
  <c r="W146" i="53"/>
  <c r="S419" i="53"/>
  <c r="W169" i="53"/>
  <c r="Q419" i="53"/>
  <c r="AD422" i="54"/>
  <c r="AC422" i="54" s="1"/>
  <c r="AH422" i="54" s="1"/>
  <c r="S422" i="54"/>
  <c r="P422" i="54"/>
  <c r="Q422" i="54"/>
  <c r="W208" i="54"/>
  <c r="W171" i="54"/>
  <c r="W148" i="54"/>
  <c r="W206" i="51"/>
  <c r="W146" i="51"/>
  <c r="AD419" i="51"/>
  <c r="AC419" i="51" s="1"/>
  <c r="AH419" i="51" s="1"/>
  <c r="S419" i="51"/>
  <c r="Q419" i="51"/>
  <c r="P419" i="51"/>
  <c r="T374" i="59"/>
  <c r="T308" i="59"/>
  <c r="T97" i="59"/>
  <c r="T110" i="59"/>
  <c r="T108" i="59"/>
  <c r="T106" i="59"/>
  <c r="T105" i="59"/>
  <c r="T104" i="59"/>
  <c r="T102" i="59"/>
  <c r="T100" i="59"/>
  <c r="T98" i="59"/>
  <c r="T96" i="59"/>
  <c r="T94" i="59"/>
  <c r="T91" i="59"/>
  <c r="T89" i="59"/>
  <c r="T87" i="59"/>
  <c r="T85" i="59"/>
  <c r="T83" i="59"/>
  <c r="T81" i="59"/>
  <c r="T80" i="59"/>
  <c r="T93" i="59"/>
  <c r="T347" i="54"/>
  <c r="T248" i="59"/>
  <c r="T42" i="54"/>
  <c r="T44" i="54"/>
  <c r="W419" i="53" l="1"/>
  <c r="AD248" i="59"/>
  <c r="P248" i="59"/>
  <c r="Q248" i="59"/>
  <c r="S248" i="59"/>
  <c r="T344" i="54"/>
  <c r="Q344" i="54" s="1"/>
  <c r="T342" i="59"/>
  <c r="T110" i="54"/>
  <c r="AD110" i="54" s="1"/>
  <c r="AC110" i="54" s="1"/>
  <c r="AH110" i="54" s="1"/>
  <c r="T111" i="59"/>
  <c r="AD93" i="59"/>
  <c r="AC93" i="59" s="1"/>
  <c r="AH93" i="59" s="1"/>
  <c r="S93" i="59"/>
  <c r="Q93" i="59"/>
  <c r="P93" i="59"/>
  <c r="AD80" i="59"/>
  <c r="AC80" i="59" s="1"/>
  <c r="AH80" i="59" s="1"/>
  <c r="S80" i="59"/>
  <c r="Q80" i="59"/>
  <c r="P80" i="59"/>
  <c r="S81" i="59"/>
  <c r="Q81" i="59"/>
  <c r="AD81" i="59"/>
  <c r="AC81" i="59" s="1"/>
  <c r="AH81" i="59" s="1"/>
  <c r="P81" i="59"/>
  <c r="T81" i="54"/>
  <c r="AD81" i="54" s="1"/>
  <c r="AC81" i="54" s="1"/>
  <c r="AH81" i="54" s="1"/>
  <c r="T82" i="59"/>
  <c r="S83" i="59"/>
  <c r="Q83" i="59"/>
  <c r="AD83" i="59"/>
  <c r="AC83" i="59" s="1"/>
  <c r="AH83" i="59" s="1"/>
  <c r="P83" i="59"/>
  <c r="T83" i="54"/>
  <c r="S83" i="54" s="1"/>
  <c r="T84" i="59"/>
  <c r="AD85" i="59"/>
  <c r="AC85" i="59" s="1"/>
  <c r="AH85" i="59" s="1"/>
  <c r="S85" i="59"/>
  <c r="Q85" i="59"/>
  <c r="P85" i="59"/>
  <c r="T85" i="54"/>
  <c r="AD85" i="54" s="1"/>
  <c r="AC85" i="54" s="1"/>
  <c r="AH85" i="54" s="1"/>
  <c r="T86" i="59"/>
  <c r="AD87" i="59"/>
  <c r="AC87" i="59" s="1"/>
  <c r="AH87" i="59" s="1"/>
  <c r="Q87" i="59"/>
  <c r="S87" i="59"/>
  <c r="P87" i="59"/>
  <c r="S96" i="59"/>
  <c r="Q96" i="59"/>
  <c r="AD96" i="59"/>
  <c r="AC96" i="59" s="1"/>
  <c r="AH96" i="59" s="1"/>
  <c r="P96" i="59"/>
  <c r="AD97" i="59"/>
  <c r="AC97" i="59" s="1"/>
  <c r="AH97" i="59" s="1"/>
  <c r="S97" i="59"/>
  <c r="Q97" i="59"/>
  <c r="P97" i="59"/>
  <c r="S308" i="59"/>
  <c r="Q308" i="59"/>
  <c r="AD308" i="59"/>
  <c r="AC308" i="59" s="1"/>
  <c r="AH308" i="59" s="1"/>
  <c r="P308" i="59"/>
  <c r="AD374" i="59"/>
  <c r="P374" i="59"/>
  <c r="Q374" i="59"/>
  <c r="S374" i="59"/>
  <c r="T306" i="54"/>
  <c r="AD306" i="54" s="1"/>
  <c r="AC306" i="54" s="1"/>
  <c r="AH306" i="54" s="1"/>
  <c r="T310" i="59"/>
  <c r="AD89" i="59"/>
  <c r="AC89" i="59" s="1"/>
  <c r="AH89" i="59" s="1"/>
  <c r="S89" i="59"/>
  <c r="Q89" i="59"/>
  <c r="P89" i="59"/>
  <c r="T89" i="54"/>
  <c r="AD89" i="54" s="1"/>
  <c r="AC89" i="54" s="1"/>
  <c r="AH89" i="54" s="1"/>
  <c r="T90" i="59"/>
  <c r="AD91" i="59"/>
  <c r="AC91" i="59" s="1"/>
  <c r="AH91" i="59" s="1"/>
  <c r="S91" i="59"/>
  <c r="Q91" i="59"/>
  <c r="P91" i="59"/>
  <c r="T91" i="54"/>
  <c r="S91" i="54" s="1"/>
  <c r="T92" i="59"/>
  <c r="AD94" i="59"/>
  <c r="AC94" i="59" s="1"/>
  <c r="AH94" i="59" s="1"/>
  <c r="Q94" i="59"/>
  <c r="S94" i="59"/>
  <c r="P94" i="59"/>
  <c r="AD98" i="59"/>
  <c r="AC98" i="59" s="1"/>
  <c r="AH98" i="59" s="1"/>
  <c r="S98" i="59"/>
  <c r="Q98" i="59"/>
  <c r="P98" i="59"/>
  <c r="T98" i="54"/>
  <c r="Q98" i="54" s="1"/>
  <c r="T99" i="59"/>
  <c r="AD100" i="59"/>
  <c r="AC100" i="59" s="1"/>
  <c r="AH100" i="59" s="1"/>
  <c r="S100" i="59"/>
  <c r="P100" i="59"/>
  <c r="Q100" i="59"/>
  <c r="T100" i="54"/>
  <c r="AD100" i="54" s="1"/>
  <c r="AC100" i="54" s="1"/>
  <c r="AH100" i="54" s="1"/>
  <c r="T101" i="59"/>
  <c r="AD102" i="59"/>
  <c r="AC102" i="59" s="1"/>
  <c r="AH102" i="59" s="1"/>
  <c r="Q102" i="59"/>
  <c r="S102" i="59"/>
  <c r="P102" i="59"/>
  <c r="T102" i="54"/>
  <c r="S102" i="54" s="1"/>
  <c r="T103" i="59"/>
  <c r="AD104" i="59"/>
  <c r="AC104" i="59" s="1"/>
  <c r="AH104" i="59" s="1"/>
  <c r="Q104" i="59"/>
  <c r="S104" i="59"/>
  <c r="P104" i="59"/>
  <c r="AD105" i="59"/>
  <c r="AC105" i="59" s="1"/>
  <c r="AH105" i="59" s="1"/>
  <c r="Q105" i="59"/>
  <c r="S105" i="59"/>
  <c r="P105" i="59"/>
  <c r="AD106" i="59"/>
  <c r="AC106" i="59" s="1"/>
  <c r="AH106" i="59" s="1"/>
  <c r="Q106" i="59"/>
  <c r="S106" i="59"/>
  <c r="P106" i="59"/>
  <c r="T106" i="54"/>
  <c r="S106" i="54" s="1"/>
  <c r="T107" i="59"/>
  <c r="AD108" i="59"/>
  <c r="AC108" i="59" s="1"/>
  <c r="AH108" i="59" s="1"/>
  <c r="S108" i="59"/>
  <c r="Q108" i="59"/>
  <c r="P108" i="59"/>
  <c r="T108" i="54"/>
  <c r="S108" i="54" s="1"/>
  <c r="T109" i="59"/>
  <c r="AD110" i="59"/>
  <c r="AC110" i="59" s="1"/>
  <c r="AH110" i="59" s="1"/>
  <c r="Q110" i="59"/>
  <c r="S110" i="59"/>
  <c r="P110" i="59"/>
  <c r="T375" i="54"/>
  <c r="Q375" i="54" s="1"/>
  <c r="T373" i="59"/>
  <c r="T305" i="54"/>
  <c r="AD305" i="54" s="1"/>
  <c r="AC305" i="54" s="1"/>
  <c r="AH305" i="54" s="1"/>
  <c r="T309" i="59"/>
  <c r="T307" i="54"/>
  <c r="AD307" i="54" s="1"/>
  <c r="AC307" i="54" s="1"/>
  <c r="AH307" i="54" s="1"/>
  <c r="T311" i="59"/>
  <c r="AG159" i="59"/>
  <c r="AC159" i="59"/>
  <c r="AH159" i="59" s="1"/>
  <c r="AG219" i="59"/>
  <c r="AC219" i="59"/>
  <c r="AH219" i="59" s="1"/>
  <c r="AF190" i="59"/>
  <c r="AA190" i="59"/>
  <c r="T369" i="54"/>
  <c r="S369" i="54" s="1"/>
  <c r="T540" i="59"/>
  <c r="T548" i="59"/>
  <c r="T49" i="59"/>
  <c r="T523" i="59"/>
  <c r="T65" i="59"/>
  <c r="T14" i="59"/>
  <c r="T253" i="59"/>
  <c r="T305" i="59"/>
  <c r="T67" i="59"/>
  <c r="T244" i="59"/>
  <c r="T394" i="59"/>
  <c r="T440" i="59"/>
  <c r="T470" i="59"/>
  <c r="T490" i="59"/>
  <c r="T494" i="59"/>
  <c r="T496" i="59"/>
  <c r="T20" i="59"/>
  <c r="T383" i="59"/>
  <c r="T542" i="59"/>
  <c r="T338" i="59"/>
  <c r="T402" i="59"/>
  <c r="T222" i="59"/>
  <c r="T226" i="59"/>
  <c r="T51" i="59"/>
  <c r="T53" i="59"/>
  <c r="T55" i="59"/>
  <c r="T512" i="59"/>
  <c r="T64" i="59"/>
  <c r="T368" i="59"/>
  <c r="T223" i="59"/>
  <c r="T260" i="59"/>
  <c r="T405" i="59"/>
  <c r="T431" i="59"/>
  <c r="T434" i="59"/>
  <c r="T463" i="59"/>
  <c r="T486" i="59"/>
  <c r="T29" i="59"/>
  <c r="T289" i="59"/>
  <c r="T393" i="59"/>
  <c r="T527" i="59"/>
  <c r="T537" i="59"/>
  <c r="T401" i="59"/>
  <c r="T507" i="53"/>
  <c r="AD507" i="53" s="1"/>
  <c r="T13" i="59"/>
  <c r="T525" i="59"/>
  <c r="T567" i="59"/>
  <c r="T412" i="59"/>
  <c r="T532" i="53"/>
  <c r="T549" i="54"/>
  <c r="AD549" i="54" s="1"/>
  <c r="T376" i="54"/>
  <c r="T276" i="59"/>
  <c r="T609" i="59"/>
  <c r="T275" i="59"/>
  <c r="T279" i="59"/>
  <c r="T418" i="59"/>
  <c r="T316" i="59"/>
  <c r="T389" i="59"/>
  <c r="T397" i="59"/>
  <c r="T523" i="54"/>
  <c r="S523" i="54" s="1"/>
  <c r="T126" i="59"/>
  <c r="T22" i="59"/>
  <c r="T234" i="54"/>
  <c r="Q234" i="54" s="1"/>
  <c r="T550" i="59"/>
  <c r="T486" i="54"/>
  <c r="T44" i="59"/>
  <c r="T499" i="51"/>
  <c r="T517" i="59"/>
  <c r="T506" i="51"/>
  <c r="S506" i="51" s="1"/>
  <c r="T547" i="53"/>
  <c r="Q547" i="53" s="1"/>
  <c r="T483" i="53"/>
  <c r="AD483" i="53" s="1"/>
  <c r="T566" i="54"/>
  <c r="T509" i="53"/>
  <c r="AD509" i="53" s="1"/>
  <c r="T512" i="54"/>
  <c r="T510" i="53"/>
  <c r="AD510" i="53" s="1"/>
  <c r="T513" i="54"/>
  <c r="AD347" i="54"/>
  <c r="P347" i="54"/>
  <c r="Q347" i="54"/>
  <c r="S347" i="54"/>
  <c r="T95" i="53"/>
  <c r="S95" i="53" s="1"/>
  <c r="T97" i="54"/>
  <c r="T97" i="53"/>
  <c r="S97" i="53" s="1"/>
  <c r="T99" i="54"/>
  <c r="T99" i="53"/>
  <c r="S99" i="53" s="1"/>
  <c r="T101" i="54"/>
  <c r="T101" i="53"/>
  <c r="Q101" i="53" s="1"/>
  <c r="T103" i="54"/>
  <c r="T102" i="53"/>
  <c r="Q102" i="53" s="1"/>
  <c r="T104" i="54"/>
  <c r="T103" i="53"/>
  <c r="Q103" i="53" s="1"/>
  <c r="T105" i="54"/>
  <c r="T105" i="53"/>
  <c r="Q105" i="53" s="1"/>
  <c r="T107" i="54"/>
  <c r="T107" i="53"/>
  <c r="Q107" i="53" s="1"/>
  <c r="T109" i="54"/>
  <c r="T94" i="53"/>
  <c r="S94" i="53" s="1"/>
  <c r="T96" i="54"/>
  <c r="T568" i="54"/>
  <c r="T504" i="53"/>
  <c r="S504" i="53" s="1"/>
  <c r="T507" i="54"/>
  <c r="T229" i="53"/>
  <c r="AD229" i="53" s="1"/>
  <c r="T231" i="54"/>
  <c r="T237" i="53"/>
  <c r="AD237" i="53" s="1"/>
  <c r="T239" i="54"/>
  <c r="T517" i="51"/>
  <c r="S517" i="51" s="1"/>
  <c r="T345" i="53"/>
  <c r="AD345" i="53" s="1"/>
  <c r="T348" i="54"/>
  <c r="T90" i="53"/>
  <c r="P90" i="53" s="1"/>
  <c r="T92" i="54"/>
  <c r="T77" i="53"/>
  <c r="P77" i="53" s="1"/>
  <c r="T79" i="54"/>
  <c r="T78" i="53"/>
  <c r="P78" i="53" s="1"/>
  <c r="T80" i="54"/>
  <c r="T80" i="53"/>
  <c r="P80" i="53" s="1"/>
  <c r="T82" i="54"/>
  <c r="T82" i="53"/>
  <c r="P82" i="53" s="1"/>
  <c r="T84" i="54"/>
  <c r="T84" i="53"/>
  <c r="P84" i="53" s="1"/>
  <c r="T86" i="54"/>
  <c r="T86" i="53"/>
  <c r="P86" i="53" s="1"/>
  <c r="T88" i="54"/>
  <c r="T88" i="53"/>
  <c r="P88" i="53" s="1"/>
  <c r="T90" i="54"/>
  <c r="T91" i="53"/>
  <c r="P91" i="53" s="1"/>
  <c r="T93" i="54"/>
  <c r="T93" i="53"/>
  <c r="P93" i="53" s="1"/>
  <c r="T95" i="54"/>
  <c r="T302" i="53"/>
  <c r="P302" i="53" s="1"/>
  <c r="T304" i="54"/>
  <c r="W422" i="54"/>
  <c r="T348" i="53"/>
  <c r="P348" i="53" s="1"/>
  <c r="T351" i="54"/>
  <c r="AD44" i="54"/>
  <c r="P44" i="54"/>
  <c r="S44" i="54"/>
  <c r="AD42" i="54"/>
  <c r="P42" i="54"/>
  <c r="S42" i="54"/>
  <c r="T43" i="53"/>
  <c r="P43" i="53" s="1"/>
  <c r="T43" i="54"/>
  <c r="T520" i="51"/>
  <c r="AD520" i="51" s="1"/>
  <c r="T520" i="53"/>
  <c r="T546" i="51"/>
  <c r="Q546" i="51" s="1"/>
  <c r="T232" i="51"/>
  <c r="S232" i="51" s="1"/>
  <c r="T232" i="53"/>
  <c r="T309" i="51"/>
  <c r="AD309" i="51" s="1"/>
  <c r="T309" i="53"/>
  <c r="T108" i="51"/>
  <c r="Q108" i="51" s="1"/>
  <c r="T108" i="53"/>
  <c r="T79" i="51"/>
  <c r="AD79" i="51" s="1"/>
  <c r="AC79" i="51" s="1"/>
  <c r="AH79" i="51" s="1"/>
  <c r="T79" i="53"/>
  <c r="T81" i="51"/>
  <c r="Q81" i="51" s="1"/>
  <c r="T81" i="53"/>
  <c r="T83" i="51"/>
  <c r="AD83" i="51" s="1"/>
  <c r="AC83" i="51" s="1"/>
  <c r="AH83" i="51" s="1"/>
  <c r="T83" i="53"/>
  <c r="T87" i="51"/>
  <c r="AD87" i="51" s="1"/>
  <c r="AC87" i="51" s="1"/>
  <c r="AH87" i="51" s="1"/>
  <c r="T87" i="53"/>
  <c r="T89" i="51"/>
  <c r="Q89" i="51" s="1"/>
  <c r="T89" i="53"/>
  <c r="T303" i="51"/>
  <c r="Q303" i="51" s="1"/>
  <c r="T303" i="53"/>
  <c r="T304" i="51"/>
  <c r="AD304" i="51" s="1"/>
  <c r="AC304" i="51" s="1"/>
  <c r="AH304" i="51" s="1"/>
  <c r="T304" i="53"/>
  <c r="T305" i="51"/>
  <c r="Q305" i="51" s="1"/>
  <c r="T305" i="53"/>
  <c r="T373" i="51"/>
  <c r="Q373" i="51" s="1"/>
  <c r="T373" i="53"/>
  <c r="T341" i="51"/>
  <c r="S341" i="51" s="1"/>
  <c r="T341" i="53"/>
  <c r="T344" i="51"/>
  <c r="Q344" i="51" s="1"/>
  <c r="T344" i="53"/>
  <c r="T96" i="51"/>
  <c r="S96" i="51" s="1"/>
  <c r="T96" i="53"/>
  <c r="T98" i="51"/>
  <c r="S98" i="51" s="1"/>
  <c r="T98" i="53"/>
  <c r="T100" i="51"/>
  <c r="S100" i="51" s="1"/>
  <c r="T100" i="53"/>
  <c r="T104" i="51"/>
  <c r="S104" i="51" s="1"/>
  <c r="T104" i="53"/>
  <c r="T106" i="51"/>
  <c r="S106" i="51" s="1"/>
  <c r="T106" i="53"/>
  <c r="T372" i="51"/>
  <c r="AD372" i="51" s="1"/>
  <c r="T372" i="53"/>
  <c r="T44" i="51"/>
  <c r="P44" i="51" s="1"/>
  <c r="T44" i="53"/>
  <c r="T42" i="51"/>
  <c r="P42" i="51" s="1"/>
  <c r="T42" i="53"/>
  <c r="T43" i="51"/>
  <c r="S43" i="51" s="1"/>
  <c r="T483" i="51"/>
  <c r="S483" i="51" s="1"/>
  <c r="T348" i="51"/>
  <c r="S348" i="51" s="1"/>
  <c r="T510" i="51"/>
  <c r="S510" i="51" s="1"/>
  <c r="T514" i="51"/>
  <c r="T504" i="51"/>
  <c r="T509" i="51"/>
  <c r="T468" i="59"/>
  <c r="T229" i="51"/>
  <c r="T237" i="51"/>
  <c r="T345" i="51"/>
  <c r="T551" i="51"/>
  <c r="T90" i="51"/>
  <c r="T77" i="51"/>
  <c r="T78" i="51"/>
  <c r="T80" i="51"/>
  <c r="T82" i="51"/>
  <c r="T84" i="51"/>
  <c r="T86" i="51"/>
  <c r="T88" i="51"/>
  <c r="T91" i="51"/>
  <c r="T93" i="51"/>
  <c r="T94" i="51"/>
  <c r="T331" i="51"/>
  <c r="T521" i="51"/>
  <c r="T95" i="51"/>
  <c r="T97" i="51"/>
  <c r="T99" i="51"/>
  <c r="T101" i="51"/>
  <c r="T102" i="51"/>
  <c r="T103" i="51"/>
  <c r="T105" i="51"/>
  <c r="T107" i="51"/>
  <c r="T302" i="51"/>
  <c r="W419" i="51"/>
  <c r="T492" i="59"/>
  <c r="T341" i="59"/>
  <c r="T350" i="59"/>
  <c r="T351" i="59"/>
  <c r="T112" i="59"/>
  <c r="T353" i="59"/>
  <c r="T357" i="59"/>
  <c r="T528" i="59"/>
  <c r="T526" i="59"/>
  <c r="T532" i="59"/>
  <c r="T388" i="59"/>
  <c r="T42" i="59"/>
  <c r="T36" i="59"/>
  <c r="T37" i="59"/>
  <c r="T237" i="59"/>
  <c r="T240" i="59"/>
  <c r="T378" i="59"/>
  <c r="T384" i="59"/>
  <c r="T438" i="59"/>
  <c r="T370" i="59"/>
  <c r="T419" i="59"/>
  <c r="T466" i="59"/>
  <c r="T498" i="59"/>
  <c r="T420" i="59" l="1"/>
  <c r="Q420" i="59" s="1"/>
  <c r="T257" i="59"/>
  <c r="AD257" i="59" s="1"/>
  <c r="Q89" i="54"/>
  <c r="S305" i="54"/>
  <c r="AD344" i="54"/>
  <c r="AD98" i="54"/>
  <c r="AC98" i="54" s="1"/>
  <c r="AH98" i="54" s="1"/>
  <c r="Q108" i="54"/>
  <c r="Q305" i="54"/>
  <c r="P89" i="54"/>
  <c r="W89" i="54" s="1"/>
  <c r="S98" i="54"/>
  <c r="S344" i="54"/>
  <c r="P81" i="54"/>
  <c r="W81" i="54" s="1"/>
  <c r="S81" i="54"/>
  <c r="AD108" i="54"/>
  <c r="AC108" i="54" s="1"/>
  <c r="AH108" i="54" s="1"/>
  <c r="P85" i="54"/>
  <c r="W85" i="54" s="1"/>
  <c r="Q102" i="54"/>
  <c r="Q85" i="54"/>
  <c r="AD102" i="54"/>
  <c r="AC102" i="54" s="1"/>
  <c r="AH102" i="54" s="1"/>
  <c r="P306" i="54"/>
  <c r="W306" i="54" s="1"/>
  <c r="AD91" i="54"/>
  <c r="AC91" i="54" s="1"/>
  <c r="AH91" i="54" s="1"/>
  <c r="P549" i="54"/>
  <c r="W549" i="54" s="1"/>
  <c r="T143" i="59"/>
  <c r="Q307" i="54"/>
  <c r="P83" i="54"/>
  <c r="W83" i="54" s="1"/>
  <c r="P110" i="54"/>
  <c r="S307" i="54"/>
  <c r="AD83" i="54"/>
  <c r="AC83" i="54" s="1"/>
  <c r="AH83" i="54" s="1"/>
  <c r="S110" i="54"/>
  <c r="S375" i="54"/>
  <c r="Q106" i="54"/>
  <c r="Q100" i="54"/>
  <c r="S306" i="54"/>
  <c r="P91" i="54"/>
  <c r="W91" i="54" s="1"/>
  <c r="AD375" i="54"/>
  <c r="AD106" i="54"/>
  <c r="AC106" i="54" s="1"/>
  <c r="AH106" i="54" s="1"/>
  <c r="S100" i="54"/>
  <c r="T28" i="59"/>
  <c r="Q28" i="59" s="1"/>
  <c r="P345" i="53"/>
  <c r="W345" i="53" s="1"/>
  <c r="P307" i="54"/>
  <c r="W307" i="54" s="1"/>
  <c r="Q306" i="54"/>
  <c r="P305" i="54"/>
  <c r="W305" i="54" s="1"/>
  <c r="Q91" i="54"/>
  <c r="S89" i="54"/>
  <c r="S85" i="54"/>
  <c r="Q83" i="54"/>
  <c r="Q81" i="54"/>
  <c r="Q110" i="54"/>
  <c r="P375" i="54"/>
  <c r="W375" i="54" s="1"/>
  <c r="P108" i="54"/>
  <c r="W108" i="54" s="1"/>
  <c r="P106" i="54"/>
  <c r="W106" i="54" s="1"/>
  <c r="P102" i="54"/>
  <c r="W102" i="54" s="1"/>
  <c r="P100" i="54"/>
  <c r="W100" i="54" s="1"/>
  <c r="P98" i="54"/>
  <c r="W98" i="54" s="1"/>
  <c r="P344" i="54"/>
  <c r="W344" i="54" s="1"/>
  <c r="W100" i="59"/>
  <c r="Z100" i="59" s="1"/>
  <c r="AA100" i="59" s="1"/>
  <c r="W308" i="59"/>
  <c r="Z308" i="59" s="1"/>
  <c r="AA308" i="59" s="1"/>
  <c r="W96" i="59"/>
  <c r="Z96" i="59" s="1"/>
  <c r="AA96" i="59" s="1"/>
  <c r="W87" i="59"/>
  <c r="Z87" i="59" s="1"/>
  <c r="AA87" i="59" s="1"/>
  <c r="W85" i="59"/>
  <c r="Z85" i="59" s="1"/>
  <c r="AA85" i="59" s="1"/>
  <c r="W83" i="59"/>
  <c r="Z83" i="59" s="1"/>
  <c r="AA83" i="59" s="1"/>
  <c r="W81" i="59"/>
  <c r="Z81" i="59" s="1"/>
  <c r="AA81" i="59" s="1"/>
  <c r="W80" i="59"/>
  <c r="Z80" i="59" s="1"/>
  <c r="AA80" i="59" s="1"/>
  <c r="W93" i="59"/>
  <c r="Z93" i="59" s="1"/>
  <c r="AA93" i="59" s="1"/>
  <c r="W91" i="59"/>
  <c r="Z91" i="59" s="1"/>
  <c r="AA91" i="59" s="1"/>
  <c r="W97" i="59"/>
  <c r="Z97" i="59" s="1"/>
  <c r="AA97" i="59" s="1"/>
  <c r="W98" i="59"/>
  <c r="Z98" i="59" s="1"/>
  <c r="AA98" i="59" s="1"/>
  <c r="W94" i="59"/>
  <c r="Z94" i="59" s="1"/>
  <c r="AA94" i="59" s="1"/>
  <c r="W89" i="59"/>
  <c r="Z89" i="59" s="1"/>
  <c r="AA89" i="59" s="1"/>
  <c r="T423" i="59"/>
  <c r="AD423" i="59" s="1"/>
  <c r="W110" i="59"/>
  <c r="Z110" i="59" s="1"/>
  <c r="AA110" i="59" s="1"/>
  <c r="P466" i="59"/>
  <c r="AD466" i="59"/>
  <c r="Q466" i="59"/>
  <c r="S466" i="59"/>
  <c r="AD498" i="59"/>
  <c r="S498" i="59"/>
  <c r="Q498" i="59"/>
  <c r="P498" i="59"/>
  <c r="AD419" i="59"/>
  <c r="S419" i="59"/>
  <c r="Q419" i="59"/>
  <c r="P419" i="59"/>
  <c r="S384" i="59"/>
  <c r="AD384" i="59"/>
  <c r="Q384" i="59"/>
  <c r="P384" i="59"/>
  <c r="AD240" i="59"/>
  <c r="P240" i="59"/>
  <c r="Q240" i="59"/>
  <c r="S240" i="59"/>
  <c r="AD37" i="59"/>
  <c r="P37" i="59"/>
  <c r="Q37" i="59"/>
  <c r="S37" i="59"/>
  <c r="P226" i="59"/>
  <c r="AD226" i="59"/>
  <c r="Q226" i="59"/>
  <c r="S226" i="59"/>
  <c r="AD532" i="59"/>
  <c r="P532" i="59"/>
  <c r="S532" i="59"/>
  <c r="AD528" i="59"/>
  <c r="S528" i="59"/>
  <c r="P528" i="59"/>
  <c r="AD351" i="59"/>
  <c r="S351" i="59"/>
  <c r="Q351" i="59"/>
  <c r="P351" i="59"/>
  <c r="AD350" i="59"/>
  <c r="P350" i="59"/>
  <c r="S350" i="59"/>
  <c r="Q350" i="59"/>
  <c r="P468" i="59"/>
  <c r="AD468" i="59"/>
  <c r="Q468" i="59"/>
  <c r="S468" i="59"/>
  <c r="T414" i="51"/>
  <c r="AD414" i="51" s="1"/>
  <c r="T415" i="59"/>
  <c r="T433" i="54"/>
  <c r="P433" i="54" s="1"/>
  <c r="T432" i="59"/>
  <c r="T410" i="59"/>
  <c r="T413" i="59"/>
  <c r="AD517" i="59"/>
  <c r="P517" i="59"/>
  <c r="S517" i="59"/>
  <c r="Q517" i="59"/>
  <c r="T498" i="53"/>
  <c r="S498" i="53" s="1"/>
  <c r="T514" i="59"/>
  <c r="AD44" i="59"/>
  <c r="S44" i="59"/>
  <c r="Q44" i="59"/>
  <c r="P44" i="59"/>
  <c r="T397" i="51"/>
  <c r="P397" i="51" s="1"/>
  <c r="T398" i="59"/>
  <c r="T248" i="53"/>
  <c r="AD248" i="53" s="1"/>
  <c r="T256" i="59"/>
  <c r="T495" i="53"/>
  <c r="AD495" i="53" s="1"/>
  <c r="T511" i="59"/>
  <c r="T382" i="54"/>
  <c r="AD382" i="54" s="1"/>
  <c r="T380" i="59"/>
  <c r="T585" i="51"/>
  <c r="Q585" i="51" s="1"/>
  <c r="T563" i="59"/>
  <c r="T575" i="53"/>
  <c r="AD575" i="53" s="1"/>
  <c r="T553" i="59"/>
  <c r="T338" i="53"/>
  <c r="AD338" i="53" s="1"/>
  <c r="T339" i="59"/>
  <c r="T35" i="53"/>
  <c r="AD35" i="53" s="1"/>
  <c r="T39" i="59"/>
  <c r="T29" i="53"/>
  <c r="AD29" i="53" s="1"/>
  <c r="T30" i="59"/>
  <c r="T24" i="54"/>
  <c r="AD24" i="54" s="1"/>
  <c r="T25" i="59"/>
  <c r="T231" i="51"/>
  <c r="P231" i="51" s="1"/>
  <c r="W231" i="51" s="1"/>
  <c r="T243" i="59"/>
  <c r="T226" i="51"/>
  <c r="Q226" i="51" s="1"/>
  <c r="T239" i="59"/>
  <c r="AD126" i="59"/>
  <c r="P126" i="59"/>
  <c r="S126" i="59"/>
  <c r="Q126" i="59"/>
  <c r="S389" i="59"/>
  <c r="AD389" i="59"/>
  <c r="Q389" i="59"/>
  <c r="P389" i="59"/>
  <c r="AD609" i="59"/>
  <c r="S609" i="59"/>
  <c r="Q609" i="59"/>
  <c r="P609" i="59"/>
  <c r="T293" i="59"/>
  <c r="AD412" i="59"/>
  <c r="P412" i="59"/>
  <c r="S412" i="59"/>
  <c r="Q412" i="59"/>
  <c r="AD567" i="59"/>
  <c r="Q567" i="59"/>
  <c r="S567" i="59"/>
  <c r="P567" i="59"/>
  <c r="T531" i="59"/>
  <c r="T505" i="53"/>
  <c r="S505" i="53" s="1"/>
  <c r="T518" i="59"/>
  <c r="T501" i="53"/>
  <c r="S501" i="53" s="1"/>
  <c r="T516" i="59"/>
  <c r="S401" i="59"/>
  <c r="Q401" i="59"/>
  <c r="AD401" i="59"/>
  <c r="P401" i="59"/>
  <c r="T576" i="53"/>
  <c r="AD576" i="53" s="1"/>
  <c r="T554" i="59"/>
  <c r="AD537" i="59"/>
  <c r="S537" i="59"/>
  <c r="P537" i="59"/>
  <c r="AD527" i="59"/>
  <c r="P527" i="59"/>
  <c r="S527" i="59"/>
  <c r="T414" i="59"/>
  <c r="T402" i="51"/>
  <c r="AD402" i="51" s="1"/>
  <c r="T403" i="59"/>
  <c r="S393" i="59"/>
  <c r="AD393" i="59"/>
  <c r="Q393" i="59"/>
  <c r="P393" i="59"/>
  <c r="T389" i="54"/>
  <c r="Q389" i="54" s="1"/>
  <c r="T387" i="59"/>
  <c r="T343" i="51"/>
  <c r="P343" i="51" s="1"/>
  <c r="T343" i="59"/>
  <c r="T344" i="59"/>
  <c r="AD289" i="59"/>
  <c r="P289" i="59"/>
  <c r="Q289" i="59"/>
  <c r="S289" i="59"/>
  <c r="AD29" i="59"/>
  <c r="S29" i="59"/>
  <c r="Q29" i="59"/>
  <c r="P29" i="59"/>
  <c r="T25" i="53"/>
  <c r="P25" i="53" s="1"/>
  <c r="W25" i="53" s="1"/>
  <c r="T26" i="59"/>
  <c r="T17" i="54"/>
  <c r="AD17" i="54" s="1"/>
  <c r="T17" i="59"/>
  <c r="T371" i="54"/>
  <c r="AD371" i="54" s="1"/>
  <c r="T371" i="59"/>
  <c r="AD486" i="59"/>
  <c r="P486" i="59"/>
  <c r="Q486" i="59"/>
  <c r="S486" i="59"/>
  <c r="P463" i="59"/>
  <c r="AD463" i="59"/>
  <c r="Q463" i="59"/>
  <c r="S463" i="59"/>
  <c r="AD434" i="59"/>
  <c r="P434" i="59"/>
  <c r="S434" i="59"/>
  <c r="Q434" i="59"/>
  <c r="AD431" i="59"/>
  <c r="S431" i="59"/>
  <c r="Q431" i="59"/>
  <c r="P431" i="59"/>
  <c r="T428" i="54"/>
  <c r="AD428" i="54" s="1"/>
  <c r="T427" i="59"/>
  <c r="S405" i="59"/>
  <c r="Q405" i="59"/>
  <c r="AD405" i="59"/>
  <c r="P405" i="59"/>
  <c r="T281" i="51"/>
  <c r="S281" i="51" s="1"/>
  <c r="T288" i="59"/>
  <c r="AD260" i="59"/>
  <c r="S260" i="59"/>
  <c r="Q260" i="59"/>
  <c r="P260" i="59"/>
  <c r="AD223" i="59"/>
  <c r="S223" i="59"/>
  <c r="Q223" i="59"/>
  <c r="P223" i="59"/>
  <c r="T63" i="53"/>
  <c r="Q63" i="53" s="1"/>
  <c r="T66" i="59"/>
  <c r="AD368" i="59"/>
  <c r="P368" i="59"/>
  <c r="Q368" i="59"/>
  <c r="S368" i="59"/>
  <c r="AD64" i="59"/>
  <c r="Q64" i="59"/>
  <c r="S64" i="59"/>
  <c r="P64" i="59"/>
  <c r="AD55" i="59"/>
  <c r="S55" i="59"/>
  <c r="Q55" i="59"/>
  <c r="P55" i="59"/>
  <c r="AD51" i="59"/>
  <c r="S51" i="59"/>
  <c r="Q51" i="59"/>
  <c r="P51" i="59"/>
  <c r="T45" i="53"/>
  <c r="S45" i="53" s="1"/>
  <c r="T46" i="59"/>
  <c r="P222" i="59"/>
  <c r="S222" i="59"/>
  <c r="AD222" i="59"/>
  <c r="Q222" i="59"/>
  <c r="AD402" i="59"/>
  <c r="P402" i="59"/>
  <c r="S402" i="59"/>
  <c r="Q402" i="59"/>
  <c r="AD542" i="59"/>
  <c r="S542" i="59"/>
  <c r="P542" i="59"/>
  <c r="AD383" i="59"/>
  <c r="P383" i="59"/>
  <c r="Q383" i="59"/>
  <c r="S383" i="59"/>
  <c r="T24" i="59"/>
  <c r="AD305" i="59"/>
  <c r="P305" i="59"/>
  <c r="S305" i="59"/>
  <c r="Q305" i="59"/>
  <c r="T255" i="59"/>
  <c r="AD49" i="59"/>
  <c r="P49" i="59"/>
  <c r="Q49" i="59"/>
  <c r="S49" i="59"/>
  <c r="T408" i="53"/>
  <c r="S408" i="53" s="1"/>
  <c r="T409" i="59"/>
  <c r="T406" i="51"/>
  <c r="AD406" i="51" s="1"/>
  <c r="T407" i="59"/>
  <c r="AD548" i="59"/>
  <c r="S548" i="59"/>
  <c r="P548" i="59"/>
  <c r="AD540" i="59"/>
  <c r="P540" i="59"/>
  <c r="S540" i="59"/>
  <c r="T48" i="59"/>
  <c r="T16" i="59"/>
  <c r="AD311" i="59"/>
  <c r="AC311" i="59" s="1"/>
  <c r="AH311" i="59" s="1"/>
  <c r="S311" i="59"/>
  <c r="Q311" i="59"/>
  <c r="P311" i="59"/>
  <c r="AD309" i="59"/>
  <c r="AC309" i="59" s="1"/>
  <c r="AH309" i="59" s="1"/>
  <c r="S309" i="59"/>
  <c r="Q309" i="59"/>
  <c r="P309" i="59"/>
  <c r="AD373" i="59"/>
  <c r="S373" i="59"/>
  <c r="Q373" i="59"/>
  <c r="P373" i="59"/>
  <c r="AD109" i="59"/>
  <c r="AC109" i="59" s="1"/>
  <c r="AH109" i="59" s="1"/>
  <c r="S109" i="59"/>
  <c r="Q109" i="59"/>
  <c r="P109" i="59"/>
  <c r="W108" i="59"/>
  <c r="Z108" i="59" s="1"/>
  <c r="AA108" i="59" s="1"/>
  <c r="AD107" i="59"/>
  <c r="AC107" i="59" s="1"/>
  <c r="AH107" i="59" s="1"/>
  <c r="Q107" i="59"/>
  <c r="S107" i="59"/>
  <c r="P107" i="59"/>
  <c r="W106" i="59"/>
  <c r="Z106" i="59" s="1"/>
  <c r="AA106" i="59" s="1"/>
  <c r="W105" i="59"/>
  <c r="Z105" i="59" s="1"/>
  <c r="AA105" i="59" s="1"/>
  <c r="W104" i="59"/>
  <c r="Z104" i="59" s="1"/>
  <c r="AA104" i="59" s="1"/>
  <c r="AD103" i="59"/>
  <c r="AC103" i="59" s="1"/>
  <c r="AH103" i="59" s="1"/>
  <c r="Q103" i="59"/>
  <c r="P103" i="59"/>
  <c r="S103" i="59"/>
  <c r="W102" i="59"/>
  <c r="Z102" i="59" s="1"/>
  <c r="AA102" i="59" s="1"/>
  <c r="AD101" i="59"/>
  <c r="AC101" i="59" s="1"/>
  <c r="AH101" i="59" s="1"/>
  <c r="S101" i="59"/>
  <c r="Q101" i="59"/>
  <c r="P101" i="59"/>
  <c r="AD99" i="59"/>
  <c r="AC99" i="59" s="1"/>
  <c r="AH99" i="59" s="1"/>
  <c r="S99" i="59"/>
  <c r="Q99" i="59"/>
  <c r="P99" i="59"/>
  <c r="AD92" i="59"/>
  <c r="AC92" i="59" s="1"/>
  <c r="AH92" i="59" s="1"/>
  <c r="Q92" i="59"/>
  <c r="S92" i="59"/>
  <c r="P92" i="59"/>
  <c r="AD90" i="59"/>
  <c r="AC90" i="59" s="1"/>
  <c r="AH90" i="59" s="1"/>
  <c r="Q90" i="59"/>
  <c r="S90" i="59"/>
  <c r="P90" i="59"/>
  <c r="S310" i="59"/>
  <c r="Q310" i="59"/>
  <c r="AD310" i="59"/>
  <c r="AC310" i="59" s="1"/>
  <c r="AH310" i="59" s="1"/>
  <c r="P310" i="59"/>
  <c r="W374" i="59"/>
  <c r="Z374" i="59" s="1"/>
  <c r="AD86" i="59"/>
  <c r="AC86" i="59" s="1"/>
  <c r="AH86" i="59" s="1"/>
  <c r="S86" i="59"/>
  <c r="Q86" i="59"/>
  <c r="P86" i="59"/>
  <c r="AD84" i="59"/>
  <c r="AC84" i="59" s="1"/>
  <c r="AH84" i="59" s="1"/>
  <c r="S84" i="59"/>
  <c r="Q84" i="59"/>
  <c r="P84" i="59"/>
  <c r="AD82" i="59"/>
  <c r="AC82" i="59" s="1"/>
  <c r="AH82" i="59" s="1"/>
  <c r="S82" i="59"/>
  <c r="Q82" i="59"/>
  <c r="P82" i="59"/>
  <c r="AD111" i="59"/>
  <c r="AC111" i="59" s="1"/>
  <c r="AH111" i="59" s="1"/>
  <c r="S111" i="59"/>
  <c r="P111" i="59"/>
  <c r="Q111" i="59"/>
  <c r="AD342" i="59"/>
  <c r="P342" i="59"/>
  <c r="Q342" i="59"/>
  <c r="S342" i="59"/>
  <c r="W248" i="59"/>
  <c r="Z248" i="59" s="1"/>
  <c r="AD370" i="59"/>
  <c r="P370" i="59"/>
  <c r="Q370" i="59"/>
  <c r="S370" i="59"/>
  <c r="AD438" i="59"/>
  <c r="P438" i="59"/>
  <c r="S438" i="59"/>
  <c r="Q438" i="59"/>
  <c r="AD378" i="59"/>
  <c r="P378" i="59"/>
  <c r="Q378" i="59"/>
  <c r="S378" i="59"/>
  <c r="AD237" i="59"/>
  <c r="S237" i="59"/>
  <c r="Q237" i="59"/>
  <c r="P237" i="59"/>
  <c r="AD36" i="59"/>
  <c r="Q36" i="59"/>
  <c r="S36" i="59"/>
  <c r="P36" i="59"/>
  <c r="AD42" i="59"/>
  <c r="Q42" i="59"/>
  <c r="S42" i="59"/>
  <c r="P42" i="59"/>
  <c r="P388" i="59"/>
  <c r="S388" i="59"/>
  <c r="AD388" i="59"/>
  <c r="Q388" i="59"/>
  <c r="AD526" i="59"/>
  <c r="S526" i="59"/>
  <c r="P526" i="59"/>
  <c r="T437" i="54"/>
  <c r="S437" i="54" s="1"/>
  <c r="T436" i="59"/>
  <c r="S420" i="59"/>
  <c r="S357" i="59"/>
  <c r="AD357" i="59"/>
  <c r="Q357" i="59"/>
  <c r="P357" i="59"/>
  <c r="AD353" i="59"/>
  <c r="S353" i="59"/>
  <c r="Q353" i="59"/>
  <c r="P353" i="59"/>
  <c r="AD112" i="59"/>
  <c r="AC112" i="59" s="1"/>
  <c r="AH112" i="59" s="1"/>
  <c r="S112" i="59"/>
  <c r="Q112" i="59"/>
  <c r="P112" i="59"/>
  <c r="AD341" i="59"/>
  <c r="Q341" i="59"/>
  <c r="S341" i="59"/>
  <c r="P341" i="59"/>
  <c r="AD14" i="59"/>
  <c r="P14" i="59"/>
  <c r="S14" i="59"/>
  <c r="Q14" i="59"/>
  <c r="AD492" i="59"/>
  <c r="S492" i="59"/>
  <c r="Q492" i="59"/>
  <c r="P492" i="59"/>
  <c r="T392" i="59"/>
  <c r="T376" i="59"/>
  <c r="T292" i="51"/>
  <c r="Q292" i="51" s="1"/>
  <c r="T299" i="59"/>
  <c r="T553" i="51"/>
  <c r="S553" i="51" s="1"/>
  <c r="T530" i="59"/>
  <c r="T391" i="59"/>
  <c r="T381" i="59"/>
  <c r="T583" i="51"/>
  <c r="P583" i="51" s="1"/>
  <c r="T561" i="59"/>
  <c r="T410" i="53"/>
  <c r="P410" i="53" s="1"/>
  <c r="T411" i="59"/>
  <c r="T407" i="51"/>
  <c r="AD407" i="51" s="1"/>
  <c r="T408" i="59"/>
  <c r="T513" i="59"/>
  <c r="T399" i="53"/>
  <c r="S399" i="53" s="1"/>
  <c r="T400" i="59"/>
  <c r="T378" i="53"/>
  <c r="S378" i="53" s="1"/>
  <c r="T379" i="59"/>
  <c r="T584" i="53"/>
  <c r="AD584" i="53" s="1"/>
  <c r="T562" i="59"/>
  <c r="AD550" i="59"/>
  <c r="S550" i="59"/>
  <c r="P550" i="59"/>
  <c r="T336" i="51"/>
  <c r="P336" i="51" s="1"/>
  <c r="T337" i="59"/>
  <c r="T39" i="51"/>
  <c r="Q39" i="51" s="1"/>
  <c r="T43" i="59"/>
  <c r="T31" i="53"/>
  <c r="AD31" i="53" s="1"/>
  <c r="T35" i="59"/>
  <c r="T26" i="51"/>
  <c r="S26" i="51" s="1"/>
  <c r="T27" i="59"/>
  <c r="AD22" i="59"/>
  <c r="P22" i="59"/>
  <c r="Q22" i="59"/>
  <c r="S22" i="59"/>
  <c r="T230" i="53"/>
  <c r="P230" i="53" s="1"/>
  <c r="T242" i="59"/>
  <c r="T225" i="51"/>
  <c r="P225" i="51" s="1"/>
  <c r="W225" i="51" s="1"/>
  <c r="T238" i="59"/>
  <c r="S397" i="59"/>
  <c r="AD397" i="59"/>
  <c r="Q397" i="59"/>
  <c r="P397" i="59"/>
  <c r="T385" i="51"/>
  <c r="AD385" i="51" s="1"/>
  <c r="T386" i="59"/>
  <c r="T250" i="59"/>
  <c r="T418" i="54"/>
  <c r="Q418" i="54" s="1"/>
  <c r="T416" i="59"/>
  <c r="AD316" i="59"/>
  <c r="S316" i="59"/>
  <c r="Q316" i="59"/>
  <c r="P316" i="59"/>
  <c r="AD418" i="59"/>
  <c r="P418" i="59"/>
  <c r="S418" i="59"/>
  <c r="Q418" i="59"/>
  <c r="T440" i="53"/>
  <c r="AD440" i="53" s="1"/>
  <c r="T442" i="59"/>
  <c r="T85" i="51"/>
  <c r="AD85" i="51" s="1"/>
  <c r="AC85" i="51" s="1"/>
  <c r="AH85" i="51" s="1"/>
  <c r="T88" i="59"/>
  <c r="AD279" i="59"/>
  <c r="S279" i="59"/>
  <c r="Q279" i="59"/>
  <c r="P279" i="59"/>
  <c r="AD275" i="59"/>
  <c r="S275" i="59"/>
  <c r="Q275" i="59"/>
  <c r="P275" i="59"/>
  <c r="AD276" i="59"/>
  <c r="P276" i="59"/>
  <c r="Q276" i="59"/>
  <c r="S276" i="59"/>
  <c r="T230" i="54"/>
  <c r="Q230" i="54" s="1"/>
  <c r="T241" i="59"/>
  <c r="T295" i="54"/>
  <c r="S295" i="54" s="1"/>
  <c r="T300" i="59"/>
  <c r="AD525" i="59"/>
  <c r="P525" i="59"/>
  <c r="S525" i="59"/>
  <c r="T287" i="59"/>
  <c r="T21" i="59"/>
  <c r="Q13" i="59"/>
  <c r="AD13" i="59"/>
  <c r="S13" i="59"/>
  <c r="P13" i="59"/>
  <c r="T34" i="54"/>
  <c r="AD34" i="54" s="1"/>
  <c r="T38" i="59"/>
  <c r="AD512" i="59"/>
  <c r="S512" i="59"/>
  <c r="Q512" i="59"/>
  <c r="P512" i="59"/>
  <c r="AD53" i="59"/>
  <c r="S53" i="59"/>
  <c r="Q53" i="59"/>
  <c r="P53" i="59"/>
  <c r="T283" i="59"/>
  <c r="T544" i="53"/>
  <c r="P544" i="53" s="1"/>
  <c r="T524" i="59"/>
  <c r="AD338" i="59"/>
  <c r="P338" i="59"/>
  <c r="Q338" i="59"/>
  <c r="S338" i="59"/>
  <c r="T503" i="54"/>
  <c r="S503" i="54" s="1"/>
  <c r="T515" i="59"/>
  <c r="AD20" i="59"/>
  <c r="P20" i="59"/>
  <c r="Q20" i="59"/>
  <c r="S20" i="59"/>
  <c r="AD496" i="59"/>
  <c r="S496" i="59"/>
  <c r="Q496" i="59"/>
  <c r="P496" i="59"/>
  <c r="AD494" i="59"/>
  <c r="S494" i="59"/>
  <c r="Q494" i="59"/>
  <c r="P494" i="59"/>
  <c r="AD490" i="59"/>
  <c r="P490" i="59"/>
  <c r="Q490" i="59"/>
  <c r="S490" i="59"/>
  <c r="T467" i="54"/>
  <c r="P467" i="54" s="1"/>
  <c r="T488" i="59"/>
  <c r="P470" i="59"/>
  <c r="AD470" i="59"/>
  <c r="Q470" i="59"/>
  <c r="S470" i="59"/>
  <c r="T449" i="54"/>
  <c r="Q449" i="54" s="1"/>
  <c r="T461" i="59"/>
  <c r="AD440" i="59"/>
  <c r="P440" i="59"/>
  <c r="S440" i="59"/>
  <c r="Q440" i="59"/>
  <c r="P394" i="59"/>
  <c r="S394" i="59"/>
  <c r="AD394" i="59"/>
  <c r="Q394" i="59"/>
  <c r="AD244" i="59"/>
  <c r="P244" i="59"/>
  <c r="Q244" i="59"/>
  <c r="S244" i="59"/>
  <c r="AD67" i="59"/>
  <c r="P67" i="59"/>
  <c r="S67" i="59"/>
  <c r="Q67" i="59"/>
  <c r="T564" i="54"/>
  <c r="Q564" i="54" s="1"/>
  <c r="T538" i="59"/>
  <c r="T558" i="59"/>
  <c r="T94" i="54"/>
  <c r="Q94" i="54" s="1"/>
  <c r="T95" i="59"/>
  <c r="AD253" i="59"/>
  <c r="W253" i="59"/>
  <c r="Z253" i="59" s="1"/>
  <c r="AD65" i="59"/>
  <c r="P65" i="59"/>
  <c r="T69" i="59"/>
  <c r="S65" i="59"/>
  <c r="Q65" i="59"/>
  <c r="AD523" i="59"/>
  <c r="P523" i="59"/>
  <c r="S523" i="59"/>
  <c r="AG190" i="59"/>
  <c r="AC190" i="59"/>
  <c r="AH190" i="59" s="1"/>
  <c r="T355" i="59"/>
  <c r="S234" i="54"/>
  <c r="T428" i="51"/>
  <c r="T200" i="54"/>
  <c r="AD200" i="54" s="1"/>
  <c r="T240" i="53"/>
  <c r="S240" i="53" s="1"/>
  <c r="T34" i="51"/>
  <c r="Q34" i="51" s="1"/>
  <c r="T114" i="54"/>
  <c r="T30" i="54"/>
  <c r="T65" i="54"/>
  <c r="AD65" i="54" s="1"/>
  <c r="Q43" i="53"/>
  <c r="S520" i="51"/>
  <c r="P510" i="53"/>
  <c r="T246" i="54"/>
  <c r="T381" i="53"/>
  <c r="T92" i="53"/>
  <c r="AD92" i="53" s="1"/>
  <c r="AC92" i="53" s="1"/>
  <c r="AH92" i="53" s="1"/>
  <c r="T386" i="51"/>
  <c r="Q386" i="51" s="1"/>
  <c r="T612" i="59"/>
  <c r="T228" i="51"/>
  <c r="Q228" i="51" s="1"/>
  <c r="T495" i="59"/>
  <c r="T352" i="53"/>
  <c r="P352" i="53" s="1"/>
  <c r="P520" i="51"/>
  <c r="W520" i="51" s="1"/>
  <c r="S509" i="53"/>
  <c r="Q520" i="51"/>
  <c r="Q504" i="53"/>
  <c r="Q510" i="53"/>
  <c r="P509" i="53"/>
  <c r="W509" i="53" s="1"/>
  <c r="S483" i="53"/>
  <c r="S44" i="51"/>
  <c r="S345" i="53"/>
  <c r="Q309" i="51"/>
  <c r="AD348" i="51"/>
  <c r="Q345" i="53"/>
  <c r="T465" i="59"/>
  <c r="T18" i="59"/>
  <c r="T390" i="59"/>
  <c r="T186" i="59"/>
  <c r="T293" i="51"/>
  <c r="S293" i="51" s="1"/>
  <c r="T298" i="59"/>
  <c r="T92" i="51"/>
  <c r="S92" i="51" s="1"/>
  <c r="T290" i="59"/>
  <c r="T131" i="59"/>
  <c r="T608" i="59"/>
  <c r="T573" i="59"/>
  <c r="T166" i="59"/>
  <c r="T234" i="59"/>
  <c r="T24" i="51"/>
  <c r="AD24" i="51" s="1"/>
  <c r="T256" i="51"/>
  <c r="T228" i="53"/>
  <c r="Q228" i="53" s="1"/>
  <c r="T287" i="53"/>
  <c r="P287" i="53" s="1"/>
  <c r="T231" i="59"/>
  <c r="T603" i="54"/>
  <c r="S603" i="54" s="1"/>
  <c r="T183" i="59"/>
  <c r="T164" i="59"/>
  <c r="T642" i="59"/>
  <c r="T602" i="59"/>
  <c r="T128" i="59"/>
  <c r="T28" i="51"/>
  <c r="T28" i="53"/>
  <c r="P28" i="53" s="1"/>
  <c r="T142" i="59"/>
  <c r="T419" i="54"/>
  <c r="Q419" i="54" s="1"/>
  <c r="T85" i="53"/>
  <c r="AD85" i="53" s="1"/>
  <c r="AC85" i="53" s="1"/>
  <c r="AH85" i="53" s="1"/>
  <c r="T627" i="51"/>
  <c r="AD627" i="51" s="1"/>
  <c r="T631" i="53"/>
  <c r="P376" i="54"/>
  <c r="W376" i="54" s="1"/>
  <c r="S376" i="54"/>
  <c r="T563" i="53"/>
  <c r="Q563" i="53" s="1"/>
  <c r="T563" i="51"/>
  <c r="AD563" i="51" s="1"/>
  <c r="T534" i="59"/>
  <c r="T137" i="59"/>
  <c r="T631" i="51"/>
  <c r="S631" i="51" s="1"/>
  <c r="T416" i="51"/>
  <c r="AD416" i="51" s="1"/>
  <c r="T500" i="51"/>
  <c r="P500" i="51" s="1"/>
  <c r="Q376" i="54"/>
  <c r="T188" i="51"/>
  <c r="T288" i="54"/>
  <c r="P288" i="54" s="1"/>
  <c r="W288" i="54" s="1"/>
  <c r="T286" i="53"/>
  <c r="S286" i="53" s="1"/>
  <c r="T177" i="59"/>
  <c r="T565" i="53"/>
  <c r="Q565" i="53" s="1"/>
  <c r="T565" i="51"/>
  <c r="Q565" i="51" s="1"/>
  <c r="T585" i="59"/>
  <c r="T580" i="59"/>
  <c r="T577" i="59"/>
  <c r="T623" i="59"/>
  <c r="T570" i="59"/>
  <c r="T340" i="59"/>
  <c r="T557" i="59"/>
  <c r="T282" i="59"/>
  <c r="T280" i="59"/>
  <c r="T68" i="59"/>
  <c r="T382" i="53"/>
  <c r="AD382" i="53" s="1"/>
  <c r="T385" i="54"/>
  <c r="P385" i="54" s="1"/>
  <c r="T382" i="51"/>
  <c r="T396" i="54"/>
  <c r="Q396" i="54" s="1"/>
  <c r="T393" i="53"/>
  <c r="S393" i="53" s="1"/>
  <c r="T170" i="59"/>
  <c r="T179" i="59"/>
  <c r="T536" i="59"/>
  <c r="T497" i="51"/>
  <c r="P497" i="51" s="1"/>
  <c r="T25" i="51"/>
  <c r="AD25" i="51" s="1"/>
  <c r="T415" i="51"/>
  <c r="AD415" i="51" s="1"/>
  <c r="T35" i="51"/>
  <c r="S35" i="51" s="1"/>
  <c r="T231" i="53"/>
  <c r="Q231" i="53" s="1"/>
  <c r="T224" i="59"/>
  <c r="T571" i="59"/>
  <c r="T437" i="59"/>
  <c r="T136" i="59"/>
  <c r="T199" i="59"/>
  <c r="P309" i="51"/>
  <c r="W309" i="51" s="1"/>
  <c r="P232" i="51"/>
  <c r="W232" i="51" s="1"/>
  <c r="P523" i="54"/>
  <c r="W523" i="54" s="1"/>
  <c r="AD376" i="54"/>
  <c r="S549" i="54"/>
  <c r="T216" i="59"/>
  <c r="T39" i="53"/>
  <c r="S39" i="53" s="1"/>
  <c r="T31" i="51"/>
  <c r="AD31" i="51" s="1"/>
  <c r="Q348" i="51"/>
  <c r="T354" i="59"/>
  <c r="P348" i="51"/>
  <c r="W348" i="51" s="1"/>
  <c r="S42" i="51"/>
  <c r="AD344" i="51"/>
  <c r="AD42" i="51"/>
  <c r="AD44" i="51"/>
  <c r="S309" i="51"/>
  <c r="T149" i="59"/>
  <c r="T332" i="59"/>
  <c r="T467" i="59"/>
  <c r="T324" i="59"/>
  <c r="T303" i="59"/>
  <c r="T203" i="59"/>
  <c r="T373" i="54"/>
  <c r="AD373" i="54" s="1"/>
  <c r="T370" i="51"/>
  <c r="S370" i="51" s="1"/>
  <c r="T441" i="54"/>
  <c r="Q441" i="54" s="1"/>
  <c r="T438" i="51"/>
  <c r="P438" i="51" s="1"/>
  <c r="T66" i="54"/>
  <c r="T64" i="53"/>
  <c r="P64" i="53" s="1"/>
  <c r="T64" i="51"/>
  <c r="Q64" i="51" s="1"/>
  <c r="Q42" i="51"/>
  <c r="T412" i="51"/>
  <c r="S412" i="51" s="1"/>
  <c r="Q44" i="51"/>
  <c r="T63" i="51"/>
  <c r="Q63" i="51" s="1"/>
  <c r="T584" i="51"/>
  <c r="P584" i="51" s="1"/>
  <c r="P510" i="51"/>
  <c r="W510" i="51" s="1"/>
  <c r="T430" i="51"/>
  <c r="S430" i="51" s="1"/>
  <c r="T34" i="53"/>
  <c r="P34" i="53" s="1"/>
  <c r="T385" i="53"/>
  <c r="Q385" i="53" s="1"/>
  <c r="T546" i="53"/>
  <c r="Q546" i="53" s="1"/>
  <c r="T286" i="51"/>
  <c r="P286" i="51" s="1"/>
  <c r="W286" i="51" s="1"/>
  <c r="T393" i="51"/>
  <c r="Q393" i="51" s="1"/>
  <c r="AD234" i="54"/>
  <c r="AD523" i="54"/>
  <c r="Q549" i="54"/>
  <c r="T253" i="51"/>
  <c r="T504" i="59"/>
  <c r="T607" i="59"/>
  <c r="T581" i="59"/>
  <c r="T141" i="59"/>
  <c r="T469" i="59"/>
  <c r="T369" i="59"/>
  <c r="T277" i="59"/>
  <c r="T227" i="59"/>
  <c r="T213" i="59"/>
  <c r="T634" i="59"/>
  <c r="T239" i="53"/>
  <c r="P239" i="53" s="1"/>
  <c r="T561" i="51"/>
  <c r="Q561" i="51" s="1"/>
  <c r="P373" i="51"/>
  <c r="W373" i="51" s="1"/>
  <c r="T378" i="51"/>
  <c r="P378" i="51" s="1"/>
  <c r="T415" i="53"/>
  <c r="AD415" i="53" s="1"/>
  <c r="T407" i="53"/>
  <c r="T575" i="51"/>
  <c r="Q575" i="51" s="1"/>
  <c r="T338" i="51"/>
  <c r="Q338" i="51" s="1"/>
  <c r="T230" i="51"/>
  <c r="T225" i="53"/>
  <c r="T293" i="53"/>
  <c r="S293" i="53" s="1"/>
  <c r="T530" i="53"/>
  <c r="AD530" i="53" s="1"/>
  <c r="T590" i="59"/>
  <c r="AD89" i="51"/>
  <c r="AC89" i="51" s="1"/>
  <c r="AH89" i="51" s="1"/>
  <c r="T270" i="59"/>
  <c r="T148" i="59"/>
  <c r="T396" i="59"/>
  <c r="T258" i="59"/>
  <c r="T153" i="59"/>
  <c r="T540" i="54"/>
  <c r="T537" i="53"/>
  <c r="S537" i="53" s="1"/>
  <c r="T537" i="51"/>
  <c r="AD537" i="51" s="1"/>
  <c r="AD94" i="53"/>
  <c r="AC94" i="53" s="1"/>
  <c r="AH94" i="53" s="1"/>
  <c r="Q94" i="53"/>
  <c r="AD107" i="53"/>
  <c r="AC107" i="53" s="1"/>
  <c r="AH107" i="53" s="1"/>
  <c r="S107" i="53"/>
  <c r="AD105" i="53"/>
  <c r="AC105" i="53" s="1"/>
  <c r="AH105" i="53" s="1"/>
  <c r="S105" i="53"/>
  <c r="AD103" i="53"/>
  <c r="AC103" i="53" s="1"/>
  <c r="AH103" i="53" s="1"/>
  <c r="S103" i="53"/>
  <c r="AD102" i="53"/>
  <c r="AC102" i="53" s="1"/>
  <c r="AH102" i="53" s="1"/>
  <c r="S102" i="53"/>
  <c r="AD101" i="53"/>
  <c r="AC101" i="53" s="1"/>
  <c r="AH101" i="53" s="1"/>
  <c r="S101" i="53"/>
  <c r="AD99" i="53"/>
  <c r="AC99" i="53" s="1"/>
  <c r="AH99" i="53" s="1"/>
  <c r="Q99" i="53"/>
  <c r="AD97" i="53"/>
  <c r="AC97" i="53" s="1"/>
  <c r="AH97" i="53" s="1"/>
  <c r="Q97" i="53"/>
  <c r="AD95" i="53"/>
  <c r="AC95" i="53" s="1"/>
  <c r="AH95" i="53" s="1"/>
  <c r="Q95" i="53"/>
  <c r="T572" i="53"/>
  <c r="T572" i="51"/>
  <c r="Q572" i="51" s="1"/>
  <c r="T21" i="53"/>
  <c r="Q21" i="53" s="1"/>
  <c r="T21" i="51"/>
  <c r="P21" i="51" s="1"/>
  <c r="W21" i="51" s="1"/>
  <c r="T23" i="53"/>
  <c r="T23" i="54"/>
  <c r="S23" i="54" s="1"/>
  <c r="T23" i="51"/>
  <c r="Q23" i="51" s="1"/>
  <c r="T592" i="54"/>
  <c r="Q592" i="54" s="1"/>
  <c r="T589" i="53"/>
  <c r="AD589" i="53" s="1"/>
  <c r="T528" i="54"/>
  <c r="S528" i="54" s="1"/>
  <c r="T525" i="53"/>
  <c r="S525" i="53" s="1"/>
  <c r="T525" i="51"/>
  <c r="AD525" i="51" s="1"/>
  <c r="T414" i="54"/>
  <c r="Q414" i="54" s="1"/>
  <c r="T548" i="54"/>
  <c r="S548" i="54" s="1"/>
  <c r="T545" i="51"/>
  <c r="AD545" i="51" s="1"/>
  <c r="T282" i="54"/>
  <c r="T280" i="51"/>
  <c r="Q280" i="51" s="1"/>
  <c r="T563" i="54"/>
  <c r="T560" i="53"/>
  <c r="S560" i="53" s="1"/>
  <c r="T549" i="51"/>
  <c r="S549" i="51" s="1"/>
  <c r="T549" i="53"/>
  <c r="Q549" i="53" s="1"/>
  <c r="T282" i="53"/>
  <c r="T282" i="51"/>
  <c r="T212" i="54"/>
  <c r="T210" i="51"/>
  <c r="Q210" i="51" s="1"/>
  <c r="T426" i="59"/>
  <c r="T499" i="54"/>
  <c r="S499" i="54" s="1"/>
  <c r="T496" i="51"/>
  <c r="AD496" i="51" s="1"/>
  <c r="T45" i="54"/>
  <c r="T45" i="51"/>
  <c r="T211" i="54"/>
  <c r="T209" i="53"/>
  <c r="T583" i="54"/>
  <c r="T580" i="51"/>
  <c r="Q580" i="51" s="1"/>
  <c r="T411" i="51"/>
  <c r="T17" i="51"/>
  <c r="S17" i="51" s="1"/>
  <c r="T20" i="51"/>
  <c r="T210" i="53"/>
  <c r="AD210" i="53" s="1"/>
  <c r="T589" i="51"/>
  <c r="AD589" i="51" s="1"/>
  <c r="P107" i="53"/>
  <c r="W107" i="53" s="1"/>
  <c r="P105" i="53"/>
  <c r="W105" i="53" s="1"/>
  <c r="P103" i="53"/>
  <c r="W103" i="53" s="1"/>
  <c r="P102" i="53"/>
  <c r="W102" i="53" s="1"/>
  <c r="P101" i="53"/>
  <c r="W101" i="53" s="1"/>
  <c r="P99" i="53"/>
  <c r="W99" i="53" s="1"/>
  <c r="P97" i="53"/>
  <c r="W97" i="53" s="1"/>
  <c r="P95" i="53"/>
  <c r="W95" i="53" s="1"/>
  <c r="T280" i="53"/>
  <c r="Q280" i="53" s="1"/>
  <c r="T580" i="53"/>
  <c r="P580" i="53" s="1"/>
  <c r="P94" i="53"/>
  <c r="W94" i="53" s="1"/>
  <c r="T576" i="51"/>
  <c r="S576" i="51" s="1"/>
  <c r="T560" i="51"/>
  <c r="T496" i="53"/>
  <c r="P496" i="53" s="1"/>
  <c r="T411" i="53"/>
  <c r="T472" i="59"/>
  <c r="T139" i="59"/>
  <c r="T538" i="53"/>
  <c r="AD538" i="53" s="1"/>
  <c r="T473" i="59"/>
  <c r="T643" i="59"/>
  <c r="T616" i="59"/>
  <c r="T229" i="59"/>
  <c r="T635" i="59"/>
  <c r="T627" i="59"/>
  <c r="T375" i="51"/>
  <c r="S375" i="51" s="1"/>
  <c r="P304" i="51"/>
  <c r="W304" i="51" s="1"/>
  <c r="T371" i="51"/>
  <c r="P371" i="51" s="1"/>
  <c r="T498" i="51"/>
  <c r="Q498" i="51" s="1"/>
  <c r="T410" i="51"/>
  <c r="Q507" i="53"/>
  <c r="T399" i="51"/>
  <c r="Q399" i="51" s="1"/>
  <c r="T379" i="53"/>
  <c r="AD379" i="53" s="1"/>
  <c r="T281" i="53"/>
  <c r="P281" i="53" s="1"/>
  <c r="T226" i="53"/>
  <c r="Q226" i="53" s="1"/>
  <c r="T29" i="51"/>
  <c r="AD29" i="51" s="1"/>
  <c r="T26" i="53"/>
  <c r="P26" i="53" s="1"/>
  <c r="T440" i="51"/>
  <c r="S440" i="51" s="1"/>
  <c r="T416" i="53"/>
  <c r="T529" i="51"/>
  <c r="Q79" i="51"/>
  <c r="T13" i="51"/>
  <c r="Q13" i="51" s="1"/>
  <c r="T50" i="51"/>
  <c r="AD50" i="51" s="1"/>
  <c r="T209" i="51"/>
  <c r="AD209" i="51" s="1"/>
  <c r="T239" i="51"/>
  <c r="AD239" i="51" s="1"/>
  <c r="T500" i="53"/>
  <c r="T13" i="53"/>
  <c r="AD13" i="53" s="1"/>
  <c r="T25" i="54"/>
  <c r="S25" i="54" s="1"/>
  <c r="T507" i="51"/>
  <c r="P507" i="51" s="1"/>
  <c r="P305" i="51"/>
  <c r="W305" i="51" s="1"/>
  <c r="P303" i="51"/>
  <c r="W303" i="51" s="1"/>
  <c r="Q83" i="51"/>
  <c r="T413" i="51"/>
  <c r="S413" i="51" s="1"/>
  <c r="T547" i="51"/>
  <c r="Q547" i="51" s="1"/>
  <c r="T390" i="51"/>
  <c r="Q390" i="51" s="1"/>
  <c r="S302" i="53"/>
  <c r="AD504" i="53"/>
  <c r="AD547" i="53"/>
  <c r="T554" i="51"/>
  <c r="P554" i="51" s="1"/>
  <c r="T505" i="51"/>
  <c r="P505" i="51" s="1"/>
  <c r="T501" i="51"/>
  <c r="S501" i="51" s="1"/>
  <c r="P504" i="53"/>
  <c r="W504" i="53" s="1"/>
  <c r="S547" i="53"/>
  <c r="T544" i="51"/>
  <c r="T408" i="51"/>
  <c r="P408" i="51" s="1"/>
  <c r="W408" i="51" s="1"/>
  <c r="T406" i="53"/>
  <c r="P406" i="53" s="1"/>
  <c r="P507" i="53"/>
  <c r="W507" i="53" s="1"/>
  <c r="P547" i="53"/>
  <c r="W547" i="53" s="1"/>
  <c r="S507" i="53"/>
  <c r="T379" i="51"/>
  <c r="AD379" i="51" s="1"/>
  <c r="T504" i="54"/>
  <c r="S504" i="54" s="1"/>
  <c r="Q87" i="51"/>
  <c r="T510" i="54"/>
  <c r="P510" i="54" s="1"/>
  <c r="T587" i="54"/>
  <c r="AD587" i="54" s="1"/>
  <c r="T561" i="53"/>
  <c r="T13" i="54"/>
  <c r="P13" i="54" s="1"/>
  <c r="T241" i="54"/>
  <c r="T275" i="53"/>
  <c r="S275" i="53" s="1"/>
  <c r="T275" i="51"/>
  <c r="Q275" i="51" s="1"/>
  <c r="T540" i="53"/>
  <c r="P540" i="53" s="1"/>
  <c r="T366" i="51"/>
  <c r="T17" i="53"/>
  <c r="AD17" i="53" s="1"/>
  <c r="T50" i="53"/>
  <c r="P50" i="53" s="1"/>
  <c r="T87" i="54"/>
  <c r="Q87" i="54" s="1"/>
  <c r="Q369" i="54"/>
  <c r="T575" i="54"/>
  <c r="AD575" i="54" s="1"/>
  <c r="T634" i="54"/>
  <c r="S634" i="54" s="1"/>
  <c r="T631" i="59"/>
  <c r="T589" i="59"/>
  <c r="AD506" i="51"/>
  <c r="T402" i="53"/>
  <c r="AD402" i="53" s="1"/>
  <c r="T366" i="53"/>
  <c r="Q366" i="53" s="1"/>
  <c r="T381" i="54"/>
  <c r="AD381" i="54" s="1"/>
  <c r="S81" i="51"/>
  <c r="P81" i="51"/>
  <c r="W81" i="51" s="1"/>
  <c r="S108" i="51"/>
  <c r="P108" i="51"/>
  <c r="W108" i="51" s="1"/>
  <c r="P546" i="51"/>
  <c r="W546" i="51" s="1"/>
  <c r="AD546" i="51"/>
  <c r="T343" i="53"/>
  <c r="AD343" i="53" s="1"/>
  <c r="T342" i="53"/>
  <c r="Q342" i="53" s="1"/>
  <c r="T342" i="51"/>
  <c r="AD342" i="51" s="1"/>
  <c r="AD81" i="51"/>
  <c r="AC81" i="51" s="1"/>
  <c r="AH81" i="51" s="1"/>
  <c r="AD108" i="51"/>
  <c r="AC108" i="51" s="1"/>
  <c r="AH108" i="51" s="1"/>
  <c r="T391" i="51"/>
  <c r="P391" i="51" s="1"/>
  <c r="S546" i="51"/>
  <c r="S87" i="51"/>
  <c r="P87" i="51"/>
  <c r="W87" i="51" s="1"/>
  <c r="T517" i="53"/>
  <c r="P517" i="53" s="1"/>
  <c r="AD302" i="53"/>
  <c r="AC302" i="53" s="1"/>
  <c r="AH302" i="53" s="1"/>
  <c r="Q302" i="53"/>
  <c r="T586" i="54"/>
  <c r="T583" i="53"/>
  <c r="P583" i="53" s="1"/>
  <c r="T543" i="51"/>
  <c r="T543" i="53"/>
  <c r="S543" i="53" s="1"/>
  <c r="T412" i="53"/>
  <c r="T415" i="54"/>
  <c r="T502" i="53"/>
  <c r="P502" i="53" s="1"/>
  <c r="T502" i="51"/>
  <c r="T40" i="51"/>
  <c r="T40" i="53"/>
  <c r="P40" i="53" s="1"/>
  <c r="T249" i="54"/>
  <c r="Q249" i="54" s="1"/>
  <c r="T247" i="53"/>
  <c r="AD247" i="53" s="1"/>
  <c r="T247" i="51"/>
  <c r="S247" i="51" s="1"/>
  <c r="T386" i="53"/>
  <c r="T430" i="53"/>
  <c r="T51" i="54"/>
  <c r="T51" i="51"/>
  <c r="Q51" i="51" s="1"/>
  <c r="T51" i="53"/>
  <c r="AD51" i="53" s="1"/>
  <c r="AD106" i="51"/>
  <c r="AC106" i="51" s="1"/>
  <c r="AH106" i="51" s="1"/>
  <c r="P106" i="51"/>
  <c r="W106" i="51" s="1"/>
  <c r="AD104" i="51"/>
  <c r="AC104" i="51" s="1"/>
  <c r="AH104" i="51" s="1"/>
  <c r="P104" i="51"/>
  <c r="AD100" i="51"/>
  <c r="AC100" i="51" s="1"/>
  <c r="AH100" i="51" s="1"/>
  <c r="P100" i="51"/>
  <c r="W100" i="51" s="1"/>
  <c r="AD98" i="51"/>
  <c r="AC98" i="51" s="1"/>
  <c r="AH98" i="51" s="1"/>
  <c r="P98" i="51"/>
  <c r="AD96" i="51"/>
  <c r="AC96" i="51" s="1"/>
  <c r="AH96" i="51" s="1"/>
  <c r="P96" i="51"/>
  <c r="W96" i="51" s="1"/>
  <c r="S344" i="51"/>
  <c r="P344" i="51"/>
  <c r="W344" i="51" s="1"/>
  <c r="P341" i="51"/>
  <c r="W341" i="51" s="1"/>
  <c r="Q341" i="51"/>
  <c r="T55" i="51"/>
  <c r="P55" i="51" s="1"/>
  <c r="AD373" i="51"/>
  <c r="S373" i="51"/>
  <c r="AD305" i="51"/>
  <c r="AC305" i="51" s="1"/>
  <c r="AH305" i="51" s="1"/>
  <c r="S305" i="51"/>
  <c r="S304" i="51"/>
  <c r="Q304" i="51"/>
  <c r="AD303" i="51"/>
  <c r="AC303" i="51" s="1"/>
  <c r="AH303" i="51" s="1"/>
  <c r="S303" i="51"/>
  <c r="S89" i="51"/>
  <c r="P89" i="51"/>
  <c r="W89" i="51" s="1"/>
  <c r="S83" i="51"/>
  <c r="P83" i="51"/>
  <c r="W83" i="51" s="1"/>
  <c r="S79" i="51"/>
  <c r="P79" i="51"/>
  <c r="W79" i="51" s="1"/>
  <c r="AD232" i="51"/>
  <c r="Q232" i="51"/>
  <c r="S43" i="53"/>
  <c r="AD43" i="53"/>
  <c r="T527" i="54"/>
  <c r="T524" i="51"/>
  <c r="T524" i="53"/>
  <c r="P524" i="53" s="1"/>
  <c r="T550" i="54"/>
  <c r="P550" i="54" s="1"/>
  <c r="T508" i="54"/>
  <c r="S508" i="54" s="1"/>
  <c r="T501" i="54"/>
  <c r="Q501" i="54" s="1"/>
  <c r="T636" i="59"/>
  <c r="T588" i="54"/>
  <c r="S588" i="54" s="1"/>
  <c r="T585" i="53"/>
  <c r="T339" i="54"/>
  <c r="S339" i="54" s="1"/>
  <c r="T336" i="53"/>
  <c r="S336" i="53" s="1"/>
  <c r="T20" i="54"/>
  <c r="Q20" i="54" s="1"/>
  <c r="T20" i="53"/>
  <c r="AD20" i="53" s="1"/>
  <c r="T443" i="54"/>
  <c r="Q443" i="54" s="1"/>
  <c r="T530" i="54"/>
  <c r="AD530" i="54" s="1"/>
  <c r="Q483" i="53"/>
  <c r="T370" i="53"/>
  <c r="S370" i="53" s="1"/>
  <c r="T24" i="53"/>
  <c r="AD24" i="53" s="1"/>
  <c r="T499" i="53"/>
  <c r="T502" i="54"/>
  <c r="P502" i="54" s="1"/>
  <c r="T500" i="54"/>
  <c r="T497" i="53"/>
  <c r="AD497" i="53" s="1"/>
  <c r="T611" i="59"/>
  <c r="T438" i="53"/>
  <c r="T307" i="51"/>
  <c r="T307" i="53"/>
  <c r="AD307" i="53" s="1"/>
  <c r="T638" i="59"/>
  <c r="T318" i="59"/>
  <c r="S372" i="51"/>
  <c r="P372" i="51"/>
  <c r="W372" i="51" s="1"/>
  <c r="P517" i="51"/>
  <c r="W517" i="51" s="1"/>
  <c r="AD517" i="51"/>
  <c r="T53" i="54"/>
  <c r="T53" i="51"/>
  <c r="AD93" i="53"/>
  <c r="AC93" i="53" s="1"/>
  <c r="AH93" i="53" s="1"/>
  <c r="Q93" i="53"/>
  <c r="AD91" i="53"/>
  <c r="AC91" i="53" s="1"/>
  <c r="AH91" i="53" s="1"/>
  <c r="Q91" i="53"/>
  <c r="AD88" i="53"/>
  <c r="AC88" i="53" s="1"/>
  <c r="AH88" i="53" s="1"/>
  <c r="Q88" i="53"/>
  <c r="AD86" i="53"/>
  <c r="AC86" i="53" s="1"/>
  <c r="AH86" i="53" s="1"/>
  <c r="Q86" i="53"/>
  <c r="AD84" i="53"/>
  <c r="AC84" i="53" s="1"/>
  <c r="AH84" i="53" s="1"/>
  <c r="Q84" i="53"/>
  <c r="AD82" i="53"/>
  <c r="AC82" i="53" s="1"/>
  <c r="AH82" i="53" s="1"/>
  <c r="Q82" i="53"/>
  <c r="AD80" i="53"/>
  <c r="AC80" i="53" s="1"/>
  <c r="AH80" i="53" s="1"/>
  <c r="Q80" i="53"/>
  <c r="AD78" i="53"/>
  <c r="AC78" i="53" s="1"/>
  <c r="AH78" i="53" s="1"/>
  <c r="Q78" i="53"/>
  <c r="AD77" i="53"/>
  <c r="AC77" i="53" s="1"/>
  <c r="AH77" i="53" s="1"/>
  <c r="Q77" i="53"/>
  <c r="AD90" i="53"/>
  <c r="AC90" i="53" s="1"/>
  <c r="AH90" i="53" s="1"/>
  <c r="Q90" i="53"/>
  <c r="T538" i="54"/>
  <c r="T535" i="53"/>
  <c r="Q535" i="53" s="1"/>
  <c r="T513" i="53"/>
  <c r="T516" i="54"/>
  <c r="AD516" i="54" s="1"/>
  <c r="T513" i="51"/>
  <c r="P513" i="51" s="1"/>
  <c r="T340" i="54"/>
  <c r="T337" i="53"/>
  <c r="T337" i="51"/>
  <c r="AD337" i="51" s="1"/>
  <c r="T404" i="54"/>
  <c r="AD404" i="54" s="1"/>
  <c r="T401" i="51"/>
  <c r="P401" i="51" s="1"/>
  <c r="T48" i="54"/>
  <c r="T48" i="51"/>
  <c r="T48" i="53"/>
  <c r="P48" i="53" s="1"/>
  <c r="AD532" i="53"/>
  <c r="Q532" i="53"/>
  <c r="P532" i="53"/>
  <c r="Q106" i="51"/>
  <c r="Q104" i="51"/>
  <c r="Q100" i="51"/>
  <c r="Q98" i="51"/>
  <c r="Q96" i="51"/>
  <c r="AD341" i="51"/>
  <c r="Q372" i="51"/>
  <c r="Q517" i="51"/>
  <c r="T532" i="51"/>
  <c r="T248" i="51"/>
  <c r="T535" i="51"/>
  <c r="S93" i="53"/>
  <c r="W93" i="53" s="1"/>
  <c r="S91" i="53"/>
  <c r="S88" i="53"/>
  <c r="W88" i="53" s="1"/>
  <c r="S86" i="53"/>
  <c r="S84" i="53"/>
  <c r="S82" i="53"/>
  <c r="W82" i="53" s="1"/>
  <c r="S80" i="53"/>
  <c r="S78" i="53"/>
  <c r="W78" i="53" s="1"/>
  <c r="S77" i="53"/>
  <c r="S90" i="53"/>
  <c r="W90" i="53" s="1"/>
  <c r="P506" i="51"/>
  <c r="Q506" i="51"/>
  <c r="T495" i="51"/>
  <c r="S532" i="53"/>
  <c r="T401" i="53"/>
  <c r="S401" i="53" s="1"/>
  <c r="T535" i="54"/>
  <c r="P535" i="54" s="1"/>
  <c r="T383" i="54"/>
  <c r="S383" i="54" s="1"/>
  <c r="T380" i="53"/>
  <c r="Q380" i="53" s="1"/>
  <c r="T380" i="51"/>
  <c r="AD380" i="51" s="1"/>
  <c r="T545" i="53"/>
  <c r="T409" i="53"/>
  <c r="T412" i="54"/>
  <c r="AD412" i="54" s="1"/>
  <c r="T409" i="51"/>
  <c r="AD409" i="51" s="1"/>
  <c r="T509" i="54"/>
  <c r="S509" i="54" s="1"/>
  <c r="T506" i="53"/>
  <c r="S506" i="53" s="1"/>
  <c r="AD369" i="54"/>
  <c r="P369" i="54"/>
  <c r="W369" i="54" s="1"/>
  <c r="T50" i="54"/>
  <c r="P50" i="54" s="1"/>
  <c r="T615" i="59"/>
  <c r="T613" i="59"/>
  <c r="T606" i="59"/>
  <c r="T587" i="59"/>
  <c r="T586" i="59"/>
  <c r="T529" i="54"/>
  <c r="T614" i="59"/>
  <c r="T622" i="59"/>
  <c r="T603" i="59"/>
  <c r="T592" i="59"/>
  <c r="T591" i="59"/>
  <c r="AD510" i="51"/>
  <c r="Q510" i="51"/>
  <c r="AD348" i="53"/>
  <c r="Q348" i="53"/>
  <c r="S237" i="53"/>
  <c r="Q237" i="53"/>
  <c r="Q229" i="53"/>
  <c r="S229" i="53"/>
  <c r="AD43" i="51"/>
  <c r="P43" i="51"/>
  <c r="W43" i="51" s="1"/>
  <c r="T277" i="54"/>
  <c r="P277" i="54" s="1"/>
  <c r="T388" i="54"/>
  <c r="T310" i="54"/>
  <c r="T333" i="59"/>
  <c r="S348" i="53"/>
  <c r="T53" i="53"/>
  <c r="P53" i="53" s="1"/>
  <c r="Q43" i="51"/>
  <c r="P483" i="51"/>
  <c r="W483" i="51" s="1"/>
  <c r="AD483" i="51"/>
  <c r="P237" i="53"/>
  <c r="W237" i="53" s="1"/>
  <c r="P229" i="53"/>
  <c r="W229" i="53" s="1"/>
  <c r="S510" i="53"/>
  <c r="Q509" i="53"/>
  <c r="P483" i="53"/>
  <c r="W483" i="53" s="1"/>
  <c r="P234" i="54"/>
  <c r="W234" i="54" s="1"/>
  <c r="Q483" i="51"/>
  <c r="T233" i="54"/>
  <c r="T227" i="54"/>
  <c r="T232" i="54"/>
  <c r="T228" i="54"/>
  <c r="T405" i="54"/>
  <c r="T579" i="54"/>
  <c r="T341" i="54"/>
  <c r="T312" i="54"/>
  <c r="T283" i="54"/>
  <c r="T39" i="54"/>
  <c r="T31" i="54"/>
  <c r="T29" i="54"/>
  <c r="T26" i="54"/>
  <c r="T402" i="54"/>
  <c r="T552" i="54"/>
  <c r="T578" i="54"/>
  <c r="T284" i="54"/>
  <c r="T35" i="54"/>
  <c r="T28" i="54"/>
  <c r="T21" i="54"/>
  <c r="T498" i="54"/>
  <c r="T40" i="54"/>
  <c r="T250" i="54"/>
  <c r="T546" i="54"/>
  <c r="T411" i="54"/>
  <c r="T409" i="54"/>
  <c r="T547" i="54"/>
  <c r="T413" i="54"/>
  <c r="T410" i="54"/>
  <c r="T505" i="54"/>
  <c r="W91" i="53"/>
  <c r="W86" i="53"/>
  <c r="W84" i="53"/>
  <c r="W80" i="53"/>
  <c r="W110" i="54"/>
  <c r="T484" i="53"/>
  <c r="AD484" i="53" s="1"/>
  <c r="T487" i="54"/>
  <c r="T466" i="53"/>
  <c r="T469" i="54"/>
  <c r="T367" i="53"/>
  <c r="AD367" i="53" s="1"/>
  <c r="T370" i="54"/>
  <c r="T436" i="53"/>
  <c r="AD436" i="53" s="1"/>
  <c r="T439" i="54"/>
  <c r="T485" i="53"/>
  <c r="S485" i="53" s="1"/>
  <c r="T488" i="54"/>
  <c r="T383" i="53"/>
  <c r="AD383" i="53" s="1"/>
  <c r="T386" i="54"/>
  <c r="T503" i="53"/>
  <c r="S503" i="53" s="1"/>
  <c r="T506" i="54"/>
  <c r="T224" i="53"/>
  <c r="T226" i="54"/>
  <c r="T32" i="53"/>
  <c r="S32" i="53" s="1"/>
  <c r="T32" i="54"/>
  <c r="T455" i="53"/>
  <c r="Q455" i="53" s="1"/>
  <c r="T458" i="54"/>
  <c r="T387" i="53"/>
  <c r="T390" i="54"/>
  <c r="T388" i="53"/>
  <c r="Q388" i="53" s="1"/>
  <c r="T391" i="54"/>
  <c r="T62" i="53"/>
  <c r="T64" i="54"/>
  <c r="T491" i="53"/>
  <c r="S491" i="53" s="1"/>
  <c r="T494" i="54"/>
  <c r="T512" i="53"/>
  <c r="S512" i="53" s="1"/>
  <c r="T515" i="54"/>
  <c r="T233" i="53"/>
  <c r="AD233" i="53" s="1"/>
  <c r="T235" i="54"/>
  <c r="T444" i="53"/>
  <c r="T392" i="53"/>
  <c r="S392" i="53" s="1"/>
  <c r="T395" i="54"/>
  <c r="T429" i="53"/>
  <c r="Q429" i="53" s="1"/>
  <c r="T432" i="54"/>
  <c r="T522" i="53"/>
  <c r="AD522" i="53" s="1"/>
  <c r="T525" i="54"/>
  <c r="T468" i="53"/>
  <c r="P468" i="53" s="1"/>
  <c r="T471" i="54"/>
  <c r="T427" i="53"/>
  <c r="T486" i="53"/>
  <c r="Q486" i="53" s="1"/>
  <c r="T489" i="54"/>
  <c r="T472" i="53"/>
  <c r="T475" i="54"/>
  <c r="T515" i="53"/>
  <c r="AD515" i="53" s="1"/>
  <c r="T518" i="54"/>
  <c r="T391" i="53"/>
  <c r="P391" i="53" s="1"/>
  <c r="T394" i="54"/>
  <c r="AD304" i="54"/>
  <c r="AC304" i="54" s="1"/>
  <c r="AH304" i="54" s="1"/>
  <c r="P304" i="54"/>
  <c r="Q304" i="54"/>
  <c r="S304" i="54"/>
  <c r="S95" i="54"/>
  <c r="AD95" i="54"/>
  <c r="AC95" i="54" s="1"/>
  <c r="AH95" i="54" s="1"/>
  <c r="Q95" i="54"/>
  <c r="P95" i="54"/>
  <c r="AD93" i="54"/>
  <c r="AC93" i="54" s="1"/>
  <c r="AH93" i="54" s="1"/>
  <c r="Q93" i="54"/>
  <c r="S93" i="54"/>
  <c r="P93" i="54"/>
  <c r="AD90" i="54"/>
  <c r="AC90" i="54" s="1"/>
  <c r="AH90" i="54" s="1"/>
  <c r="Q90" i="54"/>
  <c r="S90" i="54"/>
  <c r="P90" i="54"/>
  <c r="AD88" i="54"/>
  <c r="AC88" i="54" s="1"/>
  <c r="AH88" i="54" s="1"/>
  <c r="Q88" i="54"/>
  <c r="S88" i="54"/>
  <c r="P88" i="54"/>
  <c r="S86" i="54"/>
  <c r="AD86" i="54"/>
  <c r="AC86" i="54" s="1"/>
  <c r="AH86" i="54" s="1"/>
  <c r="Q86" i="54"/>
  <c r="P86" i="54"/>
  <c r="AD84" i="54"/>
  <c r="AC84" i="54" s="1"/>
  <c r="AH84" i="54" s="1"/>
  <c r="Q84" i="54"/>
  <c r="S84" i="54"/>
  <c r="P84" i="54"/>
  <c r="AD82" i="54"/>
  <c r="AC82" i="54" s="1"/>
  <c r="AH82" i="54" s="1"/>
  <c r="S82" i="54"/>
  <c r="Q82" i="54"/>
  <c r="P82" i="54"/>
  <c r="AD80" i="54"/>
  <c r="AC80" i="54" s="1"/>
  <c r="AH80" i="54" s="1"/>
  <c r="S80" i="54"/>
  <c r="Q80" i="54"/>
  <c r="P80" i="54"/>
  <c r="AD79" i="54"/>
  <c r="AC79" i="54" s="1"/>
  <c r="AH79" i="54" s="1"/>
  <c r="S79" i="54"/>
  <c r="Q79" i="54"/>
  <c r="P79" i="54"/>
  <c r="S92" i="54"/>
  <c r="AD92" i="54"/>
  <c r="AC92" i="54" s="1"/>
  <c r="AH92" i="54" s="1"/>
  <c r="Q92" i="54"/>
  <c r="P92" i="54"/>
  <c r="T292" i="53"/>
  <c r="T294" i="54"/>
  <c r="T413" i="53"/>
  <c r="T416" i="54"/>
  <c r="T553" i="53"/>
  <c r="T556" i="54"/>
  <c r="T520" i="54"/>
  <c r="AD239" i="54"/>
  <c r="S239" i="54"/>
  <c r="P239" i="54"/>
  <c r="Q239" i="54"/>
  <c r="AD231" i="54"/>
  <c r="P231" i="54"/>
  <c r="S231" i="54"/>
  <c r="Q231" i="54"/>
  <c r="AD566" i="54"/>
  <c r="Q566" i="54"/>
  <c r="S566" i="54"/>
  <c r="P566" i="54"/>
  <c r="S486" i="54"/>
  <c r="AD486" i="54"/>
  <c r="Q486" i="54"/>
  <c r="P486" i="54"/>
  <c r="T488" i="53"/>
  <c r="P488" i="53" s="1"/>
  <c r="T491" i="54"/>
  <c r="T474" i="53"/>
  <c r="T477" i="54"/>
  <c r="T451" i="53"/>
  <c r="S451" i="53" s="1"/>
  <c r="T454" i="54"/>
  <c r="T417" i="53"/>
  <c r="T420" i="54"/>
  <c r="T490" i="53"/>
  <c r="P490" i="53" s="1"/>
  <c r="T493" i="54"/>
  <c r="T432" i="53"/>
  <c r="T435" i="54"/>
  <c r="T489" i="53"/>
  <c r="Q489" i="53" s="1"/>
  <c r="T492" i="54"/>
  <c r="T377" i="53"/>
  <c r="S377" i="53" s="1"/>
  <c r="T380" i="54"/>
  <c r="T227" i="53"/>
  <c r="T229" i="54"/>
  <c r="T33" i="53"/>
  <c r="T33" i="54"/>
  <c r="T38" i="53"/>
  <c r="T38" i="54"/>
  <c r="T431" i="54"/>
  <c r="T448" i="53"/>
  <c r="AD448" i="53" s="1"/>
  <c r="T451" i="54"/>
  <c r="T555" i="53"/>
  <c r="P555" i="53" s="1"/>
  <c r="T558" i="54"/>
  <c r="T548" i="53"/>
  <c r="AD548" i="53" s="1"/>
  <c r="T551" i="54"/>
  <c r="T550" i="53"/>
  <c r="AD550" i="53" s="1"/>
  <c r="T553" i="54"/>
  <c r="T570" i="53"/>
  <c r="AD570" i="53" s="1"/>
  <c r="T573" i="54"/>
  <c r="T519" i="53"/>
  <c r="AD519" i="53" s="1"/>
  <c r="T522" i="54"/>
  <c r="T511" i="53"/>
  <c r="AD511" i="53" s="1"/>
  <c r="T514" i="54"/>
  <c r="T487" i="53"/>
  <c r="AD487" i="53" s="1"/>
  <c r="T490" i="54"/>
  <c r="T470" i="53"/>
  <c r="AD470" i="53" s="1"/>
  <c r="T473" i="54"/>
  <c r="T19" i="53"/>
  <c r="AD19" i="53" s="1"/>
  <c r="T19" i="54"/>
  <c r="T109" i="53"/>
  <c r="T111" i="54"/>
  <c r="T400" i="53"/>
  <c r="T403" i="54"/>
  <c r="T340" i="53"/>
  <c r="T343" i="54"/>
  <c r="T113" i="53"/>
  <c r="Q113" i="53" s="1"/>
  <c r="T115" i="54"/>
  <c r="T518" i="53"/>
  <c r="S518" i="53" s="1"/>
  <c r="T521" i="54"/>
  <c r="T462" i="53"/>
  <c r="Q462" i="53" s="1"/>
  <c r="T465" i="54"/>
  <c r="T60" i="53"/>
  <c r="AD60" i="53" s="1"/>
  <c r="T62" i="54"/>
  <c r="T453" i="53"/>
  <c r="Q453" i="53" s="1"/>
  <c r="T456" i="54"/>
  <c r="T421" i="53"/>
  <c r="T424" i="54"/>
  <c r="T521" i="53"/>
  <c r="P521" i="53" s="1"/>
  <c r="T524" i="54"/>
  <c r="T331" i="53"/>
  <c r="AD331" i="53" s="1"/>
  <c r="T334" i="54"/>
  <c r="T55" i="53"/>
  <c r="T55" i="54"/>
  <c r="W77" i="53"/>
  <c r="T514" i="53"/>
  <c r="AD514" i="53" s="1"/>
  <c r="T517" i="54"/>
  <c r="T414" i="53"/>
  <c r="T417" i="54"/>
  <c r="T551" i="53"/>
  <c r="T554" i="54"/>
  <c r="T554" i="53"/>
  <c r="T557" i="54"/>
  <c r="AD348" i="54"/>
  <c r="S348" i="54"/>
  <c r="Q348" i="54"/>
  <c r="P348" i="54"/>
  <c r="T345" i="54"/>
  <c r="T346" i="54"/>
  <c r="T390" i="53"/>
  <c r="T393" i="54"/>
  <c r="AD507" i="54"/>
  <c r="Q507" i="54"/>
  <c r="S507" i="54"/>
  <c r="P507" i="54"/>
  <c r="AD568" i="54"/>
  <c r="P568" i="54"/>
  <c r="Q568" i="54"/>
  <c r="S568" i="54"/>
  <c r="S96" i="54"/>
  <c r="AD96" i="54"/>
  <c r="AC96" i="54" s="1"/>
  <c r="AH96" i="54" s="1"/>
  <c r="Q96" i="54"/>
  <c r="P96" i="54"/>
  <c r="AD109" i="54"/>
  <c r="AC109" i="54" s="1"/>
  <c r="AH109" i="54" s="1"/>
  <c r="S109" i="54"/>
  <c r="Q109" i="54"/>
  <c r="P109" i="54"/>
  <c r="AD107" i="54"/>
  <c r="AC107" i="54" s="1"/>
  <c r="AH107" i="54" s="1"/>
  <c r="S107" i="54"/>
  <c r="Q107" i="54"/>
  <c r="P107" i="54"/>
  <c r="AD105" i="54"/>
  <c r="AC105" i="54" s="1"/>
  <c r="AH105" i="54" s="1"/>
  <c r="S105" i="54"/>
  <c r="Q105" i="54"/>
  <c r="P105" i="54"/>
  <c r="AD104" i="54"/>
  <c r="AC104" i="54" s="1"/>
  <c r="AH104" i="54" s="1"/>
  <c r="S104" i="54"/>
  <c r="Q104" i="54"/>
  <c r="P104" i="54"/>
  <c r="AD103" i="54"/>
  <c r="AC103" i="54" s="1"/>
  <c r="AH103" i="54" s="1"/>
  <c r="S103" i="54"/>
  <c r="Q103" i="54"/>
  <c r="P103" i="54"/>
  <c r="AD101" i="54"/>
  <c r="AC101" i="54" s="1"/>
  <c r="AH101" i="54" s="1"/>
  <c r="Q101" i="54"/>
  <c r="S101" i="54"/>
  <c r="P101" i="54"/>
  <c r="S99" i="54"/>
  <c r="AD99" i="54"/>
  <c r="AC99" i="54" s="1"/>
  <c r="AH99" i="54" s="1"/>
  <c r="Q99" i="54"/>
  <c r="P99" i="54"/>
  <c r="AD97" i="54"/>
  <c r="AC97" i="54" s="1"/>
  <c r="AH97" i="54" s="1"/>
  <c r="Q97" i="54"/>
  <c r="S97" i="54"/>
  <c r="P97" i="54"/>
  <c r="W347" i="54"/>
  <c r="AD513" i="54"/>
  <c r="S513" i="54"/>
  <c r="P513" i="54"/>
  <c r="AD512" i="54"/>
  <c r="P512" i="54"/>
  <c r="S512" i="54"/>
  <c r="T396" i="53"/>
  <c r="P396" i="53" s="1"/>
  <c r="T399" i="54"/>
  <c r="T418" i="53"/>
  <c r="AD418" i="53" s="1"/>
  <c r="AC418" i="53" s="1"/>
  <c r="AH418" i="53" s="1"/>
  <c r="T421" i="54"/>
  <c r="T404" i="53"/>
  <c r="Q404" i="53" s="1"/>
  <c r="T407" i="54"/>
  <c r="T397" i="53"/>
  <c r="Q397" i="53" s="1"/>
  <c r="T400" i="54"/>
  <c r="T375" i="53"/>
  <c r="T378" i="54"/>
  <c r="W42" i="54"/>
  <c r="T312" i="53"/>
  <c r="S312" i="53" s="1"/>
  <c r="T315" i="54"/>
  <c r="T213" i="53"/>
  <c r="P213" i="53" s="1"/>
  <c r="T215" i="54"/>
  <c r="T267" i="53"/>
  <c r="P267" i="53" s="1"/>
  <c r="T269" i="54"/>
  <c r="T268" i="53"/>
  <c r="S268" i="53" s="1"/>
  <c r="T270" i="54"/>
  <c r="T311" i="53"/>
  <c r="S311" i="53" s="1"/>
  <c r="T314" i="54"/>
  <c r="T360" i="53"/>
  <c r="AD360" i="53" s="1"/>
  <c r="T363" i="54"/>
  <c r="T356" i="53"/>
  <c r="AD356" i="53" s="1"/>
  <c r="T359" i="54"/>
  <c r="T355" i="53"/>
  <c r="AD355" i="53" s="1"/>
  <c r="T347" i="53"/>
  <c r="AD347" i="53" s="1"/>
  <c r="T350" i="54"/>
  <c r="T299" i="53"/>
  <c r="Q299" i="53" s="1"/>
  <c r="T301" i="54"/>
  <c r="T329" i="53"/>
  <c r="S329" i="53" s="1"/>
  <c r="T332" i="54"/>
  <c r="T240" i="54"/>
  <c r="T315" i="53"/>
  <c r="AD315" i="53" s="1"/>
  <c r="T318" i="54"/>
  <c r="T364" i="53"/>
  <c r="AD364" i="53" s="1"/>
  <c r="T367" i="54"/>
  <c r="AD351" i="54"/>
  <c r="P351" i="54"/>
  <c r="Q351" i="54"/>
  <c r="S351" i="54"/>
  <c r="T245" i="53"/>
  <c r="T247" i="54"/>
  <c r="T249" i="53"/>
  <c r="T251" i="54"/>
  <c r="T372" i="54"/>
  <c r="T354" i="53"/>
  <c r="T357" i="54"/>
  <c r="T353" i="53"/>
  <c r="S353" i="53" s="1"/>
  <c r="T356" i="54"/>
  <c r="T242" i="53"/>
  <c r="AD242" i="53" s="1"/>
  <c r="T244" i="54"/>
  <c r="T252" i="53"/>
  <c r="AD252" i="53" s="1"/>
  <c r="T254" i="54"/>
  <c r="T310" i="53"/>
  <c r="AD310" i="53" s="1"/>
  <c r="T313" i="54"/>
  <c r="T196" i="53"/>
  <c r="T271" i="53"/>
  <c r="T273" i="54"/>
  <c r="T243" i="53"/>
  <c r="S243" i="53" s="1"/>
  <c r="T245" i="54"/>
  <c r="T319" i="53"/>
  <c r="T322" i="54"/>
  <c r="T15" i="53"/>
  <c r="S15" i="53" s="1"/>
  <c r="T15" i="54"/>
  <c r="T27" i="53"/>
  <c r="S27" i="53" s="1"/>
  <c r="T27" i="54"/>
  <c r="W44" i="54"/>
  <c r="T47" i="54"/>
  <c r="T16" i="54"/>
  <c r="T14" i="53"/>
  <c r="P14" i="53" s="1"/>
  <c r="T14" i="54"/>
  <c r="T61" i="53"/>
  <c r="Q61" i="53" s="1"/>
  <c r="T63" i="54"/>
  <c r="S43" i="54"/>
  <c r="AD43" i="54"/>
  <c r="P43" i="54"/>
  <c r="W43" i="54" s="1"/>
  <c r="T425" i="51"/>
  <c r="P425" i="51" s="1"/>
  <c r="T425" i="53"/>
  <c r="T434" i="51"/>
  <c r="S434" i="51" s="1"/>
  <c r="T434" i="53"/>
  <c r="AD373" i="53"/>
  <c r="S373" i="53"/>
  <c r="Q373" i="53"/>
  <c r="P373" i="53"/>
  <c r="AD305" i="53"/>
  <c r="AC305" i="53" s="1"/>
  <c r="AH305" i="53" s="1"/>
  <c r="S305" i="53"/>
  <c r="Q305" i="53"/>
  <c r="P305" i="53"/>
  <c r="AD304" i="53"/>
  <c r="AC304" i="53" s="1"/>
  <c r="AH304" i="53" s="1"/>
  <c r="S304" i="53"/>
  <c r="Q304" i="53"/>
  <c r="P304" i="53"/>
  <c r="AD303" i="53"/>
  <c r="AC303" i="53" s="1"/>
  <c r="AH303" i="53" s="1"/>
  <c r="S303" i="53"/>
  <c r="Q303" i="53"/>
  <c r="P303" i="53"/>
  <c r="AD89" i="53"/>
  <c r="AC89" i="53" s="1"/>
  <c r="AH89" i="53" s="1"/>
  <c r="S89" i="53"/>
  <c r="Q89" i="53"/>
  <c r="P89" i="53"/>
  <c r="AD87" i="53"/>
  <c r="AC87" i="53" s="1"/>
  <c r="AH87" i="53" s="1"/>
  <c r="S87" i="53"/>
  <c r="Q87" i="53"/>
  <c r="P87" i="53"/>
  <c r="AD83" i="53"/>
  <c r="AC83" i="53" s="1"/>
  <c r="AH83" i="53" s="1"/>
  <c r="S83" i="53"/>
  <c r="Q83" i="53"/>
  <c r="P83" i="53"/>
  <c r="AD81" i="53"/>
  <c r="AC81" i="53" s="1"/>
  <c r="AH81" i="53" s="1"/>
  <c r="S81" i="53"/>
  <c r="Q81" i="53"/>
  <c r="P81" i="53"/>
  <c r="AD79" i="53"/>
  <c r="AC79" i="53" s="1"/>
  <c r="AH79" i="53" s="1"/>
  <c r="S79" i="53"/>
  <c r="Q79" i="53"/>
  <c r="P79" i="53"/>
  <c r="AD108" i="53"/>
  <c r="AC108" i="53" s="1"/>
  <c r="AH108" i="53" s="1"/>
  <c r="Q108" i="53"/>
  <c r="S108" i="53"/>
  <c r="P108" i="53"/>
  <c r="Q410" i="53"/>
  <c r="T368" i="51"/>
  <c r="T368" i="53"/>
  <c r="T446" i="51"/>
  <c r="AD446" i="51" s="1"/>
  <c r="T446" i="53"/>
  <c r="P522" i="53"/>
  <c r="AD372" i="53"/>
  <c r="P372" i="53"/>
  <c r="Q372" i="53"/>
  <c r="S372" i="53"/>
  <c r="W302" i="53"/>
  <c r="AD106" i="53"/>
  <c r="AC106" i="53" s="1"/>
  <c r="AH106" i="53" s="1"/>
  <c r="Q106" i="53"/>
  <c r="S106" i="53"/>
  <c r="P106" i="53"/>
  <c r="AD104" i="53"/>
  <c r="AC104" i="53" s="1"/>
  <c r="AH104" i="53" s="1"/>
  <c r="Q104" i="53"/>
  <c r="S104" i="53"/>
  <c r="P104" i="53"/>
  <c r="Q100" i="53"/>
  <c r="S100" i="53"/>
  <c r="AD100" i="53"/>
  <c r="AC100" i="53" s="1"/>
  <c r="AH100" i="53" s="1"/>
  <c r="P100" i="53"/>
  <c r="AD98" i="53"/>
  <c r="AC98" i="53" s="1"/>
  <c r="AH98" i="53" s="1"/>
  <c r="S98" i="53"/>
  <c r="Q98" i="53"/>
  <c r="P98" i="53"/>
  <c r="AD96" i="53"/>
  <c r="AC96" i="53" s="1"/>
  <c r="AH96" i="53" s="1"/>
  <c r="S96" i="53"/>
  <c r="Q96" i="53"/>
  <c r="P96" i="53"/>
  <c r="AD344" i="53"/>
  <c r="P344" i="53"/>
  <c r="Q344" i="53"/>
  <c r="S344" i="53"/>
  <c r="AD341" i="53"/>
  <c r="Q341" i="53"/>
  <c r="S341" i="53"/>
  <c r="P341" i="53"/>
  <c r="Q517" i="53"/>
  <c r="P495" i="53"/>
  <c r="AD309" i="53"/>
  <c r="S309" i="53"/>
  <c r="Q309" i="53"/>
  <c r="P309" i="53"/>
  <c r="P232" i="53"/>
  <c r="S232" i="53"/>
  <c r="AD232" i="53"/>
  <c r="Q232" i="53"/>
  <c r="T464" i="51"/>
  <c r="T464" i="53"/>
  <c r="W348" i="53"/>
  <c r="AD520" i="53"/>
  <c r="S520" i="53"/>
  <c r="Q520" i="53"/>
  <c r="P520" i="53"/>
  <c r="W43" i="53"/>
  <c r="AD42" i="53"/>
  <c r="P42" i="53"/>
  <c r="S42" i="53"/>
  <c r="Q42" i="53"/>
  <c r="AD44" i="53"/>
  <c r="P44" i="53"/>
  <c r="S44" i="53"/>
  <c r="Q44" i="53"/>
  <c r="T47" i="53"/>
  <c r="T16" i="53"/>
  <c r="T319" i="51"/>
  <c r="T245" i="51"/>
  <c r="T484" i="51"/>
  <c r="T466" i="51"/>
  <c r="T417" i="51"/>
  <c r="T490" i="51"/>
  <c r="T432" i="51"/>
  <c r="T489" i="51"/>
  <c r="T312" i="51"/>
  <c r="T503" i="51"/>
  <c r="T224" i="51"/>
  <c r="T32" i="51"/>
  <c r="T249" i="51"/>
  <c r="T455" i="51"/>
  <c r="T387" i="51"/>
  <c r="T388" i="51"/>
  <c r="T62" i="51"/>
  <c r="T491" i="51"/>
  <c r="T512" i="51"/>
  <c r="T233" i="51"/>
  <c r="T418" i="51"/>
  <c r="T360" i="51"/>
  <c r="T354" i="51"/>
  <c r="T353" i="51"/>
  <c r="T400" i="51"/>
  <c r="T340" i="51"/>
  <c r="T265" i="51"/>
  <c r="T113" i="51"/>
  <c r="T518" i="51"/>
  <c r="T347" i="51"/>
  <c r="T15" i="51"/>
  <c r="T404" i="51"/>
  <c r="T462" i="51"/>
  <c r="T240" i="51"/>
  <c r="T269" i="51"/>
  <c r="T27" i="51"/>
  <c r="T167" i="51"/>
  <c r="T486" i="51"/>
  <c r="T329" i="51"/>
  <c r="T315" i="51"/>
  <c r="P302" i="51"/>
  <c r="S302" i="51"/>
  <c r="AD302" i="51"/>
  <c r="AC302" i="51" s="1"/>
  <c r="AH302" i="51" s="1"/>
  <c r="Q302" i="51"/>
  <c r="AD107" i="51"/>
  <c r="AC107" i="51" s="1"/>
  <c r="AH107" i="51" s="1"/>
  <c r="S107" i="51"/>
  <c r="Q107" i="51"/>
  <c r="P107" i="51"/>
  <c r="AD105" i="51"/>
  <c r="AC105" i="51" s="1"/>
  <c r="AH105" i="51" s="1"/>
  <c r="S105" i="51"/>
  <c r="Q105" i="51"/>
  <c r="P105" i="51"/>
  <c r="AD103" i="51"/>
  <c r="AC103" i="51" s="1"/>
  <c r="AH103" i="51" s="1"/>
  <c r="S103" i="51"/>
  <c r="Q103" i="51"/>
  <c r="P103" i="51"/>
  <c r="AD102" i="51"/>
  <c r="AC102" i="51" s="1"/>
  <c r="AH102" i="51" s="1"/>
  <c r="S102" i="51"/>
  <c r="Q102" i="51"/>
  <c r="P102" i="51"/>
  <c r="AD101" i="51"/>
  <c r="AC101" i="51" s="1"/>
  <c r="AH101" i="51" s="1"/>
  <c r="S101" i="51"/>
  <c r="Q101" i="51"/>
  <c r="P101" i="51"/>
  <c r="AD99" i="51"/>
  <c r="AC99" i="51" s="1"/>
  <c r="AH99" i="51" s="1"/>
  <c r="S99" i="51"/>
  <c r="Q99" i="51"/>
  <c r="P99" i="51"/>
  <c r="AD97" i="51"/>
  <c r="AC97" i="51" s="1"/>
  <c r="AH97" i="51" s="1"/>
  <c r="S97" i="51"/>
  <c r="Q97" i="51"/>
  <c r="P97" i="51"/>
  <c r="AD95" i="51"/>
  <c r="AC95" i="51" s="1"/>
  <c r="AH95" i="51" s="1"/>
  <c r="S95" i="51"/>
  <c r="Q95" i="51"/>
  <c r="P95" i="51"/>
  <c r="W42" i="51"/>
  <c r="P331" i="51"/>
  <c r="S331" i="51"/>
  <c r="AD331" i="51"/>
  <c r="Q331" i="51"/>
  <c r="AD94" i="51"/>
  <c r="AC94" i="51" s="1"/>
  <c r="AH94" i="51" s="1"/>
  <c r="S94" i="51"/>
  <c r="Q94" i="51"/>
  <c r="P94" i="51"/>
  <c r="AD93" i="51"/>
  <c r="AC93" i="51" s="1"/>
  <c r="AH93" i="51" s="1"/>
  <c r="S93" i="51"/>
  <c r="Q93" i="51"/>
  <c r="P93" i="51"/>
  <c r="AD91" i="51"/>
  <c r="AC91" i="51" s="1"/>
  <c r="AH91" i="51" s="1"/>
  <c r="S91" i="51"/>
  <c r="Q91" i="51"/>
  <c r="P91" i="51"/>
  <c r="AD88" i="51"/>
  <c r="AC88" i="51" s="1"/>
  <c r="AH88" i="51" s="1"/>
  <c r="S88" i="51"/>
  <c r="Q88" i="51"/>
  <c r="P88" i="51"/>
  <c r="AD86" i="51"/>
  <c r="AC86" i="51" s="1"/>
  <c r="AH86" i="51" s="1"/>
  <c r="S86" i="51"/>
  <c r="Q86" i="51"/>
  <c r="P86" i="51"/>
  <c r="AD84" i="51"/>
  <c r="AC84" i="51" s="1"/>
  <c r="AH84" i="51" s="1"/>
  <c r="S84" i="51"/>
  <c r="Q84" i="51"/>
  <c r="P84" i="51"/>
  <c r="AD82" i="51"/>
  <c r="AC82" i="51" s="1"/>
  <c r="AH82" i="51" s="1"/>
  <c r="S82" i="51"/>
  <c r="Q82" i="51"/>
  <c r="P82" i="51"/>
  <c r="AD80" i="51"/>
  <c r="AC80" i="51" s="1"/>
  <c r="AH80" i="51" s="1"/>
  <c r="S80" i="51"/>
  <c r="Q80" i="51"/>
  <c r="P80" i="51"/>
  <c r="AD78" i="51"/>
  <c r="AC78" i="51" s="1"/>
  <c r="AH78" i="51" s="1"/>
  <c r="S78" i="51"/>
  <c r="Q78" i="51"/>
  <c r="P78" i="51"/>
  <c r="AD77" i="51"/>
  <c r="AC77" i="51" s="1"/>
  <c r="AH77" i="51" s="1"/>
  <c r="S77" i="51"/>
  <c r="Q77" i="51"/>
  <c r="P77" i="51"/>
  <c r="AD90" i="51"/>
  <c r="AC90" i="51" s="1"/>
  <c r="AH90" i="51" s="1"/>
  <c r="S90" i="51"/>
  <c r="Q90" i="51"/>
  <c r="P90" i="51"/>
  <c r="P551" i="51"/>
  <c r="AD551" i="51"/>
  <c r="Q551" i="51"/>
  <c r="S551" i="51"/>
  <c r="P345" i="51"/>
  <c r="S345" i="51"/>
  <c r="AD345" i="51"/>
  <c r="Q345" i="51"/>
  <c r="P499" i="51"/>
  <c r="AD499" i="51"/>
  <c r="Q499" i="51"/>
  <c r="S499" i="51"/>
  <c r="T364" i="51"/>
  <c r="T453" i="51"/>
  <c r="T421" i="51"/>
  <c r="T488" i="51"/>
  <c r="T474" i="51"/>
  <c r="T451" i="51"/>
  <c r="T367" i="51"/>
  <c r="T436" i="51"/>
  <c r="T485" i="51"/>
  <c r="T467" i="51"/>
  <c r="T383" i="51"/>
  <c r="T192" i="51"/>
  <c r="T184" i="51"/>
  <c r="T377" i="51"/>
  <c r="T227" i="51"/>
  <c r="T33" i="51"/>
  <c r="T381" i="51"/>
  <c r="T396" i="51"/>
  <c r="T38" i="51"/>
  <c r="T213" i="51"/>
  <c r="T448" i="51"/>
  <c r="T287" i="51"/>
  <c r="T261" i="51"/>
  <c r="T267" i="51"/>
  <c r="T268" i="51"/>
  <c r="T311" i="51"/>
  <c r="T555" i="51"/>
  <c r="T548" i="51"/>
  <c r="T550" i="51"/>
  <c r="T570" i="51"/>
  <c r="T476" i="51"/>
  <c r="T519" i="51"/>
  <c r="T511" i="51"/>
  <c r="T487" i="51"/>
  <c r="T470" i="51"/>
  <c r="T19" i="51"/>
  <c r="T356" i="51"/>
  <c r="T355" i="51"/>
  <c r="T109" i="51"/>
  <c r="T392" i="51"/>
  <c r="T242" i="51"/>
  <c r="T125" i="51"/>
  <c r="T16" i="51"/>
  <c r="T47" i="51"/>
  <c r="T429" i="51"/>
  <c r="T522" i="51"/>
  <c r="T252" i="51"/>
  <c r="T310" i="51"/>
  <c r="T14" i="51"/>
  <c r="T468" i="51"/>
  <c r="T271" i="51"/>
  <c r="T60" i="51"/>
  <c r="T299" i="51"/>
  <c r="T61" i="51"/>
  <c r="T243" i="51"/>
  <c r="P521" i="51"/>
  <c r="S521" i="51"/>
  <c r="Q521" i="51"/>
  <c r="AD521" i="51"/>
  <c r="Q397" i="51"/>
  <c r="W44" i="51"/>
  <c r="AD237" i="51"/>
  <c r="Q237" i="51"/>
  <c r="P237" i="51"/>
  <c r="S237" i="51"/>
  <c r="P229" i="51"/>
  <c r="S229" i="51"/>
  <c r="AD229" i="51"/>
  <c r="Q229" i="51"/>
  <c r="T472" i="51"/>
  <c r="T515" i="51"/>
  <c r="P509" i="51"/>
  <c r="S509" i="51"/>
  <c r="AD509" i="51"/>
  <c r="Q509" i="51"/>
  <c r="AD504" i="51"/>
  <c r="S504" i="51"/>
  <c r="Q504" i="51"/>
  <c r="P504" i="51"/>
  <c r="AD514" i="51"/>
  <c r="S514" i="51"/>
  <c r="Q514" i="51"/>
  <c r="P514" i="51"/>
  <c r="T356" i="59"/>
  <c r="S561" i="51" l="1"/>
  <c r="Q257" i="59"/>
  <c r="AD13" i="51"/>
  <c r="S564" i="54"/>
  <c r="S257" i="59"/>
  <c r="P257" i="59"/>
  <c r="W257" i="59" s="1"/>
  <c r="Z257" i="59" s="1"/>
  <c r="Q370" i="51"/>
  <c r="Q371" i="51"/>
  <c r="P378" i="53"/>
  <c r="W378" i="53" s="1"/>
  <c r="AD420" i="59"/>
  <c r="AC420" i="59" s="1"/>
  <c r="AH420" i="59" s="1"/>
  <c r="P420" i="59"/>
  <c r="S371" i="51"/>
  <c r="T358" i="51"/>
  <c r="AD358" i="51" s="1"/>
  <c r="Q467" i="54"/>
  <c r="Q34" i="54"/>
  <c r="P553" i="51"/>
  <c r="W553" i="51" s="1"/>
  <c r="S546" i="53"/>
  <c r="Q408" i="53"/>
  <c r="Q544" i="53"/>
  <c r="S17" i="54"/>
  <c r="W548" i="59"/>
  <c r="Z548" i="59" s="1"/>
  <c r="AA548" i="59" s="1"/>
  <c r="S410" i="53"/>
  <c r="S428" i="54"/>
  <c r="AD63" i="53"/>
  <c r="P63" i="53"/>
  <c r="W63" i="53" s="1"/>
  <c r="P342" i="51"/>
  <c r="W342" i="51" s="1"/>
  <c r="Q553" i="51"/>
  <c r="S524" i="53"/>
  <c r="S544" i="53"/>
  <c r="P17" i="54"/>
  <c r="W17" i="54" s="1"/>
  <c r="AD467" i="54"/>
  <c r="Q428" i="54"/>
  <c r="Q336" i="51"/>
  <c r="Q584" i="53"/>
  <c r="S513" i="51"/>
  <c r="AD561" i="51"/>
  <c r="S390" i="51"/>
  <c r="AD553" i="51"/>
  <c r="AD546" i="53"/>
  <c r="AD410" i="53"/>
  <c r="AD544" i="53"/>
  <c r="S433" i="54"/>
  <c r="Q17" i="54"/>
  <c r="S467" i="54"/>
  <c r="P428" i="54"/>
  <c r="Q378" i="53"/>
  <c r="AD378" i="53"/>
  <c r="S34" i="54"/>
  <c r="P34" i="54"/>
  <c r="W34" i="54" s="1"/>
  <c r="W540" i="59"/>
  <c r="Z540" i="59" s="1"/>
  <c r="AF540" i="59" s="1"/>
  <c r="AG540" i="59" s="1"/>
  <c r="P489" i="53"/>
  <c r="W489" i="53" s="1"/>
  <c r="P516" i="54"/>
  <c r="W516" i="54" s="1"/>
  <c r="P437" i="54"/>
  <c r="W437" i="54" s="1"/>
  <c r="S63" i="53"/>
  <c r="AD389" i="54"/>
  <c r="P28" i="59"/>
  <c r="AD547" i="51"/>
  <c r="Q440" i="53"/>
  <c r="S35" i="53"/>
  <c r="S510" i="54"/>
  <c r="Q550" i="54"/>
  <c r="P295" i="54"/>
  <c r="W295" i="54" s="1"/>
  <c r="Q501" i="53"/>
  <c r="P525" i="51"/>
  <c r="W525" i="51" s="1"/>
  <c r="S547" i="51"/>
  <c r="P85" i="51"/>
  <c r="W85" i="51" s="1"/>
  <c r="P449" i="54"/>
  <c r="W449" i="54" s="1"/>
  <c r="S343" i="51"/>
  <c r="P547" i="51"/>
  <c r="W547" i="51" s="1"/>
  <c r="P373" i="54"/>
  <c r="W373" i="54" s="1"/>
  <c r="S418" i="54"/>
  <c r="S575" i="53"/>
  <c r="Q540" i="53"/>
  <c r="Q399" i="53"/>
  <c r="AD540" i="53"/>
  <c r="Q45" i="53"/>
  <c r="Q371" i="54"/>
  <c r="Q407" i="51"/>
  <c r="AD503" i="54"/>
  <c r="P24" i="54"/>
  <c r="W24" i="54" s="1"/>
  <c r="AD399" i="53"/>
  <c r="P45" i="53"/>
  <c r="W45" i="53" s="1"/>
  <c r="P371" i="54"/>
  <c r="W371" i="54" s="1"/>
  <c r="AD449" i="54"/>
  <c r="AD25" i="53"/>
  <c r="Q503" i="54"/>
  <c r="P503" i="54"/>
  <c r="W503" i="54" s="1"/>
  <c r="S28" i="59"/>
  <c r="P416" i="51"/>
  <c r="W416" i="51" s="1"/>
  <c r="AD370" i="51"/>
  <c r="P399" i="53"/>
  <c r="W399" i="53" s="1"/>
  <c r="AD45" i="53"/>
  <c r="S371" i="54"/>
  <c r="S449" i="54"/>
  <c r="AD292" i="51"/>
  <c r="W510" i="53"/>
  <c r="P584" i="53"/>
  <c r="W584" i="53" s="1"/>
  <c r="S292" i="51"/>
  <c r="S584" i="53"/>
  <c r="S407" i="51"/>
  <c r="S583" i="51"/>
  <c r="Q281" i="51"/>
  <c r="Q583" i="51"/>
  <c r="AD281" i="51"/>
  <c r="AD28" i="59"/>
  <c r="Q25" i="53"/>
  <c r="P292" i="51"/>
  <c r="W292" i="51" s="1"/>
  <c r="S25" i="53"/>
  <c r="AD583" i="51"/>
  <c r="P281" i="51"/>
  <c r="W281" i="51" s="1"/>
  <c r="P407" i="51"/>
  <c r="W407" i="51" s="1"/>
  <c r="AD343" i="51"/>
  <c r="S85" i="51"/>
  <c r="S230" i="53"/>
  <c r="P31" i="53"/>
  <c r="W31" i="53" s="1"/>
  <c r="AD408" i="53"/>
  <c r="AD418" i="54"/>
  <c r="S248" i="53"/>
  <c r="AD230" i="53"/>
  <c r="Q31" i="53"/>
  <c r="P501" i="53"/>
  <c r="W501" i="53" s="1"/>
  <c r="W42" i="59"/>
  <c r="Z42" i="59" s="1"/>
  <c r="AF42" i="59" s="1"/>
  <c r="AG42" i="59" s="1"/>
  <c r="W36" i="59"/>
  <c r="Z36" i="59" s="1"/>
  <c r="AA36" i="59" s="1"/>
  <c r="W237" i="59"/>
  <c r="Z237" i="59" s="1"/>
  <c r="AF237" i="59" s="1"/>
  <c r="AG237" i="59" s="1"/>
  <c r="W51" i="59"/>
  <c r="Z51" i="59" s="1"/>
  <c r="W55" i="59"/>
  <c r="Z55" i="59" s="1"/>
  <c r="AA55" i="59" s="1"/>
  <c r="W64" i="59"/>
  <c r="Z64" i="59" s="1"/>
  <c r="AA64" i="59" s="1"/>
  <c r="W405" i="59"/>
  <c r="Z405" i="59" s="1"/>
  <c r="AF405" i="59" s="1"/>
  <c r="AG405" i="59" s="1"/>
  <c r="W29" i="59"/>
  <c r="Z29" i="59" s="1"/>
  <c r="S336" i="51"/>
  <c r="P414" i="51"/>
  <c r="W414" i="51" s="1"/>
  <c r="S414" i="51"/>
  <c r="P248" i="53"/>
  <c r="W248" i="53" s="1"/>
  <c r="P575" i="53"/>
  <c r="W575" i="53" s="1"/>
  <c r="P35" i="53"/>
  <c r="W35" i="53" s="1"/>
  <c r="S24" i="54"/>
  <c r="P226" i="51"/>
  <c r="W226" i="51" s="1"/>
  <c r="P385" i="51"/>
  <c r="W385" i="51" s="1"/>
  <c r="S423" i="59"/>
  <c r="S397" i="51"/>
  <c r="Q338" i="53"/>
  <c r="P576" i="53"/>
  <c r="W576" i="53" s="1"/>
  <c r="P29" i="53"/>
  <c r="W29" i="53" s="1"/>
  <c r="T428" i="53"/>
  <c r="AD433" i="54"/>
  <c r="P564" i="54"/>
  <c r="W564" i="54" s="1"/>
  <c r="S389" i="54"/>
  <c r="S39" i="51"/>
  <c r="Q231" i="51"/>
  <c r="S585" i="51"/>
  <c r="P338" i="53"/>
  <c r="W338" i="53" s="1"/>
  <c r="S576" i="53"/>
  <c r="S29" i="53"/>
  <c r="T361" i="54"/>
  <c r="AD564" i="54"/>
  <c r="S406" i="51"/>
  <c r="AD26" i="51"/>
  <c r="AD225" i="51"/>
  <c r="W223" i="59"/>
  <c r="Z223" i="59" s="1"/>
  <c r="W260" i="59"/>
  <c r="Z260" i="59" s="1"/>
  <c r="AF260" i="59" s="1"/>
  <c r="AG260" i="59" s="1"/>
  <c r="W431" i="59"/>
  <c r="Z431" i="59" s="1"/>
  <c r="AA431" i="59" s="1"/>
  <c r="AD585" i="51"/>
  <c r="Q495" i="53"/>
  <c r="S440" i="53"/>
  <c r="T358" i="53"/>
  <c r="AD358" i="53" s="1"/>
  <c r="AD505" i="53"/>
  <c r="S438" i="51"/>
  <c r="P25" i="51"/>
  <c r="W25" i="51" s="1"/>
  <c r="AD336" i="51"/>
  <c r="AD397" i="51"/>
  <c r="Q525" i="51"/>
  <c r="P585" i="51"/>
  <c r="W585" i="51" s="1"/>
  <c r="P370" i="51"/>
  <c r="W370" i="51" s="1"/>
  <c r="AD371" i="51"/>
  <c r="Q343" i="51"/>
  <c r="Q414" i="51"/>
  <c r="Q85" i="51"/>
  <c r="Q248" i="53"/>
  <c r="Q230" i="53"/>
  <c r="S338" i="53"/>
  <c r="Q575" i="53"/>
  <c r="Q576" i="53"/>
  <c r="S495" i="53"/>
  <c r="AD517" i="53"/>
  <c r="S484" i="53"/>
  <c r="P440" i="53"/>
  <c r="W440" i="53" s="1"/>
  <c r="P546" i="53"/>
  <c r="W546" i="53" s="1"/>
  <c r="Q29" i="53"/>
  <c r="S31" i="53"/>
  <c r="Q35" i="53"/>
  <c r="P408" i="53"/>
  <c r="W408" i="53" s="1"/>
  <c r="Q491" i="53"/>
  <c r="Q433" i="54"/>
  <c r="AD295" i="54"/>
  <c r="Q24" i="54"/>
  <c r="P389" i="54"/>
  <c r="W389" i="54" s="1"/>
  <c r="AD437" i="54"/>
  <c r="Q382" i="54"/>
  <c r="Q385" i="51"/>
  <c r="P382" i="54"/>
  <c r="W382" i="54" s="1"/>
  <c r="Q402" i="51"/>
  <c r="S231" i="51"/>
  <c r="S226" i="51"/>
  <c r="AD39" i="51"/>
  <c r="P26" i="51"/>
  <c r="W26" i="51" s="1"/>
  <c r="Q406" i="51"/>
  <c r="Q225" i="51"/>
  <c r="P230" i="54"/>
  <c r="W230" i="54" s="1"/>
  <c r="S225" i="51"/>
  <c r="P423" i="59"/>
  <c r="W111" i="59"/>
  <c r="Z111" i="59" s="1"/>
  <c r="AA111" i="59" s="1"/>
  <c r="W310" i="59"/>
  <c r="Z310" i="59" s="1"/>
  <c r="AA310" i="59" s="1"/>
  <c r="W90" i="59"/>
  <c r="Z90" i="59" s="1"/>
  <c r="AA90" i="59" s="1"/>
  <c r="W92" i="59"/>
  <c r="Z92" i="59" s="1"/>
  <c r="AA92" i="59" s="1"/>
  <c r="W99" i="59"/>
  <c r="Z99" i="59" s="1"/>
  <c r="AA99" i="59" s="1"/>
  <c r="W101" i="59"/>
  <c r="Z101" i="59" s="1"/>
  <c r="AA101" i="59" s="1"/>
  <c r="W103" i="59"/>
  <c r="Z103" i="59" s="1"/>
  <c r="AA103" i="59" s="1"/>
  <c r="W107" i="59"/>
  <c r="Z107" i="59" s="1"/>
  <c r="AA107" i="59" s="1"/>
  <c r="Q295" i="54"/>
  <c r="Q437" i="54"/>
  <c r="S385" i="51"/>
  <c r="S382" i="54"/>
  <c r="P39" i="51"/>
  <c r="W39" i="51" s="1"/>
  <c r="P402" i="51"/>
  <c r="W402" i="51" s="1"/>
  <c r="P418" i="54"/>
  <c r="W418" i="54" s="1"/>
  <c r="AD231" i="51"/>
  <c r="AD226" i="51"/>
  <c r="P406" i="51"/>
  <c r="W406" i="51" s="1"/>
  <c r="P498" i="53"/>
  <c r="W498" i="53" s="1"/>
  <c r="Q505" i="53"/>
  <c r="Q26" i="51"/>
  <c r="Q498" i="53"/>
  <c r="P505" i="53"/>
  <c r="W505" i="53" s="1"/>
  <c r="AD501" i="53"/>
  <c r="S402" i="51"/>
  <c r="AD498" i="53"/>
  <c r="AD230" i="54"/>
  <c r="S230" i="54"/>
  <c r="Q423" i="59"/>
  <c r="W275" i="59"/>
  <c r="Z275" i="59" s="1"/>
  <c r="AF275" i="59" s="1"/>
  <c r="AG275" i="59" s="1"/>
  <c r="W279" i="59"/>
  <c r="Z279" i="59" s="1"/>
  <c r="AA279" i="59" s="1"/>
  <c r="W528" i="59"/>
  <c r="Z528" i="59" s="1"/>
  <c r="AF528" i="59" s="1"/>
  <c r="AG528" i="59" s="1"/>
  <c r="W384" i="59"/>
  <c r="Z384" i="59" s="1"/>
  <c r="W419" i="59"/>
  <c r="Z419" i="59" s="1"/>
  <c r="AF419" i="59" s="1"/>
  <c r="W498" i="59"/>
  <c r="Z498" i="59" s="1"/>
  <c r="AF498" i="59" s="1"/>
  <c r="AG498" i="59" s="1"/>
  <c r="W567" i="59"/>
  <c r="Z567" i="59" s="1"/>
  <c r="AF567" i="59" s="1"/>
  <c r="AG567" i="59" s="1"/>
  <c r="W397" i="59"/>
  <c r="Z397" i="59" s="1"/>
  <c r="AF397" i="59" s="1"/>
  <c r="W351" i="59"/>
  <c r="Z351" i="59" s="1"/>
  <c r="AA351" i="59" s="1"/>
  <c r="W550" i="59"/>
  <c r="Z550" i="59" s="1"/>
  <c r="S94" i="54"/>
  <c r="W316" i="59"/>
  <c r="Z316" i="59" s="1"/>
  <c r="W494" i="59"/>
  <c r="Z494" i="59" s="1"/>
  <c r="W496" i="59"/>
  <c r="Z496" i="59" s="1"/>
  <c r="AF496" i="59" s="1"/>
  <c r="W53" i="59"/>
  <c r="Z53" i="59" s="1"/>
  <c r="AA53" i="59" s="1"/>
  <c r="W13" i="59"/>
  <c r="Z13" i="59" s="1"/>
  <c r="AF13" i="59" s="1"/>
  <c r="AG13" i="59" s="1"/>
  <c r="W609" i="59"/>
  <c r="Z609" i="59" s="1"/>
  <c r="W523" i="59"/>
  <c r="Z523" i="59" s="1"/>
  <c r="AF523" i="59" s="1"/>
  <c r="AG523" i="59" s="1"/>
  <c r="W527" i="59"/>
  <c r="Z527" i="59" s="1"/>
  <c r="AA527" i="59" s="1"/>
  <c r="W537" i="59"/>
  <c r="Z537" i="59" s="1"/>
  <c r="AA537" i="59" s="1"/>
  <c r="W492" i="59"/>
  <c r="Z492" i="59" s="1"/>
  <c r="W14" i="59"/>
  <c r="Z14" i="59" s="1"/>
  <c r="AF14" i="59" s="1"/>
  <c r="W341" i="59"/>
  <c r="Z341" i="59" s="1"/>
  <c r="AF341" i="59" s="1"/>
  <c r="AG341" i="59" s="1"/>
  <c r="W112" i="59"/>
  <c r="Z112" i="59" s="1"/>
  <c r="AA112" i="59" s="1"/>
  <c r="W353" i="59"/>
  <c r="Z353" i="59" s="1"/>
  <c r="W357" i="59"/>
  <c r="Z357" i="59" s="1"/>
  <c r="AF357" i="59" s="1"/>
  <c r="W526" i="59"/>
  <c r="Z526" i="59" s="1"/>
  <c r="AA526" i="59" s="1"/>
  <c r="W542" i="59"/>
  <c r="Z542" i="59" s="1"/>
  <c r="AD356" i="59"/>
  <c r="P356" i="59"/>
  <c r="Q356" i="59"/>
  <c r="S356" i="59"/>
  <c r="AD591" i="59"/>
  <c r="S591" i="59"/>
  <c r="Q591" i="59"/>
  <c r="P591" i="59"/>
  <c r="AD603" i="59"/>
  <c r="Q603" i="59"/>
  <c r="S603" i="59"/>
  <c r="P603" i="59"/>
  <c r="AD614" i="59"/>
  <c r="P614" i="59"/>
  <c r="S614" i="59"/>
  <c r="Q614" i="59"/>
  <c r="AD586" i="59"/>
  <c r="P586" i="59"/>
  <c r="S586" i="59"/>
  <c r="Q586" i="59"/>
  <c r="T588" i="59"/>
  <c r="T635" i="54"/>
  <c r="P635" i="54" s="1"/>
  <c r="T610" i="59"/>
  <c r="AD615" i="59"/>
  <c r="S615" i="59"/>
  <c r="Q615" i="59"/>
  <c r="P615" i="59"/>
  <c r="T117" i="53"/>
  <c r="T130" i="59"/>
  <c r="S318" i="59"/>
  <c r="Q318" i="59"/>
  <c r="AD318" i="59"/>
  <c r="P318" i="59"/>
  <c r="T322" i="53"/>
  <c r="AD322" i="53" s="1"/>
  <c r="T325" i="59"/>
  <c r="T187" i="53"/>
  <c r="T208" i="59"/>
  <c r="T147" i="54"/>
  <c r="P147" i="54" s="1"/>
  <c r="T158" i="59"/>
  <c r="S638" i="59"/>
  <c r="AD638" i="59"/>
  <c r="Q638" i="59"/>
  <c r="P638" i="59"/>
  <c r="T447" i="53"/>
  <c r="Q447" i="53" s="1"/>
  <c r="T462" i="59"/>
  <c r="AD611" i="59"/>
  <c r="S611" i="59"/>
  <c r="Q611" i="59"/>
  <c r="P611" i="59"/>
  <c r="T377" i="54"/>
  <c r="AD377" i="54" s="1"/>
  <c r="T375" i="59"/>
  <c r="S636" i="59"/>
  <c r="AD636" i="59"/>
  <c r="Q636" i="59"/>
  <c r="P636" i="59"/>
  <c r="AD589" i="59"/>
  <c r="S589" i="59"/>
  <c r="Q589" i="59"/>
  <c r="P589" i="59"/>
  <c r="AD631" i="59"/>
  <c r="P631" i="59"/>
  <c r="S631" i="59"/>
  <c r="Q631" i="59"/>
  <c r="T642" i="53"/>
  <c r="AD642" i="53" s="1"/>
  <c r="T620" i="59"/>
  <c r="AD627" i="59"/>
  <c r="Q627" i="59"/>
  <c r="P627" i="59"/>
  <c r="S627" i="59"/>
  <c r="T663" i="51"/>
  <c r="S663" i="51" s="1"/>
  <c r="T641" i="59"/>
  <c r="T594" i="51"/>
  <c r="S594" i="51" s="1"/>
  <c r="T572" i="59"/>
  <c r="AD616" i="59"/>
  <c r="P616" i="59"/>
  <c r="Q616" i="59"/>
  <c r="S616" i="59"/>
  <c r="AD643" i="59"/>
  <c r="P643" i="59"/>
  <c r="S643" i="59"/>
  <c r="Q643" i="59"/>
  <c r="T460" i="53"/>
  <c r="Q460" i="53" s="1"/>
  <c r="T475" i="59"/>
  <c r="T482" i="54"/>
  <c r="T503" i="59"/>
  <c r="P473" i="59"/>
  <c r="S473" i="59"/>
  <c r="AD473" i="59"/>
  <c r="Q473" i="59"/>
  <c r="T441" i="53"/>
  <c r="Q441" i="53" s="1"/>
  <c r="T443" i="59"/>
  <c r="T259" i="59"/>
  <c r="T195" i="59"/>
  <c r="T161" i="53"/>
  <c r="T182" i="59"/>
  <c r="T301" i="53"/>
  <c r="AD301" i="53" s="1"/>
  <c r="T307" i="59"/>
  <c r="T152" i="53"/>
  <c r="P152" i="53" s="1"/>
  <c r="T165" i="59"/>
  <c r="T321" i="54"/>
  <c r="P321" i="54" s="1"/>
  <c r="T322" i="59"/>
  <c r="T259" i="51"/>
  <c r="Q259" i="51" s="1"/>
  <c r="T267" i="59"/>
  <c r="T266" i="51"/>
  <c r="P266" i="51" s="1"/>
  <c r="W266" i="51" s="1"/>
  <c r="T274" i="59"/>
  <c r="P472" i="59"/>
  <c r="AD472" i="59"/>
  <c r="Q472" i="59"/>
  <c r="S472" i="59"/>
  <c r="T311" i="54"/>
  <c r="AD311" i="54" s="1"/>
  <c r="T317" i="59"/>
  <c r="AD426" i="59"/>
  <c r="P426" i="59"/>
  <c r="S426" i="59"/>
  <c r="Q426" i="59"/>
  <c r="T286" i="54"/>
  <c r="S286" i="54" s="1"/>
  <c r="T291" i="59"/>
  <c r="T171" i="51"/>
  <c r="T192" i="59"/>
  <c r="T175" i="51"/>
  <c r="P175" i="51" s="1"/>
  <c r="T196" i="59"/>
  <c r="T405" i="51"/>
  <c r="P405" i="51" s="1"/>
  <c r="T406" i="59"/>
  <c r="AD258" i="59"/>
  <c r="Q258" i="59"/>
  <c r="S258" i="59"/>
  <c r="P258" i="59"/>
  <c r="T185" i="54"/>
  <c r="AD185" i="54" s="1"/>
  <c r="T204" i="59"/>
  <c r="T118" i="54"/>
  <c r="S118" i="54" s="1"/>
  <c r="T129" i="59"/>
  <c r="T71" i="51"/>
  <c r="S71" i="51" s="1"/>
  <c r="T74" i="59"/>
  <c r="T177" i="53"/>
  <c r="S177" i="53" s="1"/>
  <c r="T198" i="59"/>
  <c r="T279" i="51"/>
  <c r="Q279" i="51" s="1"/>
  <c r="T286" i="59"/>
  <c r="P396" i="59"/>
  <c r="S396" i="59"/>
  <c r="AD396" i="59"/>
  <c r="Q396" i="59"/>
  <c r="T236" i="51"/>
  <c r="Q236" i="51" s="1"/>
  <c r="T247" i="59"/>
  <c r="AD270" i="59"/>
  <c r="P270" i="59"/>
  <c r="Q270" i="59"/>
  <c r="S270" i="59"/>
  <c r="T172" i="51"/>
  <c r="Q172" i="51" s="1"/>
  <c r="T193" i="59"/>
  <c r="AD590" i="59"/>
  <c r="P590" i="59"/>
  <c r="S590" i="59"/>
  <c r="Q590" i="59"/>
  <c r="T618" i="59"/>
  <c r="T178" i="59"/>
  <c r="T651" i="51"/>
  <c r="Q651" i="51" s="1"/>
  <c r="T629" i="59"/>
  <c r="AD634" i="59"/>
  <c r="S634" i="59"/>
  <c r="Q634" i="59"/>
  <c r="P634" i="59"/>
  <c r="T639" i="59"/>
  <c r="T184" i="59"/>
  <c r="T260" i="54"/>
  <c r="AD260" i="54" s="1"/>
  <c r="T266" i="59"/>
  <c r="T646" i="59"/>
  <c r="T37" i="54"/>
  <c r="S37" i="54" s="1"/>
  <c r="T41" i="59"/>
  <c r="T59" i="51"/>
  <c r="P59" i="51" s="1"/>
  <c r="T63" i="59"/>
  <c r="T562" i="53"/>
  <c r="S562" i="53" s="1"/>
  <c r="T539" i="59"/>
  <c r="T574" i="54"/>
  <c r="Q574" i="54" s="1"/>
  <c r="T549" i="59"/>
  <c r="T401" i="54"/>
  <c r="Q401" i="54" s="1"/>
  <c r="T399" i="59"/>
  <c r="T437" i="51"/>
  <c r="T439" i="59"/>
  <c r="P469" i="59"/>
  <c r="S469" i="59"/>
  <c r="AD469" i="59"/>
  <c r="Q469" i="59"/>
  <c r="T493" i="59"/>
  <c r="T475" i="51"/>
  <c r="T499" i="59"/>
  <c r="AD141" i="59"/>
  <c r="P141" i="59"/>
  <c r="S141" i="59"/>
  <c r="Q141" i="59"/>
  <c r="T569" i="59"/>
  <c r="T576" i="59"/>
  <c r="AD581" i="59"/>
  <c r="S581" i="59"/>
  <c r="Q581" i="59"/>
  <c r="P581" i="59"/>
  <c r="T584" i="59"/>
  <c r="AD607" i="59"/>
  <c r="S607" i="59"/>
  <c r="Q607" i="59"/>
  <c r="P607" i="59"/>
  <c r="AD504" i="59"/>
  <c r="P504" i="59"/>
  <c r="Q504" i="59"/>
  <c r="S504" i="59"/>
  <c r="T323" i="51"/>
  <c r="T326" i="59"/>
  <c r="T79" i="59"/>
  <c r="T54" i="59"/>
  <c r="T296" i="54"/>
  <c r="AD296" i="54" s="1"/>
  <c r="T301" i="59"/>
  <c r="T180" i="59"/>
  <c r="AD303" i="59"/>
  <c r="P303" i="59"/>
  <c r="S303" i="59"/>
  <c r="Q303" i="59"/>
  <c r="T292" i="54"/>
  <c r="P292" i="54" s="1"/>
  <c r="T297" i="59"/>
  <c r="T160" i="51"/>
  <c r="P160" i="51" s="1"/>
  <c r="T181" i="59"/>
  <c r="S324" i="59"/>
  <c r="AD324" i="59"/>
  <c r="Q324" i="59"/>
  <c r="P324" i="59"/>
  <c r="T141" i="53"/>
  <c r="AD141" i="53" s="1"/>
  <c r="T154" i="59"/>
  <c r="P467" i="59"/>
  <c r="S467" i="59"/>
  <c r="AD467" i="59"/>
  <c r="Q467" i="59"/>
  <c r="T463" i="53"/>
  <c r="T487" i="59"/>
  <c r="T278" i="59"/>
  <c r="AD332" i="59"/>
  <c r="S332" i="59"/>
  <c r="Q332" i="59"/>
  <c r="P332" i="59"/>
  <c r="T326" i="53"/>
  <c r="P326" i="53" s="1"/>
  <c r="W326" i="53" s="1"/>
  <c r="T329" i="59"/>
  <c r="T76" i="59"/>
  <c r="AD149" i="59"/>
  <c r="P149" i="59"/>
  <c r="S149" i="59"/>
  <c r="Q149" i="59"/>
  <c r="T232" i="59"/>
  <c r="T149" i="53"/>
  <c r="P149" i="53" s="1"/>
  <c r="W149" i="53" s="1"/>
  <c r="T162" i="59"/>
  <c r="T429" i="54"/>
  <c r="AD429" i="54" s="1"/>
  <c r="T428" i="59"/>
  <c r="AD216" i="59"/>
  <c r="S216" i="59"/>
  <c r="P216" i="59"/>
  <c r="Q216" i="59"/>
  <c r="T139" i="53"/>
  <c r="P139" i="53" s="1"/>
  <c r="W139" i="53" s="1"/>
  <c r="T152" i="59"/>
  <c r="T127" i="51"/>
  <c r="S127" i="51" s="1"/>
  <c r="T140" i="59"/>
  <c r="AD437" i="59"/>
  <c r="S437" i="59"/>
  <c r="Q437" i="59"/>
  <c r="P437" i="59"/>
  <c r="AD571" i="59"/>
  <c r="S571" i="59"/>
  <c r="Q571" i="59"/>
  <c r="P571" i="59"/>
  <c r="P224" i="59"/>
  <c r="AD224" i="59"/>
  <c r="Q224" i="59"/>
  <c r="S224" i="59"/>
  <c r="AD179" i="59"/>
  <c r="Q179" i="59"/>
  <c r="S179" i="59"/>
  <c r="P179" i="59"/>
  <c r="AD170" i="59"/>
  <c r="P170" i="59"/>
  <c r="S170" i="59"/>
  <c r="Q170" i="59"/>
  <c r="T275" i="54"/>
  <c r="AD275" i="54" s="1"/>
  <c r="T281" i="59"/>
  <c r="AD280" i="59"/>
  <c r="P280" i="59"/>
  <c r="Q280" i="59"/>
  <c r="S280" i="59"/>
  <c r="T156" i="59"/>
  <c r="T558" i="53"/>
  <c r="P558" i="53" s="1"/>
  <c r="T535" i="59"/>
  <c r="AD340" i="59"/>
  <c r="P340" i="59"/>
  <c r="Q340" i="59"/>
  <c r="S340" i="59"/>
  <c r="T588" i="53"/>
  <c r="AD588" i="53" s="1"/>
  <c r="T566" i="59"/>
  <c r="T224" i="54"/>
  <c r="P224" i="54" s="1"/>
  <c r="T235" i="59"/>
  <c r="P623" i="59"/>
  <c r="S623" i="59"/>
  <c r="AD623" i="59"/>
  <c r="Q623" i="59"/>
  <c r="AD577" i="59"/>
  <c r="S577" i="59"/>
  <c r="Q577" i="59"/>
  <c r="P577" i="59"/>
  <c r="AD585" i="59"/>
  <c r="S585" i="59"/>
  <c r="Q585" i="59"/>
  <c r="P585" i="59"/>
  <c r="AD177" i="59"/>
  <c r="S177" i="59"/>
  <c r="Q177" i="59"/>
  <c r="P177" i="59"/>
  <c r="T190" i="54"/>
  <c r="Q190" i="54" s="1"/>
  <c r="T209" i="59"/>
  <c r="T201" i="54"/>
  <c r="S201" i="54" s="1"/>
  <c r="T174" i="59"/>
  <c r="AD534" i="59"/>
  <c r="S534" i="59"/>
  <c r="P534" i="59"/>
  <c r="AD142" i="59"/>
  <c r="Q142" i="59"/>
  <c r="S142" i="59"/>
  <c r="P142" i="59"/>
  <c r="T23" i="59"/>
  <c r="T582" i="51"/>
  <c r="AD582" i="51" s="1"/>
  <c r="T560" i="59"/>
  <c r="T271" i="59"/>
  <c r="T142" i="53"/>
  <c r="T155" i="59"/>
  <c r="T208" i="53"/>
  <c r="T221" i="59"/>
  <c r="AD602" i="59"/>
  <c r="P602" i="59"/>
  <c r="S602" i="59"/>
  <c r="Q602" i="59"/>
  <c r="T132" i="51"/>
  <c r="AD132" i="51" s="1"/>
  <c r="T145" i="59"/>
  <c r="T150" i="59"/>
  <c r="T187" i="59"/>
  <c r="T151" i="59"/>
  <c r="P231" i="59"/>
  <c r="S231" i="59"/>
  <c r="AD231" i="59"/>
  <c r="Q231" i="59"/>
  <c r="T210" i="59"/>
  <c r="T131" i="51"/>
  <c r="S131" i="51" s="1"/>
  <c r="T144" i="59"/>
  <c r="AD166" i="59"/>
  <c r="P166" i="59"/>
  <c r="S166" i="59"/>
  <c r="Q166" i="59"/>
  <c r="AD608" i="59"/>
  <c r="P608" i="59"/>
  <c r="Q608" i="59"/>
  <c r="S608" i="59"/>
  <c r="T72" i="51"/>
  <c r="AD72" i="51" s="1"/>
  <c r="T75" i="59"/>
  <c r="AD131" i="59"/>
  <c r="Q131" i="59"/>
  <c r="S131" i="59"/>
  <c r="P131" i="59"/>
  <c r="T119" i="53"/>
  <c r="Q119" i="53" s="1"/>
  <c r="T132" i="59"/>
  <c r="T169" i="54"/>
  <c r="P169" i="54" s="1"/>
  <c r="T188" i="59"/>
  <c r="P390" i="59"/>
  <c r="S390" i="59"/>
  <c r="AD390" i="59"/>
  <c r="Q390" i="59"/>
  <c r="T433" i="59"/>
  <c r="T331" i="54"/>
  <c r="S331" i="54" s="1"/>
  <c r="T331" i="59"/>
  <c r="T350" i="51"/>
  <c r="AD350" i="51" s="1"/>
  <c r="T347" i="59"/>
  <c r="T436" i="54"/>
  <c r="T435" i="59"/>
  <c r="T317" i="53"/>
  <c r="T321" i="59"/>
  <c r="T605" i="59"/>
  <c r="T69" i="53"/>
  <c r="P69" i="53" s="1"/>
  <c r="W69" i="53" s="1"/>
  <c r="T72" i="59"/>
  <c r="T600" i="59"/>
  <c r="T369" i="53"/>
  <c r="S369" i="53" s="1"/>
  <c r="T372" i="59"/>
  <c r="T263" i="54"/>
  <c r="P263" i="54" s="1"/>
  <c r="T269" i="59"/>
  <c r="T198" i="54"/>
  <c r="S198" i="54" s="1"/>
  <c r="T171" i="59"/>
  <c r="T384" i="54"/>
  <c r="T382" i="59"/>
  <c r="T244" i="53"/>
  <c r="AD244" i="53" s="1"/>
  <c r="T252" i="59"/>
  <c r="T30" i="51"/>
  <c r="S30" i="51" s="1"/>
  <c r="T34" i="59"/>
  <c r="T112" i="53"/>
  <c r="T125" i="59"/>
  <c r="T122" i="53"/>
  <c r="T135" i="59"/>
  <c r="T242" i="54"/>
  <c r="P242" i="54" s="1"/>
  <c r="T251" i="59"/>
  <c r="T146" i="54"/>
  <c r="AD146" i="54" s="1"/>
  <c r="T157" i="59"/>
  <c r="T358" i="54"/>
  <c r="P358" i="54" s="1"/>
  <c r="T352" i="59"/>
  <c r="W65" i="59"/>
  <c r="Z65" i="59" s="1"/>
  <c r="AF253" i="59"/>
  <c r="AC253" i="59" s="1"/>
  <c r="AH253" i="59" s="1"/>
  <c r="AA253" i="59"/>
  <c r="AD95" i="59"/>
  <c r="AC95" i="59" s="1"/>
  <c r="AH95" i="59" s="1"/>
  <c r="Q95" i="59"/>
  <c r="S95" i="59"/>
  <c r="P95" i="59"/>
  <c r="AD558" i="59"/>
  <c r="S558" i="59"/>
  <c r="P558" i="59"/>
  <c r="AD538" i="59"/>
  <c r="S538" i="59"/>
  <c r="P538" i="59"/>
  <c r="W67" i="59"/>
  <c r="Z67" i="59" s="1"/>
  <c r="W244" i="59"/>
  <c r="Z244" i="59" s="1"/>
  <c r="W440" i="59"/>
  <c r="Z440" i="59" s="1"/>
  <c r="P461" i="59"/>
  <c r="AD461" i="59"/>
  <c r="Q461" i="59"/>
  <c r="S461" i="59"/>
  <c r="AD488" i="59"/>
  <c r="P488" i="59"/>
  <c r="Q488" i="59"/>
  <c r="S488" i="59"/>
  <c r="W490" i="59"/>
  <c r="Z490" i="59" s="1"/>
  <c r="W20" i="59"/>
  <c r="Z20" i="59" s="1"/>
  <c r="AD515" i="59"/>
  <c r="P515" i="59"/>
  <c r="S515" i="59"/>
  <c r="Q515" i="59"/>
  <c r="W338" i="59"/>
  <c r="Z338" i="59" s="1"/>
  <c r="AD524" i="59"/>
  <c r="S524" i="59"/>
  <c r="P524" i="59"/>
  <c r="AD283" i="59"/>
  <c r="S283" i="59"/>
  <c r="Q283" i="59"/>
  <c r="P283" i="59"/>
  <c r="W512" i="59"/>
  <c r="Z512" i="59" s="1"/>
  <c r="AD38" i="59"/>
  <c r="S38" i="59"/>
  <c r="Q38" i="59"/>
  <c r="P38" i="59"/>
  <c r="AD21" i="59"/>
  <c r="S21" i="59"/>
  <c r="Q21" i="59"/>
  <c r="P21" i="59"/>
  <c r="AD287" i="59"/>
  <c r="P287" i="59"/>
  <c r="Q287" i="59"/>
  <c r="S287" i="59"/>
  <c r="AD562" i="59"/>
  <c r="S562" i="59"/>
  <c r="Q562" i="59"/>
  <c r="P562" i="59"/>
  <c r="AD379" i="59"/>
  <c r="P379" i="59"/>
  <c r="Q379" i="59"/>
  <c r="S379" i="59"/>
  <c r="AD400" i="59"/>
  <c r="P400" i="59"/>
  <c r="Q400" i="59"/>
  <c r="S400" i="59"/>
  <c r="AD513" i="59"/>
  <c r="P513" i="59"/>
  <c r="S513" i="59"/>
  <c r="Q513" i="59"/>
  <c r="AD408" i="59"/>
  <c r="P408" i="59"/>
  <c r="S408" i="59"/>
  <c r="Q408" i="59"/>
  <c r="AD411" i="59"/>
  <c r="S411" i="59"/>
  <c r="Q411" i="59"/>
  <c r="P411" i="59"/>
  <c r="AD561" i="59"/>
  <c r="P561" i="59"/>
  <c r="Q561" i="59"/>
  <c r="S561" i="59"/>
  <c r="AD381" i="59"/>
  <c r="P381" i="59"/>
  <c r="S381" i="59"/>
  <c r="Q381" i="59"/>
  <c r="S391" i="59"/>
  <c r="AD391" i="59"/>
  <c r="Q391" i="59"/>
  <c r="P391" i="59"/>
  <c r="AD530" i="59"/>
  <c r="P530" i="59"/>
  <c r="S530" i="59"/>
  <c r="AD299" i="59"/>
  <c r="P299" i="59"/>
  <c r="S299" i="59"/>
  <c r="Q299" i="59"/>
  <c r="AD376" i="59"/>
  <c r="P376" i="59"/>
  <c r="Q376" i="59"/>
  <c r="S376" i="59"/>
  <c r="P392" i="59"/>
  <c r="AD392" i="59"/>
  <c r="Q392" i="59"/>
  <c r="S392" i="59"/>
  <c r="W420" i="59"/>
  <c r="Z420" i="59" s="1"/>
  <c r="AA420" i="59" s="1"/>
  <c r="AD436" i="59"/>
  <c r="S436" i="59"/>
  <c r="Q436" i="59"/>
  <c r="P436" i="59"/>
  <c r="W388" i="59"/>
  <c r="Z388" i="59" s="1"/>
  <c r="W342" i="59"/>
  <c r="Z342" i="59" s="1"/>
  <c r="W82" i="59"/>
  <c r="Z82" i="59" s="1"/>
  <c r="AA82" i="59" s="1"/>
  <c r="W84" i="59"/>
  <c r="Z84" i="59" s="1"/>
  <c r="AA84" i="59" s="1"/>
  <c r="W86" i="59"/>
  <c r="Z86" i="59" s="1"/>
  <c r="AA86" i="59" s="1"/>
  <c r="AF374" i="59"/>
  <c r="AA374" i="59"/>
  <c r="W109" i="59"/>
  <c r="Z109" i="59" s="1"/>
  <c r="AA109" i="59" s="1"/>
  <c r="W373" i="59"/>
  <c r="Z373" i="59" s="1"/>
  <c r="W309" i="59"/>
  <c r="Z309" i="59" s="1"/>
  <c r="AA309" i="59" s="1"/>
  <c r="W311" i="59"/>
  <c r="Z311" i="59" s="1"/>
  <c r="AA311" i="59" s="1"/>
  <c r="AD16" i="59"/>
  <c r="P16" i="59"/>
  <c r="S16" i="59"/>
  <c r="Q16" i="59"/>
  <c r="S407" i="59"/>
  <c r="AD407" i="59"/>
  <c r="Q407" i="59"/>
  <c r="P407" i="59"/>
  <c r="S409" i="59"/>
  <c r="Q409" i="59"/>
  <c r="AD409" i="59"/>
  <c r="P409" i="59"/>
  <c r="W49" i="59"/>
  <c r="Z49" i="59" s="1"/>
  <c r="AD255" i="59"/>
  <c r="P255" i="59"/>
  <c r="Q255" i="59"/>
  <c r="S255" i="59"/>
  <c r="W305" i="59"/>
  <c r="Z305" i="59" s="1"/>
  <c r="AD24" i="59"/>
  <c r="P24" i="59"/>
  <c r="S24" i="59"/>
  <c r="Q24" i="59"/>
  <c r="W383" i="59"/>
  <c r="Z383" i="59" s="1"/>
  <c r="W222" i="59"/>
  <c r="Z222" i="59" s="1"/>
  <c r="W463" i="59"/>
  <c r="Z463" i="59" s="1"/>
  <c r="AD343" i="59"/>
  <c r="S343" i="59"/>
  <c r="Q343" i="59"/>
  <c r="P343" i="59"/>
  <c r="P387" i="59"/>
  <c r="S387" i="59"/>
  <c r="Q387" i="59"/>
  <c r="AD387" i="59"/>
  <c r="W393" i="59"/>
  <c r="Z393" i="59" s="1"/>
  <c r="S403" i="59"/>
  <c r="AD403" i="59"/>
  <c r="Q403" i="59"/>
  <c r="P403" i="59"/>
  <c r="AD414" i="59"/>
  <c r="P414" i="59"/>
  <c r="Q414" i="59"/>
  <c r="S414" i="59"/>
  <c r="AD554" i="59"/>
  <c r="P554" i="59"/>
  <c r="S554" i="59"/>
  <c r="W401" i="59"/>
  <c r="Z401" i="59" s="1"/>
  <c r="AD516" i="59"/>
  <c r="Q516" i="59"/>
  <c r="S516" i="59"/>
  <c r="P516" i="59"/>
  <c r="AD518" i="59"/>
  <c r="S518" i="59"/>
  <c r="Q518" i="59"/>
  <c r="P518" i="59"/>
  <c r="AD531" i="59"/>
  <c r="S531" i="59"/>
  <c r="P531" i="59"/>
  <c r="W412" i="59"/>
  <c r="Z412" i="59" s="1"/>
  <c r="AD293" i="59"/>
  <c r="P293" i="59"/>
  <c r="Q293" i="59"/>
  <c r="S293" i="59"/>
  <c r="W389" i="59"/>
  <c r="Z389" i="59" s="1"/>
  <c r="W126" i="59"/>
  <c r="Z126" i="59" s="1"/>
  <c r="AD239" i="59"/>
  <c r="S239" i="59"/>
  <c r="Q239" i="59"/>
  <c r="P239" i="59"/>
  <c r="AD243" i="59"/>
  <c r="S243" i="59"/>
  <c r="Q243" i="59"/>
  <c r="P243" i="59"/>
  <c r="AD25" i="59"/>
  <c r="S25" i="59"/>
  <c r="Q25" i="59"/>
  <c r="P25" i="59"/>
  <c r="AD30" i="59"/>
  <c r="P30" i="59"/>
  <c r="S30" i="59"/>
  <c r="Q30" i="59"/>
  <c r="AD39" i="59"/>
  <c r="P39" i="59"/>
  <c r="Q39" i="59"/>
  <c r="S39" i="59"/>
  <c r="AD339" i="59"/>
  <c r="Q339" i="59"/>
  <c r="S339" i="59"/>
  <c r="P339" i="59"/>
  <c r="AD553" i="59"/>
  <c r="S553" i="59"/>
  <c r="P553" i="59"/>
  <c r="AD563" i="59"/>
  <c r="P563" i="59"/>
  <c r="Q563" i="59"/>
  <c r="S563" i="59"/>
  <c r="AD380" i="59"/>
  <c r="S380" i="59"/>
  <c r="Q380" i="59"/>
  <c r="P380" i="59"/>
  <c r="AD511" i="59"/>
  <c r="P511" i="59"/>
  <c r="S511" i="59"/>
  <c r="Q511" i="59"/>
  <c r="AD256" i="59"/>
  <c r="S256" i="59"/>
  <c r="Q256" i="59"/>
  <c r="P256" i="59"/>
  <c r="P398" i="59"/>
  <c r="S398" i="59"/>
  <c r="AD398" i="59"/>
  <c r="Q398" i="59"/>
  <c r="W44" i="59"/>
  <c r="Z44" i="59" s="1"/>
  <c r="AD514" i="59"/>
  <c r="Q514" i="59"/>
  <c r="S514" i="59"/>
  <c r="P514" i="59"/>
  <c r="W517" i="59"/>
  <c r="Z517" i="59" s="1"/>
  <c r="AD413" i="59"/>
  <c r="S413" i="59"/>
  <c r="Q413" i="59"/>
  <c r="P413" i="59"/>
  <c r="AD410" i="59"/>
  <c r="P410" i="59"/>
  <c r="Q410" i="59"/>
  <c r="S410" i="59"/>
  <c r="AD432" i="59"/>
  <c r="S432" i="59"/>
  <c r="Q432" i="59"/>
  <c r="P432" i="59"/>
  <c r="S415" i="59"/>
  <c r="Q415" i="59"/>
  <c r="AD415" i="59"/>
  <c r="P415" i="59"/>
  <c r="W350" i="59"/>
  <c r="Z350" i="59" s="1"/>
  <c r="W532" i="59"/>
  <c r="Z532" i="59" s="1"/>
  <c r="W37" i="59"/>
  <c r="Z37" i="59" s="1"/>
  <c r="W240" i="59"/>
  <c r="Z240" i="59" s="1"/>
  <c r="AA419" i="59"/>
  <c r="AD333" i="59"/>
  <c r="P333" i="59"/>
  <c r="S333" i="59"/>
  <c r="Q333" i="59"/>
  <c r="T207" i="54"/>
  <c r="T218" i="59"/>
  <c r="AD592" i="59"/>
  <c r="P592" i="59"/>
  <c r="Q592" i="59"/>
  <c r="S592" i="59"/>
  <c r="T618" i="54"/>
  <c r="Q618" i="54" s="1"/>
  <c r="T593" i="59"/>
  <c r="S622" i="59"/>
  <c r="AD622" i="59"/>
  <c r="Q622" i="59"/>
  <c r="P622" i="59"/>
  <c r="T290" i="54"/>
  <c r="T295" i="59"/>
  <c r="AD587" i="59"/>
  <c r="Q587" i="59"/>
  <c r="S587" i="59"/>
  <c r="P587" i="59"/>
  <c r="AD606" i="59"/>
  <c r="P606" i="59"/>
  <c r="S606" i="59"/>
  <c r="Q606" i="59"/>
  <c r="AD613" i="59"/>
  <c r="S613" i="59"/>
  <c r="Q613" i="59"/>
  <c r="P613" i="59"/>
  <c r="T161" i="59"/>
  <c r="T300" i="53"/>
  <c r="S300" i="53" s="1"/>
  <c r="T306" i="59"/>
  <c r="T186" i="53"/>
  <c r="Q186" i="53" s="1"/>
  <c r="T207" i="59"/>
  <c r="T176" i="53"/>
  <c r="T197" i="59"/>
  <c r="T185" i="53"/>
  <c r="AD185" i="53" s="1"/>
  <c r="T206" i="59"/>
  <c r="T196" i="54"/>
  <c r="P196" i="54" s="1"/>
  <c r="T215" i="59"/>
  <c r="T650" i="53"/>
  <c r="S650" i="53" s="1"/>
  <c r="T628" i="59"/>
  <c r="T56" i="53"/>
  <c r="T56" i="59"/>
  <c r="T280" i="54"/>
  <c r="Q280" i="54" s="1"/>
  <c r="T285" i="59"/>
  <c r="T493" i="53"/>
  <c r="T507" i="59"/>
  <c r="T626" i="59"/>
  <c r="T291" i="54"/>
  <c r="Q291" i="54" s="1"/>
  <c r="T296" i="59"/>
  <c r="T190" i="53"/>
  <c r="AD190" i="53" s="1"/>
  <c r="T211" i="59"/>
  <c r="T297" i="53"/>
  <c r="P297" i="53" s="1"/>
  <c r="W297" i="53" s="1"/>
  <c r="T304" i="59"/>
  <c r="T394" i="53"/>
  <c r="T395" i="59"/>
  <c r="AD635" i="59"/>
  <c r="P635" i="59"/>
  <c r="S635" i="59"/>
  <c r="Q635" i="59"/>
  <c r="AD229" i="59"/>
  <c r="S229" i="59"/>
  <c r="Q229" i="59"/>
  <c r="P229" i="59"/>
  <c r="T646" i="54"/>
  <c r="T621" i="59"/>
  <c r="T481" i="54"/>
  <c r="Q481" i="54" s="1"/>
  <c r="T502" i="59"/>
  <c r="T501" i="59"/>
  <c r="T505" i="59"/>
  <c r="T546" i="59"/>
  <c r="T46" i="54"/>
  <c r="S46" i="54" s="1"/>
  <c r="T47" i="59"/>
  <c r="T459" i="51"/>
  <c r="T474" i="59"/>
  <c r="AD139" i="59"/>
  <c r="P139" i="59"/>
  <c r="S139" i="59"/>
  <c r="Q139" i="59"/>
  <c r="T346" i="53"/>
  <c r="S346" i="53" s="1"/>
  <c r="T345" i="59"/>
  <c r="T385" i="59"/>
  <c r="T266" i="54"/>
  <c r="AD266" i="54" s="1"/>
  <c r="T272" i="59"/>
  <c r="T150" i="53"/>
  <c r="T163" i="59"/>
  <c r="T116" i="54"/>
  <c r="Q116" i="54" s="1"/>
  <c r="T127" i="59"/>
  <c r="T567" i="54"/>
  <c r="T541" i="59"/>
  <c r="T367" i="59"/>
  <c r="T262" i="54"/>
  <c r="S262" i="54" s="1"/>
  <c r="T268" i="59"/>
  <c r="T320" i="59"/>
  <c r="AD153" i="59"/>
  <c r="P153" i="59"/>
  <c r="S153" i="59"/>
  <c r="Q153" i="59"/>
  <c r="T197" i="53"/>
  <c r="T172" i="59"/>
  <c r="T255" i="53"/>
  <c r="T263" i="59"/>
  <c r="T52" i="59"/>
  <c r="T127" i="54"/>
  <c r="AD127" i="54" s="1"/>
  <c r="T138" i="59"/>
  <c r="T200" i="59"/>
  <c r="T201" i="59"/>
  <c r="T314" i="53"/>
  <c r="T319" i="59"/>
  <c r="T476" i="53"/>
  <c r="P476" i="53" s="1"/>
  <c r="W476" i="53" s="1"/>
  <c r="T500" i="59"/>
  <c r="AD148" i="59"/>
  <c r="S148" i="59"/>
  <c r="Q148" i="59"/>
  <c r="P148" i="59"/>
  <c r="T642" i="54"/>
  <c r="S642" i="54" s="1"/>
  <c r="T617" i="59"/>
  <c r="T354" i="54"/>
  <c r="AD354" i="54" s="1"/>
  <c r="T348" i="59"/>
  <c r="T669" i="51"/>
  <c r="T647" i="59"/>
  <c r="T621" i="53"/>
  <c r="T599" i="59"/>
  <c r="T666" i="51"/>
  <c r="T644" i="59"/>
  <c r="T633" i="59"/>
  <c r="T632" i="59"/>
  <c r="T662" i="54"/>
  <c r="T637" i="59"/>
  <c r="P213" i="59"/>
  <c r="S213" i="59"/>
  <c r="AD213" i="59"/>
  <c r="Q213" i="59"/>
  <c r="T655" i="54"/>
  <c r="T630" i="59"/>
  <c r="T589" i="54"/>
  <c r="P589" i="54" s="1"/>
  <c r="T564" i="59"/>
  <c r="AD227" i="59"/>
  <c r="Q227" i="59"/>
  <c r="S227" i="59"/>
  <c r="P227" i="59"/>
  <c r="AD277" i="59"/>
  <c r="S277" i="59"/>
  <c r="Q277" i="59"/>
  <c r="P277" i="59"/>
  <c r="T543" i="59"/>
  <c r="T581" i="51"/>
  <c r="T559" i="59"/>
  <c r="AD369" i="59"/>
  <c r="P369" i="59"/>
  <c r="Q369" i="59"/>
  <c r="S369" i="59"/>
  <c r="T458" i="59"/>
  <c r="T467" i="53"/>
  <c r="T491" i="59"/>
  <c r="T473" i="51"/>
  <c r="AD473" i="51" s="1"/>
  <c r="T497" i="59"/>
  <c r="T667" i="53"/>
  <c r="T645" i="59"/>
  <c r="T644" i="54"/>
  <c r="T619" i="59"/>
  <c r="T600" i="54"/>
  <c r="T575" i="59"/>
  <c r="T579" i="59"/>
  <c r="T608" i="54"/>
  <c r="T583" i="59"/>
  <c r="T623" i="53"/>
  <c r="AD623" i="53" s="1"/>
  <c r="T601" i="59"/>
  <c r="T650" i="54"/>
  <c r="T625" i="59"/>
  <c r="T346" i="59"/>
  <c r="T74" i="53"/>
  <c r="AD74" i="53" s="1"/>
  <c r="T77" i="59"/>
  <c r="T255" i="54"/>
  <c r="AD255" i="54" s="1"/>
  <c r="T261" i="59"/>
  <c r="T155" i="51"/>
  <c r="T168" i="59"/>
  <c r="T167" i="59"/>
  <c r="AD203" i="59"/>
  <c r="P203" i="59"/>
  <c r="S203" i="59"/>
  <c r="Q203" i="59"/>
  <c r="T439" i="53"/>
  <c r="T441" i="59"/>
  <c r="T228" i="59"/>
  <c r="T134" i="51"/>
  <c r="P134" i="51" s="1"/>
  <c r="T147" i="59"/>
  <c r="T201" i="51"/>
  <c r="AD201" i="51" s="1"/>
  <c r="T176" i="59"/>
  <c r="AD143" i="59"/>
  <c r="P143" i="59"/>
  <c r="S143" i="59"/>
  <c r="Q143" i="59"/>
  <c r="T78" i="59"/>
  <c r="T292" i="59"/>
  <c r="T471" i="59"/>
  <c r="T362" i="51"/>
  <c r="T366" i="59"/>
  <c r="T184" i="53"/>
  <c r="P184" i="53" s="1"/>
  <c r="W184" i="53" s="1"/>
  <c r="T205" i="59"/>
  <c r="T164" i="51"/>
  <c r="S164" i="51" s="1"/>
  <c r="T185" i="59"/>
  <c r="T70" i="51"/>
  <c r="AD70" i="51" s="1"/>
  <c r="T73" i="59"/>
  <c r="T175" i="59"/>
  <c r="T225" i="59"/>
  <c r="T593" i="54"/>
  <c r="T568" i="59"/>
  <c r="T68" i="51"/>
  <c r="P68" i="51" s="1"/>
  <c r="T71" i="59"/>
  <c r="AD354" i="59"/>
  <c r="P354" i="59"/>
  <c r="S354" i="59"/>
  <c r="Q354" i="59"/>
  <c r="AD199" i="59"/>
  <c r="P199" i="59"/>
  <c r="S199" i="59"/>
  <c r="Q199" i="59"/>
  <c r="T49" i="51"/>
  <c r="S49" i="51" s="1"/>
  <c r="T50" i="59"/>
  <c r="AD136" i="59"/>
  <c r="Q136" i="59"/>
  <c r="S136" i="59"/>
  <c r="P136" i="59"/>
  <c r="T173" i="51"/>
  <c r="S173" i="51" s="1"/>
  <c r="T194" i="59"/>
  <c r="T445" i="51"/>
  <c r="S445" i="51" s="1"/>
  <c r="T460" i="59"/>
  <c r="T327" i="53"/>
  <c r="Q327" i="53" s="1"/>
  <c r="T334" i="59"/>
  <c r="T330" i="59"/>
  <c r="AD536" i="59"/>
  <c r="P536" i="59"/>
  <c r="S536" i="59"/>
  <c r="AD68" i="59"/>
  <c r="Q68" i="59"/>
  <c r="S68" i="59"/>
  <c r="P68" i="59"/>
  <c r="AD282" i="59"/>
  <c r="P282" i="59"/>
  <c r="Q282" i="59"/>
  <c r="S282" i="59"/>
  <c r="AD557" i="59"/>
  <c r="P557" i="59"/>
  <c r="S557" i="59"/>
  <c r="T265" i="53"/>
  <c r="T273" i="59"/>
  <c r="AD570" i="59"/>
  <c r="P570" i="59"/>
  <c r="S570" i="59"/>
  <c r="Q570" i="59"/>
  <c r="AD580" i="59"/>
  <c r="P580" i="59"/>
  <c r="Q580" i="59"/>
  <c r="S580" i="59"/>
  <c r="T665" i="54"/>
  <c r="P665" i="54" s="1"/>
  <c r="W665" i="54" s="1"/>
  <c r="T640" i="59"/>
  <c r="T212" i="59"/>
  <c r="T626" i="51"/>
  <c r="P626" i="51" s="1"/>
  <c r="W626" i="51" s="1"/>
  <c r="T604" i="59"/>
  <c r="T195" i="54"/>
  <c r="T214" i="59"/>
  <c r="AD137" i="59"/>
  <c r="P137" i="59"/>
  <c r="S137" i="59"/>
  <c r="Q137" i="59"/>
  <c r="T297" i="54"/>
  <c r="P297" i="54" s="1"/>
  <c r="T302" i="59"/>
  <c r="T41" i="51"/>
  <c r="T45" i="59"/>
  <c r="T567" i="53"/>
  <c r="S567" i="53" s="1"/>
  <c r="T545" i="59"/>
  <c r="T324" i="51"/>
  <c r="P324" i="51" s="1"/>
  <c r="T327" i="59"/>
  <c r="AD128" i="59"/>
  <c r="P128" i="59"/>
  <c r="S128" i="59"/>
  <c r="Q128" i="59"/>
  <c r="T582" i="59"/>
  <c r="T573" i="51"/>
  <c r="T551" i="59"/>
  <c r="S642" i="59"/>
  <c r="AD642" i="59"/>
  <c r="Q642" i="59"/>
  <c r="P642" i="59"/>
  <c r="AD164" i="59"/>
  <c r="P164" i="59"/>
  <c r="S164" i="59"/>
  <c r="Q164" i="59"/>
  <c r="T334" i="53"/>
  <c r="T335" i="59"/>
  <c r="AD183" i="59"/>
  <c r="S183" i="59"/>
  <c r="Q183" i="59"/>
  <c r="P183" i="59"/>
  <c r="T289" i="54"/>
  <c r="AD289" i="54" s="1"/>
  <c r="T294" i="59"/>
  <c r="T220" i="51"/>
  <c r="S220" i="51" s="1"/>
  <c r="T233" i="59"/>
  <c r="AD234" i="59"/>
  <c r="S234" i="59"/>
  <c r="Q234" i="59"/>
  <c r="P234" i="59"/>
  <c r="T646" i="51"/>
  <c r="T624" i="59"/>
  <c r="AD573" i="59"/>
  <c r="S573" i="59"/>
  <c r="Q573" i="59"/>
  <c r="P573" i="59"/>
  <c r="T257" i="51"/>
  <c r="P257" i="51" s="1"/>
  <c r="T265" i="59"/>
  <c r="T122" i="54"/>
  <c r="P122" i="54" s="1"/>
  <c r="T133" i="59"/>
  <c r="AD290" i="59"/>
  <c r="S290" i="59"/>
  <c r="Q290" i="59"/>
  <c r="P290" i="59"/>
  <c r="AD298" i="59"/>
  <c r="S298" i="59"/>
  <c r="Q298" i="59"/>
  <c r="P298" i="59"/>
  <c r="T133" i="53"/>
  <c r="T146" i="59"/>
  <c r="AD186" i="59"/>
  <c r="P186" i="59"/>
  <c r="S186" i="59"/>
  <c r="Q186" i="59"/>
  <c r="T599" i="54"/>
  <c r="AD599" i="54" s="1"/>
  <c r="T574" i="59"/>
  <c r="AD18" i="59"/>
  <c r="P18" i="59"/>
  <c r="Q18" i="59"/>
  <c r="S18" i="59"/>
  <c r="T320" i="51"/>
  <c r="P320" i="51" s="1"/>
  <c r="T323" i="59"/>
  <c r="P465" i="59"/>
  <c r="S465" i="59"/>
  <c r="AD465" i="59"/>
  <c r="Q465" i="59"/>
  <c r="T328" i="54"/>
  <c r="T328" i="59"/>
  <c r="T169" i="59"/>
  <c r="T349" i="59"/>
  <c r="AD495" i="59"/>
  <c r="P495" i="59"/>
  <c r="S495" i="59"/>
  <c r="Q495" i="59"/>
  <c r="T577" i="51"/>
  <c r="Q577" i="51" s="1"/>
  <c r="T555" i="59"/>
  <c r="T202" i="59"/>
  <c r="AD612" i="59"/>
  <c r="P612" i="59"/>
  <c r="Q612" i="59"/>
  <c r="S612" i="59"/>
  <c r="T468" i="54"/>
  <c r="Q468" i="54" s="1"/>
  <c r="T489" i="59"/>
  <c r="T60" i="54"/>
  <c r="T62" i="59"/>
  <c r="T206" i="54"/>
  <c r="P206" i="54" s="1"/>
  <c r="T217" i="59"/>
  <c r="T559" i="54"/>
  <c r="T533" i="59"/>
  <c r="T238" i="53"/>
  <c r="S238" i="53" s="1"/>
  <c r="T249" i="59"/>
  <c r="T430" i="54"/>
  <c r="T429" i="59"/>
  <c r="T600" i="51"/>
  <c r="P600" i="51" s="1"/>
  <c r="W600" i="51" s="1"/>
  <c r="T578" i="59"/>
  <c r="T256" i="53"/>
  <c r="P256" i="53" s="1"/>
  <c r="W256" i="53" s="1"/>
  <c r="T264" i="59"/>
  <c r="T447" i="54"/>
  <c r="AD447" i="54" s="1"/>
  <c r="T459" i="59"/>
  <c r="T198" i="51"/>
  <c r="AD198" i="51" s="1"/>
  <c r="T173" i="59"/>
  <c r="T430" i="59"/>
  <c r="S355" i="59"/>
  <c r="AD355" i="59"/>
  <c r="Q355" i="59"/>
  <c r="P355" i="59"/>
  <c r="S69" i="59"/>
  <c r="P69" i="59"/>
  <c r="AD69" i="59"/>
  <c r="Q69" i="59"/>
  <c r="AD94" i="54"/>
  <c r="AC94" i="54" s="1"/>
  <c r="AH94" i="54" s="1"/>
  <c r="P94" i="54"/>
  <c r="W94" i="54" s="1"/>
  <c r="W394" i="59"/>
  <c r="Z394" i="59" s="1"/>
  <c r="W470" i="59"/>
  <c r="Z470" i="59" s="1"/>
  <c r="W525" i="59"/>
  <c r="Z525" i="59" s="1"/>
  <c r="AD300" i="59"/>
  <c r="S300" i="59"/>
  <c r="Q300" i="59"/>
  <c r="P300" i="59"/>
  <c r="AD241" i="59"/>
  <c r="S241" i="59"/>
  <c r="Q241" i="59"/>
  <c r="P241" i="59"/>
  <c r="W276" i="59"/>
  <c r="Z276" i="59" s="1"/>
  <c r="AD88" i="59"/>
  <c r="AC88" i="59" s="1"/>
  <c r="AH88" i="59" s="1"/>
  <c r="S88" i="59"/>
  <c r="Q88" i="59"/>
  <c r="P88" i="59"/>
  <c r="AD442" i="59"/>
  <c r="P442" i="59"/>
  <c r="S442" i="59"/>
  <c r="Q442" i="59"/>
  <c r="W418" i="59"/>
  <c r="Z418" i="59" s="1"/>
  <c r="AD416" i="59"/>
  <c r="P416" i="59"/>
  <c r="S416" i="59"/>
  <c r="Q416" i="59"/>
  <c r="AD250" i="59"/>
  <c r="P250" i="59"/>
  <c r="Q250" i="59"/>
  <c r="S250" i="59"/>
  <c r="S386" i="59"/>
  <c r="AD386" i="59"/>
  <c r="Q386" i="59"/>
  <c r="P386" i="59"/>
  <c r="AD238" i="59"/>
  <c r="P238" i="59"/>
  <c r="Q238" i="59"/>
  <c r="S238" i="59"/>
  <c r="AD242" i="59"/>
  <c r="P242" i="59"/>
  <c r="Q242" i="59"/>
  <c r="S242" i="59"/>
  <c r="W22" i="59"/>
  <c r="Z22" i="59" s="1"/>
  <c r="AD27" i="59"/>
  <c r="S27" i="59"/>
  <c r="Q27" i="59"/>
  <c r="P27" i="59"/>
  <c r="AD35" i="59"/>
  <c r="P35" i="59"/>
  <c r="Q35" i="59"/>
  <c r="S35" i="59"/>
  <c r="AD43" i="59"/>
  <c r="P43" i="59"/>
  <c r="Q43" i="59"/>
  <c r="S43" i="59"/>
  <c r="AD337" i="59"/>
  <c r="Q337" i="59"/>
  <c r="S337" i="59"/>
  <c r="P337" i="59"/>
  <c r="AA42" i="59"/>
  <c r="W378" i="59"/>
  <c r="Z378" i="59" s="1"/>
  <c r="W438" i="59"/>
  <c r="Z438" i="59" s="1"/>
  <c r="W370" i="59"/>
  <c r="Z370" i="59" s="1"/>
  <c r="AF248" i="59"/>
  <c r="AA248" i="59"/>
  <c r="AD48" i="59"/>
  <c r="Q48" i="59"/>
  <c r="S48" i="59"/>
  <c r="P48" i="59"/>
  <c r="AF548" i="59"/>
  <c r="W402" i="59"/>
  <c r="Z402" i="59" s="1"/>
  <c r="AD46" i="59"/>
  <c r="S46" i="59"/>
  <c r="Q46" i="59"/>
  <c r="P46" i="59"/>
  <c r="W368" i="59"/>
  <c r="Z368" i="59" s="1"/>
  <c r="AD66" i="59"/>
  <c r="S66" i="59"/>
  <c r="Q66" i="59"/>
  <c r="P66" i="59"/>
  <c r="AD288" i="59"/>
  <c r="Q288" i="59"/>
  <c r="S288" i="59"/>
  <c r="P288" i="59"/>
  <c r="AD427" i="59"/>
  <c r="P427" i="59"/>
  <c r="Q427" i="59"/>
  <c r="S427" i="59"/>
  <c r="W434" i="59"/>
  <c r="Z434" i="59" s="1"/>
  <c r="W486" i="59"/>
  <c r="Z486" i="59" s="1"/>
  <c r="AD371" i="59"/>
  <c r="P371" i="59"/>
  <c r="Q371" i="59"/>
  <c r="S371" i="59"/>
  <c r="AD17" i="59"/>
  <c r="Q17" i="59"/>
  <c r="S17" i="59"/>
  <c r="P17" i="59"/>
  <c r="AD26" i="59"/>
  <c r="P26" i="59"/>
  <c r="S26" i="59"/>
  <c r="Q26" i="59"/>
  <c r="W289" i="59"/>
  <c r="Z289" i="59" s="1"/>
  <c r="AD344" i="59"/>
  <c r="P344" i="59"/>
  <c r="Q344" i="59"/>
  <c r="S344" i="59"/>
  <c r="W468" i="59"/>
  <c r="Z468" i="59" s="1"/>
  <c r="W226" i="59"/>
  <c r="Z226" i="59" s="1"/>
  <c r="W466" i="59"/>
  <c r="Z466" i="59" s="1"/>
  <c r="S386" i="51"/>
  <c r="P92" i="53"/>
  <c r="W92" i="53" s="1"/>
  <c r="T144" i="53"/>
  <c r="S144" i="53" s="1"/>
  <c r="T261" i="53"/>
  <c r="T622" i="51"/>
  <c r="S622" i="51" s="1"/>
  <c r="T30" i="53"/>
  <c r="P30" i="53" s="1"/>
  <c r="W30" i="53" s="1"/>
  <c r="S331" i="53"/>
  <c r="Q513" i="51"/>
  <c r="Q375" i="51"/>
  <c r="S517" i="53"/>
  <c r="S540" i="53"/>
  <c r="AD535" i="53"/>
  <c r="AD311" i="53"/>
  <c r="P484" i="53"/>
  <c r="W484" i="53" s="1"/>
  <c r="AD485" i="53"/>
  <c r="T260" i="53"/>
  <c r="AD260" i="53" s="1"/>
  <c r="S511" i="53"/>
  <c r="P312" i="53"/>
  <c r="W312" i="53" s="1"/>
  <c r="S490" i="53"/>
  <c r="Q484" i="53"/>
  <c r="AD518" i="53"/>
  <c r="S488" i="53"/>
  <c r="AD554" i="51"/>
  <c r="S496" i="51"/>
  <c r="P501" i="51"/>
  <c r="W501" i="51" s="1"/>
  <c r="T463" i="51"/>
  <c r="P463" i="51" s="1"/>
  <c r="T75" i="54"/>
  <c r="P75" i="54" s="1"/>
  <c r="T144" i="51"/>
  <c r="P144" i="51" s="1"/>
  <c r="T196" i="51"/>
  <c r="S196" i="51" s="1"/>
  <c r="T433" i="51"/>
  <c r="AD386" i="51"/>
  <c r="Q507" i="51"/>
  <c r="T369" i="51"/>
  <c r="T112" i="51"/>
  <c r="AD112" i="51" s="1"/>
  <c r="T244" i="51"/>
  <c r="AD244" i="51" s="1"/>
  <c r="P242" i="53"/>
  <c r="W242" i="53" s="1"/>
  <c r="S535" i="53"/>
  <c r="AD521" i="53"/>
  <c r="Q487" i="53"/>
  <c r="S519" i="53"/>
  <c r="S92" i="53"/>
  <c r="P65" i="54"/>
  <c r="W65" i="54" s="1"/>
  <c r="Q502" i="54"/>
  <c r="Q373" i="54"/>
  <c r="T625" i="54"/>
  <c r="S34" i="51"/>
  <c r="T121" i="54"/>
  <c r="P121" i="54" s="1"/>
  <c r="W121" i="54" s="1"/>
  <c r="AD513" i="51"/>
  <c r="Q24" i="51"/>
  <c r="S497" i="51"/>
  <c r="Q17" i="51"/>
  <c r="P386" i="51"/>
  <c r="W386" i="51" s="1"/>
  <c r="S507" i="51"/>
  <c r="S242" i="53"/>
  <c r="S241" i="53" s="1"/>
  <c r="P331" i="53"/>
  <c r="W331" i="53" s="1"/>
  <c r="Q521" i="53"/>
  <c r="Q310" i="53"/>
  <c r="Q522" i="53"/>
  <c r="S487" i="53"/>
  <c r="P511" i="53"/>
  <c r="W511" i="53" s="1"/>
  <c r="P519" i="53"/>
  <c r="W519" i="53" s="1"/>
  <c r="Q92" i="53"/>
  <c r="Q65" i="54"/>
  <c r="AD502" i="54"/>
  <c r="S373" i="54"/>
  <c r="AD34" i="51"/>
  <c r="P34" i="51"/>
  <c r="W34" i="51" s="1"/>
  <c r="P563" i="51"/>
  <c r="W563" i="51" s="1"/>
  <c r="AD412" i="51"/>
  <c r="T163" i="51"/>
  <c r="S163" i="51" s="1"/>
  <c r="T427" i="51"/>
  <c r="AD427" i="51" s="1"/>
  <c r="T444" i="51"/>
  <c r="S444" i="51" s="1"/>
  <c r="T556" i="51"/>
  <c r="AD556" i="51" s="1"/>
  <c r="T325" i="51"/>
  <c r="T204" i="51"/>
  <c r="S204" i="51" s="1"/>
  <c r="T215" i="51"/>
  <c r="S23" i="51"/>
  <c r="AD17" i="51"/>
  <c r="P413" i="51"/>
  <c r="W413" i="51" s="1"/>
  <c r="T238" i="51"/>
  <c r="AD238" i="51" s="1"/>
  <c r="AD239" i="53"/>
  <c r="Q34" i="53"/>
  <c r="T68" i="53"/>
  <c r="Q68" i="53" s="1"/>
  <c r="T201" i="53"/>
  <c r="P201" i="53" s="1"/>
  <c r="W201" i="53" s="1"/>
  <c r="T135" i="54"/>
  <c r="P135" i="54" s="1"/>
  <c r="T556" i="53"/>
  <c r="S556" i="53" s="1"/>
  <c r="T258" i="54"/>
  <c r="T198" i="53"/>
  <c r="Q198" i="53" s="1"/>
  <c r="T600" i="53"/>
  <c r="S401" i="51"/>
  <c r="S65" i="54"/>
  <c r="T433" i="53"/>
  <c r="AD433" i="53" s="1"/>
  <c r="T122" i="51"/>
  <c r="P122" i="51" s="1"/>
  <c r="P50" i="51"/>
  <c r="W50" i="51" s="1"/>
  <c r="P561" i="51"/>
  <c r="W561" i="51" s="1"/>
  <c r="T190" i="51"/>
  <c r="S190" i="51" s="1"/>
  <c r="T443" i="53"/>
  <c r="AD443" i="53" s="1"/>
  <c r="S85" i="53"/>
  <c r="T605" i="53"/>
  <c r="T622" i="53"/>
  <c r="AD622" i="53" s="1"/>
  <c r="AD438" i="51"/>
  <c r="P496" i="51"/>
  <c r="W496" i="51" s="1"/>
  <c r="S13" i="51"/>
  <c r="Q342" i="51"/>
  <c r="Q412" i="51"/>
  <c r="T285" i="51"/>
  <c r="P285" i="51" s="1"/>
  <c r="AD23" i="51"/>
  <c r="P17" i="51"/>
  <c r="W17" i="51" s="1"/>
  <c r="AD375" i="51"/>
  <c r="AD385" i="53"/>
  <c r="Q589" i="53"/>
  <c r="P17" i="53"/>
  <c r="W17" i="53" s="1"/>
  <c r="T58" i="53"/>
  <c r="Q58" i="53" s="1"/>
  <c r="T41" i="53"/>
  <c r="AD41" i="53" s="1"/>
  <c r="T330" i="54"/>
  <c r="T204" i="53"/>
  <c r="AD411" i="51"/>
  <c r="P411" i="51"/>
  <c r="W411" i="51" s="1"/>
  <c r="T316" i="53"/>
  <c r="P316" i="53" s="1"/>
  <c r="W316" i="53" s="1"/>
  <c r="T316" i="51"/>
  <c r="AD316" i="51" s="1"/>
  <c r="T140" i="53"/>
  <c r="P140" i="53" s="1"/>
  <c r="W140" i="53" s="1"/>
  <c r="T140" i="51"/>
  <c r="T180" i="53"/>
  <c r="T179" i="51"/>
  <c r="Q179" i="51" s="1"/>
  <c r="T135" i="53"/>
  <c r="Q135" i="53" s="1"/>
  <c r="T135" i="51"/>
  <c r="S135" i="51" s="1"/>
  <c r="T205" i="54"/>
  <c r="T203" i="51"/>
  <c r="Q203" i="51" s="1"/>
  <c r="P415" i="53"/>
  <c r="W415" i="53" s="1"/>
  <c r="S415" i="53"/>
  <c r="S378" i="51"/>
  <c r="Q378" i="51"/>
  <c r="T454" i="53"/>
  <c r="P454" i="53" s="1"/>
  <c r="T78" i="54"/>
  <c r="T76" i="53"/>
  <c r="S76" i="53" s="1"/>
  <c r="AD584" i="51"/>
  <c r="S584" i="51"/>
  <c r="AD63" i="51"/>
  <c r="S63" i="51"/>
  <c r="T77" i="54"/>
  <c r="T75" i="53"/>
  <c r="T202" i="54"/>
  <c r="T200" i="51"/>
  <c r="AD200" i="51" s="1"/>
  <c r="T223" i="54"/>
  <c r="Q223" i="54" s="1"/>
  <c r="T136" i="53"/>
  <c r="T136" i="51"/>
  <c r="AD136" i="51" s="1"/>
  <c r="T219" i="53"/>
  <c r="P219" i="53" s="1"/>
  <c r="W219" i="53" s="1"/>
  <c r="T219" i="51"/>
  <c r="S382" i="51"/>
  <c r="P382" i="51"/>
  <c r="W382" i="51" s="1"/>
  <c r="T327" i="54"/>
  <c r="T324" i="53"/>
  <c r="T115" i="53"/>
  <c r="T153" i="54"/>
  <c r="T151" i="51"/>
  <c r="T139" i="54"/>
  <c r="T137" i="53"/>
  <c r="Q137" i="53" s="1"/>
  <c r="T137" i="51"/>
  <c r="S137" i="51" s="1"/>
  <c r="T168" i="54"/>
  <c r="AD168" i="54" s="1"/>
  <c r="T166" i="53"/>
  <c r="S166" i="53" s="1"/>
  <c r="P256" i="51"/>
  <c r="W256" i="51" s="1"/>
  <c r="S256" i="51"/>
  <c r="Q256" i="51"/>
  <c r="AD256" i="51"/>
  <c r="T222" i="54"/>
  <c r="S222" i="54" s="1"/>
  <c r="T220" i="53"/>
  <c r="T598" i="54"/>
  <c r="T257" i="53"/>
  <c r="T259" i="54"/>
  <c r="T285" i="54"/>
  <c r="AD285" i="54" s="1"/>
  <c r="T283" i="53"/>
  <c r="T291" i="51"/>
  <c r="T165" i="53"/>
  <c r="T167" i="54"/>
  <c r="S167" i="54" s="1"/>
  <c r="T165" i="51"/>
  <c r="AD165" i="51" s="1"/>
  <c r="T18" i="54"/>
  <c r="P18" i="54" s="1"/>
  <c r="T18" i="53"/>
  <c r="S18" i="53" s="1"/>
  <c r="T323" i="54"/>
  <c r="Q323" i="54" s="1"/>
  <c r="T450" i="53"/>
  <c r="S450" i="53" s="1"/>
  <c r="T450" i="51"/>
  <c r="T158" i="54"/>
  <c r="S158" i="54" s="1"/>
  <c r="T156" i="53"/>
  <c r="S156" i="53" s="1"/>
  <c r="T355" i="54"/>
  <c r="Q355" i="54" s="1"/>
  <c r="T352" i="51"/>
  <c r="T474" i="54"/>
  <c r="AD474" i="54" s="1"/>
  <c r="T580" i="54"/>
  <c r="AD580" i="54" s="1"/>
  <c r="T577" i="53"/>
  <c r="T181" i="53"/>
  <c r="S181" i="53" s="1"/>
  <c r="T183" i="54"/>
  <c r="S228" i="51"/>
  <c r="AD228" i="51"/>
  <c r="T634" i="53"/>
  <c r="T634" i="51"/>
  <c r="Q634" i="51" s="1"/>
  <c r="T637" i="54"/>
  <c r="Q637" i="54" s="1"/>
  <c r="Q438" i="51"/>
  <c r="Q563" i="51"/>
  <c r="Q50" i="51"/>
  <c r="P412" i="51"/>
  <c r="W412" i="51" s="1"/>
  <c r="AD497" i="51"/>
  <c r="T255" i="51"/>
  <c r="S255" i="51" s="1"/>
  <c r="T465" i="51"/>
  <c r="S465" i="51" s="1"/>
  <c r="T156" i="51"/>
  <c r="Q156" i="51" s="1"/>
  <c r="T76" i="51"/>
  <c r="T37" i="51"/>
  <c r="P37" i="51" s="1"/>
  <c r="T58" i="51"/>
  <c r="S58" i="51" s="1"/>
  <c r="T314" i="51"/>
  <c r="S314" i="51" s="1"/>
  <c r="T75" i="51"/>
  <c r="T439" i="51"/>
  <c r="AD439" i="51" s="1"/>
  <c r="T197" i="51"/>
  <c r="P197" i="51" s="1"/>
  <c r="T166" i="51"/>
  <c r="S166" i="51" s="1"/>
  <c r="T120" i="51"/>
  <c r="S120" i="51" s="1"/>
  <c r="T454" i="51"/>
  <c r="S454" i="51" s="1"/>
  <c r="Q382" i="51"/>
  <c r="Q584" i="51"/>
  <c r="P63" i="51"/>
  <c r="W63" i="51" s="1"/>
  <c r="T199" i="51"/>
  <c r="S199" i="51" s="1"/>
  <c r="T18" i="51"/>
  <c r="T260" i="51"/>
  <c r="S260" i="51" s="1"/>
  <c r="T180" i="51"/>
  <c r="S180" i="51" s="1"/>
  <c r="T426" i="51"/>
  <c r="P426" i="51" s="1"/>
  <c r="T179" i="53"/>
  <c r="S179" i="53" s="1"/>
  <c r="Q415" i="53"/>
  <c r="T37" i="53"/>
  <c r="T295" i="53"/>
  <c r="S295" i="53" s="1"/>
  <c r="T164" i="53"/>
  <c r="Q164" i="53" s="1"/>
  <c r="T200" i="53"/>
  <c r="P200" i="53" s="1"/>
  <c r="W200" i="53" s="1"/>
  <c r="T293" i="54"/>
  <c r="Q293" i="54" s="1"/>
  <c r="T203" i="53"/>
  <c r="T320" i="53"/>
  <c r="T325" i="53"/>
  <c r="T186" i="54"/>
  <c r="P186" i="54" s="1"/>
  <c r="T120" i="53"/>
  <c r="P120" i="53" s="1"/>
  <c r="W120" i="53" s="1"/>
  <c r="T221" i="54"/>
  <c r="P221" i="54" s="1"/>
  <c r="T465" i="53"/>
  <c r="Q465" i="53" s="1"/>
  <c r="T453" i="54"/>
  <c r="Q453" i="54" s="1"/>
  <c r="T471" i="53"/>
  <c r="S471" i="53" s="1"/>
  <c r="T573" i="53"/>
  <c r="P573" i="53" s="1"/>
  <c r="W573" i="53" s="1"/>
  <c r="P92" i="51"/>
  <c r="W92" i="51" s="1"/>
  <c r="Q92" i="51"/>
  <c r="Q505" i="51"/>
  <c r="S505" i="51"/>
  <c r="T258" i="51"/>
  <c r="P258" i="51" s="1"/>
  <c r="T349" i="53"/>
  <c r="AD349" i="53" s="1"/>
  <c r="S225" i="53"/>
  <c r="AD225" i="53"/>
  <c r="T165" i="54"/>
  <c r="P165" i="54" s="1"/>
  <c r="T163" i="53"/>
  <c r="P163" i="53" s="1"/>
  <c r="W163" i="53" s="1"/>
  <c r="T258" i="53"/>
  <c r="T61" i="54"/>
  <c r="Q61" i="54" s="1"/>
  <c r="T59" i="53"/>
  <c r="T437" i="53"/>
  <c r="Q437" i="53" s="1"/>
  <c r="T472" i="54"/>
  <c r="T469" i="51"/>
  <c r="AD469" i="51" s="1"/>
  <c r="S385" i="53"/>
  <c r="P385" i="53"/>
  <c r="W385" i="53" s="1"/>
  <c r="AD34" i="53"/>
  <c r="S34" i="53"/>
  <c r="T217" i="54"/>
  <c r="S217" i="54" s="1"/>
  <c r="T215" i="53"/>
  <c r="P215" i="53" s="1"/>
  <c r="W215" i="53" s="1"/>
  <c r="T130" i="53"/>
  <c r="AD130" i="53" s="1"/>
  <c r="T127" i="53"/>
  <c r="Q127" i="53" s="1"/>
  <c r="T129" i="54"/>
  <c r="T438" i="54"/>
  <c r="T213" i="54"/>
  <c r="AD213" i="54" s="1"/>
  <c r="T211" i="53"/>
  <c r="T211" i="51"/>
  <c r="T159" i="54"/>
  <c r="P393" i="53"/>
  <c r="W393" i="53" s="1"/>
  <c r="Q393" i="53"/>
  <c r="T561" i="54"/>
  <c r="P561" i="54" s="1"/>
  <c r="T602" i="54"/>
  <c r="T204" i="54"/>
  <c r="T202" i="51"/>
  <c r="S202" i="51" s="1"/>
  <c r="AD286" i="53"/>
  <c r="P286" i="53"/>
  <c r="W286" i="53" s="1"/>
  <c r="T41" i="54"/>
  <c r="T570" i="54"/>
  <c r="T117" i="54"/>
  <c r="P117" i="54" s="1"/>
  <c r="T115" i="51"/>
  <c r="P115" i="51" s="1"/>
  <c r="T604" i="51"/>
  <c r="Q604" i="51" s="1"/>
  <c r="T604" i="53"/>
  <c r="Q604" i="53" s="1"/>
  <c r="T576" i="54"/>
  <c r="P576" i="54" s="1"/>
  <c r="T667" i="54"/>
  <c r="Q667" i="54" s="1"/>
  <c r="T151" i="53"/>
  <c r="S151" i="53" s="1"/>
  <c r="T283" i="51"/>
  <c r="AD283" i="51" s="1"/>
  <c r="T181" i="51"/>
  <c r="AD181" i="51" s="1"/>
  <c r="T471" i="51"/>
  <c r="Q471" i="51" s="1"/>
  <c r="T133" i="51"/>
  <c r="AD133" i="51" s="1"/>
  <c r="T291" i="53"/>
  <c r="Q291" i="53" s="1"/>
  <c r="P228" i="51"/>
  <c r="W228" i="51" s="1"/>
  <c r="T595" i="53"/>
  <c r="AD92" i="51"/>
  <c r="AC92" i="51" s="1"/>
  <c r="AH92" i="51" s="1"/>
  <c r="T649" i="54"/>
  <c r="AD649" i="54" s="1"/>
  <c r="T595" i="51"/>
  <c r="P13" i="51"/>
  <c r="W13" i="51" s="1"/>
  <c r="AD390" i="51"/>
  <c r="AD391" i="51"/>
  <c r="AD501" i="51"/>
  <c r="S554" i="51"/>
  <c r="S275" i="51"/>
  <c r="P210" i="53"/>
  <c r="W210" i="53" s="1"/>
  <c r="S379" i="53"/>
  <c r="AD23" i="54"/>
  <c r="AD55" i="51"/>
  <c r="T493" i="51"/>
  <c r="AD226" i="53"/>
  <c r="Q26" i="53"/>
  <c r="T181" i="54"/>
  <c r="P181" i="54" s="1"/>
  <c r="T137" i="54"/>
  <c r="Q137" i="54" s="1"/>
  <c r="AD414" i="54"/>
  <c r="P381" i="54"/>
  <c r="W381" i="54" s="1"/>
  <c r="T435" i="53"/>
  <c r="S31" i="51"/>
  <c r="T599" i="51"/>
  <c r="S599" i="51" s="1"/>
  <c r="Q31" i="51"/>
  <c r="T607" i="54"/>
  <c r="T567" i="51"/>
  <c r="Q567" i="51" s="1"/>
  <c r="Q13" i="53"/>
  <c r="S402" i="53"/>
  <c r="T142" i="54"/>
  <c r="Q142" i="54" s="1"/>
  <c r="T457" i="54"/>
  <c r="P457" i="54" s="1"/>
  <c r="P239" i="51"/>
  <c r="W239" i="51" s="1"/>
  <c r="Q380" i="51"/>
  <c r="P33" i="53"/>
  <c r="W33" i="53" s="1"/>
  <c r="S33" i="53"/>
  <c r="Q209" i="53"/>
  <c r="P209" i="53"/>
  <c r="W209" i="53" s="1"/>
  <c r="AD282" i="53"/>
  <c r="Q282" i="53"/>
  <c r="P407" i="53"/>
  <c r="W407" i="53" s="1"/>
  <c r="S407" i="53"/>
  <c r="T194" i="54"/>
  <c r="S194" i="54" s="1"/>
  <c r="T192" i="53"/>
  <c r="S192" i="53" s="1"/>
  <c r="T216" i="54"/>
  <c r="Q216" i="54" s="1"/>
  <c r="T214" i="53"/>
  <c r="AD214" i="53" s="1"/>
  <c r="T214" i="51"/>
  <c r="S214" i="51" s="1"/>
  <c r="T271" i="54"/>
  <c r="Q271" i="54" s="1"/>
  <c r="T368" i="54"/>
  <c r="P368" i="54" s="1"/>
  <c r="T476" i="54"/>
  <c r="Q476" i="54" s="1"/>
  <c r="T76" i="54"/>
  <c r="AD76" i="54" s="1"/>
  <c r="T74" i="51"/>
  <c r="P74" i="51" s="1"/>
  <c r="T167" i="53"/>
  <c r="Q167" i="53" s="1"/>
  <c r="T392" i="54"/>
  <c r="T389" i="51"/>
  <c r="S389" i="51" s="1"/>
  <c r="T434" i="54"/>
  <c r="T431" i="53"/>
  <c r="AD431" i="53" s="1"/>
  <c r="T328" i="51"/>
  <c r="T328" i="53"/>
  <c r="P328" i="53" s="1"/>
  <c r="W328" i="53" s="1"/>
  <c r="T353" i="54"/>
  <c r="S353" i="54" s="1"/>
  <c r="T320" i="54"/>
  <c r="P320" i="54" s="1"/>
  <c r="T317" i="51"/>
  <c r="AD317" i="51" s="1"/>
  <c r="T627" i="53"/>
  <c r="S627" i="53" s="1"/>
  <c r="T630" i="54"/>
  <c r="T71" i="54"/>
  <c r="P71" i="54" s="1"/>
  <c r="T69" i="51"/>
  <c r="S69" i="51" s="1"/>
  <c r="P24" i="51"/>
  <c r="W24" i="51" s="1"/>
  <c r="Q25" i="51"/>
  <c r="S416" i="51"/>
  <c r="T284" i="51"/>
  <c r="P284" i="51" s="1"/>
  <c r="AD378" i="51"/>
  <c r="T365" i="51"/>
  <c r="AD365" i="51" s="1"/>
  <c r="T431" i="51"/>
  <c r="AD431" i="51" s="1"/>
  <c r="T350" i="53"/>
  <c r="T365" i="53"/>
  <c r="Q365" i="53" s="1"/>
  <c r="T173" i="53"/>
  <c r="S173" i="53" s="1"/>
  <c r="T253" i="53"/>
  <c r="Q253" i="53" s="1"/>
  <c r="T389" i="53"/>
  <c r="S389" i="53" s="1"/>
  <c r="T604" i="54"/>
  <c r="AD604" i="54" s="1"/>
  <c r="T128" i="54"/>
  <c r="T126" i="53"/>
  <c r="AD580" i="53"/>
  <c r="S580" i="53"/>
  <c r="T157" i="54"/>
  <c r="Q157" i="54" s="1"/>
  <c r="T155" i="53"/>
  <c r="T156" i="54"/>
  <c r="T154" i="53"/>
  <c r="T154" i="51"/>
  <c r="AD154" i="51" s="1"/>
  <c r="T136" i="54"/>
  <c r="T134" i="53"/>
  <c r="P134" i="53" s="1"/>
  <c r="W134" i="53" s="1"/>
  <c r="T203" i="54"/>
  <c r="AD203" i="54" s="1"/>
  <c r="T132" i="54"/>
  <c r="Q132" i="54" s="1"/>
  <c r="T130" i="51"/>
  <c r="AD130" i="51" s="1"/>
  <c r="T287" i="54"/>
  <c r="T285" i="53"/>
  <c r="T456" i="53"/>
  <c r="S456" i="53" s="1"/>
  <c r="T456" i="51"/>
  <c r="S456" i="51" s="1"/>
  <c r="T166" i="54"/>
  <c r="T70" i="53"/>
  <c r="Q70" i="53" s="1"/>
  <c r="T72" i="54"/>
  <c r="T221" i="53"/>
  <c r="T221" i="51"/>
  <c r="AD221" i="51" s="1"/>
  <c r="T138" i="54"/>
  <c r="T151" i="54"/>
  <c r="P151" i="54" s="1"/>
  <c r="T149" i="51"/>
  <c r="P149" i="51" s="1"/>
  <c r="T426" i="53"/>
  <c r="Q426" i="53" s="1"/>
  <c r="P575" i="54"/>
  <c r="W575" i="54" s="1"/>
  <c r="S87" i="54"/>
  <c r="T119" i="51"/>
  <c r="AD119" i="51" s="1"/>
  <c r="T54" i="54"/>
  <c r="P54" i="54" s="1"/>
  <c r="W54" i="54" s="1"/>
  <c r="T664" i="54"/>
  <c r="T205" i="51"/>
  <c r="S205" i="51" s="1"/>
  <c r="AD247" i="51"/>
  <c r="P390" i="51"/>
  <c r="W390" i="51" s="1"/>
  <c r="Q501" i="51"/>
  <c r="P409" i="51"/>
  <c r="Q554" i="51"/>
  <c r="AD275" i="51"/>
  <c r="S55" i="51"/>
  <c r="P375" i="51"/>
  <c r="W375" i="51" s="1"/>
  <c r="T187" i="51"/>
  <c r="S187" i="51" s="1"/>
  <c r="T126" i="51"/>
  <c r="P126" i="51" s="1"/>
  <c r="T278" i="51"/>
  <c r="S278" i="51" s="1"/>
  <c r="P13" i="53"/>
  <c r="W13" i="53" s="1"/>
  <c r="P402" i="53"/>
  <c r="W402" i="53" s="1"/>
  <c r="Q580" i="53"/>
  <c r="Q307" i="53"/>
  <c r="T284" i="53"/>
  <c r="S284" i="53" s="1"/>
  <c r="T300" i="51"/>
  <c r="S300" i="51" s="1"/>
  <c r="Q401" i="51"/>
  <c r="S380" i="51"/>
  <c r="T176" i="51"/>
  <c r="P176" i="51" s="1"/>
  <c r="T185" i="51"/>
  <c r="S185" i="51" s="1"/>
  <c r="AD48" i="53"/>
  <c r="Q17" i="53"/>
  <c r="T125" i="53"/>
  <c r="S125" i="53" s="1"/>
  <c r="T317" i="54"/>
  <c r="Q317" i="54" s="1"/>
  <c r="T178" i="54"/>
  <c r="T319" i="54"/>
  <c r="AD319" i="54" s="1"/>
  <c r="T188" i="54"/>
  <c r="AD548" i="54"/>
  <c r="P634" i="54"/>
  <c r="W634" i="54" s="1"/>
  <c r="T469" i="53"/>
  <c r="T440" i="54"/>
  <c r="Q286" i="51"/>
  <c r="T398" i="53"/>
  <c r="S398" i="53" s="1"/>
  <c r="AD575" i="51"/>
  <c r="T194" i="53"/>
  <c r="S194" i="53" s="1"/>
  <c r="Q200" i="54"/>
  <c r="Q575" i="54"/>
  <c r="T596" i="53"/>
  <c r="S596" i="53" s="1"/>
  <c r="AD243" i="53"/>
  <c r="S514" i="53"/>
  <c r="T462" i="54"/>
  <c r="P603" i="54"/>
  <c r="W603" i="54" s="1"/>
  <c r="Q603" i="54"/>
  <c r="Q243" i="53"/>
  <c r="AD391" i="53"/>
  <c r="P535" i="53"/>
  <c r="W535" i="53" s="1"/>
  <c r="P307" i="53"/>
  <c r="W307" i="53" s="1"/>
  <c r="S522" i="53"/>
  <c r="Q53" i="53"/>
  <c r="AD486" i="53"/>
  <c r="T119" i="54"/>
  <c r="AD119" i="54" s="1"/>
  <c r="T192" i="54"/>
  <c r="AD192" i="54" s="1"/>
  <c r="P508" i="54"/>
  <c r="W508" i="54" s="1"/>
  <c r="P310" i="53"/>
  <c r="W310" i="53" s="1"/>
  <c r="Q275" i="53"/>
  <c r="T591" i="53"/>
  <c r="P591" i="53" s="1"/>
  <c r="W591" i="53" s="1"/>
  <c r="T596" i="51"/>
  <c r="P596" i="51" s="1"/>
  <c r="W596" i="51" s="1"/>
  <c r="T646" i="53"/>
  <c r="Q646" i="53" s="1"/>
  <c r="P51" i="53"/>
  <c r="W51" i="53" s="1"/>
  <c r="S51" i="53"/>
  <c r="S386" i="53"/>
  <c r="Q386" i="53"/>
  <c r="AD40" i="53"/>
  <c r="Q40" i="53"/>
  <c r="S415" i="54"/>
  <c r="P415" i="54"/>
  <c r="W415" i="54" s="1"/>
  <c r="Q415" i="54"/>
  <c r="Q543" i="53"/>
  <c r="P543" i="53"/>
  <c r="W543" i="53" s="1"/>
  <c r="AD583" i="53"/>
  <c r="Q583" i="53"/>
  <c r="Q500" i="53"/>
  <c r="AD500" i="53"/>
  <c r="AD281" i="53"/>
  <c r="S281" i="53"/>
  <c r="S498" i="51"/>
  <c r="P498" i="51"/>
  <c r="W498" i="51" s="1"/>
  <c r="T641" i="54"/>
  <c r="S641" i="54" s="1"/>
  <c r="T675" i="51"/>
  <c r="Q675" i="51" s="1"/>
  <c r="S572" i="51"/>
  <c r="T252" i="54"/>
  <c r="P252" i="54" s="1"/>
  <c r="T250" i="53"/>
  <c r="S250" i="53" s="1"/>
  <c r="T183" i="53"/>
  <c r="Q183" i="53" s="1"/>
  <c r="T183" i="51"/>
  <c r="T116" i="53"/>
  <c r="Q116" i="53" s="1"/>
  <c r="T179" i="54"/>
  <c r="P179" i="54" s="1"/>
  <c r="T398" i="54"/>
  <c r="Q398" i="54" s="1"/>
  <c r="T395" i="53"/>
  <c r="AD395" i="53" s="1"/>
  <c r="T264" i="54"/>
  <c r="AD264" i="54" s="1"/>
  <c r="T262" i="53"/>
  <c r="S262" i="53" s="1"/>
  <c r="T262" i="51"/>
  <c r="AD262" i="51" s="1"/>
  <c r="T294" i="53"/>
  <c r="S294" i="53" s="1"/>
  <c r="T294" i="51"/>
  <c r="AD294" i="51" s="1"/>
  <c r="AD64" i="53"/>
  <c r="S64" i="53"/>
  <c r="AD441" i="54"/>
  <c r="S441" i="54"/>
  <c r="P441" i="54"/>
  <c r="W441" i="54" s="1"/>
  <c r="T161" i="54"/>
  <c r="T159" i="53"/>
  <c r="S159" i="53" s="1"/>
  <c r="T159" i="51"/>
  <c r="AD159" i="51" s="1"/>
  <c r="T296" i="53"/>
  <c r="Q296" i="53" s="1"/>
  <c r="T298" i="54"/>
  <c r="T296" i="51"/>
  <c r="P296" i="51" s="1"/>
  <c r="T290" i="53"/>
  <c r="T162" i="54"/>
  <c r="P162" i="54" s="1"/>
  <c r="T324" i="54"/>
  <c r="AD324" i="54" s="1"/>
  <c r="T143" i="54"/>
  <c r="S143" i="54" s="1"/>
  <c r="T141" i="51"/>
  <c r="S141" i="51" s="1"/>
  <c r="T452" i="53"/>
  <c r="T455" i="54"/>
  <c r="AD455" i="54" s="1"/>
  <c r="T466" i="54"/>
  <c r="T272" i="54"/>
  <c r="Q272" i="54" s="1"/>
  <c r="T270" i="53"/>
  <c r="AD270" i="53" s="1"/>
  <c r="T270" i="51"/>
  <c r="AD270" i="51" s="1"/>
  <c r="T333" i="54"/>
  <c r="S333" i="54" s="1"/>
  <c r="T330" i="53"/>
  <c r="T329" i="54"/>
  <c r="S329" i="54" s="1"/>
  <c r="T326" i="51"/>
  <c r="AD326" i="51" s="1"/>
  <c r="T73" i="53"/>
  <c r="T73" i="51"/>
  <c r="S73" i="51" s="1"/>
  <c r="T70" i="54"/>
  <c r="P70" i="54" s="1"/>
  <c r="T360" i="54"/>
  <c r="S360" i="54" s="1"/>
  <c r="T197" i="54"/>
  <c r="Q197" i="54" s="1"/>
  <c r="T195" i="51"/>
  <c r="AD195" i="51" s="1"/>
  <c r="T180" i="54"/>
  <c r="S180" i="54" s="1"/>
  <c r="T178" i="53"/>
  <c r="AD178" i="53" s="1"/>
  <c r="T178" i="51"/>
  <c r="S178" i="51" s="1"/>
  <c r="T49" i="54"/>
  <c r="S49" i="54" s="1"/>
  <c r="T125" i="54"/>
  <c r="P125" i="54" s="1"/>
  <c r="T175" i="54"/>
  <c r="P175" i="54" s="1"/>
  <c r="T448" i="54"/>
  <c r="S448" i="54" s="1"/>
  <c r="T445" i="53"/>
  <c r="S445" i="53" s="1"/>
  <c r="AD231" i="53"/>
  <c r="S231" i="53"/>
  <c r="T336" i="54"/>
  <c r="P336" i="54" s="1"/>
  <c r="T333" i="53"/>
  <c r="AD333" i="53" s="1"/>
  <c r="T333" i="51"/>
  <c r="S333" i="51" s="1"/>
  <c r="S415" i="51"/>
  <c r="P415" i="51"/>
  <c r="W415" i="51" s="1"/>
  <c r="Q415" i="51"/>
  <c r="T559" i="53"/>
  <c r="T559" i="51"/>
  <c r="S559" i="51" s="1"/>
  <c r="AD385" i="54"/>
  <c r="S385" i="54"/>
  <c r="Q385" i="54"/>
  <c r="T65" i="53"/>
  <c r="P65" i="53" s="1"/>
  <c r="W65" i="53" s="1"/>
  <c r="T274" i="51"/>
  <c r="S274" i="51" s="1"/>
  <c r="T274" i="53"/>
  <c r="T276" i="54"/>
  <c r="Q276" i="54" s="1"/>
  <c r="T579" i="53"/>
  <c r="T267" i="54"/>
  <c r="P267" i="54" s="1"/>
  <c r="T595" i="54"/>
  <c r="T592" i="51"/>
  <c r="T605" i="54"/>
  <c r="S605" i="54" s="1"/>
  <c r="T602" i="53"/>
  <c r="S602" i="53" s="1"/>
  <c r="T602" i="51"/>
  <c r="AD602" i="51" s="1"/>
  <c r="T191" i="53"/>
  <c r="T191" i="51"/>
  <c r="S191" i="51" s="1"/>
  <c r="P565" i="53"/>
  <c r="W565" i="53" s="1"/>
  <c r="S565" i="53"/>
  <c r="T626" i="53"/>
  <c r="T629" i="54"/>
  <c r="AD629" i="54" s="1"/>
  <c r="T193" i="53"/>
  <c r="T193" i="51"/>
  <c r="S193" i="51" s="1"/>
  <c r="P631" i="51"/>
  <c r="W631" i="51" s="1"/>
  <c r="Q631" i="51"/>
  <c r="T126" i="54"/>
  <c r="Q126" i="54" s="1"/>
  <c r="T124" i="51"/>
  <c r="P124" i="51" s="1"/>
  <c r="Q627" i="51"/>
  <c r="P627" i="51"/>
  <c r="W627" i="51" s="1"/>
  <c r="S627" i="51"/>
  <c r="P85" i="53"/>
  <c r="W85" i="53" s="1"/>
  <c r="Q85" i="53"/>
  <c r="T131" i="54"/>
  <c r="T129" i="51"/>
  <c r="S129" i="51" s="1"/>
  <c r="S28" i="51"/>
  <c r="P28" i="51"/>
  <c r="W28" i="51" s="1"/>
  <c r="AD28" i="51"/>
  <c r="T22" i="53"/>
  <c r="S22" i="53" s="1"/>
  <c r="T22" i="51"/>
  <c r="T582" i="53"/>
  <c r="AD582" i="53" s="1"/>
  <c r="T585" i="54"/>
  <c r="Q585" i="54" s="1"/>
  <c r="T265" i="54"/>
  <c r="S265" i="54" s="1"/>
  <c r="T263" i="53"/>
  <c r="AD263" i="53" s="1"/>
  <c r="T263" i="51"/>
  <c r="AD263" i="51" s="1"/>
  <c r="T144" i="54"/>
  <c r="S144" i="54" s="1"/>
  <c r="T210" i="54"/>
  <c r="P210" i="54" s="1"/>
  <c r="T208" i="51"/>
  <c r="AD208" i="51" s="1"/>
  <c r="T624" i="51"/>
  <c r="T624" i="53"/>
  <c r="Q624" i="53" s="1"/>
  <c r="T627" i="54"/>
  <c r="S627" i="54" s="1"/>
  <c r="T134" i="54"/>
  <c r="Q134" i="54" s="1"/>
  <c r="T337" i="54"/>
  <c r="Q337" i="54" s="1"/>
  <c r="T162" i="53"/>
  <c r="AD162" i="53" s="1"/>
  <c r="T164" i="54"/>
  <c r="P164" i="54" s="1"/>
  <c r="T162" i="51"/>
  <c r="Q162" i="51" s="1"/>
  <c r="T138" i="53"/>
  <c r="Q138" i="53" s="1"/>
  <c r="T138" i="51"/>
  <c r="AD138" i="51" s="1"/>
  <c r="T220" i="54"/>
  <c r="Q220" i="54" s="1"/>
  <c r="T189" i="53"/>
  <c r="S189" i="53" s="1"/>
  <c r="T189" i="51"/>
  <c r="S189" i="51" s="1"/>
  <c r="AD228" i="53"/>
  <c r="S228" i="53"/>
  <c r="T131" i="53"/>
  <c r="S131" i="53" s="1"/>
  <c r="T155" i="54"/>
  <c r="P155" i="54" s="1"/>
  <c r="T153" i="51"/>
  <c r="S153" i="51" s="1"/>
  <c r="T630" i="53"/>
  <c r="Q630" i="53" s="1"/>
  <c r="T630" i="51"/>
  <c r="T72" i="53"/>
  <c r="S72" i="53" s="1"/>
  <c r="T120" i="54"/>
  <c r="S120" i="54" s="1"/>
  <c r="T118" i="51"/>
  <c r="S118" i="51" s="1"/>
  <c r="AD293" i="51"/>
  <c r="P293" i="51"/>
  <c r="W293" i="51" s="1"/>
  <c r="S563" i="51"/>
  <c r="S50" i="51"/>
  <c r="S24" i="51"/>
  <c r="S25" i="51"/>
  <c r="Q293" i="51"/>
  <c r="AD631" i="51"/>
  <c r="T327" i="51"/>
  <c r="Q327" i="51" s="1"/>
  <c r="T142" i="51"/>
  <c r="S142" i="51" s="1"/>
  <c r="T452" i="51"/>
  <c r="Q452" i="51" s="1"/>
  <c r="T116" i="51"/>
  <c r="AD116" i="51" s="1"/>
  <c r="T177" i="51"/>
  <c r="S177" i="51" s="1"/>
  <c r="T264" i="51"/>
  <c r="Q264" i="51" s="1"/>
  <c r="P572" i="51"/>
  <c r="W572" i="51" s="1"/>
  <c r="AD572" i="51"/>
  <c r="AD498" i="51"/>
  <c r="P545" i="51"/>
  <c r="W545" i="51" s="1"/>
  <c r="T250" i="51"/>
  <c r="Q250" i="51" s="1"/>
  <c r="T123" i="51"/>
  <c r="S123" i="51" s="1"/>
  <c r="T218" i="51"/>
  <c r="AD218" i="51" s="1"/>
  <c r="T395" i="51"/>
  <c r="P395" i="51" s="1"/>
  <c r="T579" i="51"/>
  <c r="S579" i="51" s="1"/>
  <c r="T321" i="51"/>
  <c r="P321" i="51" s="1"/>
  <c r="T330" i="51"/>
  <c r="P330" i="51" s="1"/>
  <c r="T334" i="51"/>
  <c r="S334" i="51" s="1"/>
  <c r="T357" i="51"/>
  <c r="P228" i="53"/>
  <c r="W228" i="53" s="1"/>
  <c r="P231" i="53"/>
  <c r="W231" i="53" s="1"/>
  <c r="Q281" i="53"/>
  <c r="S583" i="53"/>
  <c r="Q64" i="53"/>
  <c r="S40" i="53"/>
  <c r="Q51" i="53"/>
  <c r="P39" i="53"/>
  <c r="W39" i="53" s="1"/>
  <c r="AD543" i="53"/>
  <c r="T74" i="54"/>
  <c r="T22" i="54"/>
  <c r="AD22" i="54" s="1"/>
  <c r="T49" i="53"/>
  <c r="P49" i="53" s="1"/>
  <c r="W49" i="53" s="1"/>
  <c r="T132" i="53"/>
  <c r="P132" i="53" s="1"/>
  <c r="W132" i="53" s="1"/>
  <c r="T133" i="54"/>
  <c r="T321" i="53"/>
  <c r="AD321" i="53" s="1"/>
  <c r="T118" i="53"/>
  <c r="T191" i="54"/>
  <c r="AD191" i="54" s="1"/>
  <c r="T129" i="53"/>
  <c r="T140" i="54"/>
  <c r="S140" i="54" s="1"/>
  <c r="T193" i="54"/>
  <c r="T160" i="53"/>
  <c r="T153" i="53"/>
  <c r="S153" i="53" s="1"/>
  <c r="T123" i="53"/>
  <c r="S123" i="53" s="1"/>
  <c r="T218" i="53"/>
  <c r="P218" i="53" s="1"/>
  <c r="W218" i="53" s="1"/>
  <c r="T357" i="53"/>
  <c r="T124" i="53"/>
  <c r="S124" i="53" s="1"/>
  <c r="AD415" i="54"/>
  <c r="T582" i="54"/>
  <c r="T592" i="53"/>
  <c r="AD592" i="53" s="1"/>
  <c r="T313" i="53"/>
  <c r="P313" i="53" s="1"/>
  <c r="W313" i="53" s="1"/>
  <c r="T313" i="51"/>
  <c r="AD313" i="51" s="1"/>
  <c r="T633" i="54"/>
  <c r="P633" i="54" s="1"/>
  <c r="W633" i="54" s="1"/>
  <c r="Q28" i="51"/>
  <c r="S391" i="51"/>
  <c r="Q391" i="51"/>
  <c r="AD565" i="53"/>
  <c r="T562" i="54"/>
  <c r="AD562" i="54" s="1"/>
  <c r="T654" i="54"/>
  <c r="Q654" i="54" s="1"/>
  <c r="T651" i="53"/>
  <c r="Q651" i="53" s="1"/>
  <c r="T659" i="54"/>
  <c r="P659" i="54" s="1"/>
  <c r="W659" i="54" s="1"/>
  <c r="T562" i="51"/>
  <c r="T571" i="51"/>
  <c r="T571" i="53"/>
  <c r="Q571" i="53" s="1"/>
  <c r="T475" i="53"/>
  <c r="S475" i="53" s="1"/>
  <c r="T478" i="54"/>
  <c r="S478" i="54" s="1"/>
  <c r="P393" i="51"/>
  <c r="W393" i="51" s="1"/>
  <c r="AD393" i="51"/>
  <c r="S393" i="51"/>
  <c r="T194" i="51"/>
  <c r="S194" i="51" s="1"/>
  <c r="T117" i="51"/>
  <c r="Q117" i="51" s="1"/>
  <c r="S391" i="53"/>
  <c r="AD468" i="53"/>
  <c r="AD20" i="54"/>
  <c r="P588" i="54"/>
  <c r="W588" i="54" s="1"/>
  <c r="AD61" i="53"/>
  <c r="T638" i="51"/>
  <c r="S267" i="53"/>
  <c r="Q402" i="53"/>
  <c r="S307" i="53"/>
  <c r="S48" i="53"/>
  <c r="S17" i="53"/>
  <c r="T257" i="54"/>
  <c r="S257" i="54" s="1"/>
  <c r="T182" i="54"/>
  <c r="S182" i="54" s="1"/>
  <c r="T269" i="53"/>
  <c r="T442" i="54"/>
  <c r="S442" i="54" s="1"/>
  <c r="S575" i="54"/>
  <c r="Q381" i="54"/>
  <c r="T473" i="53"/>
  <c r="P473" i="53" s="1"/>
  <c r="T470" i="54"/>
  <c r="Q470" i="54" s="1"/>
  <c r="T647" i="53"/>
  <c r="P647" i="53" s="1"/>
  <c r="P31" i="51"/>
  <c r="W31" i="51" s="1"/>
  <c r="T597" i="51"/>
  <c r="P597" i="51" s="1"/>
  <c r="W597" i="51" s="1"/>
  <c r="T657" i="54"/>
  <c r="Q657" i="54" s="1"/>
  <c r="Q497" i="53"/>
  <c r="T565" i="54"/>
  <c r="P565" i="54" s="1"/>
  <c r="W565" i="54" s="1"/>
  <c r="T643" i="54"/>
  <c r="Q643" i="54" s="1"/>
  <c r="T290" i="51"/>
  <c r="S290" i="51" s="1"/>
  <c r="AD603" i="54"/>
  <c r="T664" i="53"/>
  <c r="T664" i="51"/>
  <c r="P339" i="54"/>
  <c r="W339" i="54" s="1"/>
  <c r="Q383" i="54"/>
  <c r="T160" i="54"/>
  <c r="AD160" i="54" s="1"/>
  <c r="T158" i="51"/>
  <c r="P158" i="51" s="1"/>
  <c r="T158" i="53"/>
  <c r="AD158" i="53" s="1"/>
  <c r="AD406" i="53"/>
  <c r="Q406" i="53"/>
  <c r="T597" i="54"/>
  <c r="AD597" i="54" s="1"/>
  <c r="T665" i="51"/>
  <c r="T665" i="53"/>
  <c r="T458" i="53"/>
  <c r="T251" i="53"/>
  <c r="T253" i="54"/>
  <c r="Q253" i="54" s="1"/>
  <c r="T384" i="51"/>
  <c r="T387" i="54"/>
  <c r="P411" i="53"/>
  <c r="W411" i="53" s="1"/>
  <c r="Q411" i="53"/>
  <c r="S560" i="51"/>
  <c r="P560" i="51"/>
  <c r="W560" i="51" s="1"/>
  <c r="P20" i="51"/>
  <c r="W20" i="51" s="1"/>
  <c r="Q20" i="51"/>
  <c r="T593" i="51"/>
  <c r="T593" i="53"/>
  <c r="Q593" i="53" s="1"/>
  <c r="AD35" i="51"/>
  <c r="Q35" i="51"/>
  <c r="Q382" i="53"/>
  <c r="P382" i="53"/>
  <c r="W382" i="53" s="1"/>
  <c r="S382" i="53"/>
  <c r="T273" i="53"/>
  <c r="T274" i="54"/>
  <c r="T272" i="53"/>
  <c r="Q272" i="53" s="1"/>
  <c r="T272" i="51"/>
  <c r="T145" i="54"/>
  <c r="P145" i="54" s="1"/>
  <c r="W145" i="54" s="1"/>
  <c r="T143" i="53"/>
  <c r="S143" i="53" s="1"/>
  <c r="T339" i="53"/>
  <c r="T342" i="54"/>
  <c r="P342" i="54" s="1"/>
  <c r="W342" i="54" s="1"/>
  <c r="T339" i="51"/>
  <c r="Q339" i="51" s="1"/>
  <c r="T591" i="54"/>
  <c r="AD591" i="54" s="1"/>
  <c r="T588" i="51"/>
  <c r="T222" i="51"/>
  <c r="T222" i="53"/>
  <c r="P222" i="53" s="1"/>
  <c r="T645" i="51"/>
  <c r="T648" i="54"/>
  <c r="T607" i="51"/>
  <c r="T607" i="53"/>
  <c r="T610" i="54"/>
  <c r="AD610" i="54" s="1"/>
  <c r="P565" i="51"/>
  <c r="S565" i="51"/>
  <c r="Q500" i="51"/>
  <c r="S500" i="51"/>
  <c r="AD500" i="51"/>
  <c r="T557" i="51"/>
  <c r="T557" i="53"/>
  <c r="T560" i="54"/>
  <c r="Q560" i="54" s="1"/>
  <c r="S563" i="53"/>
  <c r="AD563" i="53"/>
  <c r="P563" i="53"/>
  <c r="W563" i="53" s="1"/>
  <c r="AD419" i="54"/>
  <c r="P419" i="54"/>
  <c r="W419" i="54" s="1"/>
  <c r="AD28" i="53"/>
  <c r="Q28" i="53"/>
  <c r="Q497" i="51"/>
  <c r="T295" i="51"/>
  <c r="T139" i="51"/>
  <c r="P139" i="51" s="1"/>
  <c r="Q416" i="51"/>
  <c r="AD382" i="51"/>
  <c r="P247" i="51"/>
  <c r="W247" i="51" s="1"/>
  <c r="AD505" i="51"/>
  <c r="Q409" i="51"/>
  <c r="Q545" i="51"/>
  <c r="P275" i="51"/>
  <c r="W275" i="51" s="1"/>
  <c r="AD413" i="51"/>
  <c r="Q411" i="51"/>
  <c r="Q55" i="51"/>
  <c r="T157" i="51"/>
  <c r="P157" i="51" s="1"/>
  <c r="T558" i="51"/>
  <c r="Q558" i="51" s="1"/>
  <c r="T145" i="51"/>
  <c r="S145" i="51" s="1"/>
  <c r="T435" i="51"/>
  <c r="AD435" i="51" s="1"/>
  <c r="S210" i="53"/>
  <c r="AD393" i="53"/>
  <c r="Q286" i="53"/>
  <c r="S13" i="53"/>
  <c r="S28" i="53"/>
  <c r="S406" i="53"/>
  <c r="T124" i="54"/>
  <c r="Q124" i="54" s="1"/>
  <c r="T188" i="53"/>
  <c r="S188" i="53" s="1"/>
  <c r="T202" i="53"/>
  <c r="Q202" i="53" s="1"/>
  <c r="T195" i="53"/>
  <c r="Q195" i="53" s="1"/>
  <c r="T199" i="53"/>
  <c r="T157" i="53"/>
  <c r="P157" i="53" s="1"/>
  <c r="W157" i="53" s="1"/>
  <c r="T264" i="53"/>
  <c r="S264" i="53" s="1"/>
  <c r="T141" i="54"/>
  <c r="P141" i="54" s="1"/>
  <c r="T384" i="53"/>
  <c r="P384" i="53" s="1"/>
  <c r="W384" i="53" s="1"/>
  <c r="S419" i="54"/>
  <c r="P501" i="54"/>
  <c r="W501" i="54" s="1"/>
  <c r="AD565" i="51"/>
  <c r="T594" i="53"/>
  <c r="P594" i="53" s="1"/>
  <c r="W594" i="53" s="1"/>
  <c r="P35" i="51"/>
  <c r="W35" i="51" s="1"/>
  <c r="P280" i="51"/>
  <c r="W280" i="51" s="1"/>
  <c r="T645" i="53"/>
  <c r="AD645" i="53" s="1"/>
  <c r="T599" i="53"/>
  <c r="Q599" i="53" s="1"/>
  <c r="T638" i="53"/>
  <c r="Q638" i="53" s="1"/>
  <c r="T668" i="54"/>
  <c r="P668" i="54" s="1"/>
  <c r="T479" i="53"/>
  <c r="P479" i="53" s="1"/>
  <c r="W479" i="53" s="1"/>
  <c r="P200" i="54"/>
  <c r="W200" i="54" s="1"/>
  <c r="S200" i="54"/>
  <c r="AD411" i="53"/>
  <c r="AD342" i="53"/>
  <c r="P342" i="53"/>
  <c r="W342" i="53" s="1"/>
  <c r="T273" i="51"/>
  <c r="P30" i="54"/>
  <c r="W30" i="54" s="1"/>
  <c r="Q30" i="54"/>
  <c r="S411" i="53"/>
  <c r="T596" i="54"/>
  <c r="P572" i="53"/>
  <c r="W572" i="53" s="1"/>
  <c r="S572" i="53"/>
  <c r="T143" i="51"/>
  <c r="P143" i="51" s="1"/>
  <c r="W143" i="51" s="1"/>
  <c r="T175" i="53"/>
  <c r="Q175" i="53" s="1"/>
  <c r="T177" i="54"/>
  <c r="P177" i="54" s="1"/>
  <c r="T405" i="53"/>
  <c r="Q405" i="53" s="1"/>
  <c r="T408" i="54"/>
  <c r="S408" i="54" s="1"/>
  <c r="T73" i="54"/>
  <c r="P73" i="54" s="1"/>
  <c r="T71" i="53"/>
  <c r="S71" i="53" s="1"/>
  <c r="T279" i="53"/>
  <c r="AD279" i="53" s="1"/>
  <c r="T281" i="54"/>
  <c r="P281" i="54" s="1"/>
  <c r="T238" i="54"/>
  <c r="T236" i="53"/>
  <c r="T446" i="54"/>
  <c r="P446" i="54" s="1"/>
  <c r="W446" i="54" s="1"/>
  <c r="T443" i="51"/>
  <c r="T605" i="51"/>
  <c r="T623" i="51"/>
  <c r="T626" i="54"/>
  <c r="P626" i="54" s="1"/>
  <c r="T647" i="51"/>
  <c r="T54" i="51"/>
  <c r="T54" i="53"/>
  <c r="Q54" i="53" s="1"/>
  <c r="S64" i="51"/>
  <c r="P64" i="51"/>
  <c r="W64" i="51" s="1"/>
  <c r="AD39" i="53"/>
  <c r="Q39" i="53"/>
  <c r="T662" i="53"/>
  <c r="T662" i="51"/>
  <c r="AD288" i="54"/>
  <c r="Q288" i="54"/>
  <c r="S288" i="54"/>
  <c r="S631" i="53"/>
  <c r="P631" i="53"/>
  <c r="W631" i="53" s="1"/>
  <c r="AD631" i="53"/>
  <c r="Q631" i="53"/>
  <c r="T67" i="54"/>
  <c r="T65" i="51"/>
  <c r="AD396" i="54"/>
  <c r="P396" i="54"/>
  <c r="W396" i="54" s="1"/>
  <c r="S396" i="54"/>
  <c r="T187" i="54"/>
  <c r="P187" i="54" s="1"/>
  <c r="T398" i="51"/>
  <c r="P398" i="51" s="1"/>
  <c r="S213" i="53"/>
  <c r="T205" i="53"/>
  <c r="Q205" i="53" s="1"/>
  <c r="P243" i="53"/>
  <c r="W243" i="53" s="1"/>
  <c r="Q242" i="53"/>
  <c r="T241" i="53"/>
  <c r="Q241" i="53" s="1"/>
  <c r="Q268" i="53"/>
  <c r="Q331" i="53"/>
  <c r="S521" i="53"/>
  <c r="P487" i="53"/>
  <c r="W487" i="53" s="1"/>
  <c r="Q511" i="53"/>
  <c r="Q519" i="53"/>
  <c r="P311" i="53"/>
  <c r="W311" i="53" s="1"/>
  <c r="T150" i="54"/>
  <c r="S502" i="54"/>
  <c r="AD535" i="54"/>
  <c r="S381" i="54"/>
  <c r="T496" i="54"/>
  <c r="AD496" i="54" s="1"/>
  <c r="AD504" i="54"/>
  <c r="Q504" i="54"/>
  <c r="T657" i="51"/>
  <c r="S657" i="51" s="1"/>
  <c r="T216" i="51"/>
  <c r="T216" i="53"/>
  <c r="T527" i="51"/>
  <c r="T527" i="53"/>
  <c r="Q527" i="53" s="1"/>
  <c r="T621" i="51"/>
  <c r="T624" i="54"/>
  <c r="Q624" i="54" s="1"/>
  <c r="T666" i="53"/>
  <c r="S530" i="53"/>
  <c r="Q530" i="53"/>
  <c r="P530" i="53"/>
  <c r="W530" i="53" s="1"/>
  <c r="AD230" i="51"/>
  <c r="Q230" i="51"/>
  <c r="P230" i="51"/>
  <c r="W230" i="51" s="1"/>
  <c r="P575" i="51"/>
  <c r="W575" i="51" s="1"/>
  <c r="S575" i="51"/>
  <c r="T182" i="51"/>
  <c r="T184" i="54"/>
  <c r="AD184" i="54" s="1"/>
  <c r="T362" i="53"/>
  <c r="T212" i="53"/>
  <c r="T214" i="54"/>
  <c r="T590" i="53"/>
  <c r="AD14" i="53"/>
  <c r="P299" i="53"/>
  <c r="W299" i="53" s="1"/>
  <c r="S287" i="53"/>
  <c r="S342" i="53"/>
  <c r="T316" i="54"/>
  <c r="P316" i="54" s="1"/>
  <c r="T268" i="54"/>
  <c r="AD268" i="54" s="1"/>
  <c r="T302" i="54"/>
  <c r="Q302" i="54" s="1"/>
  <c r="T199" i="54"/>
  <c r="Q404" i="54"/>
  <c r="P528" i="54"/>
  <c r="W528" i="54" s="1"/>
  <c r="P504" i="54"/>
  <c r="W504" i="54" s="1"/>
  <c r="T479" i="54"/>
  <c r="S479" i="54" s="1"/>
  <c r="T459" i="54"/>
  <c r="P459" i="54" s="1"/>
  <c r="S230" i="51"/>
  <c r="T218" i="54"/>
  <c r="AD218" i="54" s="1"/>
  <c r="T669" i="54"/>
  <c r="P669" i="54" s="1"/>
  <c r="W669" i="54" s="1"/>
  <c r="P20" i="54"/>
  <c r="W20" i="54" s="1"/>
  <c r="S20" i="54"/>
  <c r="AD339" i="54"/>
  <c r="Q339" i="54"/>
  <c r="AD588" i="54"/>
  <c r="Q588" i="54"/>
  <c r="AD508" i="54"/>
  <c r="Q508" i="54"/>
  <c r="T212" i="51"/>
  <c r="Q212" i="51" s="1"/>
  <c r="T174" i="54"/>
  <c r="AD174" i="54" s="1"/>
  <c r="AD30" i="54"/>
  <c r="S30" i="54"/>
  <c r="P366" i="51"/>
  <c r="W366" i="51" s="1"/>
  <c r="S366" i="51"/>
  <c r="Q537" i="51"/>
  <c r="S239" i="51"/>
  <c r="Q239" i="51"/>
  <c r="T658" i="54"/>
  <c r="Q658" i="54" s="1"/>
  <c r="T655" i="53"/>
  <c r="S655" i="53" s="1"/>
  <c r="T655" i="51"/>
  <c r="S655" i="51" s="1"/>
  <c r="T586" i="51"/>
  <c r="T586" i="53"/>
  <c r="P586" i="53" s="1"/>
  <c r="T667" i="51"/>
  <c r="Q667" i="51" s="1"/>
  <c r="T670" i="54"/>
  <c r="AD670" i="54" s="1"/>
  <c r="T128" i="53"/>
  <c r="S128" i="53" s="1"/>
  <c r="T606" i="54"/>
  <c r="S606" i="54" s="1"/>
  <c r="T606" i="51"/>
  <c r="T606" i="53"/>
  <c r="Q606" i="53" s="1"/>
  <c r="T632" i="54"/>
  <c r="Q632" i="54" s="1"/>
  <c r="T480" i="53"/>
  <c r="P480" i="53" s="1"/>
  <c r="W480" i="53" s="1"/>
  <c r="T323" i="53"/>
  <c r="Q323" i="53" s="1"/>
  <c r="P430" i="51"/>
  <c r="Q430" i="51"/>
  <c r="T590" i="51"/>
  <c r="P590" i="51" s="1"/>
  <c r="W590" i="51" s="1"/>
  <c r="T660" i="54"/>
  <c r="AD660" i="54" s="1"/>
  <c r="Q438" i="53"/>
  <c r="S438" i="53"/>
  <c r="T636" i="54"/>
  <c r="S636" i="54" s="1"/>
  <c r="T633" i="51"/>
  <c r="Q633" i="51" s="1"/>
  <c r="P386" i="53"/>
  <c r="W386" i="53" s="1"/>
  <c r="AD386" i="53"/>
  <c r="S247" i="53"/>
  <c r="P247" i="53"/>
  <c r="W247" i="53" s="1"/>
  <c r="S502" i="51"/>
  <c r="P502" i="51"/>
  <c r="W502" i="51" s="1"/>
  <c r="AD87" i="54"/>
  <c r="AC87" i="54" s="1"/>
  <c r="AH87" i="54" s="1"/>
  <c r="P87" i="54"/>
  <c r="W87" i="54" s="1"/>
  <c r="AD399" i="51"/>
  <c r="S399" i="51"/>
  <c r="P576" i="51"/>
  <c r="W576" i="51" s="1"/>
  <c r="Q576" i="51"/>
  <c r="AD576" i="51"/>
  <c r="T661" i="53"/>
  <c r="T661" i="51"/>
  <c r="Q661" i="51" s="1"/>
  <c r="T374" i="54"/>
  <c r="T371" i="53"/>
  <c r="T569" i="54"/>
  <c r="P569" i="54" s="1"/>
  <c r="W569" i="54" s="1"/>
  <c r="T566" i="51"/>
  <c r="P566" i="51" s="1"/>
  <c r="W566" i="51" s="1"/>
  <c r="T566" i="53"/>
  <c r="P566" i="53" s="1"/>
  <c r="W566" i="53" s="1"/>
  <c r="T581" i="53"/>
  <c r="T584" i="54"/>
  <c r="S61" i="53"/>
  <c r="T674" i="53"/>
  <c r="Q674" i="53" s="1"/>
  <c r="P240" i="53"/>
  <c r="W240" i="53" s="1"/>
  <c r="Q247" i="53"/>
  <c r="Q502" i="51"/>
  <c r="P585" i="53"/>
  <c r="W585" i="53" s="1"/>
  <c r="S585" i="53"/>
  <c r="T365" i="54"/>
  <c r="Q365" i="54" s="1"/>
  <c r="AD430" i="51"/>
  <c r="T326" i="54"/>
  <c r="P326" i="54" s="1"/>
  <c r="S286" i="51"/>
  <c r="T598" i="53"/>
  <c r="AD598" i="53" s="1"/>
  <c r="T130" i="54"/>
  <c r="Q130" i="54" s="1"/>
  <c r="W98" i="51"/>
  <c r="W104" i="51"/>
  <c r="T128" i="51"/>
  <c r="AD128" i="51" s="1"/>
  <c r="T609" i="54"/>
  <c r="AD609" i="54" s="1"/>
  <c r="AD64" i="51"/>
  <c r="AD286" i="51"/>
  <c r="T182" i="53"/>
  <c r="AD182" i="53" s="1"/>
  <c r="T533" i="54"/>
  <c r="T530" i="51"/>
  <c r="T641" i="53"/>
  <c r="T641" i="51"/>
  <c r="T597" i="53"/>
  <c r="T601" i="53"/>
  <c r="T601" i="51"/>
  <c r="T352" i="54"/>
  <c r="T349" i="51"/>
  <c r="AD66" i="54"/>
  <c r="S66" i="54"/>
  <c r="P66" i="54"/>
  <c r="W66" i="54" s="1"/>
  <c r="Q66" i="54"/>
  <c r="T657" i="53"/>
  <c r="AD657" i="53" s="1"/>
  <c r="T668" i="53"/>
  <c r="T668" i="51"/>
  <c r="T671" i="54"/>
  <c r="T594" i="54"/>
  <c r="T591" i="51"/>
  <c r="T601" i="54"/>
  <c r="T598" i="51"/>
  <c r="T603" i="51"/>
  <c r="T603" i="53"/>
  <c r="T629" i="53"/>
  <c r="T629" i="51"/>
  <c r="T483" i="54"/>
  <c r="T480" i="51"/>
  <c r="T654" i="51"/>
  <c r="T654" i="53"/>
  <c r="T659" i="53"/>
  <c r="T659" i="51"/>
  <c r="T656" i="51"/>
  <c r="T656" i="53"/>
  <c r="S379" i="51"/>
  <c r="P354" i="53"/>
  <c r="Q354" i="53"/>
  <c r="AD506" i="53"/>
  <c r="P506" i="53"/>
  <c r="W506" i="53" s="1"/>
  <c r="Q307" i="51"/>
  <c r="AD307" i="51"/>
  <c r="P500" i="54"/>
  <c r="W500" i="54" s="1"/>
  <c r="S500" i="54"/>
  <c r="Q499" i="53"/>
  <c r="P499" i="53"/>
  <c r="W499" i="53" s="1"/>
  <c r="T174" i="53"/>
  <c r="AD174" i="53" s="1"/>
  <c r="T176" i="54"/>
  <c r="AD176" i="54" s="1"/>
  <c r="T259" i="53"/>
  <c r="AD259" i="53" s="1"/>
  <c r="T261" i="54"/>
  <c r="AD261" i="54" s="1"/>
  <c r="S580" i="51"/>
  <c r="P580" i="51"/>
  <c r="W580" i="51" s="1"/>
  <c r="AD580" i="51"/>
  <c r="AD209" i="53"/>
  <c r="S209" i="53"/>
  <c r="Q499" i="54"/>
  <c r="P499" i="54"/>
  <c r="W499" i="54" s="1"/>
  <c r="AD499" i="54"/>
  <c r="T308" i="53"/>
  <c r="S308" i="53" s="1"/>
  <c r="T308" i="51"/>
  <c r="Q308" i="51" s="1"/>
  <c r="S282" i="53"/>
  <c r="P282" i="53"/>
  <c r="W282" i="53" s="1"/>
  <c r="AD549" i="51"/>
  <c r="P549" i="51"/>
  <c r="W549" i="51" s="1"/>
  <c r="Q549" i="51"/>
  <c r="P548" i="54"/>
  <c r="W548" i="54" s="1"/>
  <c r="Q548" i="54"/>
  <c r="P414" i="54"/>
  <c r="W414" i="54" s="1"/>
  <c r="S414" i="54"/>
  <c r="P525" i="53"/>
  <c r="W525" i="53" s="1"/>
  <c r="AD525" i="53"/>
  <c r="Q525" i="53"/>
  <c r="P589" i="53"/>
  <c r="W589" i="53" s="1"/>
  <c r="S589" i="53"/>
  <c r="AD299" i="53"/>
  <c r="S299" i="53"/>
  <c r="P337" i="53"/>
  <c r="W337" i="53" s="1"/>
  <c r="S337" i="53"/>
  <c r="AD53" i="54"/>
  <c r="P53" i="54"/>
  <c r="W53" i="54" s="1"/>
  <c r="AD13" i="54"/>
  <c r="Q13" i="54"/>
  <c r="S13" i="54"/>
  <c r="Q587" i="54"/>
  <c r="P587" i="54"/>
  <c r="W587" i="54" s="1"/>
  <c r="S587" i="54"/>
  <c r="Q23" i="54"/>
  <c r="P23" i="54"/>
  <c r="W23" i="54" s="1"/>
  <c r="S21" i="51"/>
  <c r="AD21" i="51"/>
  <c r="Q21" i="51"/>
  <c r="T173" i="54"/>
  <c r="T171" i="53"/>
  <c r="AD171" i="53" s="1"/>
  <c r="T52" i="51"/>
  <c r="T52" i="54"/>
  <c r="Q52" i="54" s="1"/>
  <c r="T52" i="53"/>
  <c r="T672" i="54"/>
  <c r="P672" i="54" s="1"/>
  <c r="W672" i="54" s="1"/>
  <c r="T669" i="53"/>
  <c r="P669" i="53" s="1"/>
  <c r="W669" i="53" s="1"/>
  <c r="T612" i="53"/>
  <c r="T612" i="51"/>
  <c r="T615" i="54"/>
  <c r="P615" i="54" s="1"/>
  <c r="T640" i="51"/>
  <c r="T640" i="53"/>
  <c r="P293" i="53"/>
  <c r="W293" i="53" s="1"/>
  <c r="AD293" i="53"/>
  <c r="Q293" i="53"/>
  <c r="P225" i="53"/>
  <c r="W225" i="53" s="1"/>
  <c r="Q225" i="53"/>
  <c r="P338" i="51"/>
  <c r="W338" i="51" s="1"/>
  <c r="S338" i="51"/>
  <c r="AD338" i="51"/>
  <c r="AD407" i="53"/>
  <c r="Q407" i="53"/>
  <c r="S239" i="53"/>
  <c r="Q239" i="53"/>
  <c r="AD634" i="54"/>
  <c r="Q634" i="54"/>
  <c r="P275" i="53"/>
  <c r="W275" i="53" s="1"/>
  <c r="AD275" i="53"/>
  <c r="AD544" i="51"/>
  <c r="S544" i="51"/>
  <c r="P544" i="51"/>
  <c r="W544" i="51" s="1"/>
  <c r="AD410" i="51"/>
  <c r="S410" i="51"/>
  <c r="Q434" i="51"/>
  <c r="AD434" i="51"/>
  <c r="S425" i="51"/>
  <c r="AD425" i="51"/>
  <c r="S252" i="53"/>
  <c r="AD268" i="53"/>
  <c r="AD267" i="53"/>
  <c r="AD287" i="53"/>
  <c r="AD213" i="53"/>
  <c r="S197" i="53"/>
  <c r="Q392" i="53"/>
  <c r="P436" i="53"/>
  <c r="W436" i="53" s="1"/>
  <c r="T189" i="54"/>
  <c r="T325" i="54"/>
  <c r="P325" i="54" s="1"/>
  <c r="T145" i="53"/>
  <c r="AD50" i="54"/>
  <c r="Q412" i="54"/>
  <c r="S535" i="54"/>
  <c r="AD370" i="53"/>
  <c r="P379" i="51"/>
  <c r="W379" i="51" s="1"/>
  <c r="S29" i="51"/>
  <c r="AD440" i="51"/>
  <c r="T529" i="53"/>
  <c r="T351" i="53"/>
  <c r="T351" i="51"/>
  <c r="T172" i="53"/>
  <c r="T534" i="54"/>
  <c r="T531" i="51"/>
  <c r="T531" i="53"/>
  <c r="P472" i="53"/>
  <c r="W472" i="53" s="1"/>
  <c r="Q472" i="53"/>
  <c r="P427" i="53"/>
  <c r="AD427" i="53"/>
  <c r="Q387" i="53"/>
  <c r="P387" i="53"/>
  <c r="AD466" i="53"/>
  <c r="Q466" i="53"/>
  <c r="Q24" i="53"/>
  <c r="P24" i="53"/>
  <c r="W24" i="53" s="1"/>
  <c r="S530" i="54"/>
  <c r="P530" i="54"/>
  <c r="W530" i="54" s="1"/>
  <c r="P430" i="53"/>
  <c r="W430" i="53" s="1"/>
  <c r="Q430" i="53"/>
  <c r="AD249" i="54"/>
  <c r="P249" i="54"/>
  <c r="W249" i="54" s="1"/>
  <c r="AD502" i="53"/>
  <c r="Q502" i="53"/>
  <c r="Q412" i="53"/>
  <c r="AD412" i="53"/>
  <c r="P543" i="51"/>
  <c r="W543" i="51" s="1"/>
  <c r="Q543" i="51"/>
  <c r="S586" i="54"/>
  <c r="P586" i="54"/>
  <c r="W586" i="54" s="1"/>
  <c r="S343" i="53"/>
  <c r="P343" i="53"/>
  <c r="W343" i="53" s="1"/>
  <c r="P366" i="53"/>
  <c r="W366" i="53" s="1"/>
  <c r="S366" i="53"/>
  <c r="T656" i="54"/>
  <c r="P656" i="54" s="1"/>
  <c r="AD50" i="53"/>
  <c r="S50" i="53"/>
  <c r="P538" i="53"/>
  <c r="W538" i="53" s="1"/>
  <c r="S538" i="53"/>
  <c r="P241" i="54"/>
  <c r="W241" i="54" s="1"/>
  <c r="Q241" i="54"/>
  <c r="AD25" i="54"/>
  <c r="Q25" i="54"/>
  <c r="T642" i="51"/>
  <c r="T394" i="51"/>
  <c r="T652" i="51"/>
  <c r="AD652" i="51" s="1"/>
  <c r="T663" i="53"/>
  <c r="T643" i="51"/>
  <c r="T478" i="53"/>
  <c r="T478" i="51"/>
  <c r="T480" i="54"/>
  <c r="Q480" i="54" s="1"/>
  <c r="T477" i="53"/>
  <c r="P477" i="53" s="1"/>
  <c r="W477" i="53" s="1"/>
  <c r="T481" i="53"/>
  <c r="T481" i="51"/>
  <c r="T484" i="54"/>
  <c r="T568" i="53"/>
  <c r="T568" i="51"/>
  <c r="T571" i="54"/>
  <c r="AD571" i="54" s="1"/>
  <c r="T46" i="53"/>
  <c r="T46" i="51"/>
  <c r="AD46" i="51" s="1"/>
  <c r="T538" i="51"/>
  <c r="T541" i="54"/>
  <c r="T152" i="51"/>
  <c r="Q152" i="51" s="1"/>
  <c r="T318" i="51"/>
  <c r="T318" i="53"/>
  <c r="T298" i="53"/>
  <c r="S298" i="53" s="1"/>
  <c r="T300" i="54"/>
  <c r="P300" i="54" s="1"/>
  <c r="W300" i="54" s="1"/>
  <c r="T266" i="53"/>
  <c r="P266" i="53" s="1"/>
  <c r="W266" i="53" s="1"/>
  <c r="T457" i="53"/>
  <c r="T457" i="51"/>
  <c r="T460" i="54"/>
  <c r="S460" i="54" s="1"/>
  <c r="AD496" i="53"/>
  <c r="Q496" i="53"/>
  <c r="S496" i="53"/>
  <c r="AD560" i="51"/>
  <c r="Q560" i="51"/>
  <c r="S280" i="53"/>
  <c r="P280" i="53"/>
  <c r="P589" i="51"/>
  <c r="W589" i="51" s="1"/>
  <c r="S589" i="51"/>
  <c r="P583" i="54"/>
  <c r="W583" i="54" s="1"/>
  <c r="Q583" i="54"/>
  <c r="AD583" i="54"/>
  <c r="S583" i="54"/>
  <c r="P211" i="54"/>
  <c r="W211" i="54" s="1"/>
  <c r="AD211" i="54"/>
  <c r="S211" i="54"/>
  <c r="Q211" i="54"/>
  <c r="Q45" i="51"/>
  <c r="P45" i="51"/>
  <c r="W45" i="51" s="1"/>
  <c r="AD45" i="51"/>
  <c r="T114" i="51"/>
  <c r="T564" i="51"/>
  <c r="AD210" i="51"/>
  <c r="P210" i="51"/>
  <c r="W210" i="51" s="1"/>
  <c r="AD212" i="54"/>
  <c r="P212" i="54"/>
  <c r="W212" i="54" s="1"/>
  <c r="S212" i="54"/>
  <c r="Q212" i="54"/>
  <c r="T363" i="51"/>
  <c r="T366" i="54"/>
  <c r="P366" i="54" s="1"/>
  <c r="T363" i="53"/>
  <c r="P363" i="53" s="1"/>
  <c r="W363" i="53" s="1"/>
  <c r="AD282" i="51"/>
  <c r="Q282" i="51"/>
  <c r="P282" i="51"/>
  <c r="W282" i="51" s="1"/>
  <c r="AD549" i="53"/>
  <c r="S549" i="53"/>
  <c r="AD560" i="53"/>
  <c r="Q560" i="53"/>
  <c r="P563" i="54"/>
  <c r="W563" i="54" s="1"/>
  <c r="S563" i="54"/>
  <c r="Q563" i="54"/>
  <c r="AD563" i="54"/>
  <c r="AD280" i="51"/>
  <c r="S280" i="51"/>
  <c r="AD592" i="54"/>
  <c r="P592" i="54"/>
  <c r="W592" i="54" s="1"/>
  <c r="Q23" i="53"/>
  <c r="P23" i="53"/>
  <c r="W23" i="53" s="1"/>
  <c r="S23" i="53"/>
  <c r="AD23" i="53"/>
  <c r="AD21" i="53"/>
  <c r="S21" i="53"/>
  <c r="AD572" i="53"/>
  <c r="Q572" i="53"/>
  <c r="P444" i="53"/>
  <c r="W444" i="53" s="1"/>
  <c r="S444" i="53"/>
  <c r="Q62" i="53"/>
  <c r="P62" i="53"/>
  <c r="S224" i="53"/>
  <c r="AD224" i="53"/>
  <c r="AD537" i="53"/>
  <c r="Q537" i="53"/>
  <c r="Q496" i="51"/>
  <c r="S342" i="51"/>
  <c r="T301" i="51"/>
  <c r="AD301" i="51" s="1"/>
  <c r="T251" i="51"/>
  <c r="Q251" i="51" s="1"/>
  <c r="T150" i="51"/>
  <c r="S150" i="51" s="1"/>
  <c r="T174" i="51"/>
  <c r="AD174" i="51" s="1"/>
  <c r="S525" i="51"/>
  <c r="P23" i="51"/>
  <c r="W23" i="51" s="1"/>
  <c r="Q247" i="51"/>
  <c r="P380" i="51"/>
  <c r="W380" i="51" s="1"/>
  <c r="S545" i="51"/>
  <c r="Q413" i="51"/>
  <c r="S411" i="51"/>
  <c r="AD507" i="51"/>
  <c r="T297" i="51"/>
  <c r="AD297" i="51" s="1"/>
  <c r="P434" i="51"/>
  <c r="W434" i="51" s="1"/>
  <c r="T161" i="51"/>
  <c r="S161" i="51" s="1"/>
  <c r="Q27" i="53"/>
  <c r="AD15" i="53"/>
  <c r="Q210" i="53"/>
  <c r="P268" i="53"/>
  <c r="W268" i="53" s="1"/>
  <c r="Q267" i="53"/>
  <c r="Q287" i="53"/>
  <c r="Q213" i="53"/>
  <c r="P560" i="53"/>
  <c r="W560" i="53" s="1"/>
  <c r="P549" i="53"/>
  <c r="W549" i="53" s="1"/>
  <c r="AD366" i="53"/>
  <c r="S502" i="53"/>
  <c r="Q343" i="53"/>
  <c r="Q538" i="53"/>
  <c r="AD280" i="53"/>
  <c r="S515" i="53"/>
  <c r="AD429" i="53"/>
  <c r="P537" i="53"/>
  <c r="W537" i="53" s="1"/>
  <c r="Q50" i="53"/>
  <c r="P21" i="53"/>
  <c r="W21" i="53" s="1"/>
  <c r="P512" i="53"/>
  <c r="W512" i="53" s="1"/>
  <c r="AD503" i="53"/>
  <c r="T303" i="54"/>
  <c r="T152" i="54"/>
  <c r="AD152" i="54" s="1"/>
  <c r="T163" i="54"/>
  <c r="S249" i="54"/>
  <c r="T299" i="54"/>
  <c r="P299" i="54" s="1"/>
  <c r="T278" i="53"/>
  <c r="Q278" i="53" s="1"/>
  <c r="AD528" i="54"/>
  <c r="Q400" i="53"/>
  <c r="AD400" i="53"/>
  <c r="P25" i="54"/>
  <c r="W25" i="54" s="1"/>
  <c r="T298" i="51"/>
  <c r="S24" i="53"/>
  <c r="T154" i="54"/>
  <c r="S154" i="54" s="1"/>
  <c r="T477" i="51"/>
  <c r="T666" i="54"/>
  <c r="P666" i="54" s="1"/>
  <c r="T640" i="54"/>
  <c r="P640" i="54" s="1"/>
  <c r="W583" i="51"/>
  <c r="Q366" i="51"/>
  <c r="S210" i="51"/>
  <c r="P404" i="54"/>
  <c r="W404" i="54" s="1"/>
  <c r="S404" i="54"/>
  <c r="AD337" i="53"/>
  <c r="Q337" i="53"/>
  <c r="T643" i="53"/>
  <c r="P643" i="53" s="1"/>
  <c r="W643" i="53" s="1"/>
  <c r="S53" i="54"/>
  <c r="Q53" i="54"/>
  <c r="S592" i="54"/>
  <c r="T652" i="53"/>
  <c r="T397" i="54"/>
  <c r="T374" i="51"/>
  <c r="T374" i="53"/>
  <c r="AD500" i="54"/>
  <c r="Q500" i="54"/>
  <c r="Q20" i="53"/>
  <c r="P20" i="53"/>
  <c r="W20" i="53" s="1"/>
  <c r="S20" i="53"/>
  <c r="AD336" i="53"/>
  <c r="Q336" i="53"/>
  <c r="P336" i="53"/>
  <c r="W336" i="53" s="1"/>
  <c r="AD585" i="53"/>
  <c r="Q585" i="53"/>
  <c r="AD501" i="54"/>
  <c r="S501" i="54"/>
  <c r="AD550" i="54"/>
  <c r="S550" i="54"/>
  <c r="AD524" i="53"/>
  <c r="Q524" i="53"/>
  <c r="S282" i="51"/>
  <c r="S45" i="51"/>
  <c r="AD561" i="53"/>
  <c r="Q561" i="53"/>
  <c r="AD510" i="54"/>
  <c r="Q510" i="54"/>
  <c r="P459" i="51"/>
  <c r="W459" i="51" s="1"/>
  <c r="S500" i="53"/>
  <c r="P500" i="53"/>
  <c r="W500" i="53" s="1"/>
  <c r="T645" i="54"/>
  <c r="Q589" i="51"/>
  <c r="P416" i="53"/>
  <c r="W416" i="53" s="1"/>
  <c r="AD416" i="53"/>
  <c r="Q416" i="53"/>
  <c r="AD26" i="53"/>
  <c r="S26" i="53"/>
  <c r="S226" i="53"/>
  <c r="P226" i="53"/>
  <c r="W226" i="53" s="1"/>
  <c r="T564" i="53"/>
  <c r="Q379" i="53"/>
  <c r="P379" i="53"/>
  <c r="W379" i="53" s="1"/>
  <c r="T114" i="53"/>
  <c r="T649" i="53"/>
  <c r="T652" i="54"/>
  <c r="T649" i="51"/>
  <c r="T463" i="54"/>
  <c r="T460" i="51"/>
  <c r="T479" i="51"/>
  <c r="T461" i="54"/>
  <c r="T458" i="51"/>
  <c r="T444" i="54"/>
  <c r="T441" i="51"/>
  <c r="T459" i="53"/>
  <c r="T349" i="54"/>
  <c r="T346" i="51"/>
  <c r="T543" i="54"/>
  <c r="T540" i="51"/>
  <c r="S20" i="51"/>
  <c r="AD20" i="51"/>
  <c r="Q45" i="54"/>
  <c r="P45" i="54"/>
  <c r="W45" i="54" s="1"/>
  <c r="S45" i="54"/>
  <c r="AD45" i="54"/>
  <c r="T424" i="53"/>
  <c r="T427" i="54"/>
  <c r="T424" i="51"/>
  <c r="P282" i="54"/>
  <c r="W282" i="54" s="1"/>
  <c r="AD282" i="54"/>
  <c r="Q282" i="54"/>
  <c r="S282" i="54"/>
  <c r="P537" i="51"/>
  <c r="W537" i="51" s="1"/>
  <c r="S537" i="51"/>
  <c r="S540" i="54"/>
  <c r="AD540" i="54"/>
  <c r="P540" i="54"/>
  <c r="W540" i="54" s="1"/>
  <c r="AD271" i="53"/>
  <c r="Q271" i="53"/>
  <c r="AD196" i="53"/>
  <c r="Q196" i="53"/>
  <c r="AD249" i="53"/>
  <c r="S249" i="53"/>
  <c r="AD240" i="53"/>
  <c r="Q240" i="53"/>
  <c r="Q391" i="53"/>
  <c r="AD53" i="53"/>
  <c r="AD277" i="54"/>
  <c r="AD245" i="53"/>
  <c r="W245" i="53"/>
  <c r="Z245" i="53" s="1"/>
  <c r="AF245" i="53" s="1"/>
  <c r="P381" i="53"/>
  <c r="S381" i="53"/>
  <c r="P377" i="53"/>
  <c r="AD453" i="53"/>
  <c r="AD462" i="53"/>
  <c r="AD113" i="53"/>
  <c r="P451" i="53"/>
  <c r="Q50" i="54"/>
  <c r="P412" i="54"/>
  <c r="W412" i="54" s="1"/>
  <c r="AD383" i="54"/>
  <c r="Q401" i="53"/>
  <c r="P561" i="53"/>
  <c r="W561" i="53" s="1"/>
  <c r="P370" i="53"/>
  <c r="W370" i="53" s="1"/>
  <c r="P337" i="51"/>
  <c r="S561" i="53"/>
  <c r="Q370" i="53"/>
  <c r="S416" i="53"/>
  <c r="P401" i="53"/>
  <c r="W401" i="53" s="1"/>
  <c r="S430" i="53"/>
  <c r="AD430" i="53"/>
  <c r="AD366" i="51"/>
  <c r="S408" i="51"/>
  <c r="AD438" i="53"/>
  <c r="S497" i="53"/>
  <c r="P497" i="53"/>
  <c r="W497" i="53" s="1"/>
  <c r="AD502" i="51"/>
  <c r="P410" i="51"/>
  <c r="W410" i="51" s="1"/>
  <c r="P209" i="51"/>
  <c r="W209" i="51" s="1"/>
  <c r="Q410" i="51"/>
  <c r="S307" i="51"/>
  <c r="P307" i="51"/>
  <c r="W307" i="51" s="1"/>
  <c r="S209" i="51"/>
  <c r="Q379" i="51"/>
  <c r="Q209" i="51"/>
  <c r="P29" i="51"/>
  <c r="W29" i="51" s="1"/>
  <c r="Q544" i="51"/>
  <c r="P440" i="51"/>
  <c r="W440" i="51" s="1"/>
  <c r="P399" i="51"/>
  <c r="W399" i="51" s="1"/>
  <c r="Q440" i="51"/>
  <c r="Q29" i="51"/>
  <c r="Q425" i="51"/>
  <c r="P27" i="53"/>
  <c r="W27" i="53" s="1"/>
  <c r="P15" i="53"/>
  <c r="Q249" i="53"/>
  <c r="P271" i="53"/>
  <c r="W271" i="53" s="1"/>
  <c r="P196" i="53"/>
  <c r="P252" i="53"/>
  <c r="W252" i="53" s="1"/>
  <c r="S352" i="53"/>
  <c r="T532" i="54"/>
  <c r="P380" i="53"/>
  <c r="T637" i="53"/>
  <c r="P637" i="53" s="1"/>
  <c r="W637" i="53" s="1"/>
  <c r="S446" i="51"/>
  <c r="S529" i="51"/>
  <c r="Q529" i="51"/>
  <c r="P529" i="51"/>
  <c r="W529" i="51" s="1"/>
  <c r="AD529" i="51"/>
  <c r="Q353" i="53"/>
  <c r="S396" i="53"/>
  <c r="AD397" i="53"/>
  <c r="AD404" i="53"/>
  <c r="Q418" i="53"/>
  <c r="AD408" i="51"/>
  <c r="Q408" i="51"/>
  <c r="S241" i="54"/>
  <c r="AD241" i="54"/>
  <c r="T613" i="54"/>
  <c r="P613" i="54" s="1"/>
  <c r="Q55" i="53"/>
  <c r="AD55" i="53"/>
  <c r="S421" i="53"/>
  <c r="AD421" i="53"/>
  <c r="Q60" i="53"/>
  <c r="S60" i="53"/>
  <c r="P340" i="53"/>
  <c r="W340" i="53" s="1"/>
  <c r="AD340" i="53"/>
  <c r="S109" i="53"/>
  <c r="AD109" i="53"/>
  <c r="AC109" i="53" s="1"/>
  <c r="AH109" i="53" s="1"/>
  <c r="Q19" i="53"/>
  <c r="S19" i="53"/>
  <c r="P470" i="53"/>
  <c r="W470" i="53" s="1"/>
  <c r="S470" i="53"/>
  <c r="S570" i="53"/>
  <c r="Q570" i="53"/>
  <c r="Q550" i="53"/>
  <c r="S550" i="53"/>
  <c r="Q548" i="53"/>
  <c r="S548" i="53"/>
  <c r="AD555" i="53"/>
  <c r="Q555" i="53"/>
  <c r="S448" i="53"/>
  <c r="Q448" i="53"/>
  <c r="S38" i="53"/>
  <c r="P38" i="53"/>
  <c r="W38" i="53" s="1"/>
  <c r="P227" i="53"/>
  <c r="S227" i="53"/>
  <c r="S432" i="53"/>
  <c r="P432" i="53"/>
  <c r="S417" i="53"/>
  <c r="Q417" i="53"/>
  <c r="S474" i="53"/>
  <c r="AD474" i="53"/>
  <c r="P515" i="53"/>
  <c r="S472" i="53"/>
  <c r="S427" i="53"/>
  <c r="Q468" i="53"/>
  <c r="S429" i="53"/>
  <c r="AD392" i="53"/>
  <c r="AD444" i="53"/>
  <c r="S466" i="53"/>
  <c r="T66" i="53"/>
  <c r="AD388" i="53"/>
  <c r="AD455" i="53"/>
  <c r="AD32" i="53"/>
  <c r="Q383" i="53"/>
  <c r="Q367" i="53"/>
  <c r="T653" i="51"/>
  <c r="T653" i="53"/>
  <c r="T651" i="54"/>
  <c r="T648" i="53"/>
  <c r="T648" i="51"/>
  <c r="T289" i="53"/>
  <c r="T289" i="51"/>
  <c r="AD40" i="51"/>
  <c r="Q40" i="51"/>
  <c r="P40" i="51"/>
  <c r="W40" i="51" s="1"/>
  <c r="S40" i="51"/>
  <c r="P412" i="53"/>
  <c r="W412" i="53" s="1"/>
  <c r="S412" i="53"/>
  <c r="S543" i="51"/>
  <c r="AD543" i="51"/>
  <c r="Q586" i="54"/>
  <c r="AD586" i="54"/>
  <c r="AD51" i="51"/>
  <c r="P51" i="51"/>
  <c r="W51" i="51" s="1"/>
  <c r="S51" i="51"/>
  <c r="AD51" i="54"/>
  <c r="S51" i="54"/>
  <c r="P51" i="54"/>
  <c r="W51" i="54" s="1"/>
  <c r="Q51" i="54"/>
  <c r="S310" i="53"/>
  <c r="AD352" i="53"/>
  <c r="AD353" i="53"/>
  <c r="AD354" i="53"/>
  <c r="Q311" i="53"/>
  <c r="S233" i="53"/>
  <c r="S50" i="54"/>
  <c r="S412" i="54"/>
  <c r="P383" i="54"/>
  <c r="W383" i="54" s="1"/>
  <c r="AD401" i="53"/>
  <c r="T653" i="54"/>
  <c r="P438" i="53"/>
  <c r="W438" i="53" s="1"/>
  <c r="T650" i="51"/>
  <c r="Q650" i="51" s="1"/>
  <c r="P524" i="51"/>
  <c r="W524" i="51" s="1"/>
  <c r="Q524" i="51"/>
  <c r="AD524" i="51"/>
  <c r="S524" i="51"/>
  <c r="P527" i="54"/>
  <c r="W527" i="54" s="1"/>
  <c r="AD527" i="54"/>
  <c r="S527" i="54"/>
  <c r="T531" i="54"/>
  <c r="T528" i="53"/>
  <c r="T528" i="51"/>
  <c r="T661" i="54"/>
  <c r="T658" i="53"/>
  <c r="T658" i="51"/>
  <c r="T633" i="53"/>
  <c r="T537" i="54"/>
  <c r="T534" i="53"/>
  <c r="T534" i="51"/>
  <c r="T56" i="54"/>
  <c r="T56" i="51"/>
  <c r="T639" i="53"/>
  <c r="T639" i="51"/>
  <c r="T536" i="53"/>
  <c r="T539" i="54"/>
  <c r="T536" i="51"/>
  <c r="S499" i="53"/>
  <c r="AD499" i="53"/>
  <c r="AD527" i="53"/>
  <c r="AD443" i="54"/>
  <c r="S443" i="54"/>
  <c r="P443" i="54"/>
  <c r="W443" i="54" s="1"/>
  <c r="T447" i="51"/>
  <c r="T450" i="54"/>
  <c r="W506" i="51"/>
  <c r="W496" i="53"/>
  <c r="T516" i="53"/>
  <c r="T516" i="51"/>
  <c r="T519" i="54"/>
  <c r="T536" i="54"/>
  <c r="T533" i="53"/>
  <c r="T533" i="51"/>
  <c r="P446" i="51"/>
  <c r="W446" i="51" s="1"/>
  <c r="W500" i="51"/>
  <c r="T663" i="54"/>
  <c r="T660" i="53"/>
  <c r="T660" i="51"/>
  <c r="T542" i="54"/>
  <c r="T539" i="51"/>
  <c r="T539" i="53"/>
  <c r="W532" i="53"/>
  <c r="T186" i="51"/>
  <c r="T322" i="51"/>
  <c r="T609" i="53"/>
  <c r="T612" i="54"/>
  <c r="T609" i="51"/>
  <c r="T611" i="53"/>
  <c r="T614" i="54"/>
  <c r="T611" i="51"/>
  <c r="T632" i="51"/>
  <c r="T632" i="53"/>
  <c r="AD409" i="53"/>
  <c r="S409" i="53"/>
  <c r="Q409" i="53"/>
  <c r="P409" i="53"/>
  <c r="AD545" i="53"/>
  <c r="S545" i="53"/>
  <c r="Q545" i="53"/>
  <c r="P545" i="53"/>
  <c r="AD495" i="51"/>
  <c r="S495" i="51"/>
  <c r="P495" i="51"/>
  <c r="Q495" i="51"/>
  <c r="Q532" i="51"/>
  <c r="P532" i="51"/>
  <c r="AD532" i="51"/>
  <c r="S532" i="51"/>
  <c r="AD48" i="54"/>
  <c r="Q48" i="54"/>
  <c r="P48" i="54"/>
  <c r="S48" i="54"/>
  <c r="P340" i="54"/>
  <c r="Q340" i="54"/>
  <c r="AD340" i="54"/>
  <c r="S340" i="54"/>
  <c r="AD538" i="54"/>
  <c r="P538" i="54"/>
  <c r="S538" i="54"/>
  <c r="AD53" i="51"/>
  <c r="Q53" i="51"/>
  <c r="P53" i="51"/>
  <c r="S53" i="51"/>
  <c r="Q446" i="51"/>
  <c r="AD401" i="51"/>
  <c r="S409" i="51"/>
  <c r="P61" i="53"/>
  <c r="W61" i="53" s="1"/>
  <c r="S14" i="53"/>
  <c r="Q14" i="53"/>
  <c r="P249" i="53"/>
  <c r="W249" i="53" s="1"/>
  <c r="W239" i="53"/>
  <c r="S271" i="53"/>
  <c r="S196" i="53"/>
  <c r="Q252" i="53"/>
  <c r="Q506" i="53"/>
  <c r="Q515" i="53"/>
  <c r="AD472" i="53"/>
  <c r="P60" i="53"/>
  <c r="W60" i="53" s="1"/>
  <c r="Q427" i="53"/>
  <c r="S468" i="53"/>
  <c r="P429" i="53"/>
  <c r="W429" i="53" s="1"/>
  <c r="P392" i="53"/>
  <c r="W392" i="53" s="1"/>
  <c r="Q444" i="53"/>
  <c r="Q352" i="53"/>
  <c r="P353" i="53"/>
  <c r="W353" i="53" s="1"/>
  <c r="S354" i="53"/>
  <c r="P19" i="53"/>
  <c r="W19" i="53" s="1"/>
  <c r="Q470" i="53"/>
  <c r="P570" i="53"/>
  <c r="W570" i="53" s="1"/>
  <c r="P550" i="53"/>
  <c r="W550" i="53" s="1"/>
  <c r="P548" i="53"/>
  <c r="W548" i="53" s="1"/>
  <c r="S555" i="53"/>
  <c r="P448" i="53"/>
  <c r="W448" i="53" s="1"/>
  <c r="P466" i="53"/>
  <c r="W466" i="53" s="1"/>
  <c r="S53" i="53"/>
  <c r="Q48" i="53"/>
  <c r="S516" i="54"/>
  <c r="S380" i="53"/>
  <c r="AD380" i="53"/>
  <c r="T637" i="51"/>
  <c r="Q637" i="51" s="1"/>
  <c r="T608" i="53"/>
  <c r="T611" i="54"/>
  <c r="T608" i="51"/>
  <c r="T610" i="53"/>
  <c r="T610" i="51"/>
  <c r="T628" i="53"/>
  <c r="T631" i="54"/>
  <c r="T628" i="51"/>
  <c r="T635" i="53"/>
  <c r="T638" i="54"/>
  <c r="T635" i="51"/>
  <c r="T148" i="51"/>
  <c r="T148" i="53"/>
  <c r="AD509" i="54"/>
  <c r="P509" i="54"/>
  <c r="Q509" i="54"/>
  <c r="P535" i="51"/>
  <c r="AD535" i="51"/>
  <c r="Q535" i="51"/>
  <c r="S535" i="51"/>
  <c r="Q248" i="51"/>
  <c r="P248" i="51"/>
  <c r="S248" i="51"/>
  <c r="AD248" i="51"/>
  <c r="P48" i="51"/>
  <c r="S48" i="51"/>
  <c r="AD48" i="51"/>
  <c r="Q48" i="51"/>
  <c r="Q337" i="51"/>
  <c r="S337" i="51"/>
  <c r="AD513" i="53"/>
  <c r="Q513" i="53"/>
  <c r="P513" i="53"/>
  <c r="S513" i="53"/>
  <c r="T615" i="53"/>
  <c r="T636" i="53"/>
  <c r="T636" i="51"/>
  <c r="T639" i="54"/>
  <c r="T526" i="51"/>
  <c r="T526" i="53"/>
  <c r="T288" i="51"/>
  <c r="T288" i="53"/>
  <c r="T625" i="51"/>
  <c r="T628" i="54"/>
  <c r="T625" i="53"/>
  <c r="Q625" i="53" s="1"/>
  <c r="T615" i="51"/>
  <c r="S615" i="51" s="1"/>
  <c r="T644" i="53"/>
  <c r="T647" i="54"/>
  <c r="T644" i="51"/>
  <c r="T617" i="54"/>
  <c r="T614" i="51"/>
  <c r="T614" i="53"/>
  <c r="T616" i="54"/>
  <c r="T613" i="53"/>
  <c r="T613" i="51"/>
  <c r="Q514" i="53"/>
  <c r="P514" i="53"/>
  <c r="W514" i="53" s="1"/>
  <c r="P55" i="53"/>
  <c r="S55" i="53"/>
  <c r="P421" i="53"/>
  <c r="W421" i="53" s="1"/>
  <c r="Q421" i="53"/>
  <c r="S453" i="53"/>
  <c r="P453" i="53"/>
  <c r="S462" i="53"/>
  <c r="P462" i="53"/>
  <c r="W462" i="53" s="1"/>
  <c r="Q518" i="53"/>
  <c r="P518" i="53"/>
  <c r="W518" i="53" s="1"/>
  <c r="P113" i="53"/>
  <c r="S113" i="53"/>
  <c r="S340" i="53"/>
  <c r="Q340" i="53"/>
  <c r="S400" i="53"/>
  <c r="P400" i="53"/>
  <c r="Q109" i="53"/>
  <c r="P109" i="53"/>
  <c r="AD38" i="53"/>
  <c r="Q38" i="53"/>
  <c r="AD33" i="53"/>
  <c r="Q33" i="53"/>
  <c r="AD227" i="53"/>
  <c r="Q227" i="53"/>
  <c r="AD377" i="53"/>
  <c r="Q377" i="53"/>
  <c r="AD489" i="53"/>
  <c r="S489" i="53"/>
  <c r="AD432" i="53"/>
  <c r="Q432" i="53"/>
  <c r="AD490" i="53"/>
  <c r="Q490" i="53"/>
  <c r="AD417" i="53"/>
  <c r="P417" i="53"/>
  <c r="W417" i="53" s="1"/>
  <c r="AD451" i="53"/>
  <c r="Q451" i="53"/>
  <c r="P474" i="53"/>
  <c r="Q474" i="53"/>
  <c r="AD488" i="53"/>
  <c r="Q488" i="53"/>
  <c r="P364" i="53"/>
  <c r="S364" i="53"/>
  <c r="S315" i="53"/>
  <c r="Q315" i="53"/>
  <c r="Q329" i="53"/>
  <c r="AD329" i="53"/>
  <c r="Q347" i="53"/>
  <c r="S347" i="53"/>
  <c r="Q355" i="53"/>
  <c r="S355" i="53"/>
  <c r="P356" i="53"/>
  <c r="W356" i="53" s="1"/>
  <c r="S356" i="53"/>
  <c r="P360" i="53"/>
  <c r="S360" i="53"/>
  <c r="AD312" i="53"/>
  <c r="Q312" i="53"/>
  <c r="P397" i="53"/>
  <c r="S397" i="53"/>
  <c r="S404" i="53"/>
  <c r="P404" i="53"/>
  <c r="S418" i="53"/>
  <c r="P418" i="53"/>
  <c r="AD396" i="53"/>
  <c r="Q396" i="53"/>
  <c r="AD381" i="53"/>
  <c r="Q381" i="53"/>
  <c r="AD319" i="53"/>
  <c r="Q319" i="53"/>
  <c r="S486" i="53"/>
  <c r="P486" i="53"/>
  <c r="W486" i="53" s="1"/>
  <c r="Q233" i="53"/>
  <c r="P233" i="53"/>
  <c r="AD512" i="53"/>
  <c r="Q512" i="53"/>
  <c r="AD491" i="53"/>
  <c r="P491" i="53"/>
  <c r="W491" i="53" s="1"/>
  <c r="AD62" i="53"/>
  <c r="S62" i="53"/>
  <c r="S388" i="53"/>
  <c r="P388" i="53"/>
  <c r="AD387" i="53"/>
  <c r="S387" i="53"/>
  <c r="S455" i="53"/>
  <c r="P455" i="53"/>
  <c r="P32" i="53"/>
  <c r="W32" i="53" s="1"/>
  <c r="Q32" i="53"/>
  <c r="Q224" i="53"/>
  <c r="P224" i="53"/>
  <c r="P503" i="53"/>
  <c r="Q503" i="53"/>
  <c r="S383" i="53"/>
  <c r="P383" i="53"/>
  <c r="P485" i="53"/>
  <c r="W485" i="53" s="1"/>
  <c r="Q485" i="53"/>
  <c r="Q436" i="53"/>
  <c r="S436" i="53"/>
  <c r="S367" i="53"/>
  <c r="P367" i="53"/>
  <c r="S319" i="53"/>
  <c r="S277" i="54"/>
  <c r="Q277" i="54"/>
  <c r="W13" i="54"/>
  <c r="W80" i="54"/>
  <c r="W86" i="54"/>
  <c r="W90" i="54"/>
  <c r="T335" i="54"/>
  <c r="T332" i="51"/>
  <c r="T332" i="53"/>
  <c r="AD310" i="54"/>
  <c r="Q310" i="54"/>
  <c r="S310" i="54"/>
  <c r="P310" i="54"/>
  <c r="P388" i="54"/>
  <c r="Q388" i="54"/>
  <c r="AD388" i="54"/>
  <c r="S388" i="54"/>
  <c r="W93" i="54"/>
  <c r="W100" i="53"/>
  <c r="P319" i="53"/>
  <c r="W319" i="53" s="1"/>
  <c r="Q364" i="53"/>
  <c r="P315" i="53"/>
  <c r="W315" i="53" s="1"/>
  <c r="P329" i="53"/>
  <c r="W329" i="53" s="1"/>
  <c r="P347" i="53"/>
  <c r="W347" i="53" s="1"/>
  <c r="P355" i="53"/>
  <c r="Q356" i="53"/>
  <c r="Q360" i="53"/>
  <c r="W522" i="53"/>
  <c r="W96" i="53"/>
  <c r="W82" i="54"/>
  <c r="W84" i="54"/>
  <c r="W514" i="51"/>
  <c r="P529" i="54"/>
  <c r="AD529" i="54"/>
  <c r="S529" i="54"/>
  <c r="S228" i="54"/>
  <c r="Q228" i="54"/>
  <c r="AD228" i="54"/>
  <c r="P228" i="54"/>
  <c r="AD232" i="54"/>
  <c r="Q232" i="54"/>
  <c r="S232" i="54"/>
  <c r="P232" i="54"/>
  <c r="AD227" i="54"/>
  <c r="S227" i="54"/>
  <c r="P227" i="54"/>
  <c r="Q227" i="54"/>
  <c r="AD233" i="54"/>
  <c r="S233" i="54"/>
  <c r="P233" i="54"/>
  <c r="Q233" i="54"/>
  <c r="AD21" i="54"/>
  <c r="P21" i="54"/>
  <c r="Q21" i="54"/>
  <c r="S21" i="54"/>
  <c r="AD28" i="54"/>
  <c r="S28" i="54"/>
  <c r="P28" i="54"/>
  <c r="Q28" i="54"/>
  <c r="AD35" i="54"/>
  <c r="S35" i="54"/>
  <c r="Q35" i="54"/>
  <c r="P35" i="54"/>
  <c r="AD284" i="54"/>
  <c r="S284" i="54"/>
  <c r="P284" i="54"/>
  <c r="Q284" i="54"/>
  <c r="AD578" i="54"/>
  <c r="S578" i="54"/>
  <c r="P578" i="54"/>
  <c r="Q578" i="54"/>
  <c r="AD552" i="54"/>
  <c r="S552" i="54"/>
  <c r="P552" i="54"/>
  <c r="Q552" i="54"/>
  <c r="P402" i="54"/>
  <c r="S402" i="54"/>
  <c r="AD402" i="54"/>
  <c r="Q402" i="54"/>
  <c r="AD26" i="54"/>
  <c r="Q26" i="54"/>
  <c r="P26" i="54"/>
  <c r="S26" i="54"/>
  <c r="AD29" i="54"/>
  <c r="Q29" i="54"/>
  <c r="S29" i="54"/>
  <c r="P29" i="54"/>
  <c r="AD31" i="54"/>
  <c r="S31" i="54"/>
  <c r="Q31" i="54"/>
  <c r="P31" i="54"/>
  <c r="AD39" i="54"/>
  <c r="S39" i="54"/>
  <c r="Q39" i="54"/>
  <c r="P39" i="54"/>
  <c r="S283" i="54"/>
  <c r="Q283" i="54"/>
  <c r="AD283" i="54"/>
  <c r="P283" i="54"/>
  <c r="AD312" i="54"/>
  <c r="Q312" i="54"/>
  <c r="S312" i="54"/>
  <c r="P312" i="54"/>
  <c r="AD341" i="54"/>
  <c r="S341" i="54"/>
  <c r="P341" i="54"/>
  <c r="Q341" i="54"/>
  <c r="AD579" i="54"/>
  <c r="Q579" i="54"/>
  <c r="P579" i="54"/>
  <c r="S579" i="54"/>
  <c r="AD405" i="54"/>
  <c r="P405" i="54"/>
  <c r="S405" i="54"/>
  <c r="Q405" i="54"/>
  <c r="W348" i="54"/>
  <c r="AD498" i="54"/>
  <c r="Q498" i="54"/>
  <c r="P498" i="54"/>
  <c r="S498" i="54"/>
  <c r="AD290" i="54"/>
  <c r="S250" i="54"/>
  <c r="P250" i="54"/>
  <c r="AD250" i="54"/>
  <c r="Q250" i="54"/>
  <c r="AD40" i="54"/>
  <c r="S40" i="54"/>
  <c r="P40" i="54"/>
  <c r="Q40" i="54"/>
  <c r="Q505" i="54"/>
  <c r="P505" i="54"/>
  <c r="AD505" i="54"/>
  <c r="S505" i="54"/>
  <c r="P410" i="54"/>
  <c r="S410" i="54"/>
  <c r="AD410" i="54"/>
  <c r="Q410" i="54"/>
  <c r="Q413" i="54"/>
  <c r="P413" i="54"/>
  <c r="AD413" i="54"/>
  <c r="S413" i="54"/>
  <c r="P547" i="54"/>
  <c r="S547" i="54"/>
  <c r="AD547" i="54"/>
  <c r="Q547" i="54"/>
  <c r="Q409" i="54"/>
  <c r="P409" i="54"/>
  <c r="S409" i="54"/>
  <c r="AD409" i="54"/>
  <c r="AD411" i="54"/>
  <c r="P411" i="54"/>
  <c r="S411" i="54"/>
  <c r="Q411" i="54"/>
  <c r="P546" i="54"/>
  <c r="Q546" i="54"/>
  <c r="AD546" i="54"/>
  <c r="S546" i="54"/>
  <c r="W486" i="54"/>
  <c r="W239" i="54"/>
  <c r="W92" i="54"/>
  <c r="W79" i="54"/>
  <c r="W88" i="54"/>
  <c r="W95" i="54"/>
  <c r="W106" i="53"/>
  <c r="W396" i="53"/>
  <c r="W490" i="53"/>
  <c r="W488" i="53"/>
  <c r="W512" i="54"/>
  <c r="W513" i="54"/>
  <c r="W97" i="54"/>
  <c r="W99" i="54"/>
  <c r="W101" i="54"/>
  <c r="W103" i="54"/>
  <c r="W104" i="54"/>
  <c r="W105" i="54"/>
  <c r="W107" i="54"/>
  <c r="W109" i="54"/>
  <c r="W96" i="54"/>
  <c r="W568" i="54"/>
  <c r="W507" i="54"/>
  <c r="W50" i="54"/>
  <c r="S390" i="53"/>
  <c r="P390" i="53"/>
  <c r="AD390" i="53"/>
  <c r="Q390" i="53"/>
  <c r="W502" i="54"/>
  <c r="AD346" i="54"/>
  <c r="Q346" i="54"/>
  <c r="S346" i="54"/>
  <c r="P346" i="54"/>
  <c r="P554" i="53"/>
  <c r="AD554" i="53"/>
  <c r="S554" i="53"/>
  <c r="Q554" i="53"/>
  <c r="Q551" i="53"/>
  <c r="P551" i="53"/>
  <c r="AD551" i="53"/>
  <c r="S551" i="53"/>
  <c r="S414" i="53"/>
  <c r="P414" i="53"/>
  <c r="AD414" i="53"/>
  <c r="Q414" i="53"/>
  <c r="AD517" i="54"/>
  <c r="S517" i="54"/>
  <c r="P517" i="54"/>
  <c r="AD55" i="54"/>
  <c r="P55" i="54"/>
  <c r="S55" i="54"/>
  <c r="Q55" i="54"/>
  <c r="AD334" i="54"/>
  <c r="S334" i="54"/>
  <c r="Q334" i="54"/>
  <c r="P334" i="54"/>
  <c r="AD524" i="54"/>
  <c r="P524" i="54"/>
  <c r="S524" i="54"/>
  <c r="AD424" i="54"/>
  <c r="P424" i="54"/>
  <c r="Q424" i="54"/>
  <c r="S424" i="54"/>
  <c r="AD456" i="54"/>
  <c r="P456" i="54"/>
  <c r="S456" i="54"/>
  <c r="Q456" i="54"/>
  <c r="AD62" i="54"/>
  <c r="Q62" i="54"/>
  <c r="S62" i="54"/>
  <c r="P62" i="54"/>
  <c r="AD465" i="54"/>
  <c r="P465" i="54"/>
  <c r="Q465" i="54"/>
  <c r="S465" i="54"/>
  <c r="AD521" i="54"/>
  <c r="S521" i="54"/>
  <c r="P521" i="54"/>
  <c r="AD115" i="54"/>
  <c r="P115" i="54"/>
  <c r="S115" i="54"/>
  <c r="Q115" i="54"/>
  <c r="AD343" i="54"/>
  <c r="P343" i="54"/>
  <c r="S343" i="54"/>
  <c r="Q343" i="54"/>
  <c r="S403" i="54"/>
  <c r="AD403" i="54"/>
  <c r="Q403" i="54"/>
  <c r="P403" i="54"/>
  <c r="AD111" i="54"/>
  <c r="AC111" i="54" s="1"/>
  <c r="AH111" i="54" s="1"/>
  <c r="S111" i="54"/>
  <c r="Q111" i="54"/>
  <c r="P111" i="54"/>
  <c r="AD19" i="54"/>
  <c r="S19" i="54"/>
  <c r="P19" i="54"/>
  <c r="S436" i="54"/>
  <c r="S473" i="54"/>
  <c r="AD473" i="54"/>
  <c r="Q473" i="54"/>
  <c r="P473" i="54"/>
  <c r="AD490" i="54"/>
  <c r="S490" i="54"/>
  <c r="Q490" i="54"/>
  <c r="P490" i="54"/>
  <c r="AD514" i="54"/>
  <c r="P514" i="54"/>
  <c r="S514" i="54"/>
  <c r="AD522" i="54"/>
  <c r="P522" i="54"/>
  <c r="S522" i="54"/>
  <c r="AD573" i="54"/>
  <c r="P573" i="54"/>
  <c r="S573" i="54"/>
  <c r="Q573" i="54"/>
  <c r="AD553" i="54"/>
  <c r="P553" i="54"/>
  <c r="Q553" i="54"/>
  <c r="S553" i="54"/>
  <c r="AD551" i="54"/>
  <c r="P551" i="54"/>
  <c r="Q551" i="54"/>
  <c r="S551" i="54"/>
  <c r="AD558" i="54"/>
  <c r="P558" i="54"/>
  <c r="Q558" i="54"/>
  <c r="S558" i="54"/>
  <c r="AD451" i="54"/>
  <c r="P451" i="54"/>
  <c r="S451" i="54"/>
  <c r="Q451" i="54"/>
  <c r="AD431" i="54"/>
  <c r="P431" i="54"/>
  <c r="S431" i="54"/>
  <c r="Q431" i="54"/>
  <c r="AD38" i="54"/>
  <c r="P38" i="54"/>
  <c r="S38" i="54"/>
  <c r="Q38" i="54"/>
  <c r="AD33" i="54"/>
  <c r="Q33" i="54"/>
  <c r="S33" i="54"/>
  <c r="P33" i="54"/>
  <c r="AD229" i="54"/>
  <c r="P229" i="54"/>
  <c r="S229" i="54"/>
  <c r="Q229" i="54"/>
  <c r="AD380" i="54"/>
  <c r="S380" i="54"/>
  <c r="Q380" i="54"/>
  <c r="P380" i="54"/>
  <c r="AD492" i="54"/>
  <c r="P492" i="54"/>
  <c r="S492" i="54"/>
  <c r="Q492" i="54"/>
  <c r="AD435" i="54"/>
  <c r="S435" i="54"/>
  <c r="Q435" i="54"/>
  <c r="P435" i="54"/>
  <c r="AD493" i="54"/>
  <c r="P493" i="54"/>
  <c r="S493" i="54"/>
  <c r="Q493" i="54"/>
  <c r="AD420" i="54"/>
  <c r="P420" i="54"/>
  <c r="S420" i="54"/>
  <c r="Q420" i="54"/>
  <c r="AD454" i="54"/>
  <c r="P454" i="54"/>
  <c r="S454" i="54"/>
  <c r="Q454" i="54"/>
  <c r="AD477" i="54"/>
  <c r="Q477" i="54"/>
  <c r="S477" i="54"/>
  <c r="P477" i="54"/>
  <c r="AD491" i="54"/>
  <c r="P491" i="54"/>
  <c r="Q491" i="54"/>
  <c r="S491" i="54"/>
  <c r="W535" i="54"/>
  <c r="W385" i="54"/>
  <c r="W566" i="54"/>
  <c r="AD520" i="54"/>
  <c r="P520" i="54"/>
  <c r="S520" i="54"/>
  <c r="AD553" i="53"/>
  <c r="S553" i="53"/>
  <c r="P553" i="53"/>
  <c r="Q553" i="53"/>
  <c r="S413" i="53"/>
  <c r="Q413" i="53"/>
  <c r="AD413" i="53"/>
  <c r="P413" i="53"/>
  <c r="S292" i="53"/>
  <c r="Q292" i="53"/>
  <c r="AD292" i="53"/>
  <c r="P292" i="53"/>
  <c r="W304" i="54"/>
  <c r="W467" i="54"/>
  <c r="AD394" i="54"/>
  <c r="P394" i="54"/>
  <c r="Q394" i="54"/>
  <c r="S394" i="54"/>
  <c r="AD518" i="54"/>
  <c r="P518" i="54"/>
  <c r="S518" i="54"/>
  <c r="AD475" i="54"/>
  <c r="Q475" i="54"/>
  <c r="S475" i="54"/>
  <c r="P475" i="54"/>
  <c r="AD489" i="54"/>
  <c r="P489" i="54"/>
  <c r="S489" i="54"/>
  <c r="Q489" i="54"/>
  <c r="AD471" i="54"/>
  <c r="Q471" i="54"/>
  <c r="S471" i="54"/>
  <c r="P471" i="54"/>
  <c r="AD525" i="54"/>
  <c r="S525" i="54"/>
  <c r="P525" i="54"/>
  <c r="P432" i="54"/>
  <c r="S432" i="54"/>
  <c r="AD432" i="54"/>
  <c r="Q432" i="54"/>
  <c r="AD395" i="54"/>
  <c r="S395" i="54"/>
  <c r="Q395" i="54"/>
  <c r="P395" i="54"/>
  <c r="AD235" i="54"/>
  <c r="P235" i="54"/>
  <c r="S235" i="54"/>
  <c r="Q235" i="54"/>
  <c r="AD515" i="54"/>
  <c r="S515" i="54"/>
  <c r="P515" i="54"/>
  <c r="AD494" i="54"/>
  <c r="P494" i="54"/>
  <c r="Q494" i="54"/>
  <c r="S494" i="54"/>
  <c r="T68" i="54"/>
  <c r="P64" i="54"/>
  <c r="Q64" i="54"/>
  <c r="AD64" i="54"/>
  <c r="S64" i="54"/>
  <c r="S114" i="54"/>
  <c r="AD114" i="54"/>
  <c r="Q114" i="54"/>
  <c r="P114" i="54"/>
  <c r="S392" i="54"/>
  <c r="AD391" i="54"/>
  <c r="Q391" i="54"/>
  <c r="S391" i="54"/>
  <c r="P391" i="54"/>
  <c r="AD390" i="54"/>
  <c r="P390" i="54"/>
  <c r="Q390" i="54"/>
  <c r="S390" i="54"/>
  <c r="AD458" i="54"/>
  <c r="P458" i="54"/>
  <c r="S458" i="54"/>
  <c r="Q458" i="54"/>
  <c r="AD32" i="54"/>
  <c r="P32" i="54"/>
  <c r="Q32" i="54"/>
  <c r="S32" i="54"/>
  <c r="AD226" i="54"/>
  <c r="Q226" i="54"/>
  <c r="S226" i="54"/>
  <c r="P226" i="54"/>
  <c r="AD506" i="54"/>
  <c r="P506" i="54"/>
  <c r="Q506" i="54"/>
  <c r="S506" i="54"/>
  <c r="AD386" i="54"/>
  <c r="P386" i="54"/>
  <c r="S386" i="54"/>
  <c r="Q386" i="54"/>
  <c r="AD488" i="54"/>
  <c r="Q488" i="54"/>
  <c r="S488" i="54"/>
  <c r="P488" i="54"/>
  <c r="W428" i="54"/>
  <c r="AD439" i="54"/>
  <c r="S439" i="54"/>
  <c r="Q439" i="54"/>
  <c r="P439" i="54"/>
  <c r="P370" i="54"/>
  <c r="S370" i="54"/>
  <c r="AD370" i="54"/>
  <c r="Q370" i="54"/>
  <c r="AD469" i="54"/>
  <c r="P469" i="54"/>
  <c r="Q469" i="54"/>
  <c r="S469" i="54"/>
  <c r="AD487" i="54"/>
  <c r="P487" i="54"/>
  <c r="S487" i="54"/>
  <c r="Q487" i="54"/>
  <c r="W520" i="53"/>
  <c r="AD393" i="54"/>
  <c r="S393" i="54"/>
  <c r="Q393" i="54"/>
  <c r="P393" i="54"/>
  <c r="W510" i="54"/>
  <c r="AD345" i="54"/>
  <c r="S345" i="54"/>
  <c r="P345" i="54"/>
  <c r="Q345" i="54"/>
  <c r="W550" i="54"/>
  <c r="AD557" i="54"/>
  <c r="P557" i="54"/>
  <c r="S557" i="54"/>
  <c r="Q557" i="54"/>
  <c r="AD554" i="54"/>
  <c r="P554" i="54"/>
  <c r="S554" i="54"/>
  <c r="Q554" i="54"/>
  <c r="S417" i="54"/>
  <c r="AD417" i="54"/>
  <c r="Q417" i="54"/>
  <c r="P417" i="54"/>
  <c r="W433" i="54"/>
  <c r="W231" i="54"/>
  <c r="AD556" i="54"/>
  <c r="P556" i="54"/>
  <c r="Q556" i="54"/>
  <c r="S556" i="54"/>
  <c r="AD416" i="54"/>
  <c r="P416" i="54"/>
  <c r="S416" i="54"/>
  <c r="Q416" i="54"/>
  <c r="AD294" i="54"/>
  <c r="P294" i="54"/>
  <c r="S294" i="54"/>
  <c r="Q294" i="54"/>
  <c r="P375" i="53"/>
  <c r="S375" i="53"/>
  <c r="AD375" i="53"/>
  <c r="Q375" i="53"/>
  <c r="AD378" i="54"/>
  <c r="Q378" i="54"/>
  <c r="P378" i="54"/>
  <c r="S378" i="54"/>
  <c r="AD400" i="54"/>
  <c r="P400" i="54"/>
  <c r="Q400" i="54"/>
  <c r="S400" i="54"/>
  <c r="S407" i="54"/>
  <c r="AD407" i="54"/>
  <c r="Q407" i="54"/>
  <c r="P407" i="54"/>
  <c r="AD421" i="54"/>
  <c r="AC421" i="54" s="1"/>
  <c r="AH421" i="54" s="1"/>
  <c r="Q421" i="54"/>
  <c r="P421" i="54"/>
  <c r="S421" i="54"/>
  <c r="S399" i="54"/>
  <c r="AD399" i="54"/>
  <c r="Q399" i="54"/>
  <c r="P399" i="54"/>
  <c r="P384" i="54"/>
  <c r="AD27" i="53"/>
  <c r="Q15" i="53"/>
  <c r="T359" i="53"/>
  <c r="AD359" i="53" s="1"/>
  <c r="T362" i="54"/>
  <c r="AD322" i="54"/>
  <c r="S322" i="54"/>
  <c r="Q322" i="54"/>
  <c r="P322" i="54"/>
  <c r="AD245" i="54"/>
  <c r="S245" i="54"/>
  <c r="P245" i="54"/>
  <c r="Q245" i="54"/>
  <c r="AD273" i="54"/>
  <c r="S273" i="54"/>
  <c r="Q273" i="54"/>
  <c r="P273" i="54"/>
  <c r="AD313" i="54"/>
  <c r="P313" i="54"/>
  <c r="Q313" i="54"/>
  <c r="S313" i="54"/>
  <c r="AD254" i="54"/>
  <c r="S254" i="54"/>
  <c r="Q254" i="54"/>
  <c r="P254" i="54"/>
  <c r="AD244" i="54"/>
  <c r="Q244" i="54"/>
  <c r="T243" i="54"/>
  <c r="S244" i="54"/>
  <c r="P244" i="54"/>
  <c r="AD356" i="54"/>
  <c r="S356" i="54"/>
  <c r="Q356" i="54"/>
  <c r="P356" i="54"/>
  <c r="AD357" i="54"/>
  <c r="P357" i="54"/>
  <c r="S357" i="54"/>
  <c r="Q357" i="54"/>
  <c r="P372" i="54"/>
  <c r="AD372" i="54"/>
  <c r="Q372" i="54"/>
  <c r="S372" i="54"/>
  <c r="AD178" i="54"/>
  <c r="AD251" i="54"/>
  <c r="P251" i="54"/>
  <c r="S251" i="54"/>
  <c r="Q251" i="54"/>
  <c r="AD246" i="54"/>
  <c r="Q246" i="54"/>
  <c r="S246" i="54"/>
  <c r="P246" i="54"/>
  <c r="AD247" i="54"/>
  <c r="W247" i="54"/>
  <c r="Z247" i="54" s="1"/>
  <c r="W351" i="54"/>
  <c r="S367" i="54"/>
  <c r="AD367" i="54"/>
  <c r="Q367" i="54"/>
  <c r="P367" i="54"/>
  <c r="AD318" i="54"/>
  <c r="S318" i="54"/>
  <c r="Q318" i="54"/>
  <c r="P318" i="54"/>
  <c r="S240" i="54"/>
  <c r="AD240" i="54"/>
  <c r="Q240" i="54"/>
  <c r="P240" i="54"/>
  <c r="AD332" i="54"/>
  <c r="S332" i="54"/>
  <c r="Q332" i="54"/>
  <c r="P332" i="54"/>
  <c r="AD301" i="54"/>
  <c r="Q301" i="54"/>
  <c r="S301" i="54"/>
  <c r="P301" i="54"/>
  <c r="S287" i="54"/>
  <c r="AD350" i="54"/>
  <c r="S350" i="54"/>
  <c r="Q350" i="54"/>
  <c r="P350" i="54"/>
  <c r="S298" i="54"/>
  <c r="AD359" i="54"/>
  <c r="S359" i="54"/>
  <c r="Q359" i="54"/>
  <c r="P359" i="54"/>
  <c r="AD363" i="54"/>
  <c r="S363" i="54"/>
  <c r="Q363" i="54"/>
  <c r="P363" i="54"/>
  <c r="AD314" i="54"/>
  <c r="S314" i="54"/>
  <c r="Q314" i="54"/>
  <c r="P314" i="54"/>
  <c r="AD270" i="54"/>
  <c r="Q270" i="54"/>
  <c r="P270" i="54"/>
  <c r="S270" i="54"/>
  <c r="AD269" i="54"/>
  <c r="S269" i="54"/>
  <c r="Q269" i="54"/>
  <c r="P269" i="54"/>
  <c r="P327" i="54"/>
  <c r="AD215" i="54"/>
  <c r="P215" i="54"/>
  <c r="S215" i="54"/>
  <c r="Q215" i="54"/>
  <c r="S161" i="54"/>
  <c r="AD315" i="54"/>
  <c r="S315" i="54"/>
  <c r="P315" i="54"/>
  <c r="Q315" i="54"/>
  <c r="W583" i="53"/>
  <c r="W406" i="53"/>
  <c r="S63" i="54"/>
  <c r="Q63" i="54"/>
  <c r="AD63" i="54"/>
  <c r="P63" i="54"/>
  <c r="Q14" i="54"/>
  <c r="AD14" i="54"/>
  <c r="P14" i="54"/>
  <c r="S14" i="54"/>
  <c r="AD16" i="54"/>
  <c r="Q16" i="54"/>
  <c r="P16" i="54"/>
  <c r="S16" i="54"/>
  <c r="Q71" i="54"/>
  <c r="AD27" i="54"/>
  <c r="S27" i="54"/>
  <c r="Q27" i="54"/>
  <c r="P27" i="54"/>
  <c r="Q15" i="54"/>
  <c r="AD15" i="54"/>
  <c r="S15" i="54"/>
  <c r="P15" i="54"/>
  <c r="S47" i="54"/>
  <c r="Q47" i="54"/>
  <c r="AD47" i="54"/>
  <c r="P47" i="54"/>
  <c r="Q464" i="51"/>
  <c r="P464" i="51"/>
  <c r="AD464" i="51"/>
  <c r="S464" i="51"/>
  <c r="W495" i="53"/>
  <c r="W517" i="53"/>
  <c r="W540" i="53"/>
  <c r="W372" i="53"/>
  <c r="W521" i="53"/>
  <c r="W468" i="53"/>
  <c r="W352" i="53"/>
  <c r="AD446" i="53"/>
  <c r="S446" i="53"/>
  <c r="Q446" i="53"/>
  <c r="P446" i="53"/>
  <c r="W53" i="53"/>
  <c r="W26" i="53"/>
  <c r="W28" i="53"/>
  <c r="S368" i="51"/>
  <c r="P368" i="51"/>
  <c r="AD368" i="51"/>
  <c r="Q368" i="51"/>
  <c r="AD434" i="53"/>
  <c r="S434" i="53"/>
  <c r="Q434" i="53"/>
  <c r="P434" i="53"/>
  <c r="AD425" i="53"/>
  <c r="P425" i="53"/>
  <c r="S425" i="53"/>
  <c r="Q425" i="53"/>
  <c r="W80" i="51"/>
  <c r="W507" i="51"/>
  <c r="W95" i="51"/>
  <c r="W97" i="51"/>
  <c r="W99" i="51"/>
  <c r="W105" i="51"/>
  <c r="AD464" i="53"/>
  <c r="S464" i="53"/>
  <c r="Q464" i="53"/>
  <c r="P464" i="53"/>
  <c r="W230" i="53"/>
  <c r="W232" i="53"/>
  <c r="W281" i="53"/>
  <c r="W309" i="53"/>
  <c r="W391" i="53"/>
  <c r="W502" i="53"/>
  <c r="W64" i="53"/>
  <c r="W580" i="53"/>
  <c r="W280" i="53"/>
  <c r="W34" i="53"/>
  <c r="W341" i="53"/>
  <c r="W344" i="53"/>
  <c r="W98" i="53"/>
  <c r="W104" i="53"/>
  <c r="W555" i="53"/>
  <c r="W40" i="53"/>
  <c r="W48" i="53"/>
  <c r="W524" i="53"/>
  <c r="W50" i="53"/>
  <c r="AD368" i="53"/>
  <c r="P368" i="53"/>
  <c r="S368" i="53"/>
  <c r="Q368" i="53"/>
  <c r="W410" i="53"/>
  <c r="W544" i="53"/>
  <c r="W108" i="53"/>
  <c r="W79" i="53"/>
  <c r="W81" i="53"/>
  <c r="W83" i="53"/>
  <c r="W87" i="53"/>
  <c r="W89" i="53"/>
  <c r="W303" i="53"/>
  <c r="W304" i="53"/>
  <c r="W305" i="53"/>
  <c r="W373" i="53"/>
  <c r="W82" i="51"/>
  <c r="W88" i="51"/>
  <c r="W42" i="53"/>
  <c r="W267" i="53"/>
  <c r="W287" i="53"/>
  <c r="W213" i="53"/>
  <c r="W425" i="51"/>
  <c r="W302" i="51"/>
  <c r="AD47" i="53"/>
  <c r="S47" i="53"/>
  <c r="Q47" i="53"/>
  <c r="P47" i="53"/>
  <c r="W345" i="51"/>
  <c r="AD16" i="53"/>
  <c r="T675" i="53"/>
  <c r="P16" i="53"/>
  <c r="Q16" i="53"/>
  <c r="S16" i="53"/>
  <c r="W44" i="53"/>
  <c r="W397" i="51"/>
  <c r="W391" i="51"/>
  <c r="W371" i="51"/>
  <c r="S319" i="51"/>
  <c r="Q319" i="51"/>
  <c r="P319" i="51"/>
  <c r="AD319" i="51"/>
  <c r="P515" i="51"/>
  <c r="AD515" i="51"/>
  <c r="Q515" i="51"/>
  <c r="S515" i="51"/>
  <c r="W521" i="51"/>
  <c r="W497" i="51"/>
  <c r="AD16" i="51"/>
  <c r="P16" i="51"/>
  <c r="Q16" i="51"/>
  <c r="S16" i="51"/>
  <c r="W499" i="51"/>
  <c r="W505" i="51"/>
  <c r="W343" i="51"/>
  <c r="W554" i="51"/>
  <c r="W551" i="51"/>
  <c r="W90" i="51"/>
  <c r="W77" i="51"/>
  <c r="W78" i="51"/>
  <c r="W55" i="51"/>
  <c r="T359" i="51"/>
  <c r="W438" i="51"/>
  <c r="W513" i="51"/>
  <c r="W504" i="51"/>
  <c r="W509" i="51"/>
  <c r="P472" i="51"/>
  <c r="AD472" i="51"/>
  <c r="Q472" i="51"/>
  <c r="S472" i="51"/>
  <c r="W229" i="51"/>
  <c r="W237" i="51"/>
  <c r="W336" i="51"/>
  <c r="Q465" i="51"/>
  <c r="AD243" i="51"/>
  <c r="Q243" i="51"/>
  <c r="P243" i="51"/>
  <c r="S243" i="51"/>
  <c r="AD61" i="51"/>
  <c r="Q61" i="51"/>
  <c r="S61" i="51"/>
  <c r="P61" i="51"/>
  <c r="S299" i="51"/>
  <c r="AD299" i="51"/>
  <c r="Q299" i="51"/>
  <c r="P299" i="51"/>
  <c r="P188" i="51"/>
  <c r="AD188" i="51"/>
  <c r="Q188" i="51"/>
  <c r="S188" i="51"/>
  <c r="AD60" i="51"/>
  <c r="S60" i="51"/>
  <c r="Q60" i="51"/>
  <c r="P60" i="51"/>
  <c r="AD271" i="51"/>
  <c r="Q271" i="51"/>
  <c r="S271" i="51"/>
  <c r="P271" i="51"/>
  <c r="P468" i="51"/>
  <c r="S468" i="51"/>
  <c r="AD468" i="51"/>
  <c r="Q468" i="51"/>
  <c r="AD14" i="51"/>
  <c r="P14" i="51"/>
  <c r="S14" i="51"/>
  <c r="Q14" i="51"/>
  <c r="S310" i="51"/>
  <c r="AD310" i="51"/>
  <c r="Q310" i="51"/>
  <c r="P310" i="51"/>
  <c r="AD252" i="51"/>
  <c r="Q252" i="51"/>
  <c r="S252" i="51"/>
  <c r="P252" i="51"/>
  <c r="AD522" i="51"/>
  <c r="S522" i="51"/>
  <c r="Q522" i="51"/>
  <c r="P522" i="51"/>
  <c r="AD429" i="51"/>
  <c r="S429" i="51"/>
  <c r="Q429" i="51"/>
  <c r="P429" i="51"/>
  <c r="AD47" i="51"/>
  <c r="S47" i="51"/>
  <c r="Q47" i="51"/>
  <c r="P47" i="51"/>
  <c r="AD125" i="51"/>
  <c r="S125" i="51"/>
  <c r="Q125" i="51"/>
  <c r="P125" i="51"/>
  <c r="T241" i="51"/>
  <c r="AD242" i="51"/>
  <c r="S242" i="51"/>
  <c r="Q242" i="51"/>
  <c r="P242" i="51"/>
  <c r="S392" i="51"/>
  <c r="AD392" i="51"/>
  <c r="Q392" i="51"/>
  <c r="P392" i="51"/>
  <c r="Q300" i="51"/>
  <c r="AD109" i="51"/>
  <c r="AC109" i="51" s="1"/>
  <c r="AH109" i="51" s="1"/>
  <c r="S109" i="51"/>
  <c r="Q109" i="51"/>
  <c r="P109" i="51"/>
  <c r="P355" i="51"/>
  <c r="AD355" i="51"/>
  <c r="Q355" i="51"/>
  <c r="S355" i="51"/>
  <c r="S356" i="51"/>
  <c r="AD356" i="51"/>
  <c r="Q356" i="51"/>
  <c r="P356" i="51"/>
  <c r="AD19" i="51"/>
  <c r="S19" i="51"/>
  <c r="Q19" i="51"/>
  <c r="P19" i="51"/>
  <c r="S270" i="51"/>
  <c r="P433" i="51"/>
  <c r="P470" i="51"/>
  <c r="AD470" i="51"/>
  <c r="Q470" i="51"/>
  <c r="S470" i="51"/>
  <c r="P487" i="51"/>
  <c r="S487" i="51"/>
  <c r="AD487" i="51"/>
  <c r="Q487" i="51"/>
  <c r="P511" i="51"/>
  <c r="AD511" i="51"/>
  <c r="Q511" i="51"/>
  <c r="S511" i="51"/>
  <c r="P519" i="51"/>
  <c r="AD519" i="51"/>
  <c r="Q519" i="51"/>
  <c r="S519" i="51"/>
  <c r="AD476" i="51"/>
  <c r="Q476" i="51"/>
  <c r="S476" i="51"/>
  <c r="P476" i="51"/>
  <c r="AD570" i="51"/>
  <c r="T673" i="51"/>
  <c r="Q570" i="51"/>
  <c r="S570" i="51"/>
  <c r="P570" i="51"/>
  <c r="P550" i="51"/>
  <c r="S550" i="51"/>
  <c r="AD550" i="51"/>
  <c r="Q550" i="51"/>
  <c r="P548" i="51"/>
  <c r="S548" i="51"/>
  <c r="AD548" i="51"/>
  <c r="Q548" i="51"/>
  <c r="P555" i="51"/>
  <c r="S555" i="51"/>
  <c r="AD555" i="51"/>
  <c r="Q555" i="51"/>
  <c r="P311" i="51"/>
  <c r="S311" i="51"/>
  <c r="AD311" i="51"/>
  <c r="Q311" i="51"/>
  <c r="S155" i="51"/>
  <c r="P268" i="51"/>
  <c r="S268" i="51"/>
  <c r="AD268" i="51"/>
  <c r="Q268" i="51"/>
  <c r="AD267" i="51"/>
  <c r="Q267" i="51"/>
  <c r="S267" i="51"/>
  <c r="P267" i="51"/>
  <c r="AD253" i="51"/>
  <c r="Q253" i="51"/>
  <c r="P253" i="51"/>
  <c r="S253" i="51"/>
  <c r="AD261" i="51"/>
  <c r="Q261" i="51"/>
  <c r="S261" i="51"/>
  <c r="P261" i="51"/>
  <c r="AD287" i="51"/>
  <c r="Q287" i="51"/>
  <c r="S287" i="51"/>
  <c r="P287" i="51"/>
  <c r="AD448" i="51"/>
  <c r="S448" i="51"/>
  <c r="Q448" i="51"/>
  <c r="P448" i="51"/>
  <c r="P428" i="51"/>
  <c r="AD428" i="51"/>
  <c r="Q428" i="51"/>
  <c r="S428" i="51"/>
  <c r="P213" i="51"/>
  <c r="AD213" i="51"/>
  <c r="Q213" i="51"/>
  <c r="S213" i="51"/>
  <c r="AD38" i="51"/>
  <c r="P38" i="51"/>
  <c r="Q38" i="51"/>
  <c r="S38" i="51"/>
  <c r="S396" i="51"/>
  <c r="AD396" i="51"/>
  <c r="Q396" i="51"/>
  <c r="P396" i="51"/>
  <c r="P381" i="51"/>
  <c r="S381" i="51"/>
  <c r="AD381" i="51"/>
  <c r="Q381" i="51"/>
  <c r="S33" i="51"/>
  <c r="AD33" i="51"/>
  <c r="Q33" i="51"/>
  <c r="P33" i="51"/>
  <c r="P227" i="51"/>
  <c r="AD227" i="51"/>
  <c r="Q227" i="51"/>
  <c r="S227" i="51"/>
  <c r="AD377" i="51"/>
  <c r="S377" i="51"/>
  <c r="Q377" i="51"/>
  <c r="P377" i="51"/>
  <c r="P184" i="51"/>
  <c r="S184" i="51"/>
  <c r="AD184" i="51"/>
  <c r="Q184" i="51"/>
  <c r="P192" i="51"/>
  <c r="S192" i="51"/>
  <c r="AD192" i="51"/>
  <c r="Q192" i="51"/>
  <c r="P383" i="51"/>
  <c r="S383" i="51"/>
  <c r="AD383" i="51"/>
  <c r="Q383" i="51"/>
  <c r="S467" i="51"/>
  <c r="AD467" i="51"/>
  <c r="Q467" i="51"/>
  <c r="P467" i="51"/>
  <c r="P485" i="51"/>
  <c r="AD485" i="51"/>
  <c r="Q485" i="51"/>
  <c r="S485" i="51"/>
  <c r="P436" i="51"/>
  <c r="AD436" i="51"/>
  <c r="Q436" i="51"/>
  <c r="S436" i="51"/>
  <c r="P367" i="51"/>
  <c r="S367" i="51"/>
  <c r="AD367" i="51"/>
  <c r="Q367" i="51"/>
  <c r="AD451" i="51"/>
  <c r="S451" i="51"/>
  <c r="Q451" i="51"/>
  <c r="P451" i="51"/>
  <c r="P474" i="51"/>
  <c r="S474" i="51"/>
  <c r="Q474" i="51"/>
  <c r="AD474" i="51"/>
  <c r="AD488" i="51"/>
  <c r="S488" i="51"/>
  <c r="Q488" i="51"/>
  <c r="P488" i="51"/>
  <c r="P421" i="51"/>
  <c r="S421" i="51"/>
  <c r="AD421" i="51"/>
  <c r="Q421" i="51"/>
  <c r="W401" i="51"/>
  <c r="AD453" i="51"/>
  <c r="S453" i="51"/>
  <c r="Q453" i="51"/>
  <c r="P453" i="51"/>
  <c r="AD364" i="51"/>
  <c r="S364" i="51"/>
  <c r="Q364" i="51"/>
  <c r="P364" i="51"/>
  <c r="AD675" i="51"/>
  <c r="W584" i="51"/>
  <c r="W378" i="51"/>
  <c r="W84" i="51"/>
  <c r="W86" i="51"/>
  <c r="W91" i="51"/>
  <c r="W93" i="51"/>
  <c r="W94" i="51"/>
  <c r="W331" i="51"/>
  <c r="W101" i="51"/>
  <c r="W102" i="51"/>
  <c r="W103" i="51"/>
  <c r="W107" i="51"/>
  <c r="P315" i="51"/>
  <c r="S315" i="51"/>
  <c r="AD315" i="51"/>
  <c r="Q315" i="51"/>
  <c r="P329" i="51"/>
  <c r="AD329" i="51"/>
  <c r="Q329" i="51"/>
  <c r="S329" i="51"/>
  <c r="AD486" i="51"/>
  <c r="S486" i="51"/>
  <c r="Q486" i="51"/>
  <c r="P486" i="51"/>
  <c r="P167" i="51"/>
  <c r="S167" i="51"/>
  <c r="AD167" i="51"/>
  <c r="Q167" i="51"/>
  <c r="AD27" i="51"/>
  <c r="Q27" i="51"/>
  <c r="S27" i="51"/>
  <c r="P27" i="51"/>
  <c r="AD269" i="51"/>
  <c r="Q269" i="51"/>
  <c r="S269" i="51"/>
  <c r="P269" i="51"/>
  <c r="AD240" i="51"/>
  <c r="S240" i="51"/>
  <c r="Q240" i="51"/>
  <c r="P240" i="51"/>
  <c r="AD462" i="51"/>
  <c r="Q462" i="51"/>
  <c r="S462" i="51"/>
  <c r="P462" i="51"/>
  <c r="AD404" i="51"/>
  <c r="S404" i="51"/>
  <c r="Q404" i="51"/>
  <c r="P404" i="51"/>
  <c r="AD15" i="51"/>
  <c r="S15" i="51"/>
  <c r="Q15" i="51"/>
  <c r="P15" i="51"/>
  <c r="P347" i="51"/>
  <c r="AD347" i="51"/>
  <c r="Q347" i="51"/>
  <c r="S347" i="51"/>
  <c r="AD518" i="51"/>
  <c r="S518" i="51"/>
  <c r="Q518" i="51"/>
  <c r="P518" i="51"/>
  <c r="AD113" i="51"/>
  <c r="Q113" i="51"/>
  <c r="P113" i="51"/>
  <c r="S113" i="51"/>
  <c r="Q173" i="51"/>
  <c r="AD265" i="51"/>
  <c r="Q265" i="51"/>
  <c r="S265" i="51"/>
  <c r="P265" i="51"/>
  <c r="AD340" i="51"/>
  <c r="Q340" i="51"/>
  <c r="S340" i="51"/>
  <c r="P340" i="51"/>
  <c r="S400" i="51"/>
  <c r="AD400" i="51"/>
  <c r="Q400" i="51"/>
  <c r="P400" i="51"/>
  <c r="P353" i="51"/>
  <c r="S353" i="51"/>
  <c r="AD353" i="51"/>
  <c r="Q353" i="51"/>
  <c r="S354" i="51"/>
  <c r="AD354" i="51"/>
  <c r="Q354" i="51"/>
  <c r="P354" i="51"/>
  <c r="Q358" i="51"/>
  <c r="P358" i="51"/>
  <c r="AD360" i="51"/>
  <c r="S360" i="51"/>
  <c r="Q360" i="51"/>
  <c r="P360" i="51"/>
  <c r="AD418" i="51"/>
  <c r="AC418" i="51" s="1"/>
  <c r="AH418" i="51" s="1"/>
  <c r="S418" i="51"/>
  <c r="Q418" i="51"/>
  <c r="P418" i="51"/>
  <c r="P233" i="51"/>
  <c r="S233" i="51"/>
  <c r="AD233" i="51"/>
  <c r="Q233" i="51"/>
  <c r="AD512" i="51"/>
  <c r="S512" i="51"/>
  <c r="Q512" i="51"/>
  <c r="P512" i="51"/>
  <c r="P491" i="51"/>
  <c r="AD491" i="51"/>
  <c r="Q491" i="51"/>
  <c r="S491" i="51"/>
  <c r="S62" i="51"/>
  <c r="P62" i="51"/>
  <c r="AD62" i="51"/>
  <c r="Q62" i="51"/>
  <c r="T66" i="51"/>
  <c r="Q176" i="51"/>
  <c r="Q317" i="51"/>
  <c r="S388" i="51"/>
  <c r="AD388" i="51"/>
  <c r="Q388" i="51"/>
  <c r="P388" i="51"/>
  <c r="P387" i="51"/>
  <c r="AD387" i="51"/>
  <c r="Q387" i="51"/>
  <c r="S387" i="51"/>
  <c r="AD455" i="51"/>
  <c r="S455" i="51"/>
  <c r="Q455" i="51"/>
  <c r="P455" i="51"/>
  <c r="P249" i="51"/>
  <c r="S249" i="51"/>
  <c r="AD249" i="51"/>
  <c r="Q249" i="51"/>
  <c r="AD32" i="51"/>
  <c r="P32" i="51"/>
  <c r="Q32" i="51"/>
  <c r="S32" i="51"/>
  <c r="AD224" i="51"/>
  <c r="S224" i="51"/>
  <c r="Q224" i="51"/>
  <c r="P224" i="51"/>
  <c r="P503" i="51"/>
  <c r="AD503" i="51"/>
  <c r="Q503" i="51"/>
  <c r="S503" i="51"/>
  <c r="S195" i="51"/>
  <c r="AD141" i="51"/>
  <c r="S312" i="51"/>
  <c r="AD312" i="51"/>
  <c r="Q312" i="51"/>
  <c r="P312" i="51"/>
  <c r="P489" i="51"/>
  <c r="AD489" i="51"/>
  <c r="Q489" i="51"/>
  <c r="S489" i="51"/>
  <c r="P432" i="51"/>
  <c r="S432" i="51"/>
  <c r="AD432" i="51"/>
  <c r="Q432" i="51"/>
  <c r="AD490" i="51"/>
  <c r="Q490" i="51"/>
  <c r="S490" i="51"/>
  <c r="P490" i="51"/>
  <c r="Q126" i="51"/>
  <c r="P417" i="51"/>
  <c r="S417" i="51"/>
  <c r="AD417" i="51"/>
  <c r="Q417" i="51"/>
  <c r="AD466" i="51"/>
  <c r="Q466" i="51"/>
  <c r="S466" i="51"/>
  <c r="P466" i="51"/>
  <c r="AD484" i="51"/>
  <c r="S484" i="51"/>
  <c r="Q484" i="51"/>
  <c r="P484" i="51"/>
  <c r="AD245" i="51"/>
  <c r="W245" i="51"/>
  <c r="Z245" i="51" s="1"/>
  <c r="P178" i="51" l="1"/>
  <c r="Q187" i="51"/>
  <c r="Q582" i="51"/>
  <c r="S358" i="51"/>
  <c r="S622" i="53"/>
  <c r="P322" i="53"/>
  <c r="W322" i="53" s="1"/>
  <c r="S377" i="54"/>
  <c r="Q270" i="51"/>
  <c r="P675" i="51"/>
  <c r="P326" i="51"/>
  <c r="Q151" i="54"/>
  <c r="S262" i="51"/>
  <c r="S176" i="51"/>
  <c r="Q262" i="51"/>
  <c r="P201" i="51"/>
  <c r="W201" i="51" s="1"/>
  <c r="AD353" i="54"/>
  <c r="AD158" i="54"/>
  <c r="AD178" i="51"/>
  <c r="S149" i="51"/>
  <c r="S321" i="51"/>
  <c r="P263" i="51"/>
  <c r="W263" i="51" s="1"/>
  <c r="S296" i="51"/>
  <c r="P220" i="54"/>
  <c r="AD300" i="54"/>
  <c r="AF55" i="59"/>
  <c r="AG55" i="59" s="1"/>
  <c r="AD129" i="51"/>
  <c r="S527" i="53"/>
  <c r="AD198" i="53"/>
  <c r="P244" i="51"/>
  <c r="W244" i="51" s="1"/>
  <c r="S124" i="51"/>
  <c r="AD69" i="51"/>
  <c r="P317" i="51"/>
  <c r="P527" i="53"/>
  <c r="W527" i="53" s="1"/>
  <c r="Q141" i="51"/>
  <c r="AD179" i="51"/>
  <c r="P69" i="51"/>
  <c r="W69" i="51" s="1"/>
  <c r="AD193" i="51"/>
  <c r="AD142" i="51"/>
  <c r="AD149" i="53"/>
  <c r="P172" i="51"/>
  <c r="W172" i="51" s="1"/>
  <c r="AD395" i="51"/>
  <c r="Q124" i="51"/>
  <c r="P118" i="51"/>
  <c r="W118" i="51" s="1"/>
  <c r="S181" i="51"/>
  <c r="AD158" i="51"/>
  <c r="Q296" i="51"/>
  <c r="P208" i="51"/>
  <c r="W208" i="51" s="1"/>
  <c r="Q204" i="51"/>
  <c r="Q263" i="51"/>
  <c r="S268" i="54"/>
  <c r="AA540" i="59"/>
  <c r="AD278" i="51"/>
  <c r="AD126" i="51"/>
  <c r="AD164" i="51"/>
  <c r="S208" i="51"/>
  <c r="S326" i="51"/>
  <c r="AD300" i="51"/>
  <c r="AD194" i="54"/>
  <c r="P580" i="54"/>
  <c r="W580" i="54" s="1"/>
  <c r="P365" i="53"/>
  <c r="W365" i="53" s="1"/>
  <c r="Q301" i="53"/>
  <c r="S121" i="54"/>
  <c r="P334" i="51"/>
  <c r="W334" i="51" s="1"/>
  <c r="P135" i="51"/>
  <c r="W135" i="51" s="1"/>
  <c r="Q118" i="51"/>
  <c r="P202" i="51"/>
  <c r="W202" i="51" s="1"/>
  <c r="S473" i="51"/>
  <c r="AD153" i="51"/>
  <c r="S250" i="51"/>
  <c r="AD155" i="54"/>
  <c r="P355" i="54"/>
  <c r="W355" i="54" s="1"/>
  <c r="S201" i="53"/>
  <c r="P622" i="51"/>
  <c r="W622" i="51" s="1"/>
  <c r="AA405" i="59"/>
  <c r="Q431" i="53"/>
  <c r="AD453" i="54"/>
  <c r="AD426" i="51"/>
  <c r="S463" i="51"/>
  <c r="Q194" i="51"/>
  <c r="Q445" i="51"/>
  <c r="S158" i="51"/>
  <c r="Q268" i="54"/>
  <c r="Q369" i="53"/>
  <c r="P433" i="53"/>
  <c r="W433" i="53" s="1"/>
  <c r="P198" i="53"/>
  <c r="W198" i="53" s="1"/>
  <c r="S433" i="53"/>
  <c r="AD201" i="53"/>
  <c r="AA237" i="59"/>
  <c r="AA528" i="59"/>
  <c r="P194" i="51"/>
  <c r="W194" i="51" s="1"/>
  <c r="Q579" i="51"/>
  <c r="P153" i="51"/>
  <c r="W153" i="51" s="1"/>
  <c r="P142" i="51"/>
  <c r="W142" i="51" s="1"/>
  <c r="Q175" i="51"/>
  <c r="S296" i="54"/>
  <c r="Q141" i="53"/>
  <c r="AD144" i="53"/>
  <c r="AF527" i="59"/>
  <c r="AG527" i="59" s="1"/>
  <c r="AF279" i="59"/>
  <c r="AG279" i="59" s="1"/>
  <c r="P185" i="51"/>
  <c r="W185" i="51" s="1"/>
  <c r="AD118" i="51"/>
  <c r="S179" i="51"/>
  <c r="AD260" i="51"/>
  <c r="P582" i="51"/>
  <c r="W582" i="51" s="1"/>
  <c r="AD68" i="51"/>
  <c r="AD157" i="51"/>
  <c r="Q158" i="51"/>
  <c r="P297" i="51"/>
  <c r="W297" i="51" s="1"/>
  <c r="Q138" i="51"/>
  <c r="AD279" i="51"/>
  <c r="Q196" i="51"/>
  <c r="S635" i="54"/>
  <c r="S441" i="53"/>
  <c r="AD139" i="53"/>
  <c r="S322" i="53"/>
  <c r="AA341" i="59"/>
  <c r="P112" i="51"/>
  <c r="W112" i="51" s="1"/>
  <c r="AD173" i="51"/>
  <c r="P37" i="54"/>
  <c r="W37" i="54" s="1"/>
  <c r="S292" i="54"/>
  <c r="Q321" i="54"/>
  <c r="P275" i="54"/>
  <c r="W275" i="54" s="1"/>
  <c r="Q663" i="51"/>
  <c r="Q435" i="51"/>
  <c r="P278" i="51"/>
  <c r="W278" i="51" s="1"/>
  <c r="S258" i="51"/>
  <c r="AD579" i="51"/>
  <c r="S283" i="51"/>
  <c r="Q157" i="51"/>
  <c r="Q189" i="51"/>
  <c r="P71" i="51"/>
  <c r="W71" i="51" s="1"/>
  <c r="S427" i="51"/>
  <c r="AD321" i="54"/>
  <c r="Q224" i="54"/>
  <c r="W224" i="54" s="1"/>
  <c r="P74" i="53"/>
  <c r="W74" i="53" s="1"/>
  <c r="W28" i="59"/>
  <c r="Z28" i="59" s="1"/>
  <c r="AF28" i="59" s="1"/>
  <c r="P437" i="51"/>
  <c r="W437" i="51" s="1"/>
  <c r="AD437" i="51"/>
  <c r="P241" i="53"/>
  <c r="W241" i="53" s="1"/>
  <c r="AD241" i="53"/>
  <c r="Q430" i="54"/>
  <c r="AD430" i="54"/>
  <c r="S430" i="54"/>
  <c r="P559" i="54"/>
  <c r="W559" i="54" s="1"/>
  <c r="Q559" i="54"/>
  <c r="S559" i="54"/>
  <c r="S60" i="54"/>
  <c r="Q60" i="54"/>
  <c r="P328" i="54"/>
  <c r="W328" i="54" s="1"/>
  <c r="AD328" i="54"/>
  <c r="P599" i="54"/>
  <c r="W599" i="54" s="1"/>
  <c r="S599" i="54"/>
  <c r="Q122" i="54"/>
  <c r="S122" i="54"/>
  <c r="Q646" i="51"/>
  <c r="P646" i="51"/>
  <c r="W646" i="51" s="1"/>
  <c r="S289" i="54"/>
  <c r="P289" i="54"/>
  <c r="W289" i="54" s="1"/>
  <c r="AD573" i="51"/>
  <c r="P573" i="51"/>
  <c r="W573" i="51" s="1"/>
  <c r="T676" i="51"/>
  <c r="AD676" i="51" s="1"/>
  <c r="S324" i="51"/>
  <c r="Q324" i="51"/>
  <c r="Q41" i="51"/>
  <c r="P41" i="51"/>
  <c r="W41" i="51" s="1"/>
  <c r="P195" i="54"/>
  <c r="W195" i="54" s="1"/>
  <c r="AD195" i="54"/>
  <c r="Q195" i="54"/>
  <c r="P265" i="53"/>
  <c r="W265" i="53" s="1"/>
  <c r="S265" i="53"/>
  <c r="Q265" i="53"/>
  <c r="AD265" i="53"/>
  <c r="AD262" i="54"/>
  <c r="P262" i="54"/>
  <c r="Q262" i="54"/>
  <c r="AD567" i="54"/>
  <c r="Q567" i="54"/>
  <c r="S567" i="54"/>
  <c r="P150" i="53"/>
  <c r="W150" i="53" s="1"/>
  <c r="AD150" i="53"/>
  <c r="S150" i="53"/>
  <c r="Q150" i="53"/>
  <c r="AD459" i="51"/>
  <c r="S459" i="51"/>
  <c r="Q459" i="51"/>
  <c r="S646" i="54"/>
  <c r="AD646" i="54"/>
  <c r="Q646" i="54"/>
  <c r="P291" i="54"/>
  <c r="W291" i="54" s="1"/>
  <c r="S291" i="54"/>
  <c r="AD291" i="54"/>
  <c r="S493" i="53"/>
  <c r="T678" i="53"/>
  <c r="S678" i="53" s="1"/>
  <c r="P493" i="53"/>
  <c r="W493" i="53" s="1"/>
  <c r="AD493" i="53"/>
  <c r="Q493" i="53"/>
  <c r="Q56" i="53"/>
  <c r="S56" i="53"/>
  <c r="P56" i="53"/>
  <c r="W56" i="53" s="1"/>
  <c r="Q196" i="54"/>
  <c r="S196" i="54"/>
  <c r="AD196" i="54"/>
  <c r="P176" i="53"/>
  <c r="Q176" i="53"/>
  <c r="S176" i="53"/>
  <c r="Q300" i="53"/>
  <c r="AD300" i="53"/>
  <c r="P300" i="53"/>
  <c r="W300" i="53" s="1"/>
  <c r="S290" i="54"/>
  <c r="Q290" i="54"/>
  <c r="P290" i="54"/>
  <c r="W290" i="54" s="1"/>
  <c r="AD207" i="54"/>
  <c r="P207" i="54"/>
  <c r="W207" i="54" s="1"/>
  <c r="S207" i="54"/>
  <c r="S41" i="51"/>
  <c r="S573" i="51"/>
  <c r="AD324" i="51"/>
  <c r="P60" i="54"/>
  <c r="W60" i="54" s="1"/>
  <c r="AD122" i="54"/>
  <c r="Q328" i="54"/>
  <c r="Q207" i="54"/>
  <c r="P430" i="54"/>
  <c r="W430" i="54" s="1"/>
  <c r="AD559" i="54"/>
  <c r="P646" i="54"/>
  <c r="W646" i="54" s="1"/>
  <c r="AD176" i="53"/>
  <c r="S450" i="51"/>
  <c r="Q450" i="51"/>
  <c r="P151" i="51"/>
  <c r="W151" i="51" s="1"/>
  <c r="S151" i="51"/>
  <c r="Q151" i="51"/>
  <c r="S136" i="51"/>
  <c r="P136" i="51"/>
  <c r="W136" i="51" s="1"/>
  <c r="P203" i="51"/>
  <c r="W203" i="51" s="1"/>
  <c r="S203" i="51"/>
  <c r="AD330" i="54"/>
  <c r="Q330" i="54"/>
  <c r="P330" i="54"/>
  <c r="W330" i="54" s="1"/>
  <c r="S323" i="51"/>
  <c r="P323" i="51"/>
  <c r="W323" i="51" s="1"/>
  <c r="Q475" i="51"/>
  <c r="S475" i="51"/>
  <c r="S171" i="51"/>
  <c r="P171" i="51"/>
  <c r="W171" i="51" s="1"/>
  <c r="P361" i="54"/>
  <c r="W361" i="54" s="1"/>
  <c r="S361" i="54"/>
  <c r="AD428" i="53"/>
  <c r="P428" i="53"/>
  <c r="W428" i="53" s="1"/>
  <c r="S428" i="53"/>
  <c r="AF29" i="59"/>
  <c r="AG29" i="59" s="1"/>
  <c r="AA29" i="59"/>
  <c r="AA51" i="59"/>
  <c r="AF51" i="59"/>
  <c r="AG51" i="59" s="1"/>
  <c r="Q150" i="54"/>
  <c r="S150" i="54"/>
  <c r="S297" i="53"/>
  <c r="AD297" i="53"/>
  <c r="Q297" i="53"/>
  <c r="AD41" i="51"/>
  <c r="Q573" i="51"/>
  <c r="AA245" i="53"/>
  <c r="AD60" i="54"/>
  <c r="Q289" i="54"/>
  <c r="S328" i="54"/>
  <c r="S195" i="54"/>
  <c r="P567" i="54"/>
  <c r="W567" i="54" s="1"/>
  <c r="AD56" i="53"/>
  <c r="Q599" i="54"/>
  <c r="P205" i="51"/>
  <c r="W205" i="51" s="1"/>
  <c r="Q205" i="51"/>
  <c r="AD138" i="54"/>
  <c r="S138" i="54"/>
  <c r="Q138" i="54"/>
  <c r="P132" i="54"/>
  <c r="W132" i="54" s="1"/>
  <c r="AD132" i="54"/>
  <c r="Q156" i="54"/>
  <c r="AD156" i="54"/>
  <c r="S156" i="54"/>
  <c r="AD197" i="51"/>
  <c r="Q197" i="51"/>
  <c r="P156" i="51"/>
  <c r="W156" i="51" s="1"/>
  <c r="S156" i="51"/>
  <c r="P369" i="51"/>
  <c r="W369" i="51" s="1"/>
  <c r="Q369" i="51"/>
  <c r="Q134" i="51"/>
  <c r="S126" i="51"/>
  <c r="AD194" i="51"/>
  <c r="AD214" i="51"/>
  <c r="Q316" i="51"/>
  <c r="AD176" i="51"/>
  <c r="P579" i="51"/>
  <c r="W579" i="51" s="1"/>
  <c r="S157" i="51"/>
  <c r="Q115" i="51"/>
  <c r="P138" i="51"/>
  <c r="W138" i="51" s="1"/>
  <c r="AD189" i="51"/>
  <c r="P300" i="51"/>
  <c r="W300" i="51" s="1"/>
  <c r="S319" i="54"/>
  <c r="Q119" i="54"/>
  <c r="AD184" i="53"/>
  <c r="S426" i="51"/>
  <c r="S134" i="51"/>
  <c r="P195" i="51"/>
  <c r="W195" i="51" s="1"/>
  <c r="AD202" i="51"/>
  <c r="S68" i="51"/>
  <c r="Q74" i="51"/>
  <c r="S115" i="51"/>
  <c r="Q193" i="51"/>
  <c r="Q129" i="51"/>
  <c r="Q350" i="51"/>
  <c r="S139" i="51"/>
  <c r="P427" i="51"/>
  <c r="W427" i="51" s="1"/>
  <c r="P158" i="54"/>
  <c r="W158" i="54" s="1"/>
  <c r="S358" i="53"/>
  <c r="P622" i="53"/>
  <c r="W622" i="53" s="1"/>
  <c r="Q121" i="54"/>
  <c r="AD121" i="54"/>
  <c r="AD471" i="51"/>
  <c r="Q330" i="51"/>
  <c r="S350" i="51"/>
  <c r="P179" i="51"/>
  <c r="W179" i="51" s="1"/>
  <c r="P260" i="51"/>
  <c r="W260" i="51" s="1"/>
  <c r="S112" i="51"/>
  <c r="P558" i="51"/>
  <c r="W558" i="51" s="1"/>
  <c r="AD445" i="51"/>
  <c r="S369" i="51"/>
  <c r="S201" i="51"/>
  <c r="AD203" i="51"/>
  <c r="S365" i="51"/>
  <c r="AD205" i="51"/>
  <c r="P204" i="51"/>
  <c r="W204" i="51" s="1"/>
  <c r="S197" i="51"/>
  <c r="AD156" i="51"/>
  <c r="Q427" i="51"/>
  <c r="S301" i="51"/>
  <c r="P196" i="51"/>
  <c r="P156" i="54"/>
  <c r="W156" i="54" s="1"/>
  <c r="S132" i="54"/>
  <c r="Q201" i="54"/>
  <c r="P138" i="54"/>
  <c r="W138" i="54" s="1"/>
  <c r="Q260" i="54"/>
  <c r="S355" i="54"/>
  <c r="Q158" i="54"/>
  <c r="AD253" i="54"/>
  <c r="S330" i="54"/>
  <c r="S321" i="54"/>
  <c r="Q358" i="53"/>
  <c r="Q622" i="53"/>
  <c r="P401" i="54"/>
  <c r="W401" i="54" s="1"/>
  <c r="P144" i="53"/>
  <c r="W144" i="53" s="1"/>
  <c r="AF431" i="59"/>
  <c r="AG431" i="59" s="1"/>
  <c r="AF36" i="59"/>
  <c r="AG36" i="59" s="1"/>
  <c r="Q112" i="51"/>
  <c r="AD320" i="51"/>
  <c r="AD204" i="51"/>
  <c r="AD196" i="51"/>
  <c r="Q313" i="51"/>
  <c r="S160" i="54"/>
  <c r="S320" i="54"/>
  <c r="AD355" i="54"/>
  <c r="P358" i="53"/>
  <c r="W358" i="53" s="1"/>
  <c r="S198" i="53"/>
  <c r="P145" i="51"/>
  <c r="W145" i="51" s="1"/>
  <c r="S471" i="51"/>
  <c r="Q164" i="51"/>
  <c r="P473" i="51"/>
  <c r="W473" i="51" s="1"/>
  <c r="Q199" i="51"/>
  <c r="Q454" i="51"/>
  <c r="S162" i="51"/>
  <c r="AD333" i="51"/>
  <c r="AD117" i="51"/>
  <c r="Q147" i="54"/>
  <c r="Q185" i="54"/>
  <c r="P286" i="54"/>
  <c r="W286" i="54" s="1"/>
  <c r="Q580" i="54"/>
  <c r="P369" i="53"/>
  <c r="W369" i="53" s="1"/>
  <c r="S637" i="54"/>
  <c r="Q144" i="53"/>
  <c r="S149" i="53"/>
  <c r="Q433" i="53"/>
  <c r="P301" i="53"/>
  <c r="W301" i="53" s="1"/>
  <c r="Q201" i="53"/>
  <c r="Q322" i="53"/>
  <c r="S301" i="53"/>
  <c r="Q562" i="53"/>
  <c r="S224" i="54"/>
  <c r="AA498" i="59"/>
  <c r="AD145" i="51"/>
  <c r="AD185" i="51"/>
  <c r="AD463" i="51"/>
  <c r="AD330" i="51"/>
  <c r="Q437" i="51"/>
  <c r="AD558" i="51"/>
  <c r="Q130" i="51"/>
  <c r="Q320" i="51"/>
  <c r="P365" i="51"/>
  <c r="W365" i="51" s="1"/>
  <c r="Q139" i="51"/>
  <c r="P439" i="51"/>
  <c r="W439" i="51" s="1"/>
  <c r="P313" i="51"/>
  <c r="W313" i="51" s="1"/>
  <c r="S117" i="51"/>
  <c r="P431" i="53"/>
  <c r="W431" i="53" s="1"/>
  <c r="AD71" i="54"/>
  <c r="AD337" i="54"/>
  <c r="Q361" i="54"/>
  <c r="P160" i="54"/>
  <c r="W160" i="54" s="1"/>
  <c r="S216" i="54"/>
  <c r="P253" i="54"/>
  <c r="W253" i="54" s="1"/>
  <c r="AD323" i="51"/>
  <c r="Q145" i="51"/>
  <c r="Q185" i="51"/>
  <c r="S330" i="51"/>
  <c r="AD161" i="51"/>
  <c r="AD577" i="51"/>
  <c r="S437" i="51"/>
  <c r="Q73" i="51"/>
  <c r="S558" i="51"/>
  <c r="S320" i="51"/>
  <c r="AD191" i="51"/>
  <c r="Q365" i="51"/>
  <c r="AD139" i="51"/>
  <c r="Q37" i="51"/>
  <c r="S313" i="51"/>
  <c r="P117" i="51"/>
  <c r="W117" i="51" s="1"/>
  <c r="S431" i="53"/>
  <c r="S71" i="54"/>
  <c r="AD361" i="54"/>
  <c r="S317" i="54"/>
  <c r="P496" i="54"/>
  <c r="W496" i="54" s="1"/>
  <c r="Q323" i="51"/>
  <c r="S326" i="53"/>
  <c r="Q428" i="53"/>
  <c r="Q326" i="53"/>
  <c r="S588" i="53"/>
  <c r="AA397" i="59"/>
  <c r="AF351" i="59"/>
  <c r="AG351" i="59" s="1"/>
  <c r="P161" i="51"/>
  <c r="W161" i="51" s="1"/>
  <c r="Q456" i="51"/>
  <c r="AD166" i="51"/>
  <c r="AD316" i="53"/>
  <c r="AD326" i="53"/>
  <c r="AD238" i="53"/>
  <c r="W17" i="59"/>
  <c r="Z17" i="59" s="1"/>
  <c r="AA17" i="59" s="1"/>
  <c r="S244" i="51"/>
  <c r="AD187" i="51"/>
  <c r="P577" i="51"/>
  <c r="W577" i="51" s="1"/>
  <c r="P214" i="51"/>
  <c r="W214" i="51" s="1"/>
  <c r="P73" i="51"/>
  <c r="W73" i="51" s="1"/>
  <c r="Q123" i="51"/>
  <c r="AD74" i="51"/>
  <c r="S297" i="51"/>
  <c r="P166" i="51"/>
  <c r="W166" i="51" s="1"/>
  <c r="AD162" i="51"/>
  <c r="Q439" i="51"/>
  <c r="Q71" i="51"/>
  <c r="P279" i="51"/>
  <c r="W279" i="51" s="1"/>
  <c r="S37" i="51"/>
  <c r="AD465" i="51"/>
  <c r="S175" i="51"/>
  <c r="P333" i="51"/>
  <c r="W333" i="51" s="1"/>
  <c r="Q37" i="54"/>
  <c r="AD147" i="54"/>
  <c r="S185" i="54"/>
  <c r="AD201" i="54"/>
  <c r="AD286" i="54"/>
  <c r="Q296" i="54"/>
  <c r="Q194" i="54"/>
  <c r="S260" i="54"/>
  <c r="Q377" i="54"/>
  <c r="AD292" i="54"/>
  <c r="S398" i="54"/>
  <c r="S275" i="54"/>
  <c r="AD635" i="54"/>
  <c r="AD401" i="54"/>
  <c r="AD441" i="53"/>
  <c r="AD663" i="51"/>
  <c r="AD558" i="53"/>
  <c r="Q149" i="53"/>
  <c r="S141" i="53"/>
  <c r="AD562" i="53"/>
  <c r="S172" i="51"/>
  <c r="AD172" i="51"/>
  <c r="AD224" i="54"/>
  <c r="S266" i="51"/>
  <c r="Q266" i="51"/>
  <c r="AF64" i="59"/>
  <c r="AG64" i="59" s="1"/>
  <c r="AF526" i="59"/>
  <c r="AG526" i="59" s="1"/>
  <c r="Q244" i="51"/>
  <c r="S221" i="51"/>
  <c r="S577" i="51"/>
  <c r="Q214" i="51"/>
  <c r="S74" i="51"/>
  <c r="Q166" i="51"/>
  <c r="P162" i="51"/>
  <c r="W162" i="51" s="1"/>
  <c r="S439" i="51"/>
  <c r="AD71" i="51"/>
  <c r="S279" i="51"/>
  <c r="AD37" i="51"/>
  <c r="P465" i="51"/>
  <c r="W465" i="51" s="1"/>
  <c r="AD175" i="51"/>
  <c r="AD73" i="54"/>
  <c r="AD37" i="54"/>
  <c r="S147" i="54"/>
  <c r="P185" i="54"/>
  <c r="W185" i="54" s="1"/>
  <c r="P201" i="54"/>
  <c r="W201" i="54" s="1"/>
  <c r="Q286" i="54"/>
  <c r="P296" i="54"/>
  <c r="W296" i="54" s="1"/>
  <c r="P194" i="54"/>
  <c r="W194" i="54" s="1"/>
  <c r="P260" i="54"/>
  <c r="W260" i="54" s="1"/>
  <c r="P377" i="54"/>
  <c r="W377" i="54" s="1"/>
  <c r="Q292" i="54"/>
  <c r="Q275" i="54"/>
  <c r="Q558" i="53"/>
  <c r="AD450" i="53"/>
  <c r="Q635" i="54"/>
  <c r="S401" i="54"/>
  <c r="P441" i="53"/>
  <c r="W441" i="53" s="1"/>
  <c r="P141" i="53"/>
  <c r="W141" i="53" s="1"/>
  <c r="P663" i="51"/>
  <c r="W663" i="51" s="1"/>
  <c r="S460" i="53"/>
  <c r="AD266" i="51"/>
  <c r="AD460" i="53"/>
  <c r="AA260" i="59"/>
  <c r="AF53" i="59"/>
  <c r="AG53" i="59" s="1"/>
  <c r="S469" i="51"/>
  <c r="Q191" i="51"/>
  <c r="S284" i="51"/>
  <c r="Q137" i="51"/>
  <c r="S251" i="51"/>
  <c r="Q474" i="54"/>
  <c r="S558" i="53"/>
  <c r="Q139" i="53"/>
  <c r="S139" i="53"/>
  <c r="P460" i="53"/>
  <c r="W460" i="53" s="1"/>
  <c r="P562" i="53"/>
  <c r="W562" i="53" s="1"/>
  <c r="AD493" i="51"/>
  <c r="P493" i="51"/>
  <c r="W493" i="51" s="1"/>
  <c r="P211" i="51"/>
  <c r="W211" i="51" s="1"/>
  <c r="S211" i="51"/>
  <c r="AD352" i="51"/>
  <c r="Q352" i="51"/>
  <c r="P435" i="51"/>
  <c r="W435" i="51" s="1"/>
  <c r="AD135" i="51"/>
  <c r="P58" i="53"/>
  <c r="W58" i="53" s="1"/>
  <c r="AD387" i="54"/>
  <c r="Q387" i="54"/>
  <c r="S387" i="54"/>
  <c r="AD22" i="51"/>
  <c r="S22" i="51"/>
  <c r="P22" i="51"/>
  <c r="W22" i="51" s="1"/>
  <c r="S159" i="51"/>
  <c r="P159" i="51"/>
  <c r="W159" i="51" s="1"/>
  <c r="S294" i="51"/>
  <c r="P294" i="51"/>
  <c r="W294" i="51" s="1"/>
  <c r="S183" i="51"/>
  <c r="Q183" i="51"/>
  <c r="AD183" i="51"/>
  <c r="AD166" i="54"/>
  <c r="Q166" i="54"/>
  <c r="P287" i="54"/>
  <c r="W287" i="54" s="1"/>
  <c r="AD287" i="54"/>
  <c r="Q287" i="54"/>
  <c r="Q203" i="54"/>
  <c r="P203" i="54"/>
  <c r="W203" i="54" s="1"/>
  <c r="S203" i="54"/>
  <c r="Q154" i="51"/>
  <c r="P154" i="51"/>
  <c r="W154" i="51" s="1"/>
  <c r="S154" i="51"/>
  <c r="AD157" i="54"/>
  <c r="P157" i="54"/>
  <c r="W157" i="54" s="1"/>
  <c r="S157" i="54"/>
  <c r="P600" i="53"/>
  <c r="W600" i="53" s="1"/>
  <c r="AD600" i="53"/>
  <c r="S600" i="53"/>
  <c r="P556" i="53"/>
  <c r="W556" i="53" s="1"/>
  <c r="Q556" i="53"/>
  <c r="AD556" i="53"/>
  <c r="Q238" i="51"/>
  <c r="P238" i="51"/>
  <c r="W238" i="51" s="1"/>
  <c r="S238" i="51"/>
  <c r="T671" i="51"/>
  <c r="Q671" i="51" s="1"/>
  <c r="S556" i="51"/>
  <c r="P556" i="51"/>
  <c r="W556" i="51" s="1"/>
  <c r="Q556" i="51"/>
  <c r="AD75" i="54"/>
  <c r="S75" i="54"/>
  <c r="Q75" i="54"/>
  <c r="AD622" i="51"/>
  <c r="Q622" i="51"/>
  <c r="Q447" i="54"/>
  <c r="P447" i="54"/>
  <c r="W447" i="54" s="1"/>
  <c r="S447" i="54"/>
  <c r="Q600" i="51"/>
  <c r="S600" i="51"/>
  <c r="AD600" i="51"/>
  <c r="Q238" i="53"/>
  <c r="P238" i="53"/>
  <c r="W238" i="53" s="1"/>
  <c r="Q206" i="54"/>
  <c r="AD206" i="54"/>
  <c r="S206" i="54"/>
  <c r="P468" i="54"/>
  <c r="W468" i="54" s="1"/>
  <c r="AD468" i="54"/>
  <c r="S468" i="54"/>
  <c r="Q133" i="53"/>
  <c r="AD133" i="53"/>
  <c r="S133" i="53"/>
  <c r="P133" i="53"/>
  <c r="W133" i="53" s="1"/>
  <c r="Q257" i="51"/>
  <c r="S257" i="51"/>
  <c r="AD257" i="51"/>
  <c r="Q220" i="51"/>
  <c r="P220" i="51"/>
  <c r="W220" i="51" s="1"/>
  <c r="AD220" i="51"/>
  <c r="P334" i="53"/>
  <c r="W334" i="53" s="1"/>
  <c r="S334" i="53"/>
  <c r="Q334" i="53"/>
  <c r="AD334" i="53"/>
  <c r="AD567" i="53"/>
  <c r="Q567" i="53"/>
  <c r="P567" i="53"/>
  <c r="W567" i="53" s="1"/>
  <c r="Q297" i="54"/>
  <c r="S297" i="54"/>
  <c r="AD297" i="54"/>
  <c r="Q626" i="51"/>
  <c r="AD626" i="51"/>
  <c r="S626" i="51"/>
  <c r="Q665" i="54"/>
  <c r="AD665" i="54"/>
  <c r="S665" i="54"/>
  <c r="AD116" i="54"/>
  <c r="P116" i="54"/>
  <c r="W116" i="54" s="1"/>
  <c r="S116" i="54"/>
  <c r="Q266" i="54"/>
  <c r="S266" i="54"/>
  <c r="P266" i="54"/>
  <c r="W266" i="54" s="1"/>
  <c r="P346" i="53"/>
  <c r="W346" i="53" s="1"/>
  <c r="AD346" i="53"/>
  <c r="Q346" i="53"/>
  <c r="Q46" i="54"/>
  <c r="AD46" i="54"/>
  <c r="P46" i="54"/>
  <c r="W46" i="54" s="1"/>
  <c r="S481" i="54"/>
  <c r="P481" i="54"/>
  <c r="W481" i="54" s="1"/>
  <c r="AD481" i="54"/>
  <c r="P394" i="53"/>
  <c r="S394" i="53"/>
  <c r="AD394" i="53"/>
  <c r="Q394" i="53"/>
  <c r="P190" i="53"/>
  <c r="W190" i="53" s="1"/>
  <c r="Q190" i="53"/>
  <c r="S190" i="53"/>
  <c r="P280" i="54"/>
  <c r="W280" i="54" s="1"/>
  <c r="S280" i="54"/>
  <c r="AD280" i="54"/>
  <c r="AD650" i="53"/>
  <c r="P650" i="53"/>
  <c r="W650" i="53" s="1"/>
  <c r="Q650" i="53"/>
  <c r="P185" i="53"/>
  <c r="W185" i="53" s="1"/>
  <c r="S185" i="53"/>
  <c r="Q185" i="53"/>
  <c r="AD186" i="53"/>
  <c r="P186" i="53"/>
  <c r="W186" i="53" s="1"/>
  <c r="S186" i="53"/>
  <c r="AD618" i="54"/>
  <c r="S618" i="54"/>
  <c r="P618" i="54"/>
  <c r="W618" i="54" s="1"/>
  <c r="P133" i="51"/>
  <c r="W133" i="51" s="1"/>
  <c r="Q135" i="51"/>
  <c r="Q211" i="51"/>
  <c r="AD66" i="53"/>
  <c r="P66" i="53"/>
  <c r="W66" i="53" s="1"/>
  <c r="P218" i="51"/>
  <c r="W218" i="51" s="1"/>
  <c r="S218" i="51"/>
  <c r="Q218" i="51"/>
  <c r="S116" i="51"/>
  <c r="Q116" i="51"/>
  <c r="S190" i="54"/>
  <c r="P190" i="54"/>
  <c r="W190" i="54" s="1"/>
  <c r="AD190" i="54"/>
  <c r="Q588" i="53"/>
  <c r="P588" i="53"/>
  <c r="W588" i="53" s="1"/>
  <c r="P127" i="51"/>
  <c r="W127" i="51" s="1"/>
  <c r="AD127" i="51"/>
  <c r="Q127" i="51"/>
  <c r="S429" i="54"/>
  <c r="Q429" i="54"/>
  <c r="P429" i="54"/>
  <c r="W429" i="54" s="1"/>
  <c r="Q463" i="53"/>
  <c r="AD463" i="53"/>
  <c r="P463" i="53"/>
  <c r="W463" i="53" s="1"/>
  <c r="S463" i="53"/>
  <c r="S160" i="51"/>
  <c r="Q160" i="51"/>
  <c r="AD160" i="51"/>
  <c r="P475" i="51"/>
  <c r="W475" i="51" s="1"/>
  <c r="AD475" i="51"/>
  <c r="S574" i="54"/>
  <c r="AD574" i="54"/>
  <c r="P574" i="54"/>
  <c r="W574" i="54" s="1"/>
  <c r="AD59" i="51"/>
  <c r="Q59" i="51"/>
  <c r="S59" i="51"/>
  <c r="AD651" i="51"/>
  <c r="S651" i="51"/>
  <c r="P651" i="51"/>
  <c r="W651" i="51" s="1"/>
  <c r="AD236" i="51"/>
  <c r="S236" i="51"/>
  <c r="P236" i="51"/>
  <c r="W236" i="51" s="1"/>
  <c r="AD177" i="53"/>
  <c r="P177" i="53"/>
  <c r="W177" i="53" s="1"/>
  <c r="Q177" i="53"/>
  <c r="AD118" i="54"/>
  <c r="P118" i="54"/>
  <c r="W118" i="54" s="1"/>
  <c r="Q118" i="54"/>
  <c r="AD405" i="51"/>
  <c r="Q405" i="51"/>
  <c r="S405" i="51"/>
  <c r="AD171" i="51"/>
  <c r="Q171" i="51"/>
  <c r="S311" i="54"/>
  <c r="Q311" i="54"/>
  <c r="P311" i="54"/>
  <c r="W311" i="54" s="1"/>
  <c r="AD259" i="51"/>
  <c r="S259" i="51"/>
  <c r="P259" i="51"/>
  <c r="W259" i="51" s="1"/>
  <c r="Q152" i="53"/>
  <c r="AD152" i="53"/>
  <c r="S152" i="53"/>
  <c r="AD161" i="53"/>
  <c r="P161" i="53"/>
  <c r="W161" i="53" s="1"/>
  <c r="Q161" i="53"/>
  <c r="S161" i="53"/>
  <c r="Q482" i="54"/>
  <c r="AD482" i="54"/>
  <c r="S482" i="54"/>
  <c r="P482" i="54"/>
  <c r="W482" i="54" s="1"/>
  <c r="AD594" i="51"/>
  <c r="Q594" i="51"/>
  <c r="P594" i="51"/>
  <c r="W594" i="51" s="1"/>
  <c r="Q642" i="53"/>
  <c r="S642" i="53"/>
  <c r="P642" i="53"/>
  <c r="W642" i="53" s="1"/>
  <c r="AD447" i="53"/>
  <c r="P447" i="53"/>
  <c r="W447" i="53" s="1"/>
  <c r="S447" i="53"/>
  <c r="P187" i="53"/>
  <c r="W187" i="53" s="1"/>
  <c r="Q187" i="53"/>
  <c r="S187" i="53"/>
  <c r="AD187" i="53"/>
  <c r="AD117" i="53"/>
  <c r="P117" i="53"/>
  <c r="W117" i="53" s="1"/>
  <c r="Q117" i="53"/>
  <c r="S117" i="53"/>
  <c r="AF353" i="59"/>
  <c r="AG353" i="59" s="1"/>
  <c r="AA353" i="59"/>
  <c r="AA492" i="59"/>
  <c r="AF492" i="59"/>
  <c r="AG492" i="59" s="1"/>
  <c r="AA609" i="59"/>
  <c r="AF609" i="59"/>
  <c r="AA494" i="59"/>
  <c r="AF494" i="59"/>
  <c r="AG494" i="59" s="1"/>
  <c r="AA384" i="59"/>
  <c r="AF384" i="59"/>
  <c r="AG384" i="59" s="1"/>
  <c r="AD18" i="51"/>
  <c r="P18" i="51"/>
  <c r="W18" i="51" s="1"/>
  <c r="Q18" i="51"/>
  <c r="S219" i="51"/>
  <c r="Q219" i="51"/>
  <c r="AA223" i="59"/>
  <c r="AF223" i="59"/>
  <c r="AC223" i="59" s="1"/>
  <c r="AH223" i="59" s="1"/>
  <c r="S133" i="51"/>
  <c r="AD584" i="54"/>
  <c r="S584" i="54"/>
  <c r="AD199" i="54"/>
  <c r="P199" i="54"/>
  <c r="W199" i="54" s="1"/>
  <c r="Q199" i="54"/>
  <c r="Q389" i="51"/>
  <c r="P389" i="51"/>
  <c r="W389" i="51" s="1"/>
  <c r="AD389" i="51"/>
  <c r="Q600" i="53"/>
  <c r="W288" i="59"/>
  <c r="Z288" i="59" s="1"/>
  <c r="AF288" i="59" s="1"/>
  <c r="AG288" i="59" s="1"/>
  <c r="W66" i="59"/>
  <c r="Z66" i="59" s="1"/>
  <c r="AA66" i="59" s="1"/>
  <c r="W48" i="59"/>
  <c r="Z48" i="59" s="1"/>
  <c r="AF48" i="59" s="1"/>
  <c r="AG48" i="59" s="1"/>
  <c r="W518" i="59"/>
  <c r="Z518" i="59" s="1"/>
  <c r="AA518" i="59" s="1"/>
  <c r="W403" i="59"/>
  <c r="Z403" i="59" s="1"/>
  <c r="AF403" i="59" s="1"/>
  <c r="AG403" i="59" s="1"/>
  <c r="W337" i="59"/>
  <c r="Z337" i="59" s="1"/>
  <c r="AF337" i="59" s="1"/>
  <c r="AG337" i="59" s="1"/>
  <c r="W436" i="59"/>
  <c r="Z436" i="59" s="1"/>
  <c r="AF436" i="59" s="1"/>
  <c r="AG436" i="59" s="1"/>
  <c r="W423" i="59"/>
  <c r="Z423" i="59" s="1"/>
  <c r="AA423" i="59" s="1"/>
  <c r="S174" i="51"/>
  <c r="Q174" i="51"/>
  <c r="P582" i="54"/>
  <c r="W582" i="54" s="1"/>
  <c r="S582" i="54"/>
  <c r="Q193" i="54"/>
  <c r="S193" i="54"/>
  <c r="AD133" i="54"/>
  <c r="Q133" i="54"/>
  <c r="AD74" i="54"/>
  <c r="P74" i="54"/>
  <c r="W74" i="54" s="1"/>
  <c r="P357" i="51"/>
  <c r="W357" i="51" s="1"/>
  <c r="S357" i="51"/>
  <c r="P264" i="51"/>
  <c r="W264" i="51" s="1"/>
  <c r="AD264" i="51"/>
  <c r="AD177" i="51"/>
  <c r="Q177" i="51"/>
  <c r="S452" i="51"/>
  <c r="P452" i="51"/>
  <c r="W452" i="51" s="1"/>
  <c r="S137" i="54"/>
  <c r="AD137" i="54"/>
  <c r="P570" i="54"/>
  <c r="W570" i="54" s="1"/>
  <c r="AD570" i="54"/>
  <c r="P602" i="54"/>
  <c r="W602" i="54" s="1"/>
  <c r="S602" i="54"/>
  <c r="Q213" i="54"/>
  <c r="S213" i="54"/>
  <c r="P438" i="54"/>
  <c r="W438" i="54" s="1"/>
  <c r="S438" i="54"/>
  <c r="AD217" i="54"/>
  <c r="Q217" i="54"/>
  <c r="S472" i="54"/>
  <c r="AD472" i="54"/>
  <c r="AD61" i="54"/>
  <c r="P61" i="54"/>
  <c r="W61" i="54" s="1"/>
  <c r="Q258" i="53"/>
  <c r="AD258" i="53"/>
  <c r="AD165" i="54"/>
  <c r="S165" i="54"/>
  <c r="AD221" i="54"/>
  <c r="Q221" i="54"/>
  <c r="AD186" i="54"/>
  <c r="S186" i="54"/>
  <c r="Q320" i="53"/>
  <c r="S320" i="53"/>
  <c r="S293" i="54"/>
  <c r="P293" i="54"/>
  <c r="W293" i="54" s="1"/>
  <c r="P179" i="53"/>
  <c r="W179" i="53" s="1"/>
  <c r="Q179" i="53"/>
  <c r="P180" i="51"/>
  <c r="W180" i="51" s="1"/>
  <c r="Q180" i="51"/>
  <c r="S75" i="51"/>
  <c r="AD75" i="51"/>
  <c r="AD323" i="54"/>
  <c r="S323" i="54"/>
  <c r="S165" i="51"/>
  <c r="Q165" i="51"/>
  <c r="Q165" i="53"/>
  <c r="S165" i="53"/>
  <c r="Q285" i="54"/>
  <c r="P285" i="54"/>
  <c r="W285" i="54" s="1"/>
  <c r="Q257" i="53"/>
  <c r="P257" i="53"/>
  <c r="W257" i="53" s="1"/>
  <c r="AD222" i="54"/>
  <c r="P222" i="54"/>
  <c r="W222" i="54" s="1"/>
  <c r="Q168" i="54"/>
  <c r="P168" i="54"/>
  <c r="W168" i="54" s="1"/>
  <c r="Q324" i="53"/>
  <c r="AD324" i="53"/>
  <c r="S200" i="51"/>
  <c r="Q200" i="51"/>
  <c r="AD75" i="53"/>
  <c r="S75" i="53"/>
  <c r="S140" i="51"/>
  <c r="AD140" i="51"/>
  <c r="P190" i="51"/>
  <c r="W190" i="51" s="1"/>
  <c r="Q190" i="51"/>
  <c r="P215" i="51"/>
  <c r="W215" i="51" s="1"/>
  <c r="Q215" i="51"/>
  <c r="P325" i="51"/>
  <c r="W325" i="51" s="1"/>
  <c r="Q325" i="51"/>
  <c r="P444" i="51"/>
  <c r="W444" i="51" s="1"/>
  <c r="AD444" i="51"/>
  <c r="P625" i="54"/>
  <c r="AD625" i="54"/>
  <c r="Q625" i="54"/>
  <c r="S625" i="54"/>
  <c r="AD433" i="51"/>
  <c r="S433" i="51"/>
  <c r="S144" i="51"/>
  <c r="Q144" i="51"/>
  <c r="S260" i="53"/>
  <c r="P260" i="53"/>
  <c r="W260" i="53" s="1"/>
  <c r="S30" i="53"/>
  <c r="Q30" i="53"/>
  <c r="AD30" i="53"/>
  <c r="P261" i="53"/>
  <c r="W261" i="53" s="1"/>
  <c r="Q261" i="53"/>
  <c r="AD261" i="53"/>
  <c r="S261" i="53"/>
  <c r="AD327" i="53"/>
  <c r="P327" i="53"/>
  <c r="W327" i="53" s="1"/>
  <c r="AD49" i="51"/>
  <c r="Q49" i="51"/>
  <c r="Q593" i="54"/>
  <c r="S593" i="54"/>
  <c r="P593" i="54"/>
  <c r="W593" i="54" s="1"/>
  <c r="Q70" i="51"/>
  <c r="S70" i="51"/>
  <c r="S362" i="51"/>
  <c r="AD362" i="51"/>
  <c r="Q362" i="51"/>
  <c r="P362" i="51"/>
  <c r="W362" i="51" s="1"/>
  <c r="AD439" i="53"/>
  <c r="S439" i="53"/>
  <c r="P439" i="53"/>
  <c r="W439" i="53" s="1"/>
  <c r="Q439" i="53"/>
  <c r="P155" i="51"/>
  <c r="W155" i="51" s="1"/>
  <c r="Q155" i="51"/>
  <c r="P255" i="54"/>
  <c r="W255" i="54" s="1"/>
  <c r="Q255" i="54"/>
  <c r="Q650" i="54"/>
  <c r="AD650" i="54"/>
  <c r="P650" i="54"/>
  <c r="W650" i="54" s="1"/>
  <c r="S650" i="54"/>
  <c r="P623" i="53"/>
  <c r="W623" i="53" s="1"/>
  <c r="Q623" i="53"/>
  <c r="S608" i="54"/>
  <c r="Q608" i="54"/>
  <c r="AD608" i="54"/>
  <c r="AD600" i="54"/>
  <c r="Q600" i="54"/>
  <c r="P600" i="54"/>
  <c r="W600" i="54" s="1"/>
  <c r="S644" i="54"/>
  <c r="AD644" i="54"/>
  <c r="P644" i="54"/>
  <c r="W644" i="54" s="1"/>
  <c r="P667" i="53"/>
  <c r="W667" i="53" s="1"/>
  <c r="Q667" i="53"/>
  <c r="S667" i="53"/>
  <c r="AD467" i="53"/>
  <c r="Q467" i="53"/>
  <c r="S467" i="53"/>
  <c r="Q581" i="51"/>
  <c r="P581" i="51"/>
  <c r="W581" i="51" s="1"/>
  <c r="S581" i="51"/>
  <c r="AD581" i="51"/>
  <c r="AD589" i="54"/>
  <c r="S589" i="54"/>
  <c r="P655" i="54"/>
  <c r="W655" i="54" s="1"/>
  <c r="AD655" i="54"/>
  <c r="Q655" i="54"/>
  <c r="P662" i="54"/>
  <c r="W662" i="54" s="1"/>
  <c r="S662" i="54"/>
  <c r="AD662" i="54"/>
  <c r="S666" i="51"/>
  <c r="AD666" i="51"/>
  <c r="P666" i="51"/>
  <c r="W666" i="51" s="1"/>
  <c r="Q621" i="53"/>
  <c r="S621" i="53"/>
  <c r="P621" i="53"/>
  <c r="W621" i="53" s="1"/>
  <c r="AD669" i="51"/>
  <c r="S669" i="51"/>
  <c r="P669" i="51"/>
  <c r="W669" i="51" s="1"/>
  <c r="Q354" i="54"/>
  <c r="P354" i="54"/>
  <c r="W354" i="54" s="1"/>
  <c r="S354" i="54"/>
  <c r="AD642" i="54"/>
  <c r="Q642" i="54"/>
  <c r="S476" i="53"/>
  <c r="AD476" i="53"/>
  <c r="P314" i="53"/>
  <c r="W314" i="53" s="1"/>
  <c r="AD314" i="53"/>
  <c r="Q314" i="53"/>
  <c r="S314" i="53"/>
  <c r="S127" i="54"/>
  <c r="Q127" i="54"/>
  <c r="AD255" i="53"/>
  <c r="S255" i="53"/>
  <c r="Q255" i="53"/>
  <c r="AD197" i="53"/>
  <c r="Q197" i="53"/>
  <c r="AD358" i="54"/>
  <c r="Q358" i="54"/>
  <c r="P146" i="54"/>
  <c r="W146" i="54" s="1"/>
  <c r="Q146" i="54"/>
  <c r="S242" i="54"/>
  <c r="Q242" i="54"/>
  <c r="S122" i="53"/>
  <c r="Q122" i="53"/>
  <c r="AD112" i="53"/>
  <c r="S112" i="53"/>
  <c r="P112" i="53"/>
  <c r="W112" i="53" s="1"/>
  <c r="P30" i="51"/>
  <c r="W30" i="51" s="1"/>
  <c r="AD30" i="51"/>
  <c r="Q30" i="51"/>
  <c r="Q244" i="53"/>
  <c r="P244" i="53"/>
  <c r="W244" i="53" s="1"/>
  <c r="S244" i="53"/>
  <c r="Q384" i="54"/>
  <c r="S384" i="54"/>
  <c r="P198" i="54"/>
  <c r="W198" i="54" s="1"/>
  <c r="Q198" i="54"/>
  <c r="S263" i="54"/>
  <c r="AD263" i="54"/>
  <c r="AD317" i="53"/>
  <c r="Q317" i="53"/>
  <c r="P317" i="53"/>
  <c r="W317" i="53" s="1"/>
  <c r="P436" i="54"/>
  <c r="W436" i="54" s="1"/>
  <c r="Q436" i="54"/>
  <c r="P331" i="54"/>
  <c r="W331" i="54" s="1"/>
  <c r="Q331" i="54"/>
  <c r="AD169" i="54"/>
  <c r="Q169" i="54"/>
  <c r="S119" i="53"/>
  <c r="AD119" i="53"/>
  <c r="P119" i="53"/>
  <c r="W119" i="53" s="1"/>
  <c r="P72" i="51"/>
  <c r="W72" i="51" s="1"/>
  <c r="Q72" i="51"/>
  <c r="AD131" i="51"/>
  <c r="Q131" i="51"/>
  <c r="S132" i="51"/>
  <c r="Q132" i="51"/>
  <c r="P208" i="53"/>
  <c r="W208" i="53" s="1"/>
  <c r="AD208" i="53"/>
  <c r="Q208" i="53"/>
  <c r="AD142" i="53"/>
  <c r="Q142" i="53"/>
  <c r="P142" i="53"/>
  <c r="W142" i="53" s="1"/>
  <c r="S142" i="53"/>
  <c r="AF542" i="59"/>
  <c r="AC542" i="59" s="1"/>
  <c r="AH542" i="59" s="1"/>
  <c r="AA542" i="59"/>
  <c r="AF316" i="59"/>
  <c r="AG316" i="59" s="1"/>
  <c r="AA316" i="59"/>
  <c r="AF550" i="59"/>
  <c r="AC550" i="59" s="1"/>
  <c r="AH550" i="59" s="1"/>
  <c r="AA550" i="59"/>
  <c r="Q426" i="51"/>
  <c r="AD134" i="51"/>
  <c r="Q133" i="51"/>
  <c r="AD334" i="51"/>
  <c r="Q463" i="51"/>
  <c r="AD450" i="51"/>
  <c r="Q136" i="51"/>
  <c r="P350" i="51"/>
  <c r="W350" i="51" s="1"/>
  <c r="P164" i="51"/>
  <c r="W164" i="51" s="1"/>
  <c r="Q202" i="51"/>
  <c r="S316" i="51"/>
  <c r="AD321" i="51"/>
  <c r="S582" i="51"/>
  <c r="AD211" i="51"/>
  <c r="S493" i="51"/>
  <c r="Q473" i="51"/>
  <c r="P445" i="51"/>
  <c r="W445" i="51" s="1"/>
  <c r="S395" i="51"/>
  <c r="AD369" i="51"/>
  <c r="P173" i="51"/>
  <c r="W173" i="51" s="1"/>
  <c r="AD123" i="51"/>
  <c r="Q68" i="51"/>
  <c r="S18" i="51"/>
  <c r="AD115" i="51"/>
  <c r="Q201" i="51"/>
  <c r="AD151" i="51"/>
  <c r="AD250" i="51"/>
  <c r="Q284" i="51"/>
  <c r="P219" i="51"/>
  <c r="W219" i="51" s="1"/>
  <c r="AD219" i="51"/>
  <c r="P165" i="51"/>
  <c r="W165" i="51" s="1"/>
  <c r="P200" i="51"/>
  <c r="W200" i="51" s="1"/>
  <c r="S215" i="51"/>
  <c r="P174" i="51"/>
  <c r="W174" i="51" s="1"/>
  <c r="P49" i="51"/>
  <c r="W49" i="51" s="1"/>
  <c r="Q120" i="51"/>
  <c r="P70" i="51"/>
  <c r="W70" i="51" s="1"/>
  <c r="S325" i="51"/>
  <c r="AD155" i="51"/>
  <c r="Q433" i="51"/>
  <c r="S264" i="51"/>
  <c r="P314" i="51"/>
  <c r="W314" i="51" s="1"/>
  <c r="P177" i="51"/>
  <c r="W177" i="51" s="1"/>
  <c r="P131" i="51"/>
  <c r="W131" i="51" s="1"/>
  <c r="S72" i="51"/>
  <c r="AD58" i="51"/>
  <c r="AD452" i="51"/>
  <c r="P132" i="51"/>
  <c r="W132" i="51" s="1"/>
  <c r="S327" i="51"/>
  <c r="AD144" i="51"/>
  <c r="AD357" i="51"/>
  <c r="AD180" i="51"/>
  <c r="S308" i="51"/>
  <c r="AD179" i="53"/>
  <c r="S327" i="53"/>
  <c r="Q74" i="54"/>
  <c r="S61" i="54"/>
  <c r="S221" i="54"/>
  <c r="S168" i="54"/>
  <c r="Q186" i="54"/>
  <c r="Q222" i="54"/>
  <c r="Q263" i="54"/>
  <c r="S255" i="54"/>
  <c r="S358" i="54"/>
  <c r="P323" i="54"/>
  <c r="W323" i="54" s="1"/>
  <c r="AD242" i="54"/>
  <c r="AD193" i="54"/>
  <c r="S169" i="54"/>
  <c r="AD293" i="54"/>
  <c r="AD331" i="54"/>
  <c r="P217" i="54"/>
  <c r="W217" i="54" s="1"/>
  <c r="P213" i="54"/>
  <c r="W213" i="54" s="1"/>
  <c r="S285" i="54"/>
  <c r="P127" i="54"/>
  <c r="W127" i="54" s="1"/>
  <c r="AD198" i="54"/>
  <c r="S146" i="54"/>
  <c r="P18" i="53"/>
  <c r="W18" i="53" s="1"/>
  <c r="Q74" i="53"/>
  <c r="AD384" i="54"/>
  <c r="S570" i="54"/>
  <c r="Q589" i="54"/>
  <c r="AD438" i="54"/>
  <c r="AD436" i="54"/>
  <c r="AD369" i="53"/>
  <c r="P467" i="53"/>
  <c r="W467" i="53" s="1"/>
  <c r="Q112" i="53"/>
  <c r="S317" i="53"/>
  <c r="P642" i="54"/>
  <c r="W642" i="54" s="1"/>
  <c r="Q644" i="54"/>
  <c r="P608" i="54"/>
  <c r="W608" i="54" s="1"/>
  <c r="AD593" i="54"/>
  <c r="Q69" i="53"/>
  <c r="S655" i="54"/>
  <c r="AD621" i="53"/>
  <c r="Q476" i="53"/>
  <c r="P255" i="53"/>
  <c r="W255" i="53" s="1"/>
  <c r="AD122" i="53"/>
  <c r="S164" i="53"/>
  <c r="Q260" i="53"/>
  <c r="S68" i="53"/>
  <c r="S74" i="53"/>
  <c r="S208" i="53"/>
  <c r="AD667" i="53"/>
  <c r="P197" i="53"/>
  <c r="W197" i="53" s="1"/>
  <c r="Q184" i="53"/>
  <c r="Q666" i="51"/>
  <c r="Q669" i="51"/>
  <c r="S184" i="53"/>
  <c r="S69" i="53"/>
  <c r="AD371" i="53"/>
  <c r="S371" i="53"/>
  <c r="AD69" i="53"/>
  <c r="Q662" i="54"/>
  <c r="P122" i="53"/>
  <c r="W122" i="53" s="1"/>
  <c r="S600" i="54"/>
  <c r="AD238" i="54"/>
  <c r="Q238" i="54"/>
  <c r="S623" i="53"/>
  <c r="P541" i="54"/>
  <c r="W541" i="54" s="1"/>
  <c r="AD541" i="54"/>
  <c r="W386" i="59"/>
  <c r="Z386" i="59" s="1"/>
  <c r="AA386" i="59" s="1"/>
  <c r="W142" i="59"/>
  <c r="Z142" i="59" s="1"/>
  <c r="AA142" i="59" s="1"/>
  <c r="W534" i="59"/>
  <c r="Z534" i="59" s="1"/>
  <c r="AF534" i="59" s="1"/>
  <c r="AG534" i="59" s="1"/>
  <c r="W216" i="59"/>
  <c r="Z216" i="59" s="1"/>
  <c r="AF216" i="59" s="1"/>
  <c r="W467" i="59"/>
  <c r="Z467" i="59" s="1"/>
  <c r="AA467" i="59" s="1"/>
  <c r="AA275" i="59"/>
  <c r="AA567" i="59"/>
  <c r="AA13" i="59"/>
  <c r="Q161" i="51"/>
  <c r="Q297" i="51"/>
  <c r="AD150" i="51"/>
  <c r="AD308" i="51"/>
  <c r="S74" i="54"/>
  <c r="Q160" i="54"/>
  <c r="P193" i="54"/>
  <c r="W193" i="54" s="1"/>
  <c r="S253" i="54"/>
  <c r="P387" i="54"/>
  <c r="W387" i="54" s="1"/>
  <c r="S560" i="54"/>
  <c r="S597" i="54"/>
  <c r="AG419" i="59"/>
  <c r="AC419" i="59"/>
  <c r="AH419" i="59" s="1"/>
  <c r="AF537" i="59"/>
  <c r="AG537" i="59" s="1"/>
  <c r="AA496" i="59"/>
  <c r="W298" i="59"/>
  <c r="Z298" i="59" s="1"/>
  <c r="AF298" i="59" s="1"/>
  <c r="W290" i="59"/>
  <c r="Z290" i="59" s="1"/>
  <c r="AA290" i="59" s="1"/>
  <c r="W573" i="59"/>
  <c r="Z573" i="59" s="1"/>
  <c r="AF573" i="59" s="1"/>
  <c r="W234" i="59"/>
  <c r="Z234" i="59" s="1"/>
  <c r="AF234" i="59" s="1"/>
  <c r="AG234" i="59" s="1"/>
  <c r="W183" i="59"/>
  <c r="Z183" i="59" s="1"/>
  <c r="AA183" i="59" s="1"/>
  <c r="W536" i="59"/>
  <c r="Z536" i="59" s="1"/>
  <c r="AF536" i="59" s="1"/>
  <c r="AG536" i="59" s="1"/>
  <c r="W213" i="59"/>
  <c r="Z213" i="59" s="1"/>
  <c r="AA213" i="59" s="1"/>
  <c r="W415" i="59"/>
  <c r="Z415" i="59" s="1"/>
  <c r="AF415" i="59" s="1"/>
  <c r="W432" i="59"/>
  <c r="Z432" i="59" s="1"/>
  <c r="AA432" i="59" s="1"/>
  <c r="W413" i="59"/>
  <c r="Z413" i="59" s="1"/>
  <c r="AA413" i="59" s="1"/>
  <c r="W256" i="59"/>
  <c r="Z256" i="59" s="1"/>
  <c r="AF256" i="59" s="1"/>
  <c r="W318" i="59"/>
  <c r="Z318" i="59" s="1"/>
  <c r="AA318" i="59" s="1"/>
  <c r="W615" i="59"/>
  <c r="Z615" i="59" s="1"/>
  <c r="AF615" i="59" s="1"/>
  <c r="AG615" i="59" s="1"/>
  <c r="W614" i="59"/>
  <c r="Z614" i="59" s="1"/>
  <c r="AA614" i="59" s="1"/>
  <c r="W603" i="59"/>
  <c r="Z603" i="59" s="1"/>
  <c r="AA603" i="59" s="1"/>
  <c r="AC341" i="59"/>
  <c r="AH341" i="59" s="1"/>
  <c r="AG496" i="59"/>
  <c r="AC496" i="59"/>
  <c r="AH496" i="59" s="1"/>
  <c r="AA523" i="59"/>
  <c r="AA357" i="59"/>
  <c r="AC528" i="59"/>
  <c r="AH528" i="59" s="1"/>
  <c r="AA14" i="59"/>
  <c r="W613" i="59"/>
  <c r="Z613" i="59" s="1"/>
  <c r="AF613" i="59" s="1"/>
  <c r="AG613" i="59" s="1"/>
  <c r="W606" i="59"/>
  <c r="Z606" i="59" s="1"/>
  <c r="AF606" i="59" s="1"/>
  <c r="AG606" i="59" s="1"/>
  <c r="W587" i="59"/>
  <c r="Z587" i="59" s="1"/>
  <c r="AF587" i="59" s="1"/>
  <c r="AG587" i="59" s="1"/>
  <c r="W396" i="59"/>
  <c r="Z396" i="59" s="1"/>
  <c r="AA396" i="59" s="1"/>
  <c r="W473" i="59"/>
  <c r="Z473" i="59" s="1"/>
  <c r="AF473" i="59" s="1"/>
  <c r="AG473" i="59" s="1"/>
  <c r="W469" i="59"/>
  <c r="Z469" i="59" s="1"/>
  <c r="AF469" i="59" s="1"/>
  <c r="AG469" i="59" s="1"/>
  <c r="W131" i="59"/>
  <c r="Z131" i="59" s="1"/>
  <c r="AA131" i="59" s="1"/>
  <c r="W589" i="59"/>
  <c r="Z589" i="59" s="1"/>
  <c r="AA589" i="59" s="1"/>
  <c r="W558" i="59"/>
  <c r="Z558" i="59" s="1"/>
  <c r="AF558" i="59" s="1"/>
  <c r="W88" i="59"/>
  <c r="Z88" i="59" s="1"/>
  <c r="AA88" i="59" s="1"/>
  <c r="W241" i="59"/>
  <c r="Z241" i="59" s="1"/>
  <c r="AA241" i="59" s="1"/>
  <c r="W300" i="59"/>
  <c r="Z300" i="59" s="1"/>
  <c r="AF300" i="59" s="1"/>
  <c r="W642" i="59"/>
  <c r="Z642" i="59" s="1"/>
  <c r="AA642" i="59" s="1"/>
  <c r="AG542" i="59"/>
  <c r="AG357" i="59"/>
  <c r="AC357" i="59"/>
  <c r="AH357" i="59" s="1"/>
  <c r="AG14" i="59"/>
  <c r="AC14" i="59"/>
  <c r="AH14" i="59" s="1"/>
  <c r="AC498" i="59"/>
  <c r="AH498" i="59" s="1"/>
  <c r="AC567" i="59"/>
  <c r="AH567" i="59" s="1"/>
  <c r="W514" i="59"/>
  <c r="Z514" i="59" s="1"/>
  <c r="AA514" i="59" s="1"/>
  <c r="W339" i="59"/>
  <c r="Z339" i="59" s="1"/>
  <c r="AF339" i="59" s="1"/>
  <c r="AG339" i="59" s="1"/>
  <c r="W25" i="59"/>
  <c r="Z25" i="59" s="1"/>
  <c r="AF25" i="59" s="1"/>
  <c r="AG25" i="59" s="1"/>
  <c r="W243" i="59"/>
  <c r="Z243" i="59" s="1"/>
  <c r="AA243" i="59" s="1"/>
  <c r="W239" i="59"/>
  <c r="Z239" i="59" s="1"/>
  <c r="AF239" i="59" s="1"/>
  <c r="AG239" i="59" s="1"/>
  <c r="W24" i="59"/>
  <c r="Z24" i="59" s="1"/>
  <c r="AF24" i="59" s="1"/>
  <c r="AG24" i="59" s="1"/>
  <c r="W409" i="59"/>
  <c r="Z409" i="59" s="1"/>
  <c r="AF409" i="59" s="1"/>
  <c r="AG409" i="59" s="1"/>
  <c r="W530" i="59"/>
  <c r="Z530" i="59" s="1"/>
  <c r="AA530" i="59" s="1"/>
  <c r="W391" i="59"/>
  <c r="Z391" i="59" s="1"/>
  <c r="AA391" i="59" s="1"/>
  <c r="W411" i="59"/>
  <c r="Z411" i="59" s="1"/>
  <c r="AF411" i="59" s="1"/>
  <c r="W562" i="59"/>
  <c r="Z562" i="59" s="1"/>
  <c r="AF562" i="59" s="1"/>
  <c r="W21" i="59"/>
  <c r="Z21" i="59" s="1"/>
  <c r="AA21" i="59" s="1"/>
  <c r="AC13" i="59"/>
  <c r="AH13" i="59" s="1"/>
  <c r="W283" i="59"/>
  <c r="Z283" i="59" s="1"/>
  <c r="AF283" i="59" s="1"/>
  <c r="W524" i="59"/>
  <c r="Z524" i="59" s="1"/>
  <c r="AF524" i="59" s="1"/>
  <c r="W636" i="59"/>
  <c r="Z636" i="59" s="1"/>
  <c r="AA636" i="59" s="1"/>
  <c r="W611" i="59"/>
  <c r="Z611" i="59" s="1"/>
  <c r="AF611" i="59" s="1"/>
  <c r="W638" i="59"/>
  <c r="Z638" i="59" s="1"/>
  <c r="AA638" i="59" s="1"/>
  <c r="W591" i="59"/>
  <c r="Z591" i="59" s="1"/>
  <c r="AA591" i="59" s="1"/>
  <c r="W46" i="59"/>
  <c r="Z46" i="59" s="1"/>
  <c r="AA46" i="59" s="1"/>
  <c r="W380" i="59"/>
  <c r="Z380" i="59" s="1"/>
  <c r="AA380" i="59" s="1"/>
  <c r="W387" i="59"/>
  <c r="Z387" i="59" s="1"/>
  <c r="AA387" i="59" s="1"/>
  <c r="W602" i="59"/>
  <c r="Z602" i="59" s="1"/>
  <c r="AA602" i="59" s="1"/>
  <c r="W531" i="59"/>
  <c r="Z531" i="59" s="1"/>
  <c r="AF531" i="59" s="1"/>
  <c r="AG531" i="59" s="1"/>
  <c r="AA226" i="59"/>
  <c r="AF226" i="59"/>
  <c r="AF468" i="59"/>
  <c r="AA468" i="59"/>
  <c r="W26" i="59"/>
  <c r="Z26" i="59" s="1"/>
  <c r="W371" i="59"/>
  <c r="Z371" i="59" s="1"/>
  <c r="AA486" i="59"/>
  <c r="AF486" i="59"/>
  <c r="AF434" i="59"/>
  <c r="AA434" i="59"/>
  <c r="AA402" i="59"/>
  <c r="AF402" i="59"/>
  <c r="AC548" i="59"/>
  <c r="AH548" i="59" s="1"/>
  <c r="AG548" i="59"/>
  <c r="AF370" i="59"/>
  <c r="AA370" i="59"/>
  <c r="AF378" i="59"/>
  <c r="AA378" i="59"/>
  <c r="W43" i="59"/>
  <c r="Z43" i="59" s="1"/>
  <c r="W35" i="59"/>
  <c r="Z35" i="59" s="1"/>
  <c r="W27" i="59"/>
  <c r="Z27" i="59" s="1"/>
  <c r="AA22" i="59"/>
  <c r="AF22" i="59"/>
  <c r="W442" i="59"/>
  <c r="Z442" i="59" s="1"/>
  <c r="AF257" i="59"/>
  <c r="AA257" i="59"/>
  <c r="AF525" i="59"/>
  <c r="AA525" i="59"/>
  <c r="AF470" i="59"/>
  <c r="AA470" i="59"/>
  <c r="AF394" i="59"/>
  <c r="AA394" i="59"/>
  <c r="W69" i="59"/>
  <c r="Z69" i="59" s="1"/>
  <c r="W355" i="59"/>
  <c r="Z355" i="59" s="1"/>
  <c r="AD430" i="59"/>
  <c r="P430" i="59"/>
  <c r="S430" i="59"/>
  <c r="Q430" i="59"/>
  <c r="AD173" i="59"/>
  <c r="S173" i="59"/>
  <c r="Q173" i="59"/>
  <c r="P173" i="59"/>
  <c r="AD459" i="59"/>
  <c r="P459" i="59"/>
  <c r="S459" i="59"/>
  <c r="Q459" i="59"/>
  <c r="AD264" i="59"/>
  <c r="P264" i="59"/>
  <c r="Q264" i="59"/>
  <c r="S264" i="59"/>
  <c r="AD578" i="59"/>
  <c r="P578" i="59"/>
  <c r="S578" i="59"/>
  <c r="Q578" i="59"/>
  <c r="AD429" i="59"/>
  <c r="P429" i="59"/>
  <c r="Q429" i="59"/>
  <c r="S429" i="59"/>
  <c r="AD249" i="59"/>
  <c r="S249" i="59"/>
  <c r="Q249" i="59"/>
  <c r="P249" i="59"/>
  <c r="AD533" i="59"/>
  <c r="S533" i="59"/>
  <c r="P533" i="59"/>
  <c r="P217" i="59"/>
  <c r="AD217" i="59"/>
  <c r="Q217" i="59"/>
  <c r="S217" i="59"/>
  <c r="AD62" i="59"/>
  <c r="Q62" i="59"/>
  <c r="S62" i="59"/>
  <c r="P62" i="59"/>
  <c r="AD489" i="59"/>
  <c r="S489" i="59"/>
  <c r="Q489" i="59"/>
  <c r="P489" i="59"/>
  <c r="W612" i="59"/>
  <c r="Z612" i="59" s="1"/>
  <c r="AD202" i="59"/>
  <c r="S202" i="59"/>
  <c r="Q202" i="59"/>
  <c r="P202" i="59"/>
  <c r="AD555" i="59"/>
  <c r="S555" i="59"/>
  <c r="P555" i="59"/>
  <c r="W495" i="59"/>
  <c r="Z495" i="59" s="1"/>
  <c r="AD349" i="59"/>
  <c r="S349" i="59"/>
  <c r="Q349" i="59"/>
  <c r="P349" i="59"/>
  <c r="S169" i="59"/>
  <c r="Q169" i="59"/>
  <c r="AD169" i="59"/>
  <c r="P169" i="59"/>
  <c r="AD328" i="59"/>
  <c r="Q328" i="59"/>
  <c r="S328" i="59"/>
  <c r="P328" i="59"/>
  <c r="W328" i="59" s="1"/>
  <c r="Z328" i="59" s="1"/>
  <c r="AD323" i="59"/>
  <c r="P323" i="59"/>
  <c r="Q323" i="59"/>
  <c r="S323" i="59"/>
  <c r="W18" i="59"/>
  <c r="Z18" i="59" s="1"/>
  <c r="AD574" i="59"/>
  <c r="P574" i="59"/>
  <c r="S574" i="59"/>
  <c r="Q574" i="59"/>
  <c r="W186" i="59"/>
  <c r="Z186" i="59" s="1"/>
  <c r="AD146" i="59"/>
  <c r="S146" i="59"/>
  <c r="Q146" i="59"/>
  <c r="P146" i="59"/>
  <c r="AD133" i="59"/>
  <c r="S133" i="59"/>
  <c r="Q133" i="59"/>
  <c r="P133" i="59"/>
  <c r="AD265" i="59"/>
  <c r="Q265" i="59"/>
  <c r="S265" i="59"/>
  <c r="P265" i="59"/>
  <c r="S624" i="59"/>
  <c r="AD624" i="59"/>
  <c r="Q624" i="59"/>
  <c r="P624" i="59"/>
  <c r="AD233" i="59"/>
  <c r="P233" i="59"/>
  <c r="Q233" i="59"/>
  <c r="S233" i="59"/>
  <c r="AD294" i="59"/>
  <c r="S294" i="59"/>
  <c r="Q294" i="59"/>
  <c r="P294" i="59"/>
  <c r="AD335" i="59"/>
  <c r="P335" i="59"/>
  <c r="Q335" i="59"/>
  <c r="S335" i="59"/>
  <c r="W164" i="59"/>
  <c r="Z164" i="59" s="1"/>
  <c r="AD551" i="59"/>
  <c r="P551" i="59"/>
  <c r="S551" i="59"/>
  <c r="AD582" i="59"/>
  <c r="P582" i="59"/>
  <c r="S582" i="59"/>
  <c r="Q582" i="59"/>
  <c r="W128" i="59"/>
  <c r="Z128" i="59" s="1"/>
  <c r="AD327" i="59"/>
  <c r="P327" i="59"/>
  <c r="Q327" i="59"/>
  <c r="S327" i="59"/>
  <c r="AD545" i="59"/>
  <c r="S545" i="59"/>
  <c r="P545" i="59"/>
  <c r="AD45" i="59"/>
  <c r="P45" i="59"/>
  <c r="Q45" i="59"/>
  <c r="S45" i="59"/>
  <c r="S302" i="59"/>
  <c r="Q302" i="59"/>
  <c r="AD302" i="59"/>
  <c r="P302" i="59"/>
  <c r="W137" i="59"/>
  <c r="Z137" i="59" s="1"/>
  <c r="AD214" i="59"/>
  <c r="S214" i="59"/>
  <c r="Q214" i="59"/>
  <c r="P214" i="59"/>
  <c r="AD604" i="59"/>
  <c r="P604" i="59"/>
  <c r="Q604" i="59"/>
  <c r="S604" i="59"/>
  <c r="AD212" i="59"/>
  <c r="Q212" i="59"/>
  <c r="S212" i="59"/>
  <c r="P212" i="59"/>
  <c r="S640" i="59"/>
  <c r="AD640" i="59"/>
  <c r="Q640" i="59"/>
  <c r="P640" i="59"/>
  <c r="W580" i="59"/>
  <c r="Z580" i="59" s="1"/>
  <c r="W570" i="59"/>
  <c r="Z570" i="59" s="1"/>
  <c r="AD273" i="59"/>
  <c r="S273" i="59"/>
  <c r="Q273" i="59"/>
  <c r="P273" i="59"/>
  <c r="AD330" i="59"/>
  <c r="S330" i="59"/>
  <c r="Q330" i="59"/>
  <c r="P330" i="59"/>
  <c r="AD200" i="59"/>
  <c r="S200" i="59"/>
  <c r="Q200" i="59"/>
  <c r="P200" i="59"/>
  <c r="AA37" i="59"/>
  <c r="AF37" i="59"/>
  <c r="AF532" i="59"/>
  <c r="AA532" i="59"/>
  <c r="AA350" i="59"/>
  <c r="AF350" i="59"/>
  <c r="W410" i="59"/>
  <c r="Z410" i="59" s="1"/>
  <c r="AF517" i="59"/>
  <c r="AA517" i="59"/>
  <c r="W511" i="59"/>
  <c r="Z511" i="59" s="1"/>
  <c r="W563" i="59"/>
  <c r="Z563" i="59" s="1"/>
  <c r="W553" i="59"/>
  <c r="Z553" i="59" s="1"/>
  <c r="AA389" i="59"/>
  <c r="AF389" i="59"/>
  <c r="W293" i="59"/>
  <c r="Z293" i="59" s="1"/>
  <c r="AA412" i="59"/>
  <c r="AF412" i="59"/>
  <c r="W516" i="59"/>
  <c r="Z516" i="59" s="1"/>
  <c r="AF401" i="59"/>
  <c r="AA401" i="59"/>
  <c r="W554" i="59"/>
  <c r="Z554" i="59" s="1"/>
  <c r="W343" i="59"/>
  <c r="Z343" i="59" s="1"/>
  <c r="AC405" i="59"/>
  <c r="AH405" i="59" s="1"/>
  <c r="AF222" i="59"/>
  <c r="AA222" i="59"/>
  <c r="AF383" i="59"/>
  <c r="AA383" i="59"/>
  <c r="W255" i="59"/>
  <c r="Z255" i="59" s="1"/>
  <c r="AA49" i="59"/>
  <c r="AF49" i="59"/>
  <c r="W16" i="59"/>
  <c r="Z16" i="59" s="1"/>
  <c r="AF373" i="59"/>
  <c r="AA373" i="59"/>
  <c r="AA388" i="59"/>
  <c r="AF388" i="59"/>
  <c r="W392" i="59"/>
  <c r="Z392" i="59" s="1"/>
  <c r="W381" i="59"/>
  <c r="Z381" i="59" s="1"/>
  <c r="W561" i="59"/>
  <c r="Z561" i="59" s="1"/>
  <c r="W408" i="59"/>
  <c r="Z408" i="59" s="1"/>
  <c r="W513" i="59"/>
  <c r="Z513" i="59" s="1"/>
  <c r="W400" i="59"/>
  <c r="Z400" i="59" s="1"/>
  <c r="W379" i="59"/>
  <c r="Z379" i="59" s="1"/>
  <c r="W287" i="59"/>
  <c r="Z287" i="59" s="1"/>
  <c r="W515" i="59"/>
  <c r="Z515" i="59" s="1"/>
  <c r="AF20" i="59"/>
  <c r="AA20" i="59"/>
  <c r="W488" i="59"/>
  <c r="Z488" i="59" s="1"/>
  <c r="W461" i="59"/>
  <c r="Z461" i="59" s="1"/>
  <c r="AF244" i="59"/>
  <c r="AA244" i="59"/>
  <c r="AC523" i="59"/>
  <c r="AH523" i="59" s="1"/>
  <c r="W390" i="59"/>
  <c r="Z390" i="59" s="1"/>
  <c r="W231" i="59"/>
  <c r="Z231" i="59" s="1"/>
  <c r="AD174" i="59"/>
  <c r="P174" i="59"/>
  <c r="S174" i="59"/>
  <c r="Q174" i="59"/>
  <c r="AD209" i="59"/>
  <c r="P209" i="59"/>
  <c r="S209" i="59"/>
  <c r="Q209" i="59"/>
  <c r="W177" i="59"/>
  <c r="Z177" i="59" s="1"/>
  <c r="W585" i="59"/>
  <c r="Z585" i="59" s="1"/>
  <c r="W577" i="59"/>
  <c r="Z577" i="59" s="1"/>
  <c r="W623" i="59"/>
  <c r="Z623" i="59" s="1"/>
  <c r="AD235" i="59"/>
  <c r="P235" i="59"/>
  <c r="Q235" i="59"/>
  <c r="S235" i="59"/>
  <c r="AD566" i="59"/>
  <c r="P566" i="59"/>
  <c r="S566" i="59"/>
  <c r="Q566" i="59"/>
  <c r="W340" i="59"/>
  <c r="Z340" i="59" s="1"/>
  <c r="AD535" i="59"/>
  <c r="S535" i="59"/>
  <c r="P535" i="59"/>
  <c r="AD156" i="59"/>
  <c r="S156" i="59"/>
  <c r="Q156" i="59"/>
  <c r="P156" i="59"/>
  <c r="W280" i="59"/>
  <c r="Z280" i="59" s="1"/>
  <c r="AD281" i="59"/>
  <c r="S281" i="59"/>
  <c r="Q281" i="59"/>
  <c r="P281" i="59"/>
  <c r="W170" i="59"/>
  <c r="Z170" i="59" s="1"/>
  <c r="W179" i="59"/>
  <c r="Z179" i="59" s="1"/>
  <c r="W571" i="59"/>
  <c r="Z571" i="59" s="1"/>
  <c r="W437" i="59"/>
  <c r="Z437" i="59" s="1"/>
  <c r="AD140" i="59"/>
  <c r="S140" i="59"/>
  <c r="Q140" i="59"/>
  <c r="P140" i="59"/>
  <c r="AD152" i="59"/>
  <c r="Q152" i="59"/>
  <c r="S152" i="59"/>
  <c r="P152" i="59"/>
  <c r="AD428" i="59"/>
  <c r="P428" i="59"/>
  <c r="S428" i="59"/>
  <c r="Q428" i="59"/>
  <c r="AD162" i="59"/>
  <c r="P162" i="59"/>
  <c r="S162" i="59"/>
  <c r="Q162" i="59"/>
  <c r="AD232" i="59"/>
  <c r="Q232" i="59"/>
  <c r="S232" i="59"/>
  <c r="P232" i="59"/>
  <c r="W149" i="59"/>
  <c r="Z149" i="59" s="1"/>
  <c r="AD76" i="59"/>
  <c r="P76" i="59"/>
  <c r="S76" i="59"/>
  <c r="Q76" i="59"/>
  <c r="AD329" i="59"/>
  <c r="P329" i="59"/>
  <c r="S329" i="59"/>
  <c r="Q329" i="59"/>
  <c r="W332" i="59"/>
  <c r="Z332" i="59" s="1"/>
  <c r="AD278" i="59"/>
  <c r="P278" i="59"/>
  <c r="Q278" i="59"/>
  <c r="S278" i="59"/>
  <c r="S487" i="59"/>
  <c r="Q487" i="59"/>
  <c r="AD487" i="59"/>
  <c r="P487" i="59"/>
  <c r="AD154" i="59"/>
  <c r="Q154" i="59"/>
  <c r="S154" i="59"/>
  <c r="P154" i="59"/>
  <c r="W324" i="59"/>
  <c r="Z324" i="59" s="1"/>
  <c r="AD181" i="59"/>
  <c r="S181" i="59"/>
  <c r="Q181" i="59"/>
  <c r="P181" i="59"/>
  <c r="AD297" i="59"/>
  <c r="P297" i="59"/>
  <c r="Q297" i="59"/>
  <c r="S297" i="59"/>
  <c r="W303" i="59"/>
  <c r="Z303" i="59" s="1"/>
  <c r="AD180" i="59"/>
  <c r="P180" i="59"/>
  <c r="S180" i="59"/>
  <c r="Q180" i="59"/>
  <c r="AD301" i="59"/>
  <c r="P301" i="59"/>
  <c r="S301" i="59"/>
  <c r="Q301" i="59"/>
  <c r="AD54" i="59"/>
  <c r="Q54" i="59"/>
  <c r="S54" i="59"/>
  <c r="P54" i="59"/>
  <c r="AD79" i="59"/>
  <c r="P79" i="59"/>
  <c r="S79" i="59"/>
  <c r="Q79" i="59"/>
  <c r="S326" i="59"/>
  <c r="AD326" i="59"/>
  <c r="Q326" i="59"/>
  <c r="P326" i="59"/>
  <c r="W504" i="59"/>
  <c r="Z504" i="59" s="1"/>
  <c r="W607" i="59"/>
  <c r="Z607" i="59" s="1"/>
  <c r="AD584" i="59"/>
  <c r="P584" i="59"/>
  <c r="Q584" i="59"/>
  <c r="S584" i="59"/>
  <c r="W581" i="59"/>
  <c r="Z581" i="59" s="1"/>
  <c r="AD576" i="59"/>
  <c r="P576" i="59"/>
  <c r="Q576" i="59"/>
  <c r="S576" i="59"/>
  <c r="AD569" i="59"/>
  <c r="Q569" i="59"/>
  <c r="S569" i="59"/>
  <c r="P569" i="59"/>
  <c r="W141" i="59"/>
  <c r="Z141" i="59" s="1"/>
  <c r="S499" i="59"/>
  <c r="Q499" i="59"/>
  <c r="AD499" i="59"/>
  <c r="P499" i="59"/>
  <c r="AD493" i="59"/>
  <c r="P493" i="59"/>
  <c r="S493" i="59"/>
  <c r="Q493" i="59"/>
  <c r="AD439" i="59"/>
  <c r="P439" i="59"/>
  <c r="Q439" i="59"/>
  <c r="S439" i="59"/>
  <c r="S399" i="59"/>
  <c r="AD399" i="59"/>
  <c r="Q399" i="59"/>
  <c r="P399" i="59"/>
  <c r="AD549" i="59"/>
  <c r="S549" i="59"/>
  <c r="P549" i="59"/>
  <c r="AD539" i="59"/>
  <c r="S539" i="59"/>
  <c r="P539" i="59"/>
  <c r="AD63" i="59"/>
  <c r="P63" i="59"/>
  <c r="S63" i="59"/>
  <c r="Q63" i="59"/>
  <c r="AD41" i="59"/>
  <c r="P41" i="59"/>
  <c r="Q41" i="59"/>
  <c r="S41" i="59"/>
  <c r="S646" i="59"/>
  <c r="AD646" i="59"/>
  <c r="Q646" i="59"/>
  <c r="P646" i="59"/>
  <c r="AD266" i="59"/>
  <c r="P266" i="59"/>
  <c r="Q266" i="59"/>
  <c r="S266" i="59"/>
  <c r="AD184" i="59"/>
  <c r="P184" i="59"/>
  <c r="S184" i="59"/>
  <c r="Q184" i="59"/>
  <c r="AD639" i="59"/>
  <c r="P639" i="59"/>
  <c r="S639" i="59"/>
  <c r="Q639" i="59"/>
  <c r="W634" i="59"/>
  <c r="Z634" i="59" s="1"/>
  <c r="AD629" i="59"/>
  <c r="P629" i="59"/>
  <c r="Q629" i="59"/>
  <c r="S629" i="59"/>
  <c r="AD178" i="59"/>
  <c r="P178" i="59"/>
  <c r="S178" i="59"/>
  <c r="Q178" i="59"/>
  <c r="AD618" i="59"/>
  <c r="P618" i="59"/>
  <c r="S618" i="59"/>
  <c r="Q618" i="59"/>
  <c r="W590" i="59"/>
  <c r="Z590" i="59" s="1"/>
  <c r="AD193" i="59"/>
  <c r="P193" i="59"/>
  <c r="S193" i="59"/>
  <c r="Q193" i="59"/>
  <c r="W270" i="59"/>
  <c r="Z270" i="59" s="1"/>
  <c r="AD247" i="59"/>
  <c r="S247" i="59"/>
  <c r="Q247" i="59"/>
  <c r="P247" i="59"/>
  <c r="AD286" i="59"/>
  <c r="Q286" i="59"/>
  <c r="S286" i="59"/>
  <c r="P286" i="59"/>
  <c r="AD198" i="59"/>
  <c r="S198" i="59"/>
  <c r="Q198" i="59"/>
  <c r="P198" i="59"/>
  <c r="AD74" i="59"/>
  <c r="P74" i="59"/>
  <c r="S74" i="59"/>
  <c r="Q74" i="59"/>
  <c r="AD129" i="59"/>
  <c r="Q129" i="59"/>
  <c r="S129" i="59"/>
  <c r="P129" i="59"/>
  <c r="AD204" i="59"/>
  <c r="Q204" i="59"/>
  <c r="S204" i="59"/>
  <c r="P204" i="59"/>
  <c r="W258" i="59"/>
  <c r="Z258" i="59" s="1"/>
  <c r="AD406" i="59"/>
  <c r="P406" i="59"/>
  <c r="Q406" i="59"/>
  <c r="S406" i="59"/>
  <c r="AD196" i="59"/>
  <c r="Q196" i="59"/>
  <c r="S196" i="59"/>
  <c r="P196" i="59"/>
  <c r="AD192" i="59"/>
  <c r="S192" i="59"/>
  <c r="Q192" i="59"/>
  <c r="P192" i="59"/>
  <c r="AD291" i="59"/>
  <c r="P291" i="59"/>
  <c r="Q291" i="59"/>
  <c r="S291" i="59"/>
  <c r="W426" i="59"/>
  <c r="Z426" i="59" s="1"/>
  <c r="AD317" i="59"/>
  <c r="P317" i="59"/>
  <c r="S317" i="59"/>
  <c r="Q317" i="59"/>
  <c r="AD274" i="59"/>
  <c r="P274" i="59"/>
  <c r="Q274" i="59"/>
  <c r="S274" i="59"/>
  <c r="AD267" i="59"/>
  <c r="S267" i="59"/>
  <c r="Q267" i="59"/>
  <c r="P267" i="59"/>
  <c r="AD322" i="59"/>
  <c r="S322" i="59"/>
  <c r="Q322" i="59"/>
  <c r="P322" i="59"/>
  <c r="W322" i="59" s="1"/>
  <c r="Z322" i="59" s="1"/>
  <c r="S165" i="59"/>
  <c r="AD165" i="59"/>
  <c r="Q165" i="59"/>
  <c r="P165" i="59"/>
  <c r="AD307" i="59"/>
  <c r="P307" i="59"/>
  <c r="S307" i="59"/>
  <c r="Q307" i="59"/>
  <c r="AD182" i="59"/>
  <c r="P182" i="59"/>
  <c r="S182" i="59"/>
  <c r="Q182" i="59"/>
  <c r="AD195" i="59"/>
  <c r="P195" i="59"/>
  <c r="S195" i="59"/>
  <c r="Q195" i="59"/>
  <c r="AD259" i="59"/>
  <c r="P259" i="59"/>
  <c r="Q259" i="59"/>
  <c r="S259" i="59"/>
  <c r="AD443" i="59"/>
  <c r="P443" i="59"/>
  <c r="Q443" i="59"/>
  <c r="S443" i="59"/>
  <c r="AD503" i="59"/>
  <c r="P503" i="59"/>
  <c r="S503" i="59"/>
  <c r="Q503" i="59"/>
  <c r="AD475" i="59"/>
  <c r="P475" i="59"/>
  <c r="Q475" i="59"/>
  <c r="S475" i="59"/>
  <c r="W643" i="59"/>
  <c r="Z643" i="59" s="1"/>
  <c r="W616" i="59"/>
  <c r="Z616" i="59" s="1"/>
  <c r="AD572" i="59"/>
  <c r="P572" i="59"/>
  <c r="Q572" i="59"/>
  <c r="S572" i="59"/>
  <c r="AD641" i="59"/>
  <c r="P641" i="59"/>
  <c r="Q641" i="59"/>
  <c r="S641" i="59"/>
  <c r="AD620" i="59"/>
  <c r="P620" i="59"/>
  <c r="Q620" i="59"/>
  <c r="S620" i="59"/>
  <c r="W631" i="59"/>
  <c r="Z631" i="59" s="1"/>
  <c r="AD375" i="59"/>
  <c r="P375" i="59"/>
  <c r="Q375" i="59"/>
  <c r="S375" i="59"/>
  <c r="AD462" i="59"/>
  <c r="S462" i="59"/>
  <c r="Q462" i="59"/>
  <c r="P462" i="59"/>
  <c r="AD158" i="59"/>
  <c r="S158" i="59"/>
  <c r="Q158" i="59"/>
  <c r="P158" i="59"/>
  <c r="AD208" i="59"/>
  <c r="S208" i="59"/>
  <c r="Q208" i="59"/>
  <c r="P208" i="59"/>
  <c r="AD325" i="59"/>
  <c r="P325" i="59"/>
  <c r="S325" i="59"/>
  <c r="Q325" i="59"/>
  <c r="AD130" i="59"/>
  <c r="P130" i="59"/>
  <c r="S130" i="59"/>
  <c r="Q130" i="59"/>
  <c r="AD610" i="59"/>
  <c r="P610" i="59"/>
  <c r="S610" i="59"/>
  <c r="Q610" i="59"/>
  <c r="AD588" i="59"/>
  <c r="P588" i="59"/>
  <c r="Q588" i="59"/>
  <c r="S588" i="59"/>
  <c r="W586" i="59"/>
  <c r="Z586" i="59" s="1"/>
  <c r="W356" i="59"/>
  <c r="Z356" i="59" s="1"/>
  <c r="AF466" i="59"/>
  <c r="AA466" i="59"/>
  <c r="W344" i="59"/>
  <c r="Z344" i="59" s="1"/>
  <c r="AF289" i="59"/>
  <c r="AA289" i="59"/>
  <c r="W427" i="59"/>
  <c r="Z427" i="59" s="1"/>
  <c r="AF368" i="59"/>
  <c r="AA368" i="59"/>
  <c r="AG248" i="59"/>
  <c r="AC248" i="59"/>
  <c r="AH248" i="59" s="1"/>
  <c r="AF438" i="59"/>
  <c r="AA438" i="59"/>
  <c r="W242" i="59"/>
  <c r="Z242" i="59" s="1"/>
  <c r="W238" i="59"/>
  <c r="Z238" i="59" s="1"/>
  <c r="AC397" i="59"/>
  <c r="AH397" i="59" s="1"/>
  <c r="AG397" i="59"/>
  <c r="W250" i="59"/>
  <c r="Z250" i="59" s="1"/>
  <c r="W416" i="59"/>
  <c r="Z416" i="59" s="1"/>
  <c r="AF418" i="59"/>
  <c r="AA418" i="59"/>
  <c r="AF276" i="59"/>
  <c r="AA276" i="59"/>
  <c r="P198" i="51"/>
  <c r="W198" i="51" s="1"/>
  <c r="Q198" i="51"/>
  <c r="S198" i="51"/>
  <c r="AD256" i="53"/>
  <c r="S256" i="53"/>
  <c r="Q256" i="53"/>
  <c r="W465" i="59"/>
  <c r="Z465" i="59" s="1"/>
  <c r="S646" i="51"/>
  <c r="AD646" i="51"/>
  <c r="W557" i="59"/>
  <c r="Z557" i="59" s="1"/>
  <c r="W282" i="59"/>
  <c r="Z282" i="59" s="1"/>
  <c r="W68" i="59"/>
  <c r="Z68" i="59" s="1"/>
  <c r="AD334" i="59"/>
  <c r="Q334" i="59"/>
  <c r="S334" i="59"/>
  <c r="P334" i="59"/>
  <c r="S460" i="59"/>
  <c r="Q460" i="59"/>
  <c r="AD460" i="59"/>
  <c r="P460" i="59"/>
  <c r="AD194" i="59"/>
  <c r="S194" i="59"/>
  <c r="Q194" i="59"/>
  <c r="P194" i="59"/>
  <c r="W136" i="59"/>
  <c r="Z136" i="59" s="1"/>
  <c r="AD50" i="59"/>
  <c r="S50" i="59"/>
  <c r="Q50" i="59"/>
  <c r="P50" i="59"/>
  <c r="W199" i="59"/>
  <c r="Z199" i="59" s="1"/>
  <c r="W354" i="59"/>
  <c r="Z354" i="59" s="1"/>
  <c r="AD71" i="59"/>
  <c r="P71" i="59"/>
  <c r="S71" i="59"/>
  <c r="Q71" i="59"/>
  <c r="AD568" i="59"/>
  <c r="P568" i="59"/>
  <c r="Q568" i="59"/>
  <c r="S568" i="59"/>
  <c r="AD225" i="59"/>
  <c r="S225" i="59"/>
  <c r="Q225" i="59"/>
  <c r="P225" i="59"/>
  <c r="AD175" i="59"/>
  <c r="S175" i="59"/>
  <c r="Q175" i="59"/>
  <c r="P175" i="59"/>
  <c r="AD73" i="59"/>
  <c r="P73" i="59"/>
  <c r="S73" i="59"/>
  <c r="Q73" i="59"/>
  <c r="AD185" i="59"/>
  <c r="S185" i="59"/>
  <c r="Q185" i="59"/>
  <c r="P185" i="59"/>
  <c r="AD205" i="59"/>
  <c r="P205" i="59"/>
  <c r="S205" i="59"/>
  <c r="Q205" i="59"/>
  <c r="AD366" i="59"/>
  <c r="P366" i="59"/>
  <c r="Q366" i="59"/>
  <c r="S366" i="59"/>
  <c r="P471" i="59"/>
  <c r="S471" i="59"/>
  <c r="AD471" i="59"/>
  <c r="Q471" i="59"/>
  <c r="AD292" i="59"/>
  <c r="S292" i="59"/>
  <c r="Q292" i="59"/>
  <c r="P292" i="59"/>
  <c r="AD78" i="59"/>
  <c r="P78" i="59"/>
  <c r="S78" i="59"/>
  <c r="Q78" i="59"/>
  <c r="W143" i="59"/>
  <c r="Z143" i="59" s="1"/>
  <c r="AD176" i="59"/>
  <c r="P176" i="59"/>
  <c r="S176" i="59"/>
  <c r="Q176" i="59"/>
  <c r="AD147" i="59"/>
  <c r="P147" i="59"/>
  <c r="S147" i="59"/>
  <c r="Q147" i="59"/>
  <c r="P228" i="59"/>
  <c r="S228" i="59"/>
  <c r="AD228" i="59"/>
  <c r="Q228" i="59"/>
  <c r="AD441" i="59"/>
  <c r="S441" i="59"/>
  <c r="Q441" i="59"/>
  <c r="P441" i="59"/>
  <c r="W203" i="59"/>
  <c r="Z203" i="59" s="1"/>
  <c r="AD167" i="59"/>
  <c r="S167" i="59"/>
  <c r="Q167" i="59"/>
  <c r="P167" i="59"/>
  <c r="AD168" i="59"/>
  <c r="P168" i="59"/>
  <c r="S168" i="59"/>
  <c r="Q168" i="59"/>
  <c r="AD261" i="59"/>
  <c r="P261" i="59"/>
  <c r="Q261" i="59"/>
  <c r="S261" i="59"/>
  <c r="AD77" i="59"/>
  <c r="S77" i="59"/>
  <c r="P77" i="59"/>
  <c r="Q77" i="59"/>
  <c r="AD346" i="59"/>
  <c r="P346" i="59"/>
  <c r="S346" i="59"/>
  <c r="Q346" i="59"/>
  <c r="P625" i="59"/>
  <c r="AD625" i="59"/>
  <c r="Q625" i="59"/>
  <c r="S625" i="59"/>
  <c r="AD601" i="59"/>
  <c r="Q601" i="59"/>
  <c r="S601" i="59"/>
  <c r="P601" i="59"/>
  <c r="AD583" i="59"/>
  <c r="S583" i="59"/>
  <c r="Q583" i="59"/>
  <c r="P583" i="59"/>
  <c r="AD579" i="59"/>
  <c r="Q579" i="59"/>
  <c r="S579" i="59"/>
  <c r="P579" i="59"/>
  <c r="AD575" i="59"/>
  <c r="S575" i="59"/>
  <c r="Q575" i="59"/>
  <c r="P575" i="59"/>
  <c r="AD619" i="59"/>
  <c r="S619" i="59"/>
  <c r="Q619" i="59"/>
  <c r="P619" i="59"/>
  <c r="AD645" i="59"/>
  <c r="P645" i="59"/>
  <c r="Q645" i="59"/>
  <c r="S645" i="59"/>
  <c r="AD497" i="59"/>
  <c r="P497" i="59"/>
  <c r="S497" i="59"/>
  <c r="Q497" i="59"/>
  <c r="AD491" i="59"/>
  <c r="P491" i="59"/>
  <c r="S491" i="59"/>
  <c r="Q491" i="59"/>
  <c r="AD458" i="59"/>
  <c r="P458" i="59"/>
  <c r="Q458" i="59"/>
  <c r="S458" i="59"/>
  <c r="W369" i="59"/>
  <c r="Z369" i="59" s="1"/>
  <c r="AD559" i="59"/>
  <c r="P559" i="59"/>
  <c r="Q559" i="59"/>
  <c r="S559" i="59"/>
  <c r="AD543" i="59"/>
  <c r="S543" i="59"/>
  <c r="P543" i="59"/>
  <c r="W277" i="59"/>
  <c r="Z277" i="59" s="1"/>
  <c r="W227" i="59"/>
  <c r="Z227" i="59" s="1"/>
  <c r="AD564" i="59"/>
  <c r="S564" i="59"/>
  <c r="Q564" i="59"/>
  <c r="P564" i="59"/>
  <c r="AD630" i="59"/>
  <c r="S630" i="59"/>
  <c r="Q630" i="59"/>
  <c r="P630" i="59"/>
  <c r="AD637" i="59"/>
  <c r="P637" i="59"/>
  <c r="Q637" i="59"/>
  <c r="S637" i="59"/>
  <c r="AD632" i="59"/>
  <c r="S632" i="59"/>
  <c r="Q632" i="59"/>
  <c r="P632" i="59"/>
  <c r="AD633" i="59"/>
  <c r="P633" i="59"/>
  <c r="Q633" i="59"/>
  <c r="S633" i="59"/>
  <c r="S644" i="59"/>
  <c r="AD644" i="59"/>
  <c r="Q644" i="59"/>
  <c r="P644" i="59"/>
  <c r="AD599" i="59"/>
  <c r="S599" i="59"/>
  <c r="Q599" i="59"/>
  <c r="P599" i="59"/>
  <c r="AD647" i="59"/>
  <c r="P647" i="59"/>
  <c r="S647" i="59"/>
  <c r="Q647" i="59"/>
  <c r="AD348" i="59"/>
  <c r="P348" i="59"/>
  <c r="Q348" i="59"/>
  <c r="S348" i="59"/>
  <c r="AD617" i="59"/>
  <c r="S617" i="59"/>
  <c r="Q617" i="59"/>
  <c r="P617" i="59"/>
  <c r="W148" i="59"/>
  <c r="Z148" i="59" s="1"/>
  <c r="AD500" i="59"/>
  <c r="P500" i="59"/>
  <c r="Q500" i="59"/>
  <c r="S500" i="59"/>
  <c r="AD319" i="59"/>
  <c r="P319" i="59"/>
  <c r="Q319" i="59"/>
  <c r="S319" i="59"/>
  <c r="AD201" i="59"/>
  <c r="P201" i="59"/>
  <c r="S201" i="59"/>
  <c r="Q201" i="59"/>
  <c r="AD138" i="59"/>
  <c r="S138" i="59"/>
  <c r="Q138" i="59"/>
  <c r="P138" i="59"/>
  <c r="AD52" i="59"/>
  <c r="Q52" i="59"/>
  <c r="S52" i="59"/>
  <c r="P52" i="59"/>
  <c r="AD263" i="59"/>
  <c r="S263" i="59"/>
  <c r="Q263" i="59"/>
  <c r="P263" i="59"/>
  <c r="AD172" i="59"/>
  <c r="P172" i="59"/>
  <c r="S172" i="59"/>
  <c r="Q172" i="59"/>
  <c r="W153" i="59"/>
  <c r="Z153" i="59" s="1"/>
  <c r="S320" i="59"/>
  <c r="AD320" i="59"/>
  <c r="Q320" i="59"/>
  <c r="P320" i="59"/>
  <c r="AD268" i="59"/>
  <c r="P268" i="59"/>
  <c r="Q268" i="59"/>
  <c r="S268" i="59"/>
  <c r="AD367" i="59"/>
  <c r="P367" i="59"/>
  <c r="Q367" i="59"/>
  <c r="S367" i="59"/>
  <c r="AD541" i="59"/>
  <c r="S541" i="59"/>
  <c r="P541" i="59"/>
  <c r="AD127" i="59"/>
  <c r="Q127" i="59"/>
  <c r="S127" i="59"/>
  <c r="P127" i="59"/>
  <c r="AD163" i="59"/>
  <c r="Q163" i="59"/>
  <c r="S163" i="59"/>
  <c r="P163" i="59"/>
  <c r="AD272" i="59"/>
  <c r="P272" i="59"/>
  <c r="Q272" i="59"/>
  <c r="S272" i="59"/>
  <c r="AD385" i="59"/>
  <c r="P385" i="59"/>
  <c r="S385" i="59"/>
  <c r="Q385" i="59"/>
  <c r="AD345" i="59"/>
  <c r="S345" i="59"/>
  <c r="Q345" i="59"/>
  <c r="P345" i="59"/>
  <c r="W139" i="59"/>
  <c r="Z139" i="59" s="1"/>
  <c r="P474" i="59"/>
  <c r="AD474" i="59"/>
  <c r="Q474" i="59"/>
  <c r="S474" i="59"/>
  <c r="AD47" i="59"/>
  <c r="P47" i="59"/>
  <c r="Q47" i="59"/>
  <c r="S47" i="59"/>
  <c r="AD546" i="59"/>
  <c r="S546" i="59"/>
  <c r="P546" i="59"/>
  <c r="AD505" i="59"/>
  <c r="P505" i="59"/>
  <c r="S505" i="59"/>
  <c r="Q505" i="59"/>
  <c r="AD501" i="59"/>
  <c r="P501" i="59"/>
  <c r="S501" i="59"/>
  <c r="Q501" i="59"/>
  <c r="AD502" i="59"/>
  <c r="P502" i="59"/>
  <c r="Q502" i="59"/>
  <c r="S502" i="59"/>
  <c r="P621" i="59"/>
  <c r="AD621" i="59"/>
  <c r="Q621" i="59"/>
  <c r="S621" i="59"/>
  <c r="W229" i="59"/>
  <c r="Z229" i="59" s="1"/>
  <c r="W635" i="59"/>
  <c r="Z635" i="59" s="1"/>
  <c r="S395" i="59"/>
  <c r="AD395" i="59"/>
  <c r="Q395" i="59"/>
  <c r="P395" i="59"/>
  <c r="AD304" i="59"/>
  <c r="Q304" i="59"/>
  <c r="S304" i="59"/>
  <c r="P304" i="59"/>
  <c r="AD211" i="59"/>
  <c r="P211" i="59"/>
  <c r="S211" i="59"/>
  <c r="Q211" i="59"/>
  <c r="AD296" i="59"/>
  <c r="S296" i="59"/>
  <c r="Q296" i="59"/>
  <c r="P296" i="59"/>
  <c r="S626" i="59"/>
  <c r="AD626" i="59"/>
  <c r="Q626" i="59"/>
  <c r="P626" i="59"/>
  <c r="S507" i="59"/>
  <c r="Q507" i="59"/>
  <c r="AD507" i="59"/>
  <c r="P507" i="59"/>
  <c r="AD285" i="59"/>
  <c r="P285" i="59"/>
  <c r="Q285" i="59"/>
  <c r="S285" i="59"/>
  <c r="AD56" i="59"/>
  <c r="Q56" i="59"/>
  <c r="S56" i="59"/>
  <c r="P56" i="59"/>
  <c r="AD628" i="59"/>
  <c r="P628" i="59"/>
  <c r="Q628" i="59"/>
  <c r="S628" i="59"/>
  <c r="P215" i="59"/>
  <c r="AD215" i="59"/>
  <c r="Q215" i="59"/>
  <c r="S215" i="59"/>
  <c r="AD206" i="59"/>
  <c r="S206" i="59"/>
  <c r="Q206" i="59"/>
  <c r="P206" i="59"/>
  <c r="AD197" i="59"/>
  <c r="P197" i="59"/>
  <c r="S197" i="59"/>
  <c r="Q197" i="59"/>
  <c r="AD207" i="59"/>
  <c r="P207" i="59"/>
  <c r="S207" i="59"/>
  <c r="Q207" i="59"/>
  <c r="AD306" i="59"/>
  <c r="S306" i="59"/>
  <c r="Q306" i="59"/>
  <c r="P306" i="59"/>
  <c r="AD161" i="59"/>
  <c r="S161" i="59"/>
  <c r="Q161" i="59"/>
  <c r="P161" i="59"/>
  <c r="AD295" i="59"/>
  <c r="P295" i="59"/>
  <c r="Q295" i="59"/>
  <c r="S295" i="59"/>
  <c r="W622" i="59"/>
  <c r="Z622" i="59" s="1"/>
  <c r="AD593" i="59"/>
  <c r="S593" i="59"/>
  <c r="Q593" i="59"/>
  <c r="P593" i="59"/>
  <c r="W592" i="59"/>
  <c r="Z592" i="59" s="1"/>
  <c r="AD218" i="59"/>
  <c r="S218" i="59"/>
  <c r="Q218" i="59"/>
  <c r="P218" i="59"/>
  <c r="W333" i="59"/>
  <c r="Z333" i="59" s="1"/>
  <c r="AF240" i="59"/>
  <c r="AA240" i="59"/>
  <c r="AA44" i="59"/>
  <c r="AF44" i="59"/>
  <c r="W398" i="59"/>
  <c r="Z398" i="59" s="1"/>
  <c r="W39" i="59"/>
  <c r="Z39" i="59" s="1"/>
  <c r="W30" i="59"/>
  <c r="Z30" i="59" s="1"/>
  <c r="AA126" i="59"/>
  <c r="AF126" i="59"/>
  <c r="W414" i="59"/>
  <c r="Z414" i="59" s="1"/>
  <c r="AA393" i="59"/>
  <c r="AF393" i="59"/>
  <c r="AF463" i="59"/>
  <c r="AA463" i="59"/>
  <c r="AC260" i="59"/>
  <c r="AH260" i="59" s="1"/>
  <c r="AF305" i="59"/>
  <c r="AA305" i="59"/>
  <c r="W407" i="59"/>
  <c r="Z407" i="59" s="1"/>
  <c r="AC540" i="59"/>
  <c r="AH540" i="59" s="1"/>
  <c r="AG374" i="59"/>
  <c r="AC374" i="59"/>
  <c r="AH374" i="59" s="1"/>
  <c r="AF342" i="59"/>
  <c r="AA342" i="59"/>
  <c r="AC237" i="59"/>
  <c r="AH237" i="59" s="1"/>
  <c r="AC42" i="59"/>
  <c r="AH42" i="59" s="1"/>
  <c r="W376" i="59"/>
  <c r="Z376" i="59" s="1"/>
  <c r="W299" i="59"/>
  <c r="Z299" i="59" s="1"/>
  <c r="AC275" i="59"/>
  <c r="AH275" i="59" s="1"/>
  <c r="W38" i="59"/>
  <c r="Z38" i="59" s="1"/>
  <c r="AA512" i="59"/>
  <c r="AF512" i="59"/>
  <c r="AF338" i="59"/>
  <c r="AA338" i="59"/>
  <c r="AA490" i="59"/>
  <c r="AF490" i="59"/>
  <c r="AF440" i="59"/>
  <c r="AA440" i="59"/>
  <c r="AA67" i="59"/>
  <c r="AF67" i="59"/>
  <c r="W538" i="59"/>
  <c r="Z538" i="59" s="1"/>
  <c r="W95" i="59"/>
  <c r="Z95" i="59" s="1"/>
  <c r="AA95" i="59" s="1"/>
  <c r="AF65" i="59"/>
  <c r="AA65" i="59"/>
  <c r="AD352" i="59"/>
  <c r="P352" i="59"/>
  <c r="Q352" i="59"/>
  <c r="S352" i="59"/>
  <c r="AD157" i="59"/>
  <c r="P157" i="59"/>
  <c r="S157" i="59"/>
  <c r="Q157" i="59"/>
  <c r="AD251" i="59"/>
  <c r="Q251" i="59"/>
  <c r="S251" i="59"/>
  <c r="P251" i="59"/>
  <c r="AD135" i="59"/>
  <c r="S135" i="59"/>
  <c r="P135" i="59"/>
  <c r="Q135" i="59"/>
  <c r="AD125" i="59"/>
  <c r="Q125" i="59"/>
  <c r="S125" i="59"/>
  <c r="P125" i="59"/>
  <c r="AD34" i="59"/>
  <c r="Q34" i="59"/>
  <c r="S34" i="59"/>
  <c r="P34" i="59"/>
  <c r="AD252" i="59"/>
  <c r="P252" i="59"/>
  <c r="Q252" i="59"/>
  <c r="S252" i="59"/>
  <c r="AD382" i="59"/>
  <c r="S382" i="59"/>
  <c r="Q382" i="59"/>
  <c r="P382" i="59"/>
  <c r="AD171" i="59"/>
  <c r="Q171" i="59"/>
  <c r="S171" i="59"/>
  <c r="P171" i="59"/>
  <c r="AD269" i="59"/>
  <c r="S269" i="59"/>
  <c r="Q269" i="59"/>
  <c r="P269" i="59"/>
  <c r="AD372" i="59"/>
  <c r="P372" i="59"/>
  <c r="Q372" i="59"/>
  <c r="S372" i="59"/>
  <c r="AD600" i="59"/>
  <c r="P600" i="59"/>
  <c r="Q600" i="59"/>
  <c r="S600" i="59"/>
  <c r="AD72" i="59"/>
  <c r="P72" i="59"/>
  <c r="S72" i="59"/>
  <c r="Q72" i="59"/>
  <c r="AD605" i="59"/>
  <c r="S605" i="59"/>
  <c r="Q605" i="59"/>
  <c r="P605" i="59"/>
  <c r="AD321" i="59"/>
  <c r="P321" i="59"/>
  <c r="S321" i="59"/>
  <c r="Q321" i="59"/>
  <c r="AD435" i="59"/>
  <c r="S435" i="59"/>
  <c r="Q435" i="59"/>
  <c r="P435" i="59"/>
  <c r="S347" i="59"/>
  <c r="AD347" i="59"/>
  <c r="Q347" i="59"/>
  <c r="P347" i="59"/>
  <c r="AD331" i="59"/>
  <c r="P331" i="59"/>
  <c r="Q331" i="59"/>
  <c r="S331" i="59"/>
  <c r="AD433" i="59"/>
  <c r="Q433" i="59"/>
  <c r="S433" i="59"/>
  <c r="P433" i="59"/>
  <c r="AD188" i="59"/>
  <c r="P188" i="59"/>
  <c r="S188" i="59"/>
  <c r="Q188" i="59"/>
  <c r="AD132" i="59"/>
  <c r="P132" i="59"/>
  <c r="S132" i="59"/>
  <c r="Q132" i="59"/>
  <c r="AD75" i="59"/>
  <c r="P75" i="59"/>
  <c r="S75" i="59"/>
  <c r="Q75" i="59"/>
  <c r="W608" i="59"/>
  <c r="Z608" i="59" s="1"/>
  <c r="W166" i="59"/>
  <c r="Z166" i="59" s="1"/>
  <c r="AD144" i="59"/>
  <c r="S144" i="59"/>
  <c r="Q144" i="59"/>
  <c r="P144" i="59"/>
  <c r="AD210" i="59"/>
  <c r="S210" i="59"/>
  <c r="Q210" i="59"/>
  <c r="P210" i="59"/>
  <c r="AD151" i="59"/>
  <c r="P151" i="59"/>
  <c r="S151" i="59"/>
  <c r="Q151" i="59"/>
  <c r="AD187" i="59"/>
  <c r="Q187" i="59"/>
  <c r="S187" i="59"/>
  <c r="P187" i="59"/>
  <c r="AD150" i="59"/>
  <c r="Q150" i="59"/>
  <c r="S150" i="59"/>
  <c r="P150" i="59"/>
  <c r="AD145" i="59"/>
  <c r="P145" i="59"/>
  <c r="S145" i="59"/>
  <c r="Q145" i="59"/>
  <c r="AD221" i="59"/>
  <c r="S221" i="59"/>
  <c r="Q221" i="59"/>
  <c r="P221" i="59"/>
  <c r="AD155" i="59"/>
  <c r="P155" i="59"/>
  <c r="S155" i="59"/>
  <c r="Q155" i="59"/>
  <c r="AD271" i="59"/>
  <c r="Q271" i="59"/>
  <c r="S271" i="59"/>
  <c r="P271" i="59"/>
  <c r="AD560" i="59"/>
  <c r="S560" i="59"/>
  <c r="P560" i="59"/>
  <c r="AD23" i="59"/>
  <c r="S23" i="59"/>
  <c r="Q23" i="59"/>
  <c r="P23" i="59"/>
  <c r="W224" i="59"/>
  <c r="Z224" i="59" s="1"/>
  <c r="W472" i="59"/>
  <c r="Z472" i="59" s="1"/>
  <c r="W627" i="59"/>
  <c r="Z627" i="59" s="1"/>
  <c r="Q66" i="53"/>
  <c r="Q610" i="54"/>
  <c r="P597" i="54"/>
  <c r="W597" i="54" s="1"/>
  <c r="Q274" i="51"/>
  <c r="S541" i="54"/>
  <c r="AD265" i="54"/>
  <c r="P265" i="54"/>
  <c r="W265" i="54" s="1"/>
  <c r="AD585" i="54"/>
  <c r="P585" i="54"/>
  <c r="W585" i="54" s="1"/>
  <c r="Q131" i="54"/>
  <c r="P131" i="54"/>
  <c r="W131" i="54" s="1"/>
  <c r="S131" i="54"/>
  <c r="AD126" i="54"/>
  <c r="S126" i="54"/>
  <c r="S267" i="54"/>
  <c r="AD267" i="54"/>
  <c r="Q333" i="53"/>
  <c r="P333" i="53"/>
  <c r="W333" i="53" s="1"/>
  <c r="AD180" i="54"/>
  <c r="P180" i="54"/>
  <c r="W180" i="54" s="1"/>
  <c r="AD197" i="54"/>
  <c r="S197" i="54"/>
  <c r="P197" i="54"/>
  <c r="W197" i="54" s="1"/>
  <c r="P360" i="54"/>
  <c r="W360" i="54" s="1"/>
  <c r="Q360" i="54"/>
  <c r="S70" i="54"/>
  <c r="Q70" i="54"/>
  <c r="AD329" i="54"/>
  <c r="Q329" i="54"/>
  <c r="AD330" i="53"/>
  <c r="Q330" i="53"/>
  <c r="AD272" i="54"/>
  <c r="S272" i="54"/>
  <c r="S466" i="54"/>
  <c r="AD466" i="54"/>
  <c r="S179" i="54"/>
  <c r="Q179" i="54"/>
  <c r="AD179" i="54"/>
  <c r="P192" i="54"/>
  <c r="W192" i="54" s="1"/>
  <c r="S192" i="54"/>
  <c r="AD440" i="54"/>
  <c r="S440" i="54"/>
  <c r="P188" i="54"/>
  <c r="W188" i="54" s="1"/>
  <c r="S188" i="54"/>
  <c r="Q188" i="54"/>
  <c r="P178" i="54"/>
  <c r="W178" i="54" s="1"/>
  <c r="S178" i="54"/>
  <c r="Q178" i="54"/>
  <c r="Q664" i="54"/>
  <c r="S664" i="54"/>
  <c r="P72" i="54"/>
  <c r="W72" i="54" s="1"/>
  <c r="AD72" i="54"/>
  <c r="AD136" i="54"/>
  <c r="Q136" i="54"/>
  <c r="Q128" i="54"/>
  <c r="AD128" i="54"/>
  <c r="Q630" i="54"/>
  <c r="P630" i="54"/>
  <c r="W630" i="54" s="1"/>
  <c r="AD630" i="54"/>
  <c r="AD392" i="54"/>
  <c r="P392" i="54"/>
  <c r="W392" i="54" s="1"/>
  <c r="Q392" i="54"/>
  <c r="P76" i="54"/>
  <c r="W76" i="54" s="1"/>
  <c r="Q76" i="54"/>
  <c r="AD476" i="54"/>
  <c r="S476" i="54"/>
  <c r="P476" i="54"/>
  <c r="W476" i="54" s="1"/>
  <c r="AD368" i="54"/>
  <c r="S368" i="54"/>
  <c r="Q368" i="54"/>
  <c r="S271" i="54"/>
  <c r="P271" i="54"/>
  <c r="W271" i="54" s="1"/>
  <c r="AD142" i="54"/>
  <c r="S142" i="54"/>
  <c r="P142" i="54"/>
  <c r="W142" i="54" s="1"/>
  <c r="S181" i="54"/>
  <c r="AD181" i="54"/>
  <c r="Q181" i="54"/>
  <c r="S595" i="53"/>
  <c r="Q595" i="53"/>
  <c r="AD117" i="54"/>
  <c r="Q117" i="54"/>
  <c r="AD41" i="54"/>
  <c r="P41" i="54"/>
  <c r="W41" i="54" s="1"/>
  <c r="AD204" i="54"/>
  <c r="Q204" i="54"/>
  <c r="AD159" i="54"/>
  <c r="Q159" i="54"/>
  <c r="AD211" i="53"/>
  <c r="Q211" i="53"/>
  <c r="AD129" i="54"/>
  <c r="P129" i="54"/>
  <c r="W129" i="54" s="1"/>
  <c r="P59" i="53"/>
  <c r="W59" i="53" s="1"/>
  <c r="Q59" i="53"/>
  <c r="P325" i="53"/>
  <c r="W325" i="53" s="1"/>
  <c r="S325" i="53"/>
  <c r="Q203" i="53"/>
  <c r="AD203" i="53"/>
  <c r="AD76" i="51"/>
  <c r="Q76" i="51"/>
  <c r="Q255" i="51"/>
  <c r="AD255" i="51"/>
  <c r="S183" i="54"/>
  <c r="AD183" i="54"/>
  <c r="P183" i="54"/>
  <c r="W183" i="54" s="1"/>
  <c r="S18" i="54"/>
  <c r="Q18" i="54"/>
  <c r="P167" i="54"/>
  <c r="W167" i="54" s="1"/>
  <c r="AD167" i="54"/>
  <c r="AD259" i="54"/>
  <c r="S259" i="54"/>
  <c r="P259" i="54"/>
  <c r="W259" i="54" s="1"/>
  <c r="Q139" i="54"/>
  <c r="AD139" i="54"/>
  <c r="P153" i="54"/>
  <c r="W153" i="54" s="1"/>
  <c r="Q153" i="54"/>
  <c r="AD327" i="54"/>
  <c r="Q327" i="54"/>
  <c r="S223" i="54"/>
  <c r="AD223" i="54"/>
  <c r="AD202" i="54"/>
  <c r="P202" i="54"/>
  <c r="W202" i="54" s="1"/>
  <c r="Q202" i="54"/>
  <c r="S77" i="54"/>
  <c r="P77" i="54"/>
  <c r="W77" i="54" s="1"/>
  <c r="AD78" i="54"/>
  <c r="P78" i="54"/>
  <c r="W78" i="54" s="1"/>
  <c r="Q205" i="54"/>
  <c r="AD205" i="54"/>
  <c r="S205" i="54"/>
  <c r="P180" i="53"/>
  <c r="W180" i="53" s="1"/>
  <c r="AD180" i="53"/>
  <c r="Q204" i="53"/>
  <c r="AD204" i="53"/>
  <c r="S204" i="53"/>
  <c r="S41" i="53"/>
  <c r="Q41" i="53"/>
  <c r="P41" i="53"/>
  <c r="W41" i="53" s="1"/>
  <c r="AD285" i="51"/>
  <c r="Q285" i="51"/>
  <c r="Q605" i="53"/>
  <c r="S605" i="53"/>
  <c r="AD605" i="53"/>
  <c r="P443" i="53"/>
  <c r="W443" i="53" s="1"/>
  <c r="S443" i="53"/>
  <c r="AD122" i="51"/>
  <c r="S122" i="51"/>
  <c r="AD258" i="54"/>
  <c r="Q258" i="54"/>
  <c r="S258" i="54"/>
  <c r="S135" i="54"/>
  <c r="Q135" i="54"/>
  <c r="P68" i="53"/>
  <c r="W68" i="53" s="1"/>
  <c r="AD68" i="53"/>
  <c r="P163" i="51"/>
  <c r="W163" i="51" s="1"/>
  <c r="Q163" i="51"/>
  <c r="Q278" i="51"/>
  <c r="Q178" i="51"/>
  <c r="P471" i="51"/>
  <c r="W471" i="51" s="1"/>
  <c r="P450" i="51"/>
  <c r="W450" i="51" s="1"/>
  <c r="P221" i="51"/>
  <c r="W221" i="51" s="1"/>
  <c r="P141" i="51"/>
  <c r="W141" i="51" s="1"/>
  <c r="P187" i="51"/>
  <c r="W187" i="51" s="1"/>
  <c r="P181" i="51"/>
  <c r="W181" i="51" s="1"/>
  <c r="P316" i="51"/>
  <c r="W316" i="51" s="1"/>
  <c r="Q260" i="51"/>
  <c r="Q69" i="51"/>
  <c r="Q149" i="51"/>
  <c r="S317" i="51"/>
  <c r="Q258" i="51"/>
  <c r="P469" i="51"/>
  <c r="W469" i="51" s="1"/>
  <c r="P283" i="51"/>
  <c r="W283" i="51" s="1"/>
  <c r="AD456" i="51"/>
  <c r="S352" i="51"/>
  <c r="P130" i="51"/>
  <c r="W130" i="51" s="1"/>
  <c r="Q208" i="51"/>
  <c r="AD199" i="51"/>
  <c r="AD284" i="51"/>
  <c r="P140" i="51"/>
  <c r="W140" i="51" s="1"/>
  <c r="Q22" i="51"/>
  <c r="AD454" i="51"/>
  <c r="AD215" i="51"/>
  <c r="AD137" i="51"/>
  <c r="AD120" i="51"/>
  <c r="AD190" i="51"/>
  <c r="S263" i="51"/>
  <c r="AD325" i="51"/>
  <c r="P75" i="51"/>
  <c r="W75" i="51" s="1"/>
  <c r="P270" i="51"/>
  <c r="W270" i="51" s="1"/>
  <c r="AD296" i="51"/>
  <c r="Q444" i="51"/>
  <c r="AD314" i="51"/>
  <c r="Q58" i="51"/>
  <c r="P76" i="51"/>
  <c r="W76" i="51" s="1"/>
  <c r="AD163" i="51"/>
  <c r="S285" i="51"/>
  <c r="Q122" i="51"/>
  <c r="S180" i="53"/>
  <c r="S333" i="53"/>
  <c r="Q443" i="53"/>
  <c r="S41" i="54"/>
  <c r="S72" i="54"/>
  <c r="AD77" i="54"/>
  <c r="AD70" i="54"/>
  <c r="S76" i="54"/>
  <c r="Q78" i="54"/>
  <c r="Q180" i="54"/>
  <c r="P128" i="54"/>
  <c r="W128" i="54" s="1"/>
  <c r="AD135" i="54"/>
  <c r="P126" i="54"/>
  <c r="W126" i="54" s="1"/>
  <c r="S139" i="54"/>
  <c r="Q192" i="54"/>
  <c r="S129" i="54"/>
  <c r="Q265" i="54"/>
  <c r="P329" i="54"/>
  <c r="W329" i="54" s="1"/>
  <c r="P272" i="54"/>
  <c r="W272" i="54" s="1"/>
  <c r="AD360" i="54"/>
  <c r="Q267" i="54"/>
  <c r="P159" i="54"/>
  <c r="W159" i="54" s="1"/>
  <c r="AD153" i="54"/>
  <c r="AD271" i="54"/>
  <c r="AD131" i="54"/>
  <c r="AD188" i="54"/>
  <c r="S136" i="54"/>
  <c r="S204" i="54"/>
  <c r="P440" i="54"/>
  <c r="W440" i="54" s="1"/>
  <c r="Q455" i="54"/>
  <c r="P258" i="54"/>
  <c r="W258" i="54" s="1"/>
  <c r="S630" i="54"/>
  <c r="P251" i="51"/>
  <c r="W251" i="51" s="1"/>
  <c r="AD251" i="51"/>
  <c r="AD189" i="54"/>
  <c r="S189" i="54"/>
  <c r="S171" i="53"/>
  <c r="Q171" i="53"/>
  <c r="P605" i="53"/>
  <c r="W605" i="53" s="1"/>
  <c r="AD674" i="53"/>
  <c r="P674" i="53"/>
  <c r="W674" i="53" s="1"/>
  <c r="AD150" i="54"/>
  <c r="P150" i="54"/>
  <c r="W150" i="54" s="1"/>
  <c r="P204" i="53"/>
  <c r="W204" i="53" s="1"/>
  <c r="Q295" i="51"/>
  <c r="AD295" i="51"/>
  <c r="P327" i="51"/>
  <c r="W327" i="51" s="1"/>
  <c r="AD327" i="51"/>
  <c r="S155" i="54"/>
  <c r="Q155" i="54"/>
  <c r="AD220" i="54"/>
  <c r="S220" i="54"/>
  <c r="P337" i="54"/>
  <c r="W337" i="54" s="1"/>
  <c r="S337" i="54"/>
  <c r="P163" i="54"/>
  <c r="W163" i="54" s="1"/>
  <c r="AD163" i="54"/>
  <c r="S303" i="54"/>
  <c r="P303" i="54"/>
  <c r="W303" i="54" s="1"/>
  <c r="P602" i="53"/>
  <c r="W602" i="53" s="1"/>
  <c r="AD59" i="53"/>
  <c r="Q257" i="54"/>
  <c r="AD257" i="54"/>
  <c r="S133" i="54"/>
  <c r="P133" i="54"/>
  <c r="W133" i="54" s="1"/>
  <c r="AD452" i="53"/>
  <c r="P452" i="53"/>
  <c r="W452" i="53" s="1"/>
  <c r="P119" i="54"/>
  <c r="W119" i="54" s="1"/>
  <c r="S119" i="54"/>
  <c r="S469" i="53"/>
  <c r="Q469" i="53"/>
  <c r="P319" i="54"/>
  <c r="W319" i="54" s="1"/>
  <c r="Q319" i="54"/>
  <c r="AD317" i="54"/>
  <c r="P317" i="54"/>
  <c r="W317" i="54" s="1"/>
  <c r="AD151" i="54"/>
  <c r="S151" i="54"/>
  <c r="S166" i="54"/>
  <c r="P166" i="54"/>
  <c r="W166" i="54" s="1"/>
  <c r="S126" i="53"/>
  <c r="P126" i="53"/>
  <c r="W126" i="53" s="1"/>
  <c r="AD320" i="54"/>
  <c r="Q320" i="54"/>
  <c r="P353" i="54"/>
  <c r="W353" i="54" s="1"/>
  <c r="Q353" i="54"/>
  <c r="AD216" i="54"/>
  <c r="P216" i="54"/>
  <c r="W216" i="54" s="1"/>
  <c r="AD124" i="54"/>
  <c r="S124" i="54"/>
  <c r="AD251" i="53"/>
  <c r="Q251" i="53"/>
  <c r="AD665" i="53"/>
  <c r="P665" i="53"/>
  <c r="W665" i="53" s="1"/>
  <c r="Q165" i="54"/>
  <c r="Q570" i="54"/>
  <c r="Q438" i="54"/>
  <c r="S580" i="54"/>
  <c r="Q573" i="53"/>
  <c r="Q181" i="53"/>
  <c r="AD18" i="53"/>
  <c r="P646" i="53"/>
  <c r="W646" i="53" s="1"/>
  <c r="S66" i="53"/>
  <c r="S325" i="54"/>
  <c r="S176" i="54"/>
  <c r="P261" i="54"/>
  <c r="W261" i="54" s="1"/>
  <c r="AD405" i="53"/>
  <c r="AD398" i="51"/>
  <c r="Q655" i="51"/>
  <c r="Q666" i="54"/>
  <c r="Q606" i="54"/>
  <c r="P127" i="53"/>
  <c r="W127" i="53" s="1"/>
  <c r="Q143" i="53"/>
  <c r="AD167" i="53"/>
  <c r="P398" i="53"/>
  <c r="W398" i="53" s="1"/>
  <c r="S199" i="53"/>
  <c r="Q199" i="53"/>
  <c r="AD582" i="54"/>
  <c r="Q582" i="54"/>
  <c r="AD129" i="53"/>
  <c r="S129" i="53"/>
  <c r="P193" i="53"/>
  <c r="W193" i="53" s="1"/>
  <c r="AD193" i="53"/>
  <c r="S579" i="53"/>
  <c r="AD579" i="53"/>
  <c r="S73" i="53"/>
  <c r="Q73" i="53"/>
  <c r="P472" i="54"/>
  <c r="W472" i="54" s="1"/>
  <c r="Q472" i="54"/>
  <c r="S437" i="53"/>
  <c r="P437" i="53"/>
  <c r="W437" i="53" s="1"/>
  <c r="S258" i="53"/>
  <c r="P258" i="53"/>
  <c r="W258" i="53" s="1"/>
  <c r="S573" i="53"/>
  <c r="AD573" i="53"/>
  <c r="P453" i="54"/>
  <c r="W453" i="54" s="1"/>
  <c r="S453" i="54"/>
  <c r="AD320" i="53"/>
  <c r="P320" i="53"/>
  <c r="W320" i="53" s="1"/>
  <c r="AD164" i="53"/>
  <c r="P164" i="53"/>
  <c r="W164" i="53" s="1"/>
  <c r="Q37" i="53"/>
  <c r="S37" i="53"/>
  <c r="AD37" i="53"/>
  <c r="P37" i="53"/>
  <c r="W37" i="53" s="1"/>
  <c r="P637" i="54"/>
  <c r="W637" i="54" s="1"/>
  <c r="AD637" i="54"/>
  <c r="AD181" i="53"/>
  <c r="P181" i="53"/>
  <c r="W181" i="53" s="1"/>
  <c r="P474" i="54"/>
  <c r="W474" i="54" s="1"/>
  <c r="S474" i="54"/>
  <c r="P450" i="53"/>
  <c r="Q450" i="53"/>
  <c r="T676" i="53"/>
  <c r="S676" i="53" s="1"/>
  <c r="Q18" i="53"/>
  <c r="P165" i="53"/>
  <c r="W165" i="53" s="1"/>
  <c r="AD165" i="53"/>
  <c r="AD257" i="53"/>
  <c r="S257" i="53"/>
  <c r="S137" i="53"/>
  <c r="P137" i="53"/>
  <c r="W137" i="53" s="1"/>
  <c r="AD137" i="53"/>
  <c r="P324" i="53"/>
  <c r="W324" i="53" s="1"/>
  <c r="S324" i="53"/>
  <c r="P75" i="53"/>
  <c r="W75" i="53" s="1"/>
  <c r="Q75" i="53"/>
  <c r="AD76" i="53"/>
  <c r="Q76" i="53"/>
  <c r="P76" i="53"/>
  <c r="W76" i="53" s="1"/>
  <c r="AD140" i="53"/>
  <c r="Q140" i="53"/>
  <c r="S140" i="53"/>
  <c r="Q316" i="53"/>
  <c r="S316" i="53"/>
  <c r="S58" i="53"/>
  <c r="AD58" i="53"/>
  <c r="Q194" i="53"/>
  <c r="AD194" i="53"/>
  <c r="P194" i="53"/>
  <c r="W194" i="53" s="1"/>
  <c r="Q221" i="53"/>
  <c r="S221" i="53"/>
  <c r="AD456" i="53"/>
  <c r="P456" i="53"/>
  <c r="W456" i="53" s="1"/>
  <c r="AD365" i="53"/>
  <c r="S365" i="53"/>
  <c r="P199" i="53"/>
  <c r="W199" i="53" s="1"/>
  <c r="S73" i="54"/>
  <c r="S299" i="54"/>
  <c r="S238" i="54"/>
  <c r="P257" i="54"/>
  <c r="W257" i="54" s="1"/>
  <c r="P124" i="54"/>
  <c r="W124" i="54" s="1"/>
  <c r="Q440" i="54"/>
  <c r="S585" i="54"/>
  <c r="AD125" i="53"/>
  <c r="S624" i="54"/>
  <c r="AC245" i="53"/>
  <c r="AH245" i="53" s="1"/>
  <c r="AD459" i="54"/>
  <c r="S459" i="54"/>
  <c r="P479" i="54"/>
  <c r="W479" i="54" s="1"/>
  <c r="AD479" i="54"/>
  <c r="P623" i="51"/>
  <c r="W623" i="51" s="1"/>
  <c r="Q623" i="51"/>
  <c r="S596" i="54"/>
  <c r="P596" i="54"/>
  <c r="W596" i="54" s="1"/>
  <c r="AD273" i="51"/>
  <c r="S273" i="51"/>
  <c r="Q588" i="51"/>
  <c r="AD588" i="51"/>
  <c r="Q285" i="53"/>
  <c r="P285" i="53"/>
  <c r="W285" i="53" s="1"/>
  <c r="Q154" i="53"/>
  <c r="S154" i="53"/>
  <c r="P155" i="53"/>
  <c r="W155" i="53" s="1"/>
  <c r="AD155" i="53"/>
  <c r="Q155" i="53"/>
  <c r="Q389" i="53"/>
  <c r="AD389" i="53"/>
  <c r="AD350" i="53"/>
  <c r="Q350" i="53"/>
  <c r="S350" i="53"/>
  <c r="AD457" i="54"/>
  <c r="Q457" i="54"/>
  <c r="S607" i="54"/>
  <c r="P607" i="54"/>
  <c r="W607" i="54" s="1"/>
  <c r="Q607" i="54"/>
  <c r="AD599" i="51"/>
  <c r="Q599" i="51"/>
  <c r="S435" i="53"/>
  <c r="Q435" i="53"/>
  <c r="AD435" i="53"/>
  <c r="Q595" i="51"/>
  <c r="P595" i="51"/>
  <c r="W595" i="51" s="1"/>
  <c r="P151" i="53"/>
  <c r="W151" i="53" s="1"/>
  <c r="Q151" i="53"/>
  <c r="AD151" i="53"/>
  <c r="AD667" i="54"/>
  <c r="S667" i="54"/>
  <c r="AD576" i="54"/>
  <c r="Q576" i="54"/>
  <c r="AD561" i="54"/>
  <c r="S561" i="54"/>
  <c r="AD215" i="53"/>
  <c r="Q215" i="53"/>
  <c r="AD163" i="53"/>
  <c r="Q163" i="53"/>
  <c r="S163" i="53"/>
  <c r="P349" i="53"/>
  <c r="W349" i="53" s="1"/>
  <c r="Q349" i="53"/>
  <c r="S349" i="53"/>
  <c r="P471" i="53"/>
  <c r="W471" i="53" s="1"/>
  <c r="Q471" i="53"/>
  <c r="AD465" i="53"/>
  <c r="P465" i="53"/>
  <c r="W465" i="53" s="1"/>
  <c r="S465" i="53"/>
  <c r="AD120" i="53"/>
  <c r="Q120" i="53"/>
  <c r="S120" i="53"/>
  <c r="Q325" i="53"/>
  <c r="AD325" i="53"/>
  <c r="P203" i="53"/>
  <c r="W203" i="53" s="1"/>
  <c r="S203" i="53"/>
  <c r="AD200" i="53"/>
  <c r="S200" i="53"/>
  <c r="Q200" i="53"/>
  <c r="AD295" i="53"/>
  <c r="P295" i="53"/>
  <c r="W295" i="53" s="1"/>
  <c r="Q295" i="53"/>
  <c r="P634" i="51"/>
  <c r="W634" i="51" s="1"/>
  <c r="AD634" i="51"/>
  <c r="Q577" i="53"/>
  <c r="S577" i="53"/>
  <c r="P156" i="53"/>
  <c r="W156" i="53" s="1"/>
  <c r="AD156" i="53"/>
  <c r="Q156" i="53"/>
  <c r="P283" i="53"/>
  <c r="AD283" i="53"/>
  <c r="S283" i="53"/>
  <c r="Q283" i="53"/>
  <c r="S598" i="54"/>
  <c r="P598" i="54"/>
  <c r="W598" i="54" s="1"/>
  <c r="P220" i="53"/>
  <c r="W220" i="53" s="1"/>
  <c r="Q220" i="53"/>
  <c r="AD220" i="53"/>
  <c r="P166" i="53"/>
  <c r="W166" i="53" s="1"/>
  <c r="AD166" i="53"/>
  <c r="S115" i="53"/>
  <c r="P115" i="53"/>
  <c r="W115" i="53" s="1"/>
  <c r="AD115" i="53"/>
  <c r="S219" i="53"/>
  <c r="AD219" i="53"/>
  <c r="AD136" i="53"/>
  <c r="P136" i="53"/>
  <c r="W136" i="53" s="1"/>
  <c r="S136" i="53"/>
  <c r="AD454" i="53"/>
  <c r="S454" i="53"/>
  <c r="AD135" i="53"/>
  <c r="S135" i="53"/>
  <c r="P135" i="53"/>
  <c r="W135" i="53" s="1"/>
  <c r="Q221" i="51"/>
  <c r="Q181" i="51"/>
  <c r="AD149" i="51"/>
  <c r="AD258" i="51"/>
  <c r="Q493" i="51"/>
  <c r="Q469" i="51"/>
  <c r="Q283" i="51"/>
  <c r="P456" i="51"/>
  <c r="W456" i="51" s="1"/>
  <c r="P352" i="51"/>
  <c r="W352" i="51" s="1"/>
  <c r="S130" i="51"/>
  <c r="P199" i="51"/>
  <c r="W199" i="51" s="1"/>
  <c r="Q140" i="51"/>
  <c r="P454" i="51"/>
  <c r="W454" i="51" s="1"/>
  <c r="P137" i="51"/>
  <c r="W137" i="51" s="1"/>
  <c r="P120" i="51"/>
  <c r="W120" i="51" s="1"/>
  <c r="Q75" i="51"/>
  <c r="Q314" i="51"/>
  <c r="P58" i="51"/>
  <c r="W58" i="51" s="1"/>
  <c r="S76" i="51"/>
  <c r="Q150" i="51"/>
  <c r="Q301" i="51"/>
  <c r="S295" i="51"/>
  <c r="P255" i="51"/>
  <c r="W255" i="51" s="1"/>
  <c r="S674" i="53"/>
  <c r="Q180" i="53"/>
  <c r="Q41" i="54"/>
  <c r="Q72" i="54"/>
  <c r="Q73" i="54"/>
  <c r="Q77" i="54"/>
  <c r="AD18" i="54"/>
  <c r="S78" i="54"/>
  <c r="Q167" i="54"/>
  <c r="S128" i="54"/>
  <c r="P223" i="54"/>
  <c r="W223" i="54" s="1"/>
  <c r="P139" i="54"/>
  <c r="W139" i="54" s="1"/>
  <c r="S199" i="54"/>
  <c r="Q129" i="54"/>
  <c r="S327" i="54"/>
  <c r="S159" i="54"/>
  <c r="S117" i="54"/>
  <c r="S153" i="54"/>
  <c r="P205" i="54"/>
  <c r="W205" i="54" s="1"/>
  <c r="P268" i="54"/>
  <c r="W268" i="54" s="1"/>
  <c r="P136" i="54"/>
  <c r="W136" i="54" s="1"/>
  <c r="S202" i="54"/>
  <c r="P137" i="54"/>
  <c r="W137" i="54" s="1"/>
  <c r="P204" i="54"/>
  <c r="W204" i="54" s="1"/>
  <c r="Q183" i="54"/>
  <c r="P238" i="54"/>
  <c r="W238" i="54" s="1"/>
  <c r="Q259" i="54"/>
  <c r="S457" i="54"/>
  <c r="S576" i="54"/>
  <c r="Q561" i="54"/>
  <c r="P577" i="53"/>
  <c r="W577" i="53" s="1"/>
  <c r="P350" i="53"/>
  <c r="W350" i="53" s="1"/>
  <c r="P435" i="53"/>
  <c r="W435" i="53" s="1"/>
  <c r="S215" i="53"/>
  <c r="S211" i="53"/>
  <c r="S623" i="51"/>
  <c r="S634" i="51"/>
  <c r="P599" i="51"/>
  <c r="W599" i="51" s="1"/>
  <c r="S588" i="51"/>
  <c r="P667" i="54"/>
  <c r="W667" i="54" s="1"/>
  <c r="AD577" i="53"/>
  <c r="Q166" i="53"/>
  <c r="P211" i="53"/>
  <c r="W211" i="53" s="1"/>
  <c r="AD173" i="53"/>
  <c r="Q115" i="53"/>
  <c r="Q136" i="53"/>
  <c r="Q660" i="54"/>
  <c r="AD595" i="51"/>
  <c r="Q598" i="54"/>
  <c r="S220" i="53"/>
  <c r="Q279" i="53"/>
  <c r="Q454" i="53"/>
  <c r="S595" i="51"/>
  <c r="AD598" i="54"/>
  <c r="AD285" i="53"/>
  <c r="S59" i="53"/>
  <c r="AD607" i="54"/>
  <c r="AD471" i="53"/>
  <c r="P191" i="53"/>
  <c r="W191" i="53" s="1"/>
  <c r="AD191" i="53"/>
  <c r="AD592" i="51"/>
  <c r="P592" i="51"/>
  <c r="W592" i="51" s="1"/>
  <c r="Q595" i="54"/>
  <c r="AD595" i="54"/>
  <c r="P595" i="54"/>
  <c r="W595" i="54" s="1"/>
  <c r="P579" i="53"/>
  <c r="W579" i="53" s="1"/>
  <c r="Q579" i="53"/>
  <c r="P274" i="51"/>
  <c r="W274" i="51" s="1"/>
  <c r="AD274" i="51"/>
  <c r="AD445" i="53"/>
  <c r="Q445" i="53"/>
  <c r="P445" i="53"/>
  <c r="W445" i="53" s="1"/>
  <c r="P330" i="53"/>
  <c r="W330" i="53" s="1"/>
  <c r="S330" i="53"/>
  <c r="Q466" i="54"/>
  <c r="P466" i="54"/>
  <c r="W466" i="54" s="1"/>
  <c r="P455" i="54"/>
  <c r="W455" i="54" s="1"/>
  <c r="S455" i="54"/>
  <c r="S296" i="53"/>
  <c r="AD296" i="53"/>
  <c r="Q159" i="53"/>
  <c r="AD159" i="53"/>
  <c r="AD294" i="53"/>
  <c r="Q294" i="53"/>
  <c r="P294" i="53"/>
  <c r="W294" i="53" s="1"/>
  <c r="AD262" i="53"/>
  <c r="Q262" i="53"/>
  <c r="P262" i="53"/>
  <c r="W262" i="53" s="1"/>
  <c r="AD398" i="54"/>
  <c r="P398" i="54"/>
  <c r="W398" i="54" s="1"/>
  <c r="S116" i="53"/>
  <c r="AD116" i="53"/>
  <c r="P116" i="53"/>
  <c r="W116" i="53" s="1"/>
  <c r="P183" i="53"/>
  <c r="W183" i="53" s="1"/>
  <c r="S183" i="53"/>
  <c r="AD183" i="53"/>
  <c r="P250" i="53"/>
  <c r="W250" i="53" s="1"/>
  <c r="Q250" i="53"/>
  <c r="AD250" i="53"/>
  <c r="S646" i="53"/>
  <c r="AD646" i="53"/>
  <c r="Q591" i="53"/>
  <c r="AD591" i="53"/>
  <c r="S591" i="53"/>
  <c r="T677" i="53"/>
  <c r="Q219" i="53"/>
  <c r="AD469" i="53"/>
  <c r="P469" i="53"/>
  <c r="W469" i="53" s="1"/>
  <c r="Q54" i="54"/>
  <c r="AD54" i="54"/>
  <c r="S54" i="54"/>
  <c r="P627" i="53"/>
  <c r="W627" i="53" s="1"/>
  <c r="Q627" i="53"/>
  <c r="S328" i="51"/>
  <c r="Q328" i="51"/>
  <c r="W432" i="53"/>
  <c r="P634" i="53"/>
  <c r="W634" i="53" s="1"/>
  <c r="Q634" i="53"/>
  <c r="AD634" i="53"/>
  <c r="S634" i="53"/>
  <c r="AD291" i="51"/>
  <c r="Q291" i="51"/>
  <c r="P291" i="51"/>
  <c r="W291" i="51" s="1"/>
  <c r="S291" i="51"/>
  <c r="Q584" i="54"/>
  <c r="Q326" i="54"/>
  <c r="AD384" i="53"/>
  <c r="AD606" i="54"/>
  <c r="Q597" i="54"/>
  <c r="AD222" i="53"/>
  <c r="W427" i="53"/>
  <c r="P189" i="53"/>
  <c r="W189" i="53" s="1"/>
  <c r="Q591" i="54"/>
  <c r="AD636" i="54"/>
  <c r="P124" i="53"/>
  <c r="W124" i="53" s="1"/>
  <c r="Q609" i="54"/>
  <c r="S566" i="53"/>
  <c r="AD460" i="54"/>
  <c r="P298" i="53"/>
  <c r="W298" i="53" s="1"/>
  <c r="P154" i="54"/>
  <c r="W154" i="54" s="1"/>
  <c r="P606" i="54"/>
  <c r="W606" i="54" s="1"/>
  <c r="P655" i="51"/>
  <c r="W655" i="51" s="1"/>
  <c r="P598" i="53"/>
  <c r="W598" i="53" s="1"/>
  <c r="Q636" i="54"/>
  <c r="S259" i="53"/>
  <c r="AD658" i="54"/>
  <c r="P636" i="54"/>
  <c r="W636" i="54" s="1"/>
  <c r="P174" i="54"/>
  <c r="W174" i="54" s="1"/>
  <c r="P259" i="53"/>
  <c r="W259" i="53" s="1"/>
  <c r="P158" i="53"/>
  <c r="W158" i="53" s="1"/>
  <c r="P174" i="53"/>
  <c r="W174" i="53" s="1"/>
  <c r="Q119" i="51"/>
  <c r="AD565" i="54"/>
  <c r="S562" i="54"/>
  <c r="AD284" i="53"/>
  <c r="Q456" i="53"/>
  <c r="S214" i="53"/>
  <c r="AD437" i="53"/>
  <c r="S216" i="53"/>
  <c r="Q216" i="53"/>
  <c r="Q398" i="51"/>
  <c r="S398" i="51"/>
  <c r="AD462" i="54"/>
  <c r="S462" i="54"/>
  <c r="Q125" i="53"/>
  <c r="P125" i="53"/>
  <c r="W125" i="53" s="1"/>
  <c r="P284" i="53"/>
  <c r="W284" i="53" s="1"/>
  <c r="Q284" i="53"/>
  <c r="AD664" i="54"/>
  <c r="P664" i="54"/>
  <c r="W664" i="54" s="1"/>
  <c r="P426" i="53"/>
  <c r="W426" i="53" s="1"/>
  <c r="AD426" i="53"/>
  <c r="S426" i="53"/>
  <c r="P221" i="53"/>
  <c r="W221" i="53" s="1"/>
  <c r="AD221" i="53"/>
  <c r="S70" i="53"/>
  <c r="AD70" i="53"/>
  <c r="P70" i="53"/>
  <c r="W70" i="53" s="1"/>
  <c r="S134" i="53"/>
  <c r="AD134" i="53"/>
  <c r="Q134" i="53"/>
  <c r="Q126" i="53"/>
  <c r="AD126" i="53"/>
  <c r="Q604" i="54"/>
  <c r="P604" i="54"/>
  <c r="W604" i="54" s="1"/>
  <c r="S604" i="54"/>
  <c r="S253" i="53"/>
  <c r="AD253" i="53"/>
  <c r="P253" i="53"/>
  <c r="W253" i="53" s="1"/>
  <c r="S431" i="51"/>
  <c r="Q431" i="51"/>
  <c r="P431" i="51"/>
  <c r="W431" i="51" s="1"/>
  <c r="Q328" i="53"/>
  <c r="S328" i="53"/>
  <c r="AD192" i="53"/>
  <c r="Q192" i="53"/>
  <c r="S649" i="54"/>
  <c r="Q649" i="54"/>
  <c r="P595" i="53"/>
  <c r="W595" i="53" s="1"/>
  <c r="AD595" i="53"/>
  <c r="S291" i="53"/>
  <c r="AD291" i="53"/>
  <c r="P291" i="53"/>
  <c r="W291" i="53" s="1"/>
  <c r="S604" i="53"/>
  <c r="AD604" i="53"/>
  <c r="P604" i="53"/>
  <c r="W604" i="53" s="1"/>
  <c r="AD602" i="54"/>
  <c r="Q602" i="54"/>
  <c r="S127" i="53"/>
  <c r="AD127" i="53"/>
  <c r="P130" i="53"/>
  <c r="W130" i="53" s="1"/>
  <c r="Q130" i="53"/>
  <c r="S130" i="53"/>
  <c r="S484" i="54"/>
  <c r="AD484" i="54"/>
  <c r="Q308" i="53"/>
  <c r="P308" i="53"/>
  <c r="W308" i="53" s="1"/>
  <c r="AD236" i="53"/>
  <c r="P236" i="53"/>
  <c r="W236" i="53" s="1"/>
  <c r="S236" i="53"/>
  <c r="AD638" i="53"/>
  <c r="S638" i="53"/>
  <c r="P645" i="53"/>
  <c r="W645" i="53" s="1"/>
  <c r="S645" i="53"/>
  <c r="P290" i="51"/>
  <c r="W290" i="51" s="1"/>
  <c r="Q290" i="51"/>
  <c r="Q647" i="53"/>
  <c r="S647" i="53"/>
  <c r="AD473" i="53"/>
  <c r="Q473" i="53"/>
  <c r="P269" i="53"/>
  <c r="W269" i="53" s="1"/>
  <c r="Q269" i="53"/>
  <c r="AD654" i="54"/>
  <c r="P654" i="54"/>
  <c r="W654" i="54" s="1"/>
  <c r="S118" i="53"/>
  <c r="Q118" i="53"/>
  <c r="P118" i="53"/>
  <c r="W118" i="53" s="1"/>
  <c r="S49" i="53"/>
  <c r="Q49" i="53"/>
  <c r="AD398" i="53"/>
  <c r="W409" i="51"/>
  <c r="AD446" i="54"/>
  <c r="AD596" i="54"/>
  <c r="P559" i="51"/>
  <c r="W559" i="51" s="1"/>
  <c r="P649" i="54"/>
  <c r="W649" i="54" s="1"/>
  <c r="AD613" i="54"/>
  <c r="P153" i="53"/>
  <c r="W153" i="53" s="1"/>
  <c r="S65" i="53"/>
  <c r="AD559" i="51"/>
  <c r="S604" i="51"/>
  <c r="P604" i="51"/>
  <c r="W604" i="51" s="1"/>
  <c r="AD604" i="51"/>
  <c r="P323" i="53"/>
  <c r="W323" i="53" s="1"/>
  <c r="S184" i="54"/>
  <c r="AD627" i="53"/>
  <c r="S567" i="51"/>
  <c r="P567" i="51"/>
  <c r="W567" i="51" s="1"/>
  <c r="AD567" i="51"/>
  <c r="Q656" i="54"/>
  <c r="S174" i="53"/>
  <c r="P658" i="54"/>
  <c r="W658" i="54" s="1"/>
  <c r="Q384" i="53"/>
  <c r="P175" i="53"/>
  <c r="W175" i="53" s="1"/>
  <c r="AD49" i="53"/>
  <c r="P633" i="51"/>
  <c r="W633" i="51" s="1"/>
  <c r="AD633" i="51"/>
  <c r="AD218" i="53"/>
  <c r="Q153" i="53"/>
  <c r="AD189" i="53"/>
  <c r="Q478" i="54"/>
  <c r="P624" i="54"/>
  <c r="W624" i="54" s="1"/>
  <c r="Q259" i="53"/>
  <c r="P627" i="54"/>
  <c r="W627" i="54" s="1"/>
  <c r="AD478" i="54"/>
  <c r="Q562" i="54"/>
  <c r="AD216" i="53"/>
  <c r="S175" i="53"/>
  <c r="Q191" i="53"/>
  <c r="Q193" i="53"/>
  <c r="AD138" i="53"/>
  <c r="P624" i="53"/>
  <c r="W624" i="53" s="1"/>
  <c r="AD202" i="53"/>
  <c r="Q218" i="53"/>
  <c r="S193" i="53"/>
  <c r="P296" i="53"/>
  <c r="W296" i="53" s="1"/>
  <c r="S191" i="53"/>
  <c r="P159" i="53"/>
  <c r="W159" i="53" s="1"/>
  <c r="Q559" i="51"/>
  <c r="P152" i="54"/>
  <c r="W152" i="54" s="1"/>
  <c r="P460" i="54"/>
  <c r="W460" i="54" s="1"/>
  <c r="Q298" i="53"/>
  <c r="W354" i="53"/>
  <c r="Q652" i="51"/>
  <c r="W15" i="53"/>
  <c r="Q460" i="54"/>
  <c r="AD298" i="53"/>
  <c r="P652" i="51"/>
  <c r="W652" i="51" s="1"/>
  <c r="P484" i="54"/>
  <c r="W484" i="54" s="1"/>
  <c r="S595" i="54"/>
  <c r="S569" i="54"/>
  <c r="AD480" i="53"/>
  <c r="P434" i="54"/>
  <c r="W434" i="54" s="1"/>
  <c r="AD434" i="54"/>
  <c r="S434" i="54"/>
  <c r="Q434" i="54"/>
  <c r="Q459" i="54"/>
  <c r="Q479" i="54"/>
  <c r="Q571" i="54"/>
  <c r="P584" i="54"/>
  <c r="W584" i="54" s="1"/>
  <c r="S473" i="53"/>
  <c r="P405" i="53"/>
  <c r="W405" i="53" s="1"/>
  <c r="S384" i="53"/>
  <c r="P638" i="53"/>
  <c r="W638" i="53" s="1"/>
  <c r="S654" i="54"/>
  <c r="AD655" i="51"/>
  <c r="Q131" i="53"/>
  <c r="AD175" i="53"/>
  <c r="P205" i="53"/>
  <c r="W205" i="53" s="1"/>
  <c r="S202" i="53"/>
  <c r="P214" i="53"/>
  <c r="W214" i="53" s="1"/>
  <c r="S597" i="51"/>
  <c r="AD623" i="51"/>
  <c r="Q645" i="53"/>
  <c r="S658" i="54"/>
  <c r="AD647" i="53"/>
  <c r="P46" i="51"/>
  <c r="W46" i="51" s="1"/>
  <c r="P588" i="51"/>
  <c r="W588" i="51" s="1"/>
  <c r="S633" i="51"/>
  <c r="P609" i="54"/>
  <c r="W609" i="54" s="1"/>
  <c r="S174" i="54"/>
  <c r="AD124" i="53"/>
  <c r="S405" i="53"/>
  <c r="AD131" i="53"/>
  <c r="P202" i="53"/>
  <c r="W202" i="53" s="1"/>
  <c r="Q214" i="53"/>
  <c r="Q566" i="53"/>
  <c r="S218" i="53"/>
  <c r="Q173" i="53"/>
  <c r="P154" i="53"/>
  <c r="W154" i="53" s="1"/>
  <c r="AD153" i="53"/>
  <c r="S158" i="53"/>
  <c r="AD269" i="53"/>
  <c r="AD199" i="53"/>
  <c r="AD328" i="53"/>
  <c r="Q189" i="53"/>
  <c r="P192" i="53"/>
  <c r="W192" i="53" s="1"/>
  <c r="AD118" i="53"/>
  <c r="Q596" i="54"/>
  <c r="S657" i="53"/>
  <c r="Q627" i="54"/>
  <c r="Q174" i="54"/>
  <c r="S565" i="54"/>
  <c r="P389" i="53"/>
  <c r="W389" i="53" s="1"/>
  <c r="Q124" i="53"/>
  <c r="P162" i="53"/>
  <c r="W162" i="53" s="1"/>
  <c r="P264" i="53"/>
  <c r="W264" i="53" s="1"/>
  <c r="Q569" i="54"/>
  <c r="S182" i="53"/>
  <c r="AD627" i="54"/>
  <c r="P478" i="54"/>
  <c r="W478" i="54" s="1"/>
  <c r="Q565" i="54"/>
  <c r="P562" i="54"/>
  <c r="W562" i="54" s="1"/>
  <c r="AD624" i="54"/>
  <c r="P216" i="53"/>
  <c r="W216" i="53" s="1"/>
  <c r="AD290" i="51"/>
  <c r="S138" i="53"/>
  <c r="S167" i="53"/>
  <c r="S285" i="53"/>
  <c r="P129" i="53"/>
  <c r="W129" i="53" s="1"/>
  <c r="S205" i="53"/>
  <c r="S339" i="51"/>
  <c r="AD272" i="53"/>
  <c r="P131" i="53"/>
  <c r="W131" i="53" s="1"/>
  <c r="P173" i="53"/>
  <c r="W173" i="53" s="1"/>
  <c r="S269" i="53"/>
  <c r="Q398" i="53"/>
  <c r="P167" i="53"/>
  <c r="W167" i="53" s="1"/>
  <c r="S155" i="53"/>
  <c r="P138" i="53"/>
  <c r="W138" i="53" s="1"/>
  <c r="AD154" i="53"/>
  <c r="Q596" i="51"/>
  <c r="AD328" i="51"/>
  <c r="P328" i="51"/>
  <c r="W328" i="51" s="1"/>
  <c r="S119" i="51"/>
  <c r="P119" i="51"/>
  <c r="W119" i="51" s="1"/>
  <c r="AD596" i="51"/>
  <c r="AD596" i="53"/>
  <c r="Q596" i="53"/>
  <c r="P596" i="53"/>
  <c r="W596" i="53" s="1"/>
  <c r="Q462" i="54"/>
  <c r="P462" i="54"/>
  <c r="W462" i="54" s="1"/>
  <c r="S241" i="51"/>
  <c r="AD566" i="53"/>
  <c r="AD205" i="53"/>
  <c r="Q446" i="54"/>
  <c r="P143" i="53"/>
  <c r="W143" i="53" s="1"/>
  <c r="S446" i="54"/>
  <c r="T672" i="51"/>
  <c r="AD672" i="51" s="1"/>
  <c r="Q129" i="53"/>
  <c r="S596" i="51"/>
  <c r="AD308" i="53"/>
  <c r="Q174" i="53"/>
  <c r="P182" i="53"/>
  <c r="W182" i="53" s="1"/>
  <c r="AD569" i="54"/>
  <c r="Q182" i="53"/>
  <c r="AD145" i="54"/>
  <c r="AD643" i="54"/>
  <c r="P339" i="51"/>
  <c r="W339" i="51" s="1"/>
  <c r="P272" i="53"/>
  <c r="W272" i="53" s="1"/>
  <c r="P667" i="51"/>
  <c r="W667" i="51" s="1"/>
  <c r="P599" i="53"/>
  <c r="W599" i="53" s="1"/>
  <c r="AD266" i="53"/>
  <c r="AD339" i="51"/>
  <c r="S272" i="53"/>
  <c r="Q158" i="53"/>
  <c r="Q653" i="54"/>
  <c r="AD653" i="54"/>
  <c r="AD374" i="53"/>
  <c r="S374" i="53"/>
  <c r="S640" i="54"/>
  <c r="Q640" i="54"/>
  <c r="AD615" i="54"/>
  <c r="S615" i="54"/>
  <c r="S669" i="53"/>
  <c r="AD669" i="53"/>
  <c r="AD52" i="54"/>
  <c r="P52" i="54"/>
  <c r="W52" i="54" s="1"/>
  <c r="P365" i="54"/>
  <c r="W365" i="54" s="1"/>
  <c r="AD365" i="54"/>
  <c r="S632" i="54"/>
  <c r="P632" i="54"/>
  <c r="W632" i="54" s="1"/>
  <c r="AD606" i="53"/>
  <c r="P606" i="53"/>
  <c r="W606" i="53" s="1"/>
  <c r="AD128" i="53"/>
  <c r="P128" i="53"/>
  <c r="W128" i="53" s="1"/>
  <c r="Q670" i="54"/>
  <c r="S670" i="54"/>
  <c r="S586" i="53"/>
  <c r="AD586" i="53"/>
  <c r="Q669" i="54"/>
  <c r="S669" i="54"/>
  <c r="AD669" i="54"/>
  <c r="AD302" i="54"/>
  <c r="P302" i="54"/>
  <c r="W302" i="54" s="1"/>
  <c r="AD316" i="54"/>
  <c r="Q316" i="54"/>
  <c r="AD216" i="51"/>
  <c r="S216" i="51"/>
  <c r="P657" i="51"/>
  <c r="W657" i="51" s="1"/>
  <c r="Q657" i="51"/>
  <c r="AD657" i="51"/>
  <c r="AD187" i="54"/>
  <c r="Q187" i="54"/>
  <c r="P54" i="53"/>
  <c r="W54" i="53" s="1"/>
  <c r="S54" i="53"/>
  <c r="AD626" i="54"/>
  <c r="S626" i="54"/>
  <c r="AD443" i="51"/>
  <c r="P443" i="51"/>
  <c r="W443" i="51" s="1"/>
  <c r="AD281" i="54"/>
  <c r="S281" i="54"/>
  <c r="P71" i="53"/>
  <c r="W71" i="53" s="1"/>
  <c r="AD71" i="53"/>
  <c r="AD408" i="54"/>
  <c r="P408" i="54"/>
  <c r="W408" i="54" s="1"/>
  <c r="AD177" i="54"/>
  <c r="S177" i="54"/>
  <c r="AD143" i="51"/>
  <c r="Q143" i="51"/>
  <c r="S143" i="51"/>
  <c r="AD479" i="53"/>
  <c r="S479" i="53"/>
  <c r="AD668" i="54"/>
  <c r="S668" i="54"/>
  <c r="AD141" i="54"/>
  <c r="Q141" i="54"/>
  <c r="S157" i="53"/>
  <c r="Q157" i="53"/>
  <c r="S195" i="53"/>
  <c r="P195" i="53"/>
  <c r="W195" i="53" s="1"/>
  <c r="Q188" i="53"/>
  <c r="AD188" i="53"/>
  <c r="P188" i="53"/>
  <c r="W188" i="53" s="1"/>
  <c r="P657" i="54"/>
  <c r="W657" i="54" s="1"/>
  <c r="AD657" i="54"/>
  <c r="P470" i="54"/>
  <c r="W470" i="54" s="1"/>
  <c r="S470" i="54"/>
  <c r="P442" i="54"/>
  <c r="W442" i="54" s="1"/>
  <c r="Q442" i="54"/>
  <c r="P182" i="54"/>
  <c r="W182" i="54" s="1"/>
  <c r="Q182" i="54"/>
  <c r="S638" i="51"/>
  <c r="Q638" i="51"/>
  <c r="P475" i="53"/>
  <c r="W475" i="53" s="1"/>
  <c r="Q475" i="53"/>
  <c r="S571" i="53"/>
  <c r="AD571" i="53"/>
  <c r="P571" i="53"/>
  <c r="W571" i="53" s="1"/>
  <c r="AD659" i="54"/>
  <c r="Q659" i="54"/>
  <c r="AD651" i="53"/>
  <c r="S651" i="53"/>
  <c r="P651" i="53"/>
  <c r="W651" i="53" s="1"/>
  <c r="AD633" i="54"/>
  <c r="Q633" i="54"/>
  <c r="AD313" i="53"/>
  <c r="S313" i="53"/>
  <c r="S592" i="53"/>
  <c r="Q592" i="53"/>
  <c r="AD357" i="53"/>
  <c r="Q357" i="53"/>
  <c r="P357" i="53"/>
  <c r="W357" i="53" s="1"/>
  <c r="AD123" i="53"/>
  <c r="P123" i="53"/>
  <c r="W123" i="53" s="1"/>
  <c r="Q123" i="53"/>
  <c r="Q160" i="53"/>
  <c r="AD160" i="53"/>
  <c r="AD140" i="54"/>
  <c r="P140" i="54"/>
  <c r="W140" i="54" s="1"/>
  <c r="Q191" i="54"/>
  <c r="P191" i="54"/>
  <c r="W191" i="54" s="1"/>
  <c r="Q321" i="53"/>
  <c r="P321" i="53"/>
  <c r="W321" i="53" s="1"/>
  <c r="S132" i="53"/>
  <c r="Q132" i="53"/>
  <c r="S22" i="54"/>
  <c r="Q22" i="54"/>
  <c r="AD120" i="54"/>
  <c r="P120" i="54"/>
  <c r="W120" i="54" s="1"/>
  <c r="Q72" i="53"/>
  <c r="AD72" i="53"/>
  <c r="P72" i="53"/>
  <c r="W72" i="53" s="1"/>
  <c r="P630" i="53"/>
  <c r="W630" i="53" s="1"/>
  <c r="AD630" i="53"/>
  <c r="AD164" i="54"/>
  <c r="S164" i="54"/>
  <c r="AD134" i="54"/>
  <c r="S134" i="54"/>
  <c r="AD624" i="51"/>
  <c r="P624" i="51"/>
  <c r="W624" i="51" s="1"/>
  <c r="Q624" i="51"/>
  <c r="S624" i="51"/>
  <c r="S210" i="54"/>
  <c r="Q210" i="54"/>
  <c r="AD144" i="54"/>
  <c r="P144" i="54"/>
  <c r="W144" i="54" s="1"/>
  <c r="P263" i="53"/>
  <c r="W263" i="53" s="1"/>
  <c r="S263" i="53"/>
  <c r="Q263" i="53"/>
  <c r="S582" i="53"/>
  <c r="Q582" i="53"/>
  <c r="AD22" i="53"/>
  <c r="Q22" i="53"/>
  <c r="Q629" i="54"/>
  <c r="S629" i="54"/>
  <c r="P602" i="51"/>
  <c r="W602" i="51" s="1"/>
  <c r="Q602" i="51"/>
  <c r="AD605" i="54"/>
  <c r="Q605" i="54"/>
  <c r="S276" i="54"/>
  <c r="AD276" i="54"/>
  <c r="S559" i="53"/>
  <c r="AD559" i="53"/>
  <c r="Q559" i="53"/>
  <c r="AD336" i="54"/>
  <c r="Q336" i="54"/>
  <c r="P448" i="54"/>
  <c r="W448" i="54" s="1"/>
  <c r="AD448" i="54"/>
  <c r="AD175" i="54"/>
  <c r="S175" i="54"/>
  <c r="AD125" i="54"/>
  <c r="Q125" i="54"/>
  <c r="Q49" i="54"/>
  <c r="P49" i="54"/>
  <c r="W49" i="54" s="1"/>
  <c r="S178" i="53"/>
  <c r="P178" i="53"/>
  <c r="W178" i="53" s="1"/>
  <c r="Q178" i="53"/>
  <c r="AD333" i="54"/>
  <c r="P333" i="54"/>
  <c r="W333" i="54" s="1"/>
  <c r="S270" i="53"/>
  <c r="P270" i="53"/>
  <c r="W270" i="53" s="1"/>
  <c r="AD143" i="54"/>
  <c r="P143" i="54"/>
  <c r="W143" i="54" s="1"/>
  <c r="S324" i="54"/>
  <c r="P324" i="54"/>
  <c r="W324" i="54" s="1"/>
  <c r="S162" i="54"/>
  <c r="AD162" i="54"/>
  <c r="S290" i="53"/>
  <c r="P290" i="53"/>
  <c r="W290" i="53" s="1"/>
  <c r="AD290" i="53"/>
  <c r="Q290" i="53"/>
  <c r="AD298" i="54"/>
  <c r="Q298" i="54"/>
  <c r="AD161" i="54"/>
  <c r="Q161" i="54"/>
  <c r="P264" i="54"/>
  <c r="W264" i="54" s="1"/>
  <c r="Q264" i="54"/>
  <c r="P395" i="53"/>
  <c r="W395" i="53" s="1"/>
  <c r="Q395" i="53"/>
  <c r="S395" i="53"/>
  <c r="AD252" i="54"/>
  <c r="S252" i="54"/>
  <c r="P641" i="54"/>
  <c r="W641" i="54" s="1"/>
  <c r="Q641" i="54"/>
  <c r="S435" i="51"/>
  <c r="Q334" i="51"/>
  <c r="AD124" i="51"/>
  <c r="Q195" i="51"/>
  <c r="P262" i="51"/>
  <c r="W262" i="51" s="1"/>
  <c r="AD73" i="51"/>
  <c r="Q321" i="51"/>
  <c r="Q395" i="51"/>
  <c r="P123" i="51"/>
  <c r="W123" i="51" s="1"/>
  <c r="Q153" i="51"/>
  <c r="P250" i="51"/>
  <c r="W250" i="51" s="1"/>
  <c r="P191" i="51"/>
  <c r="W191" i="51" s="1"/>
  <c r="P193" i="51"/>
  <c r="W193" i="51" s="1"/>
  <c r="S138" i="51"/>
  <c r="P129" i="51"/>
  <c r="W129" i="51" s="1"/>
  <c r="S675" i="51"/>
  <c r="P189" i="51"/>
  <c r="W189" i="51" s="1"/>
  <c r="Q294" i="51"/>
  <c r="Q159" i="51"/>
  <c r="P183" i="51"/>
  <c r="W183" i="51" s="1"/>
  <c r="Q326" i="51"/>
  <c r="P116" i="51"/>
  <c r="W116" i="51" s="1"/>
  <c r="P150" i="51"/>
  <c r="W150" i="51" s="1"/>
  <c r="Q142" i="51"/>
  <c r="P301" i="51"/>
  <c r="W301" i="51" s="1"/>
  <c r="P295" i="51"/>
  <c r="W295" i="51" s="1"/>
  <c r="Q357" i="51"/>
  <c r="Q333" i="51"/>
  <c r="P308" i="51"/>
  <c r="W308" i="51" s="1"/>
  <c r="P171" i="53"/>
  <c r="W171" i="53" s="1"/>
  <c r="AD49" i="54"/>
  <c r="P22" i="54"/>
  <c r="W22" i="54" s="1"/>
  <c r="AD182" i="54"/>
  <c r="S336" i="54"/>
  <c r="S187" i="54"/>
  <c r="Q333" i="54"/>
  <c r="S141" i="54"/>
  <c r="P161" i="54"/>
  <c r="W161" i="54" s="1"/>
  <c r="Q164" i="54"/>
  <c r="Q281" i="54"/>
  <c r="S302" i="54"/>
  <c r="P298" i="54"/>
  <c r="W298" i="54" s="1"/>
  <c r="Q175" i="54"/>
  <c r="S125" i="54"/>
  <c r="AD210" i="54"/>
  <c r="Q252" i="54"/>
  <c r="Q162" i="54"/>
  <c r="Q140" i="54"/>
  <c r="S316" i="54"/>
  <c r="S191" i="54"/>
  <c r="Q143" i="54"/>
  <c r="Q120" i="54"/>
  <c r="S264" i="54"/>
  <c r="Q324" i="54"/>
  <c r="P134" i="54"/>
  <c r="W134" i="54" s="1"/>
  <c r="Q144" i="54"/>
  <c r="Q177" i="54"/>
  <c r="Q408" i="54"/>
  <c r="AD470" i="54"/>
  <c r="Q448" i="54"/>
  <c r="Q586" i="53"/>
  <c r="AD442" i="54"/>
  <c r="P276" i="54"/>
  <c r="W276" i="54" s="1"/>
  <c r="S365" i="54"/>
  <c r="P374" i="53"/>
  <c r="W374" i="53" s="1"/>
  <c r="S321" i="53"/>
  <c r="Q374" i="53"/>
  <c r="S357" i="53"/>
  <c r="AD640" i="54"/>
  <c r="Q615" i="54"/>
  <c r="AD632" i="54"/>
  <c r="Q626" i="54"/>
  <c r="P592" i="53"/>
  <c r="W592" i="53" s="1"/>
  <c r="P670" i="54"/>
  <c r="W670" i="54" s="1"/>
  <c r="AD638" i="51"/>
  <c r="S602" i="51"/>
  <c r="S52" i="54"/>
  <c r="S606" i="53"/>
  <c r="P605" i="54"/>
  <c r="W605" i="54" s="1"/>
  <c r="S366" i="54"/>
  <c r="P629" i="54"/>
  <c r="W629" i="54" s="1"/>
  <c r="Q479" i="53"/>
  <c r="S630" i="53"/>
  <c r="S657" i="54"/>
  <c r="P582" i="53"/>
  <c r="W582" i="53" s="1"/>
  <c r="Q452" i="53"/>
  <c r="Q236" i="53"/>
  <c r="S659" i="54"/>
  <c r="S160" i="53"/>
  <c r="Q313" i="53"/>
  <c r="AD132" i="53"/>
  <c r="AD641" i="54"/>
  <c r="S633" i="54"/>
  <c r="S163" i="54"/>
  <c r="Q163" i="54"/>
  <c r="AD303" i="54"/>
  <c r="Q303" i="54"/>
  <c r="S452" i="53"/>
  <c r="AD672" i="54"/>
  <c r="Q216" i="51"/>
  <c r="Q128" i="53"/>
  <c r="AD325" i="54"/>
  <c r="Q325" i="54"/>
  <c r="P218" i="54"/>
  <c r="W218" i="54" s="1"/>
  <c r="AD475" i="53"/>
  <c r="P559" i="53"/>
  <c r="W559" i="53" s="1"/>
  <c r="S261" i="54"/>
  <c r="Q261" i="54"/>
  <c r="P176" i="54"/>
  <c r="W176" i="54" s="1"/>
  <c r="Q176" i="54"/>
  <c r="S598" i="53"/>
  <c r="Q598" i="53"/>
  <c r="AD326" i="54"/>
  <c r="S326" i="54"/>
  <c r="P638" i="51"/>
  <c r="S496" i="54"/>
  <c r="Q496" i="54"/>
  <c r="Q270" i="53"/>
  <c r="P160" i="53"/>
  <c r="W160" i="53" s="1"/>
  <c r="AD560" i="54"/>
  <c r="P560" i="54"/>
  <c r="W560" i="54" s="1"/>
  <c r="S610" i="54"/>
  <c r="P610" i="54"/>
  <c r="W610" i="54" s="1"/>
  <c r="P648" i="54"/>
  <c r="W648" i="54" s="1"/>
  <c r="Q648" i="54"/>
  <c r="AD648" i="54"/>
  <c r="Q222" i="53"/>
  <c r="S222" i="53"/>
  <c r="P591" i="54"/>
  <c r="W591" i="54" s="1"/>
  <c r="S591" i="54"/>
  <c r="S342" i="54"/>
  <c r="Q342" i="54"/>
  <c r="P593" i="53"/>
  <c r="W593" i="53" s="1"/>
  <c r="S593" i="53"/>
  <c r="P251" i="53"/>
  <c r="W251" i="53" s="1"/>
  <c r="S251" i="53"/>
  <c r="Q665" i="53"/>
  <c r="S665" i="53"/>
  <c r="P22" i="53"/>
  <c r="W22" i="53" s="1"/>
  <c r="P643" i="54"/>
  <c r="W643" i="54" s="1"/>
  <c r="S643" i="54"/>
  <c r="W381" i="53"/>
  <c r="W377" i="53"/>
  <c r="T674" i="51"/>
  <c r="Q571" i="51"/>
  <c r="S571" i="51"/>
  <c r="AD571" i="51"/>
  <c r="P571" i="51"/>
  <c r="W571" i="51" s="1"/>
  <c r="Q562" i="51"/>
  <c r="P562" i="51"/>
  <c r="W562" i="51" s="1"/>
  <c r="AD562" i="51"/>
  <c r="S562" i="51"/>
  <c r="P630" i="51"/>
  <c r="S630" i="51"/>
  <c r="Q630" i="51"/>
  <c r="AD630" i="51"/>
  <c r="S162" i="53"/>
  <c r="Q162" i="53"/>
  <c r="AD624" i="53"/>
  <c r="S624" i="53"/>
  <c r="AD626" i="53"/>
  <c r="Q626" i="53"/>
  <c r="S626" i="53"/>
  <c r="P626" i="53"/>
  <c r="W626" i="53" s="1"/>
  <c r="Q602" i="53"/>
  <c r="AD602" i="53"/>
  <c r="S592" i="51"/>
  <c r="Q592" i="51"/>
  <c r="AD274" i="53"/>
  <c r="P274" i="53"/>
  <c r="W274" i="53" s="1"/>
  <c r="S274" i="53"/>
  <c r="Q274" i="53"/>
  <c r="Q65" i="53"/>
  <c r="AD65" i="53"/>
  <c r="AD73" i="53"/>
  <c r="P73" i="53"/>
  <c r="W73" i="53" s="1"/>
  <c r="AD597" i="51"/>
  <c r="Q597" i="51"/>
  <c r="S613" i="54"/>
  <c r="S652" i="51"/>
  <c r="Q484" i="54"/>
  <c r="AD278" i="53"/>
  <c r="S660" i="54"/>
  <c r="Q668" i="54"/>
  <c r="AD157" i="53"/>
  <c r="AD195" i="53"/>
  <c r="Q669" i="53"/>
  <c r="AD342" i="54"/>
  <c r="P660" i="54"/>
  <c r="W660" i="54" s="1"/>
  <c r="S648" i="54"/>
  <c r="AD54" i="53"/>
  <c r="Q672" i="54"/>
  <c r="P216" i="51"/>
  <c r="W216" i="51" s="1"/>
  <c r="AD593" i="53"/>
  <c r="S672" i="54"/>
  <c r="AD143" i="53"/>
  <c r="Q613" i="54"/>
  <c r="S609" i="54"/>
  <c r="P615" i="51"/>
  <c r="W615" i="51" s="1"/>
  <c r="AD664" i="51"/>
  <c r="Q664" i="51"/>
  <c r="S664" i="51"/>
  <c r="P664" i="51"/>
  <c r="W664" i="51" s="1"/>
  <c r="P664" i="53"/>
  <c r="W664" i="53" s="1"/>
  <c r="S664" i="53"/>
  <c r="AD664" i="53"/>
  <c r="Q664" i="53"/>
  <c r="W565" i="51"/>
  <c r="AD666" i="54"/>
  <c r="S666" i="54"/>
  <c r="AD299" i="54"/>
  <c r="Q299" i="54"/>
  <c r="S152" i="54"/>
  <c r="Q152" i="54"/>
  <c r="AD366" i="54"/>
  <c r="Q366" i="54"/>
  <c r="S300" i="54"/>
  <c r="Q300" i="54"/>
  <c r="Q46" i="51"/>
  <c r="S46" i="51"/>
  <c r="P571" i="54"/>
  <c r="W571" i="54" s="1"/>
  <c r="S571" i="54"/>
  <c r="S477" i="53"/>
  <c r="Q477" i="53"/>
  <c r="AD477" i="53"/>
  <c r="AD656" i="54"/>
  <c r="S656" i="54"/>
  <c r="P145" i="53"/>
  <c r="W145" i="53" s="1"/>
  <c r="S145" i="53"/>
  <c r="Q189" i="54"/>
  <c r="P189" i="54"/>
  <c r="W189" i="54" s="1"/>
  <c r="AD640" i="51"/>
  <c r="P640" i="51"/>
  <c r="W640" i="51" s="1"/>
  <c r="S52" i="53"/>
  <c r="AD52" i="53"/>
  <c r="W387" i="53"/>
  <c r="W62" i="53"/>
  <c r="W668" i="54"/>
  <c r="P662" i="51"/>
  <c r="W662" i="51" s="1"/>
  <c r="AD662" i="51"/>
  <c r="S662" i="51"/>
  <c r="Q662" i="51"/>
  <c r="S662" i="53"/>
  <c r="AD662" i="53"/>
  <c r="P662" i="53"/>
  <c r="W662" i="53" s="1"/>
  <c r="Q662" i="53"/>
  <c r="S443" i="51"/>
  <c r="Q443" i="51"/>
  <c r="AD599" i="53"/>
  <c r="S599" i="53"/>
  <c r="P557" i="51"/>
  <c r="W557" i="51" s="1"/>
  <c r="AD557" i="51"/>
  <c r="S557" i="51"/>
  <c r="Q557" i="51"/>
  <c r="P607" i="51"/>
  <c r="S607" i="51"/>
  <c r="Q607" i="51"/>
  <c r="AD607" i="51"/>
  <c r="P272" i="51"/>
  <c r="W272" i="51" s="1"/>
  <c r="AD272" i="51"/>
  <c r="S272" i="51"/>
  <c r="Q272" i="51"/>
  <c r="AD274" i="54"/>
  <c r="S274" i="54"/>
  <c r="P274" i="54"/>
  <c r="W274" i="54" s="1"/>
  <c r="Q274" i="54"/>
  <c r="AD273" i="53"/>
  <c r="Q273" i="53"/>
  <c r="P273" i="53"/>
  <c r="W273" i="53" s="1"/>
  <c r="S273" i="53"/>
  <c r="S384" i="51"/>
  <c r="Q384" i="51"/>
  <c r="AD384" i="51"/>
  <c r="P384" i="51"/>
  <c r="W384" i="51" s="1"/>
  <c r="S458" i="53"/>
  <c r="P458" i="53"/>
  <c r="W458" i="53" s="1"/>
  <c r="Q458" i="53"/>
  <c r="AD458" i="53"/>
  <c r="Q218" i="54"/>
  <c r="Q71" i="53"/>
  <c r="Q54" i="51"/>
  <c r="S54" i="51"/>
  <c r="P54" i="51"/>
  <c r="W54" i="51" s="1"/>
  <c r="AD54" i="51"/>
  <c r="AD647" i="51"/>
  <c r="S647" i="51"/>
  <c r="P647" i="51"/>
  <c r="W647" i="51" s="1"/>
  <c r="Q647" i="51"/>
  <c r="AD605" i="51"/>
  <c r="S605" i="51"/>
  <c r="Q605" i="51"/>
  <c r="P605" i="51"/>
  <c r="W605" i="51" s="1"/>
  <c r="P279" i="53"/>
  <c r="W279" i="53" s="1"/>
  <c r="S279" i="53"/>
  <c r="P273" i="51"/>
  <c r="W273" i="51" s="1"/>
  <c r="Q273" i="51"/>
  <c r="Q594" i="53"/>
  <c r="AD594" i="53"/>
  <c r="S594" i="53"/>
  <c r="AD264" i="53"/>
  <c r="Q264" i="53"/>
  <c r="AD557" i="53"/>
  <c r="S557" i="53"/>
  <c r="P557" i="53"/>
  <c r="W557" i="53" s="1"/>
  <c r="Q557" i="53"/>
  <c r="AD607" i="53"/>
  <c r="Q607" i="53"/>
  <c r="S607" i="53"/>
  <c r="P607" i="53"/>
  <c r="W607" i="53" s="1"/>
  <c r="Q645" i="51"/>
  <c r="S645" i="51"/>
  <c r="AD645" i="51"/>
  <c r="P645" i="51"/>
  <c r="W645" i="51" s="1"/>
  <c r="P222" i="51"/>
  <c r="W222" i="51" s="1"/>
  <c r="Q222" i="51"/>
  <c r="AD222" i="51"/>
  <c r="S222" i="51"/>
  <c r="S339" i="53"/>
  <c r="P339" i="53"/>
  <c r="W339" i="53" s="1"/>
  <c r="Q339" i="53"/>
  <c r="AD339" i="53"/>
  <c r="S145" i="54"/>
  <c r="Q145" i="54"/>
  <c r="AD593" i="51"/>
  <c r="P593" i="51"/>
  <c r="W593" i="51" s="1"/>
  <c r="Q593" i="51"/>
  <c r="S593" i="51"/>
  <c r="AD665" i="51"/>
  <c r="Q665" i="51"/>
  <c r="S665" i="51"/>
  <c r="P665" i="51"/>
  <c r="W665" i="51" s="1"/>
  <c r="Q640" i="51"/>
  <c r="S640" i="51"/>
  <c r="AD65" i="51"/>
  <c r="S65" i="51"/>
  <c r="P65" i="51"/>
  <c r="W65" i="51" s="1"/>
  <c r="Q65" i="51"/>
  <c r="AD67" i="54"/>
  <c r="Q67" i="54"/>
  <c r="P67" i="54"/>
  <c r="W67" i="54" s="1"/>
  <c r="S67" i="54"/>
  <c r="S218" i="54"/>
  <c r="W430" i="51"/>
  <c r="AD323" i="53"/>
  <c r="S323" i="53"/>
  <c r="AD586" i="51"/>
  <c r="Q586" i="51"/>
  <c r="P586" i="51"/>
  <c r="W586" i="51" s="1"/>
  <c r="S586" i="51"/>
  <c r="AD655" i="53"/>
  <c r="P655" i="53"/>
  <c r="W655" i="53" s="1"/>
  <c r="Q655" i="53"/>
  <c r="AD212" i="51"/>
  <c r="P212" i="51"/>
  <c r="W212" i="51" s="1"/>
  <c r="S212" i="51"/>
  <c r="S214" i="54"/>
  <c r="Q214" i="54"/>
  <c r="AD214" i="54"/>
  <c r="P214" i="54"/>
  <c r="W214" i="54" s="1"/>
  <c r="S182" i="51"/>
  <c r="Q182" i="51"/>
  <c r="P182" i="51"/>
  <c r="W182" i="51" s="1"/>
  <c r="AD182" i="51"/>
  <c r="AD666" i="53"/>
  <c r="Q666" i="53"/>
  <c r="P666" i="53"/>
  <c r="W666" i="53" s="1"/>
  <c r="S666" i="53"/>
  <c r="Q621" i="51"/>
  <c r="AD621" i="51"/>
  <c r="P621" i="51"/>
  <c r="W621" i="51" s="1"/>
  <c r="S621" i="51"/>
  <c r="S527" i="51"/>
  <c r="Q527" i="51"/>
  <c r="P527" i="51"/>
  <c r="W527" i="51" s="1"/>
  <c r="AD527" i="51"/>
  <c r="AD590" i="51"/>
  <c r="S590" i="51"/>
  <c r="Q590" i="51"/>
  <c r="S480" i="53"/>
  <c r="Q480" i="53"/>
  <c r="AD606" i="51"/>
  <c r="Q606" i="51"/>
  <c r="S606" i="51"/>
  <c r="P606" i="51"/>
  <c r="W606" i="51" s="1"/>
  <c r="AD667" i="51"/>
  <c r="S667" i="51"/>
  <c r="Q590" i="53"/>
  <c r="P590" i="53"/>
  <c r="W590" i="53" s="1"/>
  <c r="S590" i="53"/>
  <c r="AD590" i="53"/>
  <c r="P212" i="53"/>
  <c r="W212" i="53" s="1"/>
  <c r="S212" i="53"/>
  <c r="AD212" i="53"/>
  <c r="Q212" i="53"/>
  <c r="AD362" i="53"/>
  <c r="Q362" i="53"/>
  <c r="S362" i="53"/>
  <c r="P362" i="53"/>
  <c r="W362" i="53" s="1"/>
  <c r="P184" i="54"/>
  <c r="W184" i="54" s="1"/>
  <c r="Q184" i="54"/>
  <c r="S650" i="51"/>
  <c r="W380" i="53"/>
  <c r="P128" i="51"/>
  <c r="W128" i="51" s="1"/>
  <c r="S128" i="51"/>
  <c r="Q128" i="51"/>
  <c r="AD581" i="53"/>
  <c r="Q581" i="53"/>
  <c r="P581" i="53"/>
  <c r="W581" i="53" s="1"/>
  <c r="S581" i="53"/>
  <c r="Q566" i="51"/>
  <c r="AD566" i="51"/>
  <c r="S566" i="51"/>
  <c r="P371" i="53"/>
  <c r="W371" i="53" s="1"/>
  <c r="Q371" i="53"/>
  <c r="S661" i="51"/>
  <c r="P661" i="51"/>
  <c r="W661" i="51" s="1"/>
  <c r="AD661" i="51"/>
  <c r="P130" i="54"/>
  <c r="W130" i="54" s="1"/>
  <c r="S130" i="54"/>
  <c r="AD130" i="54"/>
  <c r="AD374" i="54"/>
  <c r="S374" i="54"/>
  <c r="Q374" i="54"/>
  <c r="P374" i="54"/>
  <c r="W374" i="54" s="1"/>
  <c r="AD661" i="53"/>
  <c r="P661" i="53"/>
  <c r="W661" i="53" s="1"/>
  <c r="S661" i="53"/>
  <c r="Q661" i="53"/>
  <c r="AD480" i="51"/>
  <c r="P480" i="51"/>
  <c r="W480" i="51" s="1"/>
  <c r="Q480" i="51"/>
  <c r="S480" i="51"/>
  <c r="P629" i="51"/>
  <c r="W629" i="51" s="1"/>
  <c r="Q629" i="51"/>
  <c r="S629" i="51"/>
  <c r="AD629" i="51"/>
  <c r="P603" i="53"/>
  <c r="W603" i="53" s="1"/>
  <c r="S603" i="53"/>
  <c r="AD603" i="53"/>
  <c r="Q603" i="53"/>
  <c r="S598" i="51"/>
  <c r="P598" i="51"/>
  <c r="W598" i="51" s="1"/>
  <c r="AD598" i="51"/>
  <c r="Q598" i="51"/>
  <c r="S591" i="51"/>
  <c r="Q591" i="51"/>
  <c r="P591" i="51"/>
  <c r="W591" i="51" s="1"/>
  <c r="AD591" i="51"/>
  <c r="Q671" i="54"/>
  <c r="P671" i="54"/>
  <c r="W671" i="54" s="1"/>
  <c r="S671" i="54"/>
  <c r="AD671" i="54"/>
  <c r="AD668" i="53"/>
  <c r="P668" i="53"/>
  <c r="W668" i="53" s="1"/>
  <c r="S668" i="53"/>
  <c r="Q668" i="53"/>
  <c r="P349" i="51"/>
  <c r="S349" i="51"/>
  <c r="Q349" i="51"/>
  <c r="AD349" i="51"/>
  <c r="AD601" i="51"/>
  <c r="S601" i="51"/>
  <c r="P601" i="51"/>
  <c r="W601" i="51" s="1"/>
  <c r="Q601" i="51"/>
  <c r="AD641" i="51"/>
  <c r="S641" i="51"/>
  <c r="Q641" i="51"/>
  <c r="P641" i="51"/>
  <c r="W641" i="51" s="1"/>
  <c r="S530" i="51"/>
  <c r="P530" i="51"/>
  <c r="W530" i="51" s="1"/>
  <c r="AD530" i="51"/>
  <c r="Q530" i="51"/>
  <c r="S483" i="54"/>
  <c r="P483" i="54"/>
  <c r="W483" i="54" s="1"/>
  <c r="Q483" i="54"/>
  <c r="AD483" i="54"/>
  <c r="AD629" i="53"/>
  <c r="S629" i="53"/>
  <c r="Q629" i="53"/>
  <c r="P629" i="53"/>
  <c r="W629" i="53" s="1"/>
  <c r="P603" i="51"/>
  <c r="W603" i="51" s="1"/>
  <c r="AD603" i="51"/>
  <c r="S603" i="51"/>
  <c r="Q603" i="51"/>
  <c r="AD601" i="54"/>
  <c r="S601" i="54"/>
  <c r="Q601" i="54"/>
  <c r="P601" i="54"/>
  <c r="W601" i="54" s="1"/>
  <c r="P594" i="54"/>
  <c r="W594" i="54" s="1"/>
  <c r="AD594" i="54"/>
  <c r="S594" i="54"/>
  <c r="Q594" i="54"/>
  <c r="AD668" i="51"/>
  <c r="S668" i="51"/>
  <c r="P668" i="51"/>
  <c r="W668" i="51" s="1"/>
  <c r="Q668" i="51"/>
  <c r="Q657" i="53"/>
  <c r="P657" i="53"/>
  <c r="W657" i="53" s="1"/>
  <c r="AD352" i="54"/>
  <c r="S352" i="54"/>
  <c r="Q352" i="54"/>
  <c r="P352" i="54"/>
  <c r="W352" i="54" s="1"/>
  <c r="AD601" i="53"/>
  <c r="Q601" i="53"/>
  <c r="S601" i="53"/>
  <c r="P601" i="53"/>
  <c r="W601" i="53" s="1"/>
  <c r="AD597" i="53"/>
  <c r="P597" i="53"/>
  <c r="W597" i="53" s="1"/>
  <c r="S597" i="53"/>
  <c r="Q597" i="53"/>
  <c r="S641" i="53"/>
  <c r="Q641" i="53"/>
  <c r="AD641" i="53"/>
  <c r="P641" i="53"/>
  <c r="W641" i="53" s="1"/>
  <c r="AD533" i="54"/>
  <c r="S533" i="54"/>
  <c r="P533" i="54"/>
  <c r="W533" i="54" s="1"/>
  <c r="S656" i="51"/>
  <c r="Q656" i="51"/>
  <c r="AD656" i="51"/>
  <c r="P656" i="51"/>
  <c r="W656" i="51" s="1"/>
  <c r="S659" i="51"/>
  <c r="Q659" i="51"/>
  <c r="AD659" i="51"/>
  <c r="P659" i="51"/>
  <c r="W659" i="51" s="1"/>
  <c r="S654" i="53"/>
  <c r="Q654" i="53"/>
  <c r="AD654" i="53"/>
  <c r="P654" i="53"/>
  <c r="W654" i="53" s="1"/>
  <c r="S656" i="53"/>
  <c r="Q656" i="53"/>
  <c r="AD656" i="53"/>
  <c r="P656" i="53"/>
  <c r="W656" i="53" s="1"/>
  <c r="Q659" i="53"/>
  <c r="P659" i="53"/>
  <c r="W659" i="53" s="1"/>
  <c r="AD659" i="53"/>
  <c r="S659" i="53"/>
  <c r="S654" i="51"/>
  <c r="P654" i="51"/>
  <c r="W654" i="51" s="1"/>
  <c r="Q654" i="51"/>
  <c r="AD654" i="51"/>
  <c r="W451" i="53"/>
  <c r="W227" i="53"/>
  <c r="W196" i="53"/>
  <c r="Q612" i="53"/>
  <c r="P612" i="53"/>
  <c r="W612" i="53" s="1"/>
  <c r="S612" i="53"/>
  <c r="AD612" i="53"/>
  <c r="Q52" i="53"/>
  <c r="P52" i="53"/>
  <c r="W52" i="53" s="1"/>
  <c r="P52" i="51"/>
  <c r="W52" i="51" s="1"/>
  <c r="Q52" i="51"/>
  <c r="S52" i="51"/>
  <c r="AD52" i="51"/>
  <c r="Q173" i="54"/>
  <c r="P173" i="54"/>
  <c r="W173" i="54" s="1"/>
  <c r="AD173" i="54"/>
  <c r="S173" i="54"/>
  <c r="AD640" i="53"/>
  <c r="S640" i="53"/>
  <c r="P640" i="53"/>
  <c r="W640" i="53" s="1"/>
  <c r="Q640" i="53"/>
  <c r="AD612" i="51"/>
  <c r="P612" i="51"/>
  <c r="W612" i="51" s="1"/>
  <c r="S612" i="51"/>
  <c r="Q612" i="51"/>
  <c r="Q145" i="53"/>
  <c r="AD145" i="53"/>
  <c r="P529" i="53"/>
  <c r="W529" i="53" s="1"/>
  <c r="AD529" i="53"/>
  <c r="S529" i="53"/>
  <c r="Q529" i="53"/>
  <c r="S351" i="53"/>
  <c r="Q351" i="53"/>
  <c r="AD351" i="53"/>
  <c r="P351" i="53"/>
  <c r="P351" i="51"/>
  <c r="W351" i="51" s="1"/>
  <c r="Q351" i="51"/>
  <c r="AD351" i="51"/>
  <c r="S351" i="51"/>
  <c r="P172" i="53"/>
  <c r="W172" i="53" s="1"/>
  <c r="Q172" i="53"/>
  <c r="AD172" i="53"/>
  <c r="S172" i="53"/>
  <c r="P531" i="51"/>
  <c r="W531" i="51" s="1"/>
  <c r="AD531" i="51"/>
  <c r="S531" i="51"/>
  <c r="Q531" i="51"/>
  <c r="S531" i="53"/>
  <c r="Q531" i="53"/>
  <c r="P531" i="53"/>
  <c r="W531" i="53" s="1"/>
  <c r="AD531" i="53"/>
  <c r="AD534" i="54"/>
  <c r="P534" i="54"/>
  <c r="W534" i="54" s="1"/>
  <c r="S534" i="54"/>
  <c r="AD424" i="51"/>
  <c r="S424" i="51"/>
  <c r="Q424" i="51"/>
  <c r="P424" i="51"/>
  <c r="W424" i="51" s="1"/>
  <c r="Q540" i="51"/>
  <c r="P540" i="51"/>
  <c r="W540" i="51" s="1"/>
  <c r="S540" i="51"/>
  <c r="AD540" i="51"/>
  <c r="AD346" i="51"/>
  <c r="S346" i="51"/>
  <c r="P346" i="51"/>
  <c r="W346" i="51" s="1"/>
  <c r="Q346" i="51"/>
  <c r="P441" i="51"/>
  <c r="W441" i="51" s="1"/>
  <c r="AD441" i="51"/>
  <c r="S441" i="51"/>
  <c r="Q441" i="51"/>
  <c r="AD458" i="51"/>
  <c r="Q458" i="51"/>
  <c r="P458" i="51"/>
  <c r="W458" i="51" s="1"/>
  <c r="S458" i="51"/>
  <c r="S479" i="51"/>
  <c r="P479" i="51"/>
  <c r="W479" i="51" s="1"/>
  <c r="AD479" i="51"/>
  <c r="Q479" i="51"/>
  <c r="P463" i="54"/>
  <c r="W463" i="54" s="1"/>
  <c r="S463" i="54"/>
  <c r="Q463" i="54"/>
  <c r="AD463" i="54"/>
  <c r="P649" i="53"/>
  <c r="W649" i="53" s="1"/>
  <c r="Q649" i="53"/>
  <c r="AD649" i="53"/>
  <c r="S649" i="53"/>
  <c r="AD564" i="53"/>
  <c r="P564" i="53"/>
  <c r="W564" i="53" s="1"/>
  <c r="S564" i="53"/>
  <c r="Q564" i="53"/>
  <c r="S374" i="51"/>
  <c r="Q374" i="51"/>
  <c r="AD374" i="51"/>
  <c r="P374" i="51"/>
  <c r="W374" i="51" s="1"/>
  <c r="AD652" i="53"/>
  <c r="P652" i="53"/>
  <c r="W652" i="53" s="1"/>
  <c r="S652" i="53"/>
  <c r="Q652" i="53"/>
  <c r="S477" i="51"/>
  <c r="P477" i="51"/>
  <c r="W477" i="51" s="1"/>
  <c r="Q477" i="51"/>
  <c r="AD477" i="51"/>
  <c r="S298" i="51"/>
  <c r="Q298" i="51"/>
  <c r="AD298" i="51"/>
  <c r="P298" i="51"/>
  <c r="W298" i="51" s="1"/>
  <c r="AD114" i="51"/>
  <c r="P114" i="51"/>
  <c r="W114" i="51" s="1"/>
  <c r="S114" i="51"/>
  <c r="Q114" i="51"/>
  <c r="Q457" i="51"/>
  <c r="AD457" i="51"/>
  <c r="P457" i="51"/>
  <c r="W457" i="51" s="1"/>
  <c r="S457" i="51"/>
  <c r="Q266" i="53"/>
  <c r="S266" i="53"/>
  <c r="Q318" i="51"/>
  <c r="S318" i="51"/>
  <c r="P318" i="51"/>
  <c r="W318" i="51" s="1"/>
  <c r="AD318" i="51"/>
  <c r="AD152" i="51"/>
  <c r="S152" i="51"/>
  <c r="P152" i="51"/>
  <c r="W152" i="51" s="1"/>
  <c r="S538" i="51"/>
  <c r="P538" i="51"/>
  <c r="W538" i="51" s="1"/>
  <c r="Q538" i="51"/>
  <c r="AD538" i="51"/>
  <c r="Q568" i="53"/>
  <c r="P568" i="53"/>
  <c r="W568" i="53" s="1"/>
  <c r="AD568" i="53"/>
  <c r="S568" i="53"/>
  <c r="S481" i="51"/>
  <c r="P481" i="51"/>
  <c r="W481" i="51" s="1"/>
  <c r="AD481" i="51"/>
  <c r="Q481" i="51"/>
  <c r="AD478" i="53"/>
  <c r="P478" i="53"/>
  <c r="W478" i="53" s="1"/>
  <c r="S478" i="53"/>
  <c r="Q478" i="53"/>
  <c r="P643" i="51"/>
  <c r="W643" i="51" s="1"/>
  <c r="Q643" i="51"/>
  <c r="AD643" i="51"/>
  <c r="S643" i="51"/>
  <c r="Q663" i="53"/>
  <c r="P663" i="53"/>
  <c r="W663" i="53" s="1"/>
  <c r="AD663" i="53"/>
  <c r="S663" i="53"/>
  <c r="S642" i="51"/>
  <c r="P642" i="51"/>
  <c r="W642" i="51" s="1"/>
  <c r="AD642" i="51"/>
  <c r="Q642" i="51"/>
  <c r="P427" i="54"/>
  <c r="W427" i="54" s="1"/>
  <c r="Q427" i="54"/>
  <c r="S427" i="54"/>
  <c r="AD427" i="54"/>
  <c r="Q424" i="53"/>
  <c r="AD424" i="53"/>
  <c r="P424" i="53"/>
  <c r="W424" i="53" s="1"/>
  <c r="S424" i="53"/>
  <c r="S543" i="54"/>
  <c r="P543" i="54"/>
  <c r="W543" i="54" s="1"/>
  <c r="AD543" i="54"/>
  <c r="P349" i="54"/>
  <c r="W349" i="54" s="1"/>
  <c r="S349" i="54"/>
  <c r="AD349" i="54"/>
  <c r="Q349" i="54"/>
  <c r="AD459" i="53"/>
  <c r="S459" i="53"/>
  <c r="P459" i="53"/>
  <c r="W459" i="53" s="1"/>
  <c r="Q459" i="53"/>
  <c r="S444" i="54"/>
  <c r="P444" i="54"/>
  <c r="W444" i="54" s="1"/>
  <c r="AD444" i="54"/>
  <c r="Q444" i="54"/>
  <c r="S461" i="54"/>
  <c r="AD461" i="54"/>
  <c r="P461" i="54"/>
  <c r="W461" i="54" s="1"/>
  <c r="Q461" i="54"/>
  <c r="Q460" i="51"/>
  <c r="P460" i="51"/>
  <c r="W460" i="51" s="1"/>
  <c r="S460" i="51"/>
  <c r="AD460" i="51"/>
  <c r="Q649" i="51"/>
  <c r="S649" i="51"/>
  <c r="AD649" i="51"/>
  <c r="P649" i="51"/>
  <c r="W649" i="51" s="1"/>
  <c r="P652" i="54"/>
  <c r="W652" i="54" s="1"/>
  <c r="Q652" i="54"/>
  <c r="AD652" i="54"/>
  <c r="S652" i="54"/>
  <c r="AD114" i="53"/>
  <c r="P114" i="53"/>
  <c r="W114" i="53" s="1"/>
  <c r="Q114" i="53"/>
  <c r="S114" i="53"/>
  <c r="S645" i="54"/>
  <c r="Q645" i="54"/>
  <c r="P645" i="54"/>
  <c r="W645" i="54" s="1"/>
  <c r="AD645" i="54"/>
  <c r="AD397" i="54"/>
  <c r="P397" i="54"/>
  <c r="W397" i="54" s="1"/>
  <c r="Q397" i="54"/>
  <c r="S397" i="54"/>
  <c r="AD643" i="53"/>
  <c r="S643" i="53"/>
  <c r="Q643" i="53"/>
  <c r="AD154" i="54"/>
  <c r="Q154" i="54"/>
  <c r="P278" i="53"/>
  <c r="W278" i="53" s="1"/>
  <c r="S278" i="53"/>
  <c r="Q363" i="53"/>
  <c r="S363" i="53"/>
  <c r="AD363" i="53"/>
  <c r="AD363" i="51"/>
  <c r="S363" i="51"/>
  <c r="Q363" i="51"/>
  <c r="P363" i="51"/>
  <c r="W363" i="51" s="1"/>
  <c r="AD564" i="51"/>
  <c r="Q564" i="51"/>
  <c r="S564" i="51"/>
  <c r="P564" i="51"/>
  <c r="W564" i="51" s="1"/>
  <c r="S457" i="53"/>
  <c r="P457" i="53"/>
  <c r="W457" i="53" s="1"/>
  <c r="Q457" i="53"/>
  <c r="AD457" i="53"/>
  <c r="P318" i="53"/>
  <c r="W318" i="53" s="1"/>
  <c r="Q318" i="53"/>
  <c r="AD318" i="53"/>
  <c r="S318" i="53"/>
  <c r="P46" i="53"/>
  <c r="W46" i="53" s="1"/>
  <c r="S46" i="53"/>
  <c r="AD46" i="53"/>
  <c r="Q46" i="53"/>
  <c r="S568" i="51"/>
  <c r="Q568" i="51"/>
  <c r="P568" i="51"/>
  <c r="W568" i="51" s="1"/>
  <c r="AD568" i="51"/>
  <c r="S481" i="53"/>
  <c r="Q481" i="53"/>
  <c r="P481" i="53"/>
  <c r="W481" i="53" s="1"/>
  <c r="AD481" i="53"/>
  <c r="P480" i="54"/>
  <c r="W480" i="54" s="1"/>
  <c r="AD480" i="54"/>
  <c r="S480" i="54"/>
  <c r="AD478" i="51"/>
  <c r="Q478" i="51"/>
  <c r="S478" i="51"/>
  <c r="P478" i="51"/>
  <c r="W478" i="51" s="1"/>
  <c r="Q394" i="51"/>
  <c r="P394" i="51"/>
  <c r="W394" i="51" s="1"/>
  <c r="S394" i="51"/>
  <c r="AD394" i="51"/>
  <c r="S532" i="54"/>
  <c r="AD532" i="54"/>
  <c r="P532" i="54"/>
  <c r="W532" i="54" s="1"/>
  <c r="Q637" i="53"/>
  <c r="S637" i="53"/>
  <c r="AD637" i="53"/>
  <c r="W418" i="53"/>
  <c r="W515" i="53"/>
  <c r="S653" i="54"/>
  <c r="AD650" i="51"/>
  <c r="P653" i="54"/>
  <c r="W653" i="54" s="1"/>
  <c r="P650" i="51"/>
  <c r="W650" i="51" s="1"/>
  <c r="P289" i="53"/>
  <c r="W289" i="53" s="1"/>
  <c r="Q289" i="53"/>
  <c r="AD289" i="53"/>
  <c r="S289" i="53"/>
  <c r="AD648" i="53"/>
  <c r="Q648" i="53"/>
  <c r="P648" i="53"/>
  <c r="W648" i="53" s="1"/>
  <c r="S648" i="53"/>
  <c r="P653" i="53"/>
  <c r="W653" i="53" s="1"/>
  <c r="S653" i="53"/>
  <c r="AD653" i="53"/>
  <c r="Q653" i="53"/>
  <c r="P289" i="51"/>
  <c r="W289" i="51" s="1"/>
  <c r="AD289" i="51"/>
  <c r="Q289" i="51"/>
  <c r="S289" i="51"/>
  <c r="S648" i="51"/>
  <c r="Q648" i="51"/>
  <c r="AD648" i="51"/>
  <c r="P648" i="51"/>
  <c r="W648" i="51" s="1"/>
  <c r="P651" i="54"/>
  <c r="AD651" i="54"/>
  <c r="Q651" i="54"/>
  <c r="S651" i="54"/>
  <c r="P653" i="51"/>
  <c r="Q653" i="51"/>
  <c r="S653" i="51"/>
  <c r="AD653" i="51"/>
  <c r="P637" i="51"/>
  <c r="W637" i="51" s="1"/>
  <c r="S637" i="51"/>
  <c r="AD625" i="53"/>
  <c r="P625" i="53"/>
  <c r="W625" i="53" s="1"/>
  <c r="S528" i="51"/>
  <c r="AD528" i="51"/>
  <c r="Q528" i="51"/>
  <c r="P528" i="51"/>
  <c r="W528" i="51" s="1"/>
  <c r="P531" i="54"/>
  <c r="W531" i="54" s="1"/>
  <c r="S531" i="54"/>
  <c r="AD531" i="54"/>
  <c r="AD528" i="53"/>
  <c r="Q528" i="53"/>
  <c r="P528" i="53"/>
  <c r="W528" i="53" s="1"/>
  <c r="S528" i="53"/>
  <c r="P658" i="51"/>
  <c r="W658" i="51" s="1"/>
  <c r="AD658" i="51"/>
  <c r="S658" i="51"/>
  <c r="Q658" i="51"/>
  <c r="AD658" i="53"/>
  <c r="S658" i="53"/>
  <c r="P658" i="53"/>
  <c r="W658" i="53" s="1"/>
  <c r="Q658" i="53"/>
  <c r="Q661" i="54"/>
  <c r="P661" i="54"/>
  <c r="W661" i="54" s="1"/>
  <c r="AD661" i="54"/>
  <c r="S661" i="54"/>
  <c r="AD539" i="54"/>
  <c r="S539" i="54"/>
  <c r="P539" i="54"/>
  <c r="W539" i="54" s="1"/>
  <c r="P639" i="51"/>
  <c r="W639" i="51" s="1"/>
  <c r="Q639" i="51"/>
  <c r="S639" i="51"/>
  <c r="AD639" i="51"/>
  <c r="P56" i="54"/>
  <c r="W56" i="54" s="1"/>
  <c r="S56" i="54"/>
  <c r="AD56" i="54"/>
  <c r="Q56" i="54"/>
  <c r="P534" i="53"/>
  <c r="S534" i="53"/>
  <c r="AD534" i="53"/>
  <c r="Q534" i="53"/>
  <c r="AD536" i="51"/>
  <c r="Q536" i="51"/>
  <c r="S536" i="51"/>
  <c r="P536" i="51"/>
  <c r="W536" i="51" s="1"/>
  <c r="AD536" i="53"/>
  <c r="Q536" i="53"/>
  <c r="P536" i="53"/>
  <c r="W536" i="53" s="1"/>
  <c r="S536" i="53"/>
  <c r="S639" i="53"/>
  <c r="Q639" i="53"/>
  <c r="AD639" i="53"/>
  <c r="P639" i="53"/>
  <c r="W639" i="53" s="1"/>
  <c r="AD56" i="51"/>
  <c r="S56" i="51"/>
  <c r="P56" i="51"/>
  <c r="W56" i="51" s="1"/>
  <c r="Q56" i="51"/>
  <c r="AD534" i="51"/>
  <c r="Q534" i="51"/>
  <c r="S534" i="51"/>
  <c r="P534" i="51"/>
  <c r="W534" i="51" s="1"/>
  <c r="AD537" i="54"/>
  <c r="S537" i="54"/>
  <c r="P537" i="54"/>
  <c r="W537" i="54" s="1"/>
  <c r="Q633" i="53"/>
  <c r="S633" i="53"/>
  <c r="AD633" i="53"/>
  <c r="P633" i="53"/>
  <c r="W633" i="53" s="1"/>
  <c r="W277" i="54"/>
  <c r="W367" i="53"/>
  <c r="W454" i="53"/>
  <c r="W383" i="53"/>
  <c r="W503" i="53"/>
  <c r="W224" i="53"/>
  <c r="W455" i="53"/>
  <c r="AD615" i="51"/>
  <c r="W337" i="51"/>
  <c r="W14" i="53"/>
  <c r="W53" i="51"/>
  <c r="W538" i="54"/>
  <c r="P447" i="51"/>
  <c r="AD447" i="51"/>
  <c r="S447" i="51"/>
  <c r="Q447" i="51"/>
  <c r="AD450" i="54"/>
  <c r="P450" i="54"/>
  <c r="Q450" i="54"/>
  <c r="S450" i="54"/>
  <c r="P359" i="53"/>
  <c r="W109" i="53"/>
  <c r="W397" i="53"/>
  <c r="W474" i="53"/>
  <c r="W400" i="53"/>
  <c r="W453" i="53"/>
  <c r="AD637" i="51"/>
  <c r="S625" i="53"/>
  <c r="S533" i="53"/>
  <c r="P533" i="53"/>
  <c r="AD533" i="53"/>
  <c r="Q533" i="53"/>
  <c r="Q516" i="51"/>
  <c r="P516" i="51"/>
  <c r="AD516" i="51"/>
  <c r="S516" i="51"/>
  <c r="W113" i="53"/>
  <c r="P533" i="51"/>
  <c r="Q533" i="51"/>
  <c r="AD533" i="51"/>
  <c r="S533" i="51"/>
  <c r="S536" i="54"/>
  <c r="AD536" i="54"/>
  <c r="P536" i="54"/>
  <c r="W536" i="54" s="1"/>
  <c r="AD519" i="54"/>
  <c r="P519" i="54"/>
  <c r="W519" i="54" s="1"/>
  <c r="S519" i="54"/>
  <c r="AD516" i="53"/>
  <c r="P516" i="53"/>
  <c r="Q516" i="53"/>
  <c r="S516" i="53"/>
  <c r="W545" i="53"/>
  <c r="W409" i="53"/>
  <c r="P660" i="51"/>
  <c r="AD660" i="51"/>
  <c r="S660" i="51"/>
  <c r="Q660" i="51"/>
  <c r="P660" i="53"/>
  <c r="S660" i="53"/>
  <c r="AD660" i="53"/>
  <c r="Q660" i="53"/>
  <c r="AD663" i="54"/>
  <c r="Q663" i="54"/>
  <c r="S663" i="54"/>
  <c r="P663" i="54"/>
  <c r="W663" i="54" s="1"/>
  <c r="P539" i="51"/>
  <c r="AD539" i="51"/>
  <c r="S539" i="51"/>
  <c r="Q539" i="51"/>
  <c r="Q539" i="53"/>
  <c r="P539" i="53"/>
  <c r="AD539" i="53"/>
  <c r="S539" i="53"/>
  <c r="P542" i="54"/>
  <c r="AD542" i="54"/>
  <c r="S542" i="54"/>
  <c r="W55" i="53"/>
  <c r="W398" i="51"/>
  <c r="W558" i="53"/>
  <c r="P186" i="51"/>
  <c r="AD186" i="51"/>
  <c r="S186" i="51"/>
  <c r="Q186" i="51"/>
  <c r="W360" i="53"/>
  <c r="W355" i="53"/>
  <c r="W364" i="53"/>
  <c r="W248" i="51"/>
  <c r="W509" i="54"/>
  <c r="P322" i="51"/>
  <c r="S322" i="51"/>
  <c r="AD322" i="51"/>
  <c r="Q322" i="51"/>
  <c r="Q148" i="51"/>
  <c r="AD148" i="51"/>
  <c r="S148" i="51"/>
  <c r="P148" i="51"/>
  <c r="S635" i="53"/>
  <c r="P635" i="53"/>
  <c r="AD635" i="53"/>
  <c r="Q635" i="53"/>
  <c r="P628" i="53"/>
  <c r="Q628" i="53"/>
  <c r="S628" i="53"/>
  <c r="AD628" i="53"/>
  <c r="AD610" i="53"/>
  <c r="S610" i="53"/>
  <c r="Q610" i="53"/>
  <c r="P610" i="53"/>
  <c r="S608" i="53"/>
  <c r="AD608" i="53"/>
  <c r="Q608" i="53"/>
  <c r="P608" i="53"/>
  <c r="W532" i="51"/>
  <c r="P632" i="53"/>
  <c r="S632" i="53"/>
  <c r="AD632" i="53"/>
  <c r="Q632" i="53"/>
  <c r="S614" i="54"/>
  <c r="Q614" i="54"/>
  <c r="P614" i="54"/>
  <c r="W614" i="54" s="1"/>
  <c r="AD614" i="54"/>
  <c r="AD612" i="54"/>
  <c r="S612" i="54"/>
  <c r="P612" i="54"/>
  <c r="W612" i="54" s="1"/>
  <c r="Q612" i="54"/>
  <c r="Q615" i="51"/>
  <c r="W513" i="53"/>
  <c r="W48" i="51"/>
  <c r="W535" i="51"/>
  <c r="W222" i="53"/>
  <c r="S148" i="53"/>
  <c r="AD148" i="53"/>
  <c r="Q148" i="53"/>
  <c r="P148" i="53"/>
  <c r="S635" i="51"/>
  <c r="AD635" i="51"/>
  <c r="P635" i="51"/>
  <c r="Q635" i="51"/>
  <c r="Q638" i="54"/>
  <c r="P638" i="54"/>
  <c r="AD638" i="54"/>
  <c r="S638" i="54"/>
  <c r="S628" i="51"/>
  <c r="P628" i="51"/>
  <c r="AD628" i="51"/>
  <c r="Q628" i="51"/>
  <c r="P631" i="54"/>
  <c r="Q631" i="54"/>
  <c r="AD631" i="54"/>
  <c r="S631" i="54"/>
  <c r="S610" i="51"/>
  <c r="P610" i="51"/>
  <c r="Q610" i="51"/>
  <c r="AD610" i="51"/>
  <c r="AD608" i="51"/>
  <c r="Q608" i="51"/>
  <c r="S608" i="51"/>
  <c r="P608" i="51"/>
  <c r="AD611" i="54"/>
  <c r="P611" i="54"/>
  <c r="S611" i="54"/>
  <c r="Q611" i="54"/>
  <c r="W666" i="54"/>
  <c r="W340" i="54"/>
  <c r="W366" i="54"/>
  <c r="W48" i="54"/>
  <c r="W495" i="51"/>
  <c r="W647" i="53"/>
  <c r="AD632" i="51"/>
  <c r="Q632" i="51"/>
  <c r="S632" i="51"/>
  <c r="P632" i="51"/>
  <c r="W632" i="51" s="1"/>
  <c r="P611" i="51"/>
  <c r="Q611" i="51"/>
  <c r="AD611" i="51"/>
  <c r="S611" i="51"/>
  <c r="AD611" i="53"/>
  <c r="Q611" i="53"/>
  <c r="S611" i="53"/>
  <c r="P611" i="53"/>
  <c r="W611" i="53" s="1"/>
  <c r="S609" i="51"/>
  <c r="Q609" i="51"/>
  <c r="P609" i="51"/>
  <c r="AD609" i="51"/>
  <c r="P609" i="53"/>
  <c r="Q609" i="53"/>
  <c r="AD609" i="53"/>
  <c r="S609" i="53"/>
  <c r="AD615" i="53"/>
  <c r="Q615" i="53"/>
  <c r="P615" i="53"/>
  <c r="S615" i="53"/>
  <c r="W640" i="54"/>
  <c r="P288" i="51"/>
  <c r="S288" i="51"/>
  <c r="Q288" i="51"/>
  <c r="AD288" i="51"/>
  <c r="AD526" i="51"/>
  <c r="Q526" i="51"/>
  <c r="S526" i="51"/>
  <c r="P526" i="51"/>
  <c r="P636" i="51"/>
  <c r="S636" i="51"/>
  <c r="Q636" i="51"/>
  <c r="AD636" i="51"/>
  <c r="AD288" i="53"/>
  <c r="Q288" i="53"/>
  <c r="S288" i="53"/>
  <c r="P288" i="53"/>
  <c r="W288" i="53" s="1"/>
  <c r="AD526" i="53"/>
  <c r="Q526" i="53"/>
  <c r="P526" i="53"/>
  <c r="S526" i="53"/>
  <c r="AD639" i="54"/>
  <c r="S639" i="54"/>
  <c r="P639" i="54"/>
  <c r="Q639" i="54"/>
  <c r="AD636" i="53"/>
  <c r="Q636" i="53"/>
  <c r="P636" i="53"/>
  <c r="S636" i="53"/>
  <c r="AD647" i="54"/>
  <c r="S647" i="54"/>
  <c r="P647" i="54"/>
  <c r="Q647" i="54"/>
  <c r="AD644" i="53"/>
  <c r="S644" i="53"/>
  <c r="P644" i="53"/>
  <c r="Q644" i="53"/>
  <c r="S644" i="51"/>
  <c r="P644" i="51"/>
  <c r="AD644" i="51"/>
  <c r="Q644" i="51"/>
  <c r="W626" i="54"/>
  <c r="Q628" i="54"/>
  <c r="P628" i="54"/>
  <c r="AD628" i="54"/>
  <c r="S628" i="54"/>
  <c r="P625" i="51"/>
  <c r="AD625" i="51"/>
  <c r="S625" i="51"/>
  <c r="Q625" i="51"/>
  <c r="AD613" i="53"/>
  <c r="S613" i="53"/>
  <c r="P613" i="53"/>
  <c r="Q613" i="53"/>
  <c r="AD616" i="54"/>
  <c r="S616" i="54"/>
  <c r="P616" i="54"/>
  <c r="Q616" i="54"/>
  <c r="W635" i="54"/>
  <c r="S614" i="53"/>
  <c r="P614" i="53"/>
  <c r="AD614" i="53"/>
  <c r="Q614" i="53"/>
  <c r="S617" i="54"/>
  <c r="AD617" i="54"/>
  <c r="Q617" i="54"/>
  <c r="P617" i="54"/>
  <c r="S613" i="51"/>
  <c r="Q613" i="51"/>
  <c r="P613" i="51"/>
  <c r="AD613" i="51"/>
  <c r="W656" i="54"/>
  <c r="AD614" i="51"/>
  <c r="S614" i="51"/>
  <c r="Q614" i="51"/>
  <c r="P614" i="51"/>
  <c r="W615" i="54"/>
  <c r="W613" i="54"/>
  <c r="W388" i="53"/>
  <c r="W473" i="53"/>
  <c r="W233" i="53"/>
  <c r="W404" i="53"/>
  <c r="W380" i="54"/>
  <c r="W33" i="54"/>
  <c r="W514" i="54"/>
  <c r="W490" i="54"/>
  <c r="W152" i="53"/>
  <c r="W310" i="54"/>
  <c r="W388" i="54"/>
  <c r="AD335" i="54"/>
  <c r="S335" i="54"/>
  <c r="P335" i="54"/>
  <c r="Q335" i="54"/>
  <c r="W326" i="54"/>
  <c r="P332" i="53"/>
  <c r="S332" i="53"/>
  <c r="AD332" i="53"/>
  <c r="Q332" i="53"/>
  <c r="S332" i="51"/>
  <c r="Q332" i="51"/>
  <c r="AD332" i="51"/>
  <c r="P332" i="51"/>
  <c r="W484" i="51"/>
  <c r="W466" i="51"/>
  <c r="W364" i="51"/>
  <c r="S359" i="53"/>
  <c r="W393" i="54"/>
  <c r="W439" i="54"/>
  <c r="W246" i="54"/>
  <c r="W181" i="54"/>
  <c r="W320" i="54"/>
  <c r="W356" i="54"/>
  <c r="W384" i="54"/>
  <c r="W421" i="54"/>
  <c r="W477" i="54"/>
  <c r="W435" i="54"/>
  <c r="W244" i="54"/>
  <c r="W312" i="51"/>
  <c r="W529" i="54"/>
  <c r="W221" i="54"/>
  <c r="W147" i="54"/>
  <c r="W135" i="54"/>
  <c r="W187" i="54"/>
  <c r="W141" i="54"/>
  <c r="W122" i="54"/>
  <c r="W164" i="54"/>
  <c r="W263" i="54"/>
  <c r="W579" i="54"/>
  <c r="W26" i="54"/>
  <c r="W402" i="54"/>
  <c r="W552" i="54"/>
  <c r="W578" i="54"/>
  <c r="W284" i="54"/>
  <c r="W28" i="54"/>
  <c r="W341" i="54"/>
  <c r="W232" i="54"/>
  <c r="W228" i="54"/>
  <c r="W417" i="54"/>
  <c r="W233" i="54"/>
  <c r="W227" i="54"/>
  <c r="W490" i="51"/>
  <c r="W360" i="51"/>
  <c r="W358" i="51"/>
  <c r="W354" i="51"/>
  <c r="W400" i="51"/>
  <c r="W340" i="51"/>
  <c r="W265" i="51"/>
  <c r="W320" i="51"/>
  <c r="W518" i="51"/>
  <c r="W15" i="51"/>
  <c r="W158" i="51"/>
  <c r="W404" i="51"/>
  <c r="W462" i="51"/>
  <c r="W240" i="51"/>
  <c r="W269" i="51"/>
  <c r="W27" i="51"/>
  <c r="W160" i="51"/>
  <c r="W488" i="51"/>
  <c r="Q359" i="53"/>
  <c r="W330" i="51"/>
  <c r="W405" i="54"/>
  <c r="W312" i="54"/>
  <c r="W283" i="54"/>
  <c r="W39" i="54"/>
  <c r="W31" i="54"/>
  <c r="W29" i="54"/>
  <c r="W35" i="54"/>
  <c r="W21" i="54"/>
  <c r="W40" i="54"/>
  <c r="W498" i="54"/>
  <c r="W546" i="54"/>
  <c r="W547" i="54"/>
  <c r="W410" i="54"/>
  <c r="W433" i="51"/>
  <c r="W326" i="51"/>
  <c r="W19" i="51"/>
  <c r="W356" i="51"/>
  <c r="W392" i="51"/>
  <c r="W242" i="51"/>
  <c r="W125" i="51"/>
  <c r="W47" i="51"/>
  <c r="W429" i="51"/>
  <c r="W522" i="51"/>
  <c r="W252" i="51"/>
  <c r="W310" i="51"/>
  <c r="W37" i="51"/>
  <c r="W250" i="54"/>
  <c r="W411" i="54"/>
  <c r="W409" i="54"/>
  <c r="W413" i="54"/>
  <c r="W505" i="54"/>
  <c r="W416" i="54"/>
  <c r="W488" i="54"/>
  <c r="W515" i="54"/>
  <c r="W471" i="54"/>
  <c r="W475" i="54"/>
  <c r="W292" i="53"/>
  <c r="W403" i="54"/>
  <c r="W473" i="54"/>
  <c r="W111" i="54"/>
  <c r="W70" i="54"/>
  <c r="W64" i="54"/>
  <c r="W432" i="54"/>
  <c r="W521" i="54"/>
  <c r="W524" i="54"/>
  <c r="W334" i="54"/>
  <c r="W517" i="54"/>
  <c r="W446" i="53"/>
  <c r="W378" i="54"/>
  <c r="W467" i="51"/>
  <c r="W407" i="54"/>
  <c r="W375" i="53"/>
  <c r="W294" i="54"/>
  <c r="W589" i="54"/>
  <c r="W556" i="54"/>
  <c r="W345" i="54"/>
  <c r="W370" i="54"/>
  <c r="W457" i="54"/>
  <c r="W576" i="54"/>
  <c r="W561" i="54"/>
  <c r="W494" i="54"/>
  <c r="W489" i="54"/>
  <c r="W413" i="53"/>
  <c r="W586" i="53"/>
  <c r="W491" i="54"/>
  <c r="W454" i="54"/>
  <c r="W420" i="54"/>
  <c r="W493" i="54"/>
  <c r="W492" i="54"/>
  <c r="W229" i="54"/>
  <c r="W38" i="54"/>
  <c r="W431" i="54"/>
  <c r="W451" i="54"/>
  <c r="W558" i="54"/>
  <c r="W551" i="54"/>
  <c r="W553" i="54"/>
  <c r="W573" i="54"/>
  <c r="W343" i="54"/>
  <c r="W115" i="54"/>
  <c r="W55" i="54"/>
  <c r="W554" i="53"/>
  <c r="W390" i="53"/>
  <c r="W554" i="54"/>
  <c r="W557" i="54"/>
  <c r="W487" i="54"/>
  <c r="W469" i="54"/>
  <c r="W386" i="54"/>
  <c r="W506" i="54"/>
  <c r="W226" i="54"/>
  <c r="W32" i="54"/>
  <c r="W458" i="54"/>
  <c r="W390" i="54"/>
  <c r="W391" i="54"/>
  <c r="W114" i="54"/>
  <c r="AD68" i="54"/>
  <c r="Q68" i="54"/>
  <c r="P68" i="54"/>
  <c r="S68" i="54"/>
  <c r="W235" i="54"/>
  <c r="W459" i="54"/>
  <c r="W395" i="54"/>
  <c r="W525" i="54"/>
  <c r="W518" i="54"/>
  <c r="W394" i="54"/>
  <c r="W553" i="53"/>
  <c r="W520" i="54"/>
  <c r="W522" i="54"/>
  <c r="W19" i="54"/>
  <c r="W465" i="54"/>
  <c r="W62" i="54"/>
  <c r="W456" i="54"/>
  <c r="W424" i="54"/>
  <c r="W414" i="53"/>
  <c r="W551" i="53"/>
  <c r="W346" i="54"/>
  <c r="W271" i="51"/>
  <c r="W257" i="51"/>
  <c r="W60" i="51"/>
  <c r="W285" i="51"/>
  <c r="W299" i="51"/>
  <c r="W61" i="51"/>
  <c r="W175" i="51"/>
  <c r="W319" i="51"/>
  <c r="W321" i="54"/>
  <c r="W399" i="54"/>
  <c r="W400" i="54"/>
  <c r="W16" i="54"/>
  <c r="W47" i="53"/>
  <c r="W165" i="54"/>
  <c r="W245" i="54"/>
  <c r="W292" i="54"/>
  <c r="W75" i="54"/>
  <c r="W336" i="54"/>
  <c r="W270" i="54"/>
  <c r="W155" i="54"/>
  <c r="W169" i="54"/>
  <c r="W206" i="54"/>
  <c r="W215" i="54"/>
  <c r="W327" i="54"/>
  <c r="W281" i="54"/>
  <c r="W269" i="54"/>
  <c r="W314" i="54"/>
  <c r="W363" i="54"/>
  <c r="W359" i="54"/>
  <c r="W358" i="54"/>
  <c r="W267" i="54"/>
  <c r="W220" i="54"/>
  <c r="W175" i="54"/>
  <c r="W125" i="54"/>
  <c r="W210" i="54"/>
  <c r="W350" i="54"/>
  <c r="W117" i="54"/>
  <c r="W242" i="54"/>
  <c r="W299" i="54"/>
  <c r="W252" i="54"/>
  <c r="W162" i="54"/>
  <c r="W301" i="54"/>
  <c r="W332" i="54"/>
  <c r="W240" i="54"/>
  <c r="W318" i="54"/>
  <c r="W367" i="54"/>
  <c r="W316" i="54"/>
  <c r="W325" i="54"/>
  <c r="W372" i="54"/>
  <c r="W179" i="54"/>
  <c r="W254" i="54"/>
  <c r="W313" i="54"/>
  <c r="W297" i="54"/>
  <c r="W273" i="54"/>
  <c r="S243" i="54"/>
  <c r="W177" i="54"/>
  <c r="W322" i="54"/>
  <c r="P362" i="54"/>
  <c r="S362" i="54"/>
  <c r="AD362" i="54"/>
  <c r="Q362" i="54"/>
  <c r="W63" i="54"/>
  <c r="W315" i="54"/>
  <c r="W186" i="54"/>
  <c r="W368" i="54"/>
  <c r="AA247" i="54"/>
  <c r="AF247" i="54"/>
  <c r="AC247" i="54" s="1"/>
  <c r="AH247" i="54" s="1"/>
  <c r="W196" i="54"/>
  <c r="W251" i="54"/>
  <c r="W262" i="54"/>
  <c r="W151" i="54"/>
  <c r="W357" i="54"/>
  <c r="AD243" i="54"/>
  <c r="Q243" i="54"/>
  <c r="P243" i="54"/>
  <c r="W18" i="54"/>
  <c r="W14" i="54"/>
  <c r="W47" i="54"/>
  <c r="W73" i="54"/>
  <c r="W15" i="54"/>
  <c r="W27" i="54"/>
  <c r="W71" i="54"/>
  <c r="W109" i="51"/>
  <c r="W453" i="51"/>
  <c r="W487" i="51"/>
  <c r="W464" i="53"/>
  <c r="W253" i="51"/>
  <c r="W268" i="51"/>
  <c r="W368" i="51"/>
  <c r="W464" i="51"/>
  <c r="W368" i="53"/>
  <c r="W425" i="53"/>
  <c r="W434" i="53"/>
  <c r="W311" i="51"/>
  <c r="W451" i="51"/>
  <c r="W184" i="51"/>
  <c r="W405" i="51"/>
  <c r="W555" i="51"/>
  <c r="W548" i="51"/>
  <c r="W550" i="51"/>
  <c r="AD675" i="53"/>
  <c r="Q675" i="53"/>
  <c r="P675" i="53"/>
  <c r="S675" i="53"/>
  <c r="W167" i="51"/>
  <c r="W16" i="53"/>
  <c r="W315" i="51"/>
  <c r="W284" i="51"/>
  <c r="W421" i="51"/>
  <c r="W249" i="51"/>
  <c r="W149" i="51"/>
  <c r="W258" i="51"/>
  <c r="W233" i="51"/>
  <c r="W418" i="51"/>
  <c r="W381" i="51"/>
  <c r="W426" i="51"/>
  <c r="W134" i="51"/>
  <c r="W417" i="51"/>
  <c r="W178" i="51"/>
  <c r="W126" i="51"/>
  <c r="W432" i="51"/>
  <c r="W489" i="51"/>
  <c r="W463" i="51"/>
  <c r="W124" i="51"/>
  <c r="W503" i="51"/>
  <c r="W387" i="51"/>
  <c r="W317" i="51"/>
  <c r="W321" i="51"/>
  <c r="W62" i="51"/>
  <c r="W491" i="51"/>
  <c r="W395" i="51"/>
  <c r="W486" i="51"/>
  <c r="W675" i="51"/>
  <c r="W367" i="51"/>
  <c r="W436" i="51"/>
  <c r="W485" i="51"/>
  <c r="W383" i="51"/>
  <c r="W192" i="51"/>
  <c r="W227" i="51"/>
  <c r="W213" i="51"/>
  <c r="W428" i="51"/>
  <c r="AD673" i="51"/>
  <c r="Q673" i="51"/>
  <c r="P673" i="51"/>
  <c r="S673" i="51"/>
  <c r="W519" i="51"/>
  <c r="W511" i="51"/>
  <c r="W470" i="51"/>
  <c r="AD241" i="51"/>
  <c r="P241" i="51"/>
  <c r="Q241" i="51"/>
  <c r="W14" i="51"/>
  <c r="W472" i="51"/>
  <c r="W16" i="51"/>
  <c r="W122" i="51"/>
  <c r="AA245" i="51"/>
  <c r="AF245" i="51"/>
  <c r="AC245" i="51" s="1"/>
  <c r="AH245" i="51" s="1"/>
  <c r="W224" i="51"/>
  <c r="W32" i="51"/>
  <c r="W455" i="51"/>
  <c r="W388" i="51"/>
  <c r="W176" i="51"/>
  <c r="S66" i="51"/>
  <c r="P66" i="51"/>
  <c r="AD66" i="51"/>
  <c r="Q66" i="51"/>
  <c r="S676" i="51"/>
  <c r="W512" i="51"/>
  <c r="W353" i="51"/>
  <c r="W113" i="51"/>
  <c r="W68" i="51"/>
  <c r="W347" i="51"/>
  <c r="W74" i="51"/>
  <c r="W157" i="51"/>
  <c r="W115" i="51"/>
  <c r="W329" i="51"/>
  <c r="W474" i="51"/>
  <c r="W139" i="51"/>
  <c r="W197" i="51"/>
  <c r="W377" i="51"/>
  <c r="W33" i="51"/>
  <c r="W396" i="51"/>
  <c r="W38" i="51"/>
  <c r="W448" i="51"/>
  <c r="W324" i="51"/>
  <c r="W287" i="51"/>
  <c r="W261" i="51"/>
  <c r="W267" i="51"/>
  <c r="W570" i="51"/>
  <c r="W476" i="51"/>
  <c r="W355" i="51"/>
  <c r="W296" i="51"/>
  <c r="W59" i="51"/>
  <c r="W468" i="51"/>
  <c r="W196" i="51"/>
  <c r="W188" i="51"/>
  <c r="W243" i="51"/>
  <c r="W144" i="51"/>
  <c r="P359" i="51"/>
  <c r="AD359" i="51"/>
  <c r="Q359" i="51"/>
  <c r="S359" i="51"/>
  <c r="W515" i="51"/>
  <c r="AC527" i="59" l="1"/>
  <c r="AH527" i="59" s="1"/>
  <c r="AF17" i="59"/>
  <c r="AG17" i="59" s="1"/>
  <c r="AC55" i="59"/>
  <c r="AH55" i="59" s="1"/>
  <c r="W607" i="51"/>
  <c r="AF518" i="59"/>
  <c r="AG518" i="59" s="1"/>
  <c r="S671" i="51"/>
  <c r="AA216" i="59"/>
  <c r="AC431" i="59"/>
  <c r="AH431" i="59" s="1"/>
  <c r="W176" i="53"/>
  <c r="Q676" i="51"/>
  <c r="AD678" i="53"/>
  <c r="AC29" i="59"/>
  <c r="AH29" i="59" s="1"/>
  <c r="AA28" i="59"/>
  <c r="P678" i="53"/>
  <c r="W678" i="53" s="1"/>
  <c r="P676" i="51"/>
  <c r="W676" i="51" s="1"/>
  <c r="Q678" i="53"/>
  <c r="AA436" i="59"/>
  <c r="AG223" i="59"/>
  <c r="AA337" i="59"/>
  <c r="AF131" i="59"/>
  <c r="AG131" i="59" s="1"/>
  <c r="AA587" i="59"/>
  <c r="AC279" i="59"/>
  <c r="AH279" i="59" s="1"/>
  <c r="AF380" i="59"/>
  <c r="AG380" i="59" s="1"/>
  <c r="AF66" i="59"/>
  <c r="AG66" i="59" s="1"/>
  <c r="AC537" i="59"/>
  <c r="AH537" i="59" s="1"/>
  <c r="AC36" i="59"/>
  <c r="AH36" i="59" s="1"/>
  <c r="AC351" i="59"/>
  <c r="AH351" i="59" s="1"/>
  <c r="AF142" i="59"/>
  <c r="AG142" i="59" s="1"/>
  <c r="AC51" i="59"/>
  <c r="AH51" i="59" s="1"/>
  <c r="AF386" i="59"/>
  <c r="AG386" i="59" s="1"/>
  <c r="AF589" i="59"/>
  <c r="AG589" i="59" s="1"/>
  <c r="AA256" i="59"/>
  <c r="AC353" i="59"/>
  <c r="AH353" i="59" s="1"/>
  <c r="P671" i="51"/>
  <c r="W671" i="51" s="1"/>
  <c r="AF387" i="59"/>
  <c r="AG387" i="59" s="1"/>
  <c r="AF638" i="59"/>
  <c r="AG638" i="59" s="1"/>
  <c r="AC526" i="59"/>
  <c r="AH526" i="59" s="1"/>
  <c r="AD671" i="51"/>
  <c r="AA534" i="59"/>
  <c r="AA611" i="59"/>
  <c r="AF432" i="59"/>
  <c r="AG432" i="59" s="1"/>
  <c r="AG550" i="59"/>
  <c r="W165" i="59"/>
  <c r="Z165" i="59" s="1"/>
  <c r="AA165" i="59" s="1"/>
  <c r="AA283" i="59"/>
  <c r="AA24" i="59"/>
  <c r="AG415" i="59"/>
  <c r="AC415" i="59"/>
  <c r="AH415" i="59" s="1"/>
  <c r="AF318" i="59"/>
  <c r="AA415" i="59"/>
  <c r="W294" i="59"/>
  <c r="Z294" i="59" s="1"/>
  <c r="AA294" i="59" s="1"/>
  <c r="AA234" i="59"/>
  <c r="AC53" i="59"/>
  <c r="AH53" i="59" s="1"/>
  <c r="AA48" i="59"/>
  <c r="AC64" i="59"/>
  <c r="AH64" i="59" s="1"/>
  <c r="W349" i="59"/>
  <c r="Z349" i="59" s="1"/>
  <c r="AF349" i="59" s="1"/>
  <c r="AG349" i="59" s="1"/>
  <c r="W202" i="59"/>
  <c r="Z202" i="59" s="1"/>
  <c r="AF202" i="59" s="1"/>
  <c r="AG202" i="59" s="1"/>
  <c r="W249" i="59"/>
  <c r="Z249" i="59" s="1"/>
  <c r="AA249" i="59" s="1"/>
  <c r="AF241" i="59"/>
  <c r="AG241" i="59" s="1"/>
  <c r="AC384" i="59"/>
  <c r="AH384" i="59" s="1"/>
  <c r="AG611" i="59"/>
  <c r="AC611" i="59"/>
  <c r="AH611" i="59" s="1"/>
  <c r="W653" i="51"/>
  <c r="AF467" i="59"/>
  <c r="AG467" i="59" s="1"/>
  <c r="AF614" i="59"/>
  <c r="AG614" i="59" s="1"/>
  <c r="AF391" i="59"/>
  <c r="AG391" i="59" s="1"/>
  <c r="AA239" i="59"/>
  <c r="AF514" i="59"/>
  <c r="AG514" i="59" s="1"/>
  <c r="AA536" i="59"/>
  <c r="W349" i="51"/>
  <c r="AC534" i="59"/>
  <c r="AH534" i="59" s="1"/>
  <c r="AA403" i="59"/>
  <c r="W267" i="59"/>
  <c r="Z267" i="59" s="1"/>
  <c r="AF267" i="59" s="1"/>
  <c r="AG267" i="59" s="1"/>
  <c r="W156" i="59"/>
  <c r="Z156" i="59" s="1"/>
  <c r="AF156" i="59" s="1"/>
  <c r="W630" i="51"/>
  <c r="AF591" i="59"/>
  <c r="AG591" i="59" s="1"/>
  <c r="AF413" i="59"/>
  <c r="W146" i="59"/>
  <c r="Z146" i="59" s="1"/>
  <c r="AF146" i="59" s="1"/>
  <c r="AG146" i="59" s="1"/>
  <c r="AC492" i="59"/>
  <c r="AH492" i="59" s="1"/>
  <c r="W394" i="53"/>
  <c r="AA25" i="59"/>
  <c r="AA288" i="59"/>
  <c r="AF423" i="59"/>
  <c r="AG423" i="59" s="1"/>
  <c r="AA562" i="59"/>
  <c r="W169" i="59"/>
  <c r="Z169" i="59" s="1"/>
  <c r="AF169" i="59" s="1"/>
  <c r="AG169" i="59" s="1"/>
  <c r="AA300" i="59"/>
  <c r="AC494" i="59"/>
  <c r="AH494" i="59" s="1"/>
  <c r="W625" i="54"/>
  <c r="AC614" i="59"/>
  <c r="AH614" i="59" s="1"/>
  <c r="AC337" i="59"/>
  <c r="AH337" i="59" s="1"/>
  <c r="W204" i="59"/>
  <c r="Z204" i="59" s="1"/>
  <c r="AA204" i="59" s="1"/>
  <c r="W129" i="59"/>
  <c r="Z129" i="59" s="1"/>
  <c r="AF129" i="59" s="1"/>
  <c r="AG129" i="59" s="1"/>
  <c r="W198" i="59"/>
  <c r="Z198" i="59" s="1"/>
  <c r="AA198" i="59" s="1"/>
  <c r="W286" i="59"/>
  <c r="Z286" i="59" s="1"/>
  <c r="AA286" i="59" s="1"/>
  <c r="W247" i="59"/>
  <c r="Z247" i="59" s="1"/>
  <c r="AF247" i="59" s="1"/>
  <c r="AG247" i="59" s="1"/>
  <c r="AF290" i="59"/>
  <c r="AG290" i="59" s="1"/>
  <c r="AG609" i="59"/>
  <c r="AC609" i="59"/>
  <c r="AH609" i="59" s="1"/>
  <c r="P676" i="53"/>
  <c r="W676" i="53" s="1"/>
  <c r="Z676" i="53" s="1"/>
  <c r="AF396" i="59"/>
  <c r="AG396" i="59" s="1"/>
  <c r="AC316" i="59"/>
  <c r="AH316" i="59" s="1"/>
  <c r="AF243" i="59"/>
  <c r="AG243" i="59" s="1"/>
  <c r="AA339" i="59"/>
  <c r="AA606" i="59"/>
  <c r="AF603" i="59"/>
  <c r="AG603" i="59" s="1"/>
  <c r="AA615" i="59"/>
  <c r="AF636" i="59"/>
  <c r="AG636" i="59" s="1"/>
  <c r="AF21" i="59"/>
  <c r="AG21" i="59" s="1"/>
  <c r="AA411" i="59"/>
  <c r="AF530" i="59"/>
  <c r="AG530" i="59" s="1"/>
  <c r="AF213" i="59"/>
  <c r="AG213" i="59" s="1"/>
  <c r="AF183" i="59"/>
  <c r="AG183" i="59" s="1"/>
  <c r="AA573" i="59"/>
  <c r="AA298" i="59"/>
  <c r="W617" i="59"/>
  <c r="Z617" i="59" s="1"/>
  <c r="AF617" i="59" s="1"/>
  <c r="AG617" i="59" s="1"/>
  <c r="W599" i="59"/>
  <c r="Z599" i="59" s="1"/>
  <c r="AF599" i="59" s="1"/>
  <c r="AG599" i="59" s="1"/>
  <c r="W644" i="59"/>
  <c r="Z644" i="59" s="1"/>
  <c r="AF644" i="59" s="1"/>
  <c r="AG644" i="59" s="1"/>
  <c r="W632" i="59"/>
  <c r="Z632" i="59" s="1"/>
  <c r="AA632" i="59" s="1"/>
  <c r="W630" i="59"/>
  <c r="Z630" i="59" s="1"/>
  <c r="AA630" i="59" s="1"/>
  <c r="W564" i="59"/>
  <c r="Z564" i="59" s="1"/>
  <c r="AF564" i="59" s="1"/>
  <c r="AG564" i="59" s="1"/>
  <c r="W543" i="59"/>
  <c r="Z543" i="59" s="1"/>
  <c r="AF543" i="59" s="1"/>
  <c r="W619" i="59"/>
  <c r="Z619" i="59" s="1"/>
  <c r="AF619" i="59" s="1"/>
  <c r="AG619" i="59" s="1"/>
  <c r="W575" i="59"/>
  <c r="Z575" i="59" s="1"/>
  <c r="AF575" i="59" s="1"/>
  <c r="AG575" i="59" s="1"/>
  <c r="W579" i="59"/>
  <c r="Z579" i="59" s="1"/>
  <c r="AF579" i="59" s="1"/>
  <c r="AG579" i="59" s="1"/>
  <c r="W583" i="59"/>
  <c r="Z583" i="59" s="1"/>
  <c r="AF583" i="59" s="1"/>
  <c r="AG583" i="59" s="1"/>
  <c r="W601" i="59"/>
  <c r="Z601" i="59" s="1"/>
  <c r="AF601" i="59" s="1"/>
  <c r="AG601" i="59" s="1"/>
  <c r="W167" i="59"/>
  <c r="Z167" i="59" s="1"/>
  <c r="AA167" i="59" s="1"/>
  <c r="W292" i="59"/>
  <c r="Z292" i="59" s="1"/>
  <c r="AA292" i="59" s="1"/>
  <c r="W185" i="59"/>
  <c r="Z185" i="59" s="1"/>
  <c r="AA185" i="59" s="1"/>
  <c r="W175" i="59"/>
  <c r="Z175" i="59" s="1"/>
  <c r="AA175" i="59" s="1"/>
  <c r="W225" i="59"/>
  <c r="Z225" i="59" s="1"/>
  <c r="AF225" i="59" s="1"/>
  <c r="W462" i="59"/>
  <c r="Z462" i="59" s="1"/>
  <c r="AA462" i="59" s="1"/>
  <c r="AA558" i="59"/>
  <c r="AA524" i="59"/>
  <c r="W265" i="59"/>
  <c r="Z265" i="59" s="1"/>
  <c r="AF265" i="59" s="1"/>
  <c r="AG265" i="59" s="1"/>
  <c r="W624" i="59"/>
  <c r="Z624" i="59" s="1"/>
  <c r="AF624" i="59" s="1"/>
  <c r="W133" i="59"/>
  <c r="Z133" i="59" s="1"/>
  <c r="AA133" i="59" s="1"/>
  <c r="AG283" i="59"/>
  <c r="AC283" i="59"/>
  <c r="AH283" i="59" s="1"/>
  <c r="AG411" i="59"/>
  <c r="AC411" i="59"/>
  <c r="AH411" i="59" s="1"/>
  <c r="AG300" i="59"/>
  <c r="AC300" i="59"/>
  <c r="AH300" i="59" s="1"/>
  <c r="AG256" i="59"/>
  <c r="AC256" i="59"/>
  <c r="AH256" i="59" s="1"/>
  <c r="AG573" i="59"/>
  <c r="AC573" i="59"/>
  <c r="AH573" i="59" s="1"/>
  <c r="AG298" i="59"/>
  <c r="AC298" i="59"/>
  <c r="AH298" i="59" s="1"/>
  <c r="W271" i="59"/>
  <c r="Z271" i="59" s="1"/>
  <c r="AF271" i="59" s="1"/>
  <c r="AG271" i="59" s="1"/>
  <c r="W221" i="59"/>
  <c r="Z221" i="59" s="1"/>
  <c r="AF221" i="59" s="1"/>
  <c r="W150" i="59"/>
  <c r="Z150" i="59" s="1"/>
  <c r="AA150" i="59" s="1"/>
  <c r="W187" i="59"/>
  <c r="Z187" i="59" s="1"/>
  <c r="AA187" i="59" s="1"/>
  <c r="W210" i="59"/>
  <c r="Z210" i="59" s="1"/>
  <c r="AF210" i="59" s="1"/>
  <c r="AG210" i="59" s="1"/>
  <c r="W144" i="59"/>
  <c r="Z144" i="59" s="1"/>
  <c r="AA144" i="59" s="1"/>
  <c r="W433" i="59"/>
  <c r="Z433" i="59" s="1"/>
  <c r="AA433" i="59" s="1"/>
  <c r="W347" i="59"/>
  <c r="Z347" i="59" s="1"/>
  <c r="AF347" i="59" s="1"/>
  <c r="AG347" i="59" s="1"/>
  <c r="W435" i="59"/>
  <c r="Z435" i="59" s="1"/>
  <c r="AF435" i="59" s="1"/>
  <c r="AG435" i="59" s="1"/>
  <c r="W605" i="59"/>
  <c r="Z605" i="59" s="1"/>
  <c r="AA605" i="59" s="1"/>
  <c r="W269" i="59"/>
  <c r="Z269" i="59" s="1"/>
  <c r="AA269" i="59" s="1"/>
  <c r="W171" i="59"/>
  <c r="Z171" i="59" s="1"/>
  <c r="AF171" i="59" s="1"/>
  <c r="AG171" i="59" s="1"/>
  <c r="W382" i="59"/>
  <c r="Z382" i="59" s="1"/>
  <c r="AF382" i="59" s="1"/>
  <c r="AG382" i="59" s="1"/>
  <c r="W251" i="59"/>
  <c r="Z251" i="59" s="1"/>
  <c r="AF251" i="59" s="1"/>
  <c r="AG251" i="59" s="1"/>
  <c r="AA531" i="59"/>
  <c r="W161" i="59"/>
  <c r="Z161" i="59" s="1"/>
  <c r="AA161" i="59" s="1"/>
  <c r="W306" i="59"/>
  <c r="Z306" i="59" s="1"/>
  <c r="AA306" i="59" s="1"/>
  <c r="W206" i="59"/>
  <c r="Z206" i="59" s="1"/>
  <c r="AA206" i="59" s="1"/>
  <c r="W56" i="59"/>
  <c r="Z56" i="59" s="1"/>
  <c r="AA56" i="59" s="1"/>
  <c r="W507" i="59"/>
  <c r="Z507" i="59" s="1"/>
  <c r="AA507" i="59" s="1"/>
  <c r="W626" i="59"/>
  <c r="Z626" i="59" s="1"/>
  <c r="AA626" i="59" s="1"/>
  <c r="W296" i="59"/>
  <c r="Z296" i="59" s="1"/>
  <c r="AA296" i="59" s="1"/>
  <c r="W304" i="59"/>
  <c r="Z304" i="59" s="1"/>
  <c r="AF304" i="59" s="1"/>
  <c r="AG304" i="59" s="1"/>
  <c r="W395" i="59"/>
  <c r="Z395" i="59" s="1"/>
  <c r="AA395" i="59" s="1"/>
  <c r="W546" i="59"/>
  <c r="Z546" i="59" s="1"/>
  <c r="AF546" i="59" s="1"/>
  <c r="AG546" i="59" s="1"/>
  <c r="W345" i="59"/>
  <c r="Z345" i="59" s="1"/>
  <c r="AA345" i="59" s="1"/>
  <c r="W163" i="59"/>
  <c r="Z163" i="59" s="1"/>
  <c r="AF163" i="59" s="1"/>
  <c r="AG163" i="59" s="1"/>
  <c r="W127" i="59"/>
  <c r="Z127" i="59" s="1"/>
  <c r="AA127" i="59" s="1"/>
  <c r="W263" i="59"/>
  <c r="Z263" i="59" s="1"/>
  <c r="AA263" i="59" s="1"/>
  <c r="W52" i="59"/>
  <c r="Z52" i="59" s="1"/>
  <c r="AA52" i="59" s="1"/>
  <c r="W138" i="59"/>
  <c r="Z138" i="59" s="1"/>
  <c r="AF138" i="59" s="1"/>
  <c r="AC536" i="59"/>
  <c r="AH536" i="59" s="1"/>
  <c r="AC183" i="59"/>
  <c r="AH183" i="59" s="1"/>
  <c r="AC17" i="59"/>
  <c r="AH17" i="59" s="1"/>
  <c r="W646" i="59"/>
  <c r="Z646" i="59" s="1"/>
  <c r="AF646" i="59" s="1"/>
  <c r="AG646" i="59" s="1"/>
  <c r="W539" i="59"/>
  <c r="Z539" i="59" s="1"/>
  <c r="AF539" i="59" s="1"/>
  <c r="W499" i="59"/>
  <c r="Z499" i="59" s="1"/>
  <c r="AF499" i="59" s="1"/>
  <c r="AG499" i="59" s="1"/>
  <c r="W326" i="59"/>
  <c r="Z326" i="59" s="1"/>
  <c r="AA326" i="59" s="1"/>
  <c r="W54" i="59"/>
  <c r="Z54" i="59" s="1"/>
  <c r="AF54" i="59" s="1"/>
  <c r="AG54" i="59" s="1"/>
  <c r="W200" i="59"/>
  <c r="Z200" i="59" s="1"/>
  <c r="AA200" i="59" s="1"/>
  <c r="W489" i="59"/>
  <c r="Z489" i="59" s="1"/>
  <c r="AF489" i="59" s="1"/>
  <c r="AG489" i="59" s="1"/>
  <c r="W218" i="59"/>
  <c r="Z218" i="59" s="1"/>
  <c r="AF218" i="59" s="1"/>
  <c r="W173" i="59"/>
  <c r="Z173" i="59" s="1"/>
  <c r="AA173" i="59" s="1"/>
  <c r="W34" i="59"/>
  <c r="Z34" i="59" s="1"/>
  <c r="AA34" i="59" s="1"/>
  <c r="W125" i="59"/>
  <c r="Z125" i="59" s="1"/>
  <c r="AF125" i="59" s="1"/>
  <c r="AG125" i="59" s="1"/>
  <c r="AF46" i="59"/>
  <c r="AC615" i="59"/>
  <c r="AH615" i="59" s="1"/>
  <c r="AA469" i="59"/>
  <c r="AC432" i="59"/>
  <c r="AH432" i="59" s="1"/>
  <c r="AG524" i="59"/>
  <c r="AC524" i="59"/>
  <c r="AH524" i="59" s="1"/>
  <c r="AG562" i="59"/>
  <c r="AC562" i="59"/>
  <c r="AH562" i="59" s="1"/>
  <c r="AG558" i="59"/>
  <c r="AC558" i="59"/>
  <c r="AH558" i="59" s="1"/>
  <c r="AA473" i="59"/>
  <c r="AF602" i="59"/>
  <c r="AG602" i="59" s="1"/>
  <c r="AA409" i="59"/>
  <c r="AA613" i="59"/>
  <c r="AC234" i="59"/>
  <c r="AH234" i="59" s="1"/>
  <c r="AF642" i="59"/>
  <c r="AG642" i="59" s="1"/>
  <c r="AC48" i="59"/>
  <c r="AH48" i="59" s="1"/>
  <c r="W192" i="59"/>
  <c r="Z192" i="59" s="1"/>
  <c r="AF192" i="59" s="1"/>
  <c r="AG192" i="59" s="1"/>
  <c r="W273" i="59"/>
  <c r="Z273" i="59" s="1"/>
  <c r="AF273" i="59" s="1"/>
  <c r="AG273" i="59" s="1"/>
  <c r="W640" i="59"/>
  <c r="Z640" i="59" s="1"/>
  <c r="AF640" i="59" s="1"/>
  <c r="W212" i="59"/>
  <c r="Z212" i="59" s="1"/>
  <c r="AA212" i="59" s="1"/>
  <c r="W214" i="59"/>
  <c r="Z214" i="59" s="1"/>
  <c r="AA214" i="59" s="1"/>
  <c r="W535" i="59"/>
  <c r="Z535" i="59" s="1"/>
  <c r="AF535" i="59" s="1"/>
  <c r="W541" i="59"/>
  <c r="Z541" i="59" s="1"/>
  <c r="AA541" i="59" s="1"/>
  <c r="W551" i="59"/>
  <c r="Z551" i="59" s="1"/>
  <c r="AA551" i="59" s="1"/>
  <c r="W618" i="59"/>
  <c r="Z618" i="59" s="1"/>
  <c r="AF618" i="59" s="1"/>
  <c r="W569" i="59"/>
  <c r="Z569" i="59" s="1"/>
  <c r="AF569" i="59" s="1"/>
  <c r="W154" i="59"/>
  <c r="Z154" i="59" s="1"/>
  <c r="AF154" i="59" s="1"/>
  <c r="W487" i="59"/>
  <c r="Z487" i="59" s="1"/>
  <c r="AF487" i="59" s="1"/>
  <c r="W232" i="59"/>
  <c r="Z232" i="59" s="1"/>
  <c r="AF232" i="59" s="1"/>
  <c r="W152" i="59"/>
  <c r="Z152" i="59" s="1"/>
  <c r="AA152" i="59" s="1"/>
  <c r="W140" i="59"/>
  <c r="Z140" i="59" s="1"/>
  <c r="AA140" i="59" s="1"/>
  <c r="W593" i="59"/>
  <c r="Z593" i="59" s="1"/>
  <c r="AF593" i="59" s="1"/>
  <c r="AG593" i="59" s="1"/>
  <c r="W555" i="59"/>
  <c r="Z555" i="59" s="1"/>
  <c r="AA555" i="59" s="1"/>
  <c r="W62" i="59"/>
  <c r="Z62" i="59" s="1"/>
  <c r="AA62" i="59" s="1"/>
  <c r="W228" i="59"/>
  <c r="Z228" i="59" s="1"/>
  <c r="AF228" i="59" s="1"/>
  <c r="AG228" i="59" s="1"/>
  <c r="W302" i="59"/>
  <c r="Z302" i="59" s="1"/>
  <c r="AA302" i="59" s="1"/>
  <c r="W320" i="59"/>
  <c r="Z320" i="59" s="1"/>
  <c r="AF320" i="59" s="1"/>
  <c r="W181" i="59"/>
  <c r="Z181" i="59" s="1"/>
  <c r="AF181" i="59" s="1"/>
  <c r="AG181" i="59" s="1"/>
  <c r="W194" i="59"/>
  <c r="Z194" i="59" s="1"/>
  <c r="AA194" i="59" s="1"/>
  <c r="W460" i="59"/>
  <c r="Z460" i="59" s="1"/>
  <c r="AA460" i="59" s="1"/>
  <c r="W334" i="59"/>
  <c r="Z334" i="59" s="1"/>
  <c r="AF334" i="59" s="1"/>
  <c r="W196" i="59"/>
  <c r="Z196" i="59" s="1"/>
  <c r="AA196" i="59" s="1"/>
  <c r="AC403" i="59"/>
  <c r="AH403" i="59" s="1"/>
  <c r="W399" i="59"/>
  <c r="Z399" i="59" s="1"/>
  <c r="AA399" i="59" s="1"/>
  <c r="AF627" i="59"/>
  <c r="AA627" i="59"/>
  <c r="AF472" i="59"/>
  <c r="AA472" i="59"/>
  <c r="AF224" i="59"/>
  <c r="AA224" i="59"/>
  <c r="W23" i="59"/>
  <c r="Z23" i="59" s="1"/>
  <c r="W560" i="59"/>
  <c r="Z560" i="59" s="1"/>
  <c r="AF608" i="59"/>
  <c r="AA608" i="59"/>
  <c r="W135" i="59"/>
  <c r="Z135" i="59" s="1"/>
  <c r="AG65" i="59"/>
  <c r="AC65" i="59"/>
  <c r="AH65" i="59" s="1"/>
  <c r="AG67" i="59"/>
  <c r="AC67" i="59"/>
  <c r="AH67" i="59" s="1"/>
  <c r="AG490" i="59"/>
  <c r="AC490" i="59"/>
  <c r="AH490" i="59" s="1"/>
  <c r="AG338" i="59"/>
  <c r="AC338" i="59"/>
  <c r="AH338" i="59" s="1"/>
  <c r="AG512" i="59"/>
  <c r="AC512" i="59"/>
  <c r="AH512" i="59" s="1"/>
  <c r="AA38" i="59"/>
  <c r="AF38" i="59"/>
  <c r="AA299" i="59"/>
  <c r="AF299" i="59"/>
  <c r="AG342" i="59"/>
  <c r="AC342" i="59"/>
  <c r="AH342" i="59" s="1"/>
  <c r="AF407" i="59"/>
  <c r="AA407" i="59"/>
  <c r="AC393" i="59"/>
  <c r="AH393" i="59" s="1"/>
  <c r="AG393" i="59"/>
  <c r="AG28" i="59"/>
  <c r="AC28" i="59"/>
  <c r="AH28" i="59" s="1"/>
  <c r="AF39" i="59"/>
  <c r="AA39" i="59"/>
  <c r="AG240" i="59"/>
  <c r="AC240" i="59"/>
  <c r="AH240" i="59" s="1"/>
  <c r="AF592" i="59"/>
  <c r="AA592" i="59"/>
  <c r="W295" i="59"/>
  <c r="Z295" i="59" s="1"/>
  <c r="AF161" i="59"/>
  <c r="AG161" i="59" s="1"/>
  <c r="W207" i="59"/>
  <c r="Z207" i="59" s="1"/>
  <c r="W197" i="59"/>
  <c r="Z197" i="59" s="1"/>
  <c r="W628" i="59"/>
  <c r="Z628" i="59" s="1"/>
  <c r="W285" i="59"/>
  <c r="Z285" i="59" s="1"/>
  <c r="W211" i="59"/>
  <c r="Z211" i="59" s="1"/>
  <c r="AF635" i="59"/>
  <c r="AA635" i="59"/>
  <c r="W502" i="59"/>
  <c r="Z502" i="59" s="1"/>
  <c r="W501" i="59"/>
  <c r="Z501" i="59" s="1"/>
  <c r="W505" i="59"/>
  <c r="Z505" i="59" s="1"/>
  <c r="W474" i="59"/>
  <c r="Z474" i="59" s="1"/>
  <c r="W385" i="59"/>
  <c r="Z385" i="59" s="1"/>
  <c r="W272" i="59"/>
  <c r="Z272" i="59" s="1"/>
  <c r="AA163" i="59"/>
  <c r="W172" i="59"/>
  <c r="Z172" i="59" s="1"/>
  <c r="W201" i="59"/>
  <c r="Z201" i="59" s="1"/>
  <c r="W319" i="59"/>
  <c r="Z319" i="59" s="1"/>
  <c r="W500" i="59"/>
  <c r="Z500" i="59" s="1"/>
  <c r="AA148" i="59"/>
  <c r="AF148" i="59"/>
  <c r="AF277" i="59"/>
  <c r="AA277" i="59"/>
  <c r="W559" i="59"/>
  <c r="Z559" i="59" s="1"/>
  <c r="AF369" i="59"/>
  <c r="AA369" i="59"/>
  <c r="W625" i="59"/>
  <c r="Z625" i="59" s="1"/>
  <c r="W77" i="59"/>
  <c r="Z77" i="59" s="1"/>
  <c r="W441" i="59"/>
  <c r="Z441" i="59" s="1"/>
  <c r="W147" i="59"/>
  <c r="Z147" i="59" s="1"/>
  <c r="W176" i="59"/>
  <c r="Z176" i="59" s="1"/>
  <c r="AA143" i="59"/>
  <c r="AF143" i="59"/>
  <c r="W471" i="59"/>
  <c r="Z471" i="59" s="1"/>
  <c r="AF199" i="59"/>
  <c r="AA199" i="59"/>
  <c r="AF282" i="59"/>
  <c r="AA282" i="59"/>
  <c r="AF465" i="59"/>
  <c r="AA465" i="59"/>
  <c r="AG276" i="59"/>
  <c r="AC276" i="59"/>
  <c r="AH276" i="59" s="1"/>
  <c r="AA416" i="59"/>
  <c r="AF416" i="59"/>
  <c r="AF242" i="59"/>
  <c r="AA242" i="59"/>
  <c r="AG438" i="59"/>
  <c r="AC438" i="59"/>
  <c r="AH438" i="59" s="1"/>
  <c r="AG368" i="59"/>
  <c r="AC368" i="59"/>
  <c r="AH368" i="59" s="1"/>
  <c r="AG289" i="59"/>
  <c r="AC289" i="59"/>
  <c r="AH289" i="59" s="1"/>
  <c r="AF356" i="59"/>
  <c r="AA356" i="59"/>
  <c r="W588" i="59"/>
  <c r="Z588" i="59" s="1"/>
  <c r="W610" i="59"/>
  <c r="Z610" i="59" s="1"/>
  <c r="W130" i="59"/>
  <c r="Z130" i="59" s="1"/>
  <c r="W325" i="59"/>
  <c r="Z325" i="59" s="1"/>
  <c r="W208" i="59"/>
  <c r="Z208" i="59" s="1"/>
  <c r="W158" i="59"/>
  <c r="Z158" i="59" s="1"/>
  <c r="AF631" i="59"/>
  <c r="AA631" i="59"/>
  <c r="AF643" i="59"/>
  <c r="AA643" i="59"/>
  <c r="W317" i="59"/>
  <c r="Z317" i="59" s="1"/>
  <c r="AF426" i="59"/>
  <c r="AA426" i="59"/>
  <c r="W74" i="59"/>
  <c r="Z74" i="59" s="1"/>
  <c r="AF270" i="59"/>
  <c r="AA270" i="59"/>
  <c r="W178" i="59"/>
  <c r="Z178" i="59" s="1"/>
  <c r="W629" i="59"/>
  <c r="Z629" i="59" s="1"/>
  <c r="AA634" i="59"/>
  <c r="AF634" i="59"/>
  <c r="W41" i="59"/>
  <c r="Z41" i="59" s="1"/>
  <c r="W549" i="59"/>
  <c r="Z549" i="59" s="1"/>
  <c r="W576" i="59"/>
  <c r="Z576" i="59" s="1"/>
  <c r="AF581" i="59"/>
  <c r="AA581" i="59"/>
  <c r="AF504" i="59"/>
  <c r="AA504" i="59"/>
  <c r="W297" i="59"/>
  <c r="Z297" i="59" s="1"/>
  <c r="W278" i="59"/>
  <c r="Z278" i="59" s="1"/>
  <c r="AF332" i="59"/>
  <c r="AA332" i="59"/>
  <c r="W162" i="59"/>
  <c r="Z162" i="59" s="1"/>
  <c r="W428" i="59"/>
  <c r="Z428" i="59" s="1"/>
  <c r="AA437" i="59"/>
  <c r="AF437" i="59"/>
  <c r="AF170" i="59"/>
  <c r="AA170" i="59"/>
  <c r="W566" i="59"/>
  <c r="Z566" i="59" s="1"/>
  <c r="W235" i="59"/>
  <c r="Z235" i="59" s="1"/>
  <c r="AF623" i="59"/>
  <c r="AA623" i="59"/>
  <c r="AF585" i="59"/>
  <c r="AA585" i="59"/>
  <c r="W209" i="59"/>
  <c r="Z209" i="59" s="1"/>
  <c r="W174" i="59"/>
  <c r="Z174" i="59" s="1"/>
  <c r="AA231" i="59"/>
  <c r="AF231" i="59"/>
  <c r="AG244" i="59"/>
  <c r="AC244" i="59"/>
  <c r="AH244" i="59" s="1"/>
  <c r="AF488" i="59"/>
  <c r="AA488" i="59"/>
  <c r="AG20" i="59"/>
  <c r="AC20" i="59"/>
  <c r="AH20" i="59" s="1"/>
  <c r="AF287" i="59"/>
  <c r="AA287" i="59"/>
  <c r="AF379" i="59"/>
  <c r="AA379" i="59"/>
  <c r="AF513" i="59"/>
  <c r="AA513" i="59"/>
  <c r="AF561" i="59"/>
  <c r="AA561" i="59"/>
  <c r="AA392" i="59"/>
  <c r="AF392" i="59"/>
  <c r="AF16" i="59"/>
  <c r="AA16" i="59"/>
  <c r="AG49" i="59"/>
  <c r="AC49" i="59"/>
  <c r="AH49" i="59" s="1"/>
  <c r="AF255" i="59"/>
  <c r="AA255" i="59"/>
  <c r="AF343" i="59"/>
  <c r="AA343" i="59"/>
  <c r="AF554" i="59"/>
  <c r="AA554" i="59"/>
  <c r="AG401" i="59"/>
  <c r="AC401" i="59"/>
  <c r="AH401" i="59" s="1"/>
  <c r="AG412" i="59"/>
  <c r="AC412" i="59"/>
  <c r="AH412" i="59" s="1"/>
  <c r="AF293" i="59"/>
  <c r="AA293" i="59"/>
  <c r="AC339" i="59"/>
  <c r="AH339" i="59" s="1"/>
  <c r="AF553" i="59"/>
  <c r="AA553" i="59"/>
  <c r="AF511" i="59"/>
  <c r="AA511" i="59"/>
  <c r="AF410" i="59"/>
  <c r="AA410" i="59"/>
  <c r="AG532" i="59"/>
  <c r="AC532" i="59"/>
  <c r="AH532" i="59" s="1"/>
  <c r="AC606" i="59"/>
  <c r="AH606" i="59" s="1"/>
  <c r="W330" i="59"/>
  <c r="Z330" i="59" s="1"/>
  <c r="AF580" i="59"/>
  <c r="AA580" i="59"/>
  <c r="W45" i="59"/>
  <c r="Z45" i="59" s="1"/>
  <c r="W545" i="59"/>
  <c r="Z545" i="59" s="1"/>
  <c r="W582" i="59"/>
  <c r="Z582" i="59" s="1"/>
  <c r="AA164" i="59"/>
  <c r="AF164" i="59"/>
  <c r="W574" i="59"/>
  <c r="Z574" i="59" s="1"/>
  <c r="AF18" i="59"/>
  <c r="AA18" i="59"/>
  <c r="W533" i="59"/>
  <c r="Z533" i="59" s="1"/>
  <c r="AA355" i="59"/>
  <c r="AF355" i="59"/>
  <c r="AF442" i="59"/>
  <c r="AA442" i="59"/>
  <c r="AF35" i="59"/>
  <c r="AA35" i="59"/>
  <c r="AG402" i="59"/>
  <c r="AC402" i="59"/>
  <c r="AH402" i="59" s="1"/>
  <c r="AG434" i="59"/>
  <c r="AC434" i="59"/>
  <c r="AH434" i="59" s="1"/>
  <c r="AA26" i="59"/>
  <c r="AF26" i="59"/>
  <c r="AG226" i="59"/>
  <c r="AC226" i="59"/>
  <c r="AH226" i="59" s="1"/>
  <c r="AC473" i="59"/>
  <c r="AH473" i="59" s="1"/>
  <c r="AC469" i="59"/>
  <c r="AH469" i="59" s="1"/>
  <c r="AC216" i="59"/>
  <c r="AH216" i="59" s="1"/>
  <c r="AG216" i="59"/>
  <c r="W155" i="59"/>
  <c r="Z155" i="59" s="1"/>
  <c r="W145" i="59"/>
  <c r="Z145" i="59" s="1"/>
  <c r="W151" i="59"/>
  <c r="Z151" i="59" s="1"/>
  <c r="AF166" i="59"/>
  <c r="AA166" i="59"/>
  <c r="W75" i="59"/>
  <c r="Z75" i="59" s="1"/>
  <c r="W132" i="59"/>
  <c r="Z132" i="59" s="1"/>
  <c r="W188" i="59"/>
  <c r="Z188" i="59" s="1"/>
  <c r="W331" i="59"/>
  <c r="Z331" i="59" s="1"/>
  <c r="W321" i="59"/>
  <c r="Z321" i="59" s="1"/>
  <c r="W72" i="59"/>
  <c r="Z72" i="59" s="1"/>
  <c r="W600" i="59"/>
  <c r="Z600" i="59" s="1"/>
  <c r="W372" i="59"/>
  <c r="Z372" i="59" s="1"/>
  <c r="AF269" i="59"/>
  <c r="AG269" i="59" s="1"/>
  <c r="AA171" i="59"/>
  <c r="W252" i="59"/>
  <c r="Z252" i="59" s="1"/>
  <c r="W157" i="59"/>
  <c r="Z157" i="59" s="1"/>
  <c r="W352" i="59"/>
  <c r="Z352" i="59" s="1"/>
  <c r="AF538" i="59"/>
  <c r="AA538" i="59"/>
  <c r="AG440" i="59"/>
  <c r="AC440" i="59"/>
  <c r="AH440" i="59" s="1"/>
  <c r="AF376" i="59"/>
  <c r="AA376" i="59"/>
  <c r="AG305" i="59"/>
  <c r="AC305" i="59"/>
  <c r="AH305" i="59" s="1"/>
  <c r="AG463" i="59"/>
  <c r="AC463" i="59"/>
  <c r="AH463" i="59" s="1"/>
  <c r="AF414" i="59"/>
  <c r="AA414" i="59"/>
  <c r="AC531" i="59"/>
  <c r="AH531" i="59" s="1"/>
  <c r="AG126" i="59"/>
  <c r="AC126" i="59"/>
  <c r="AH126" i="59" s="1"/>
  <c r="AA30" i="59"/>
  <c r="AF30" i="59"/>
  <c r="AF398" i="59"/>
  <c r="AA398" i="59"/>
  <c r="AG44" i="59"/>
  <c r="AC44" i="59"/>
  <c r="AH44" i="59" s="1"/>
  <c r="AA333" i="59"/>
  <c r="AF333" i="59"/>
  <c r="AF622" i="59"/>
  <c r="AA622" i="59"/>
  <c r="W215" i="59"/>
  <c r="Z215" i="59" s="1"/>
  <c r="AA229" i="59"/>
  <c r="AF229" i="59"/>
  <c r="W621" i="59"/>
  <c r="Z621" i="59" s="1"/>
  <c r="W47" i="59"/>
  <c r="Z47" i="59" s="1"/>
  <c r="AA139" i="59"/>
  <c r="AF139" i="59"/>
  <c r="W367" i="59"/>
  <c r="Z367" i="59" s="1"/>
  <c r="W268" i="59"/>
  <c r="Z268" i="59" s="1"/>
  <c r="AF153" i="59"/>
  <c r="AA153" i="59"/>
  <c r="W348" i="59"/>
  <c r="Z348" i="59" s="1"/>
  <c r="W647" i="59"/>
  <c r="Z647" i="59" s="1"/>
  <c r="W633" i="59"/>
  <c r="Z633" i="59" s="1"/>
  <c r="W637" i="59"/>
  <c r="Z637" i="59" s="1"/>
  <c r="AF227" i="59"/>
  <c r="AA227" i="59"/>
  <c r="W458" i="59"/>
  <c r="Z458" i="59" s="1"/>
  <c r="W491" i="59"/>
  <c r="Z491" i="59" s="1"/>
  <c r="W497" i="59"/>
  <c r="Z497" i="59" s="1"/>
  <c r="W645" i="59"/>
  <c r="Z645" i="59" s="1"/>
  <c r="W346" i="59"/>
  <c r="Z346" i="59" s="1"/>
  <c r="W261" i="59"/>
  <c r="Z261" i="59" s="1"/>
  <c r="W168" i="59"/>
  <c r="Z168" i="59" s="1"/>
  <c r="AF203" i="59"/>
  <c r="AA203" i="59"/>
  <c r="W78" i="59"/>
  <c r="Z78" i="59" s="1"/>
  <c r="W366" i="59"/>
  <c r="Z366" i="59" s="1"/>
  <c r="W205" i="59"/>
  <c r="Z205" i="59" s="1"/>
  <c r="W73" i="59"/>
  <c r="Z73" i="59" s="1"/>
  <c r="AA225" i="59"/>
  <c r="W568" i="59"/>
  <c r="Z568" i="59" s="1"/>
  <c r="W71" i="59"/>
  <c r="Z71" i="59" s="1"/>
  <c r="AA354" i="59"/>
  <c r="AF354" i="59"/>
  <c r="W50" i="59"/>
  <c r="Z50" i="59" s="1"/>
  <c r="AF136" i="59"/>
  <c r="AA136" i="59"/>
  <c r="AA68" i="59"/>
  <c r="AF68" i="59"/>
  <c r="AF557" i="59"/>
  <c r="AA557" i="59"/>
  <c r="AG418" i="59"/>
  <c r="AC418" i="59"/>
  <c r="AH418" i="59" s="1"/>
  <c r="AF250" i="59"/>
  <c r="AA250" i="59"/>
  <c r="AF238" i="59"/>
  <c r="AA238" i="59"/>
  <c r="AF427" i="59"/>
  <c r="AA427" i="59"/>
  <c r="AF344" i="59"/>
  <c r="AA344" i="59"/>
  <c r="AG466" i="59"/>
  <c r="AC466" i="59"/>
  <c r="AH466" i="59" s="1"/>
  <c r="AA586" i="59"/>
  <c r="AF586" i="59"/>
  <c r="W375" i="59"/>
  <c r="Z375" i="59" s="1"/>
  <c r="W620" i="59"/>
  <c r="Z620" i="59" s="1"/>
  <c r="W641" i="59"/>
  <c r="Z641" i="59" s="1"/>
  <c r="W572" i="59"/>
  <c r="Z572" i="59" s="1"/>
  <c r="AF616" i="59"/>
  <c r="AA616" i="59"/>
  <c r="W475" i="59"/>
  <c r="Z475" i="59" s="1"/>
  <c r="W503" i="59"/>
  <c r="Z503" i="59" s="1"/>
  <c r="W443" i="59"/>
  <c r="Z443" i="59" s="1"/>
  <c r="W259" i="59"/>
  <c r="Z259" i="59" s="1"/>
  <c r="W195" i="59"/>
  <c r="Z195" i="59" s="1"/>
  <c r="W182" i="59"/>
  <c r="Z182" i="59" s="1"/>
  <c r="W307" i="59"/>
  <c r="Z307" i="59" s="1"/>
  <c r="AF322" i="59"/>
  <c r="AG322" i="59" s="1"/>
  <c r="AA322" i="59"/>
  <c r="W274" i="59"/>
  <c r="Z274" i="59" s="1"/>
  <c r="W291" i="59"/>
  <c r="Z291" i="59" s="1"/>
  <c r="W406" i="59"/>
  <c r="Z406" i="59" s="1"/>
  <c r="AF258" i="59"/>
  <c r="AA258" i="59"/>
  <c r="W193" i="59"/>
  <c r="Z193" i="59" s="1"/>
  <c r="AA590" i="59"/>
  <c r="AF590" i="59"/>
  <c r="W639" i="59"/>
  <c r="Z639" i="59" s="1"/>
  <c r="W184" i="59"/>
  <c r="Z184" i="59" s="1"/>
  <c r="W266" i="59"/>
  <c r="Z266" i="59" s="1"/>
  <c r="W63" i="59"/>
  <c r="Z63" i="59" s="1"/>
  <c r="W439" i="59"/>
  <c r="Z439" i="59" s="1"/>
  <c r="W493" i="59"/>
  <c r="Z493" i="59" s="1"/>
  <c r="AF141" i="59"/>
  <c r="AA141" i="59"/>
  <c r="W584" i="59"/>
  <c r="Z584" i="59" s="1"/>
  <c r="AF607" i="59"/>
  <c r="AA607" i="59"/>
  <c r="W79" i="59"/>
  <c r="Z79" i="59" s="1"/>
  <c r="W301" i="59"/>
  <c r="Z301" i="59" s="1"/>
  <c r="W180" i="59"/>
  <c r="Z180" i="59" s="1"/>
  <c r="AA303" i="59"/>
  <c r="AF303" i="59"/>
  <c r="AF324" i="59"/>
  <c r="AA324" i="59"/>
  <c r="W329" i="59"/>
  <c r="Z329" i="59" s="1"/>
  <c r="W76" i="59"/>
  <c r="Z76" i="59" s="1"/>
  <c r="AF149" i="59"/>
  <c r="AA149" i="59"/>
  <c r="AF571" i="59"/>
  <c r="AA571" i="59"/>
  <c r="AA179" i="59"/>
  <c r="AF179" i="59"/>
  <c r="W281" i="59"/>
  <c r="Z281" i="59" s="1"/>
  <c r="AF280" i="59"/>
  <c r="AA280" i="59"/>
  <c r="AF340" i="59"/>
  <c r="AA340" i="59"/>
  <c r="AF577" i="59"/>
  <c r="AA577" i="59"/>
  <c r="AA177" i="59"/>
  <c r="AF177" i="59"/>
  <c r="AF390" i="59"/>
  <c r="AA390" i="59"/>
  <c r="AF461" i="59"/>
  <c r="AA461" i="59"/>
  <c r="AF515" i="59"/>
  <c r="AA515" i="59"/>
  <c r="AF400" i="59"/>
  <c r="AA400" i="59"/>
  <c r="AA408" i="59"/>
  <c r="AF408" i="59"/>
  <c r="AA381" i="59"/>
  <c r="AF381" i="59"/>
  <c r="AC436" i="59"/>
  <c r="AH436" i="59" s="1"/>
  <c r="AG388" i="59"/>
  <c r="AC388" i="59"/>
  <c r="AH388" i="59" s="1"/>
  <c r="AG373" i="59"/>
  <c r="AC373" i="59"/>
  <c r="AH373" i="59" s="1"/>
  <c r="AC409" i="59"/>
  <c r="AH409" i="59" s="1"/>
  <c r="AC24" i="59"/>
  <c r="AH24" i="59" s="1"/>
  <c r="AG383" i="59"/>
  <c r="AC383" i="59"/>
  <c r="AH383" i="59" s="1"/>
  <c r="AG222" i="59"/>
  <c r="AC222" i="59"/>
  <c r="AH222" i="59" s="1"/>
  <c r="AA516" i="59"/>
  <c r="AF516" i="59"/>
  <c r="AC389" i="59"/>
  <c r="AH389" i="59" s="1"/>
  <c r="AG389" i="59"/>
  <c r="AC239" i="59"/>
  <c r="AH239" i="59" s="1"/>
  <c r="AC25" i="59"/>
  <c r="AH25" i="59" s="1"/>
  <c r="AF563" i="59"/>
  <c r="AA563" i="59"/>
  <c r="AG517" i="59"/>
  <c r="AC517" i="59"/>
  <c r="AH517" i="59" s="1"/>
  <c r="AG350" i="59"/>
  <c r="AC350" i="59"/>
  <c r="AH350" i="59" s="1"/>
  <c r="AG37" i="59"/>
  <c r="AC37" i="59"/>
  <c r="AH37" i="59" s="1"/>
  <c r="AC587" i="59"/>
  <c r="AH587" i="59" s="1"/>
  <c r="AC613" i="59"/>
  <c r="AH613" i="59" s="1"/>
  <c r="AA570" i="59"/>
  <c r="AF570" i="59"/>
  <c r="W604" i="59"/>
  <c r="Z604" i="59" s="1"/>
  <c r="AF137" i="59"/>
  <c r="AA137" i="59"/>
  <c r="W327" i="59"/>
  <c r="Z327" i="59" s="1"/>
  <c r="AF128" i="59"/>
  <c r="AA128" i="59"/>
  <c r="W335" i="59"/>
  <c r="Z335" i="59" s="1"/>
  <c r="W233" i="59"/>
  <c r="Z233" i="59" s="1"/>
  <c r="AF186" i="59"/>
  <c r="AA186" i="59"/>
  <c r="W323" i="59"/>
  <c r="Z323" i="59" s="1"/>
  <c r="AF328" i="59"/>
  <c r="AG328" i="59" s="1"/>
  <c r="AA328" i="59"/>
  <c r="AF495" i="59"/>
  <c r="AA495" i="59"/>
  <c r="AA202" i="59"/>
  <c r="AF612" i="59"/>
  <c r="AA612" i="59"/>
  <c r="W217" i="59"/>
  <c r="Z217" i="59" s="1"/>
  <c r="W429" i="59"/>
  <c r="Z429" i="59" s="1"/>
  <c r="W578" i="59"/>
  <c r="Z578" i="59" s="1"/>
  <c r="W264" i="59"/>
  <c r="Z264" i="59" s="1"/>
  <c r="W459" i="59"/>
  <c r="Z459" i="59" s="1"/>
  <c r="W430" i="59"/>
  <c r="Z430" i="59" s="1"/>
  <c r="AF69" i="59"/>
  <c r="AA69" i="59"/>
  <c r="AG394" i="59"/>
  <c r="AC394" i="59"/>
  <c r="AH394" i="59" s="1"/>
  <c r="AG470" i="59"/>
  <c r="AC470" i="59"/>
  <c r="AH470" i="59" s="1"/>
  <c r="AG525" i="59"/>
  <c r="AC525" i="59"/>
  <c r="AH525" i="59" s="1"/>
  <c r="AG257" i="59"/>
  <c r="AC257" i="59"/>
  <c r="AH257" i="59" s="1"/>
  <c r="AG22" i="59"/>
  <c r="AC22" i="59"/>
  <c r="AH22" i="59" s="1"/>
  <c r="AF27" i="59"/>
  <c r="AA27" i="59"/>
  <c r="AF43" i="59"/>
  <c r="AA43" i="59"/>
  <c r="AG378" i="59"/>
  <c r="AC378" i="59"/>
  <c r="AH378" i="59" s="1"/>
  <c r="AG370" i="59"/>
  <c r="AC370" i="59"/>
  <c r="AH370" i="59" s="1"/>
  <c r="AC288" i="59"/>
  <c r="AH288" i="59" s="1"/>
  <c r="AG486" i="59"/>
  <c r="AC486" i="59"/>
  <c r="AH486" i="59" s="1"/>
  <c r="AF371" i="59"/>
  <c r="AA371" i="59"/>
  <c r="AG468" i="59"/>
  <c r="AC468" i="59"/>
  <c r="AH468" i="59" s="1"/>
  <c r="S672" i="51"/>
  <c r="W450" i="53"/>
  <c r="AD676" i="53"/>
  <c r="Q676" i="53"/>
  <c r="Q672" i="51"/>
  <c r="W283" i="53"/>
  <c r="P677" i="53"/>
  <c r="W677" i="53" s="1"/>
  <c r="Q677" i="53"/>
  <c r="AD677" i="53"/>
  <c r="S677" i="53"/>
  <c r="P672" i="51"/>
  <c r="W672" i="51" s="1"/>
  <c r="S674" i="51"/>
  <c r="AD674" i="51"/>
  <c r="P674" i="51"/>
  <c r="W674" i="51" s="1"/>
  <c r="Q674" i="51"/>
  <c r="W638" i="51"/>
  <c r="W351" i="53"/>
  <c r="W651" i="54"/>
  <c r="W534" i="53"/>
  <c r="W447" i="51"/>
  <c r="W450" i="54"/>
  <c r="W533" i="51"/>
  <c r="W516" i="51"/>
  <c r="W533" i="53"/>
  <c r="W516" i="53"/>
  <c r="W660" i="53"/>
  <c r="W660" i="51"/>
  <c r="W632" i="53"/>
  <c r="W539" i="53"/>
  <c r="W542" i="54"/>
  <c r="W539" i="51"/>
  <c r="W526" i="51"/>
  <c r="W635" i="51"/>
  <c r="W322" i="51"/>
  <c r="W186" i="51"/>
  <c r="W631" i="54"/>
  <c r="W628" i="53"/>
  <c r="W609" i="53"/>
  <c r="W609" i="51"/>
  <c r="W611" i="51"/>
  <c r="W611" i="54"/>
  <c r="W608" i="51"/>
  <c r="W610" i="51"/>
  <c r="W628" i="51"/>
  <c r="W638" i="54"/>
  <c r="W148" i="53"/>
  <c r="W608" i="53"/>
  <c r="W610" i="53"/>
  <c r="W635" i="53"/>
  <c r="W148" i="51"/>
  <c r="W615" i="53"/>
  <c r="W636" i="53"/>
  <c r="W639" i="54"/>
  <c r="W526" i="53"/>
  <c r="W636" i="51"/>
  <c r="W288" i="51"/>
  <c r="W644" i="53"/>
  <c r="W647" i="54"/>
  <c r="W614" i="51"/>
  <c r="W617" i="54"/>
  <c r="W625" i="51"/>
  <c r="W644" i="51"/>
  <c r="W628" i="54"/>
  <c r="W613" i="51"/>
  <c r="W616" i="54"/>
  <c r="W613" i="53"/>
  <c r="W614" i="53"/>
  <c r="W359" i="53"/>
  <c r="W332" i="51"/>
  <c r="W335" i="54"/>
  <c r="W332" i="53"/>
  <c r="X672" i="54"/>
  <c r="Y672" i="54" s="1"/>
  <c r="Z672" i="54" s="1"/>
  <c r="X671" i="54"/>
  <c r="Y671" i="54" s="1"/>
  <c r="Z671" i="54" s="1"/>
  <c r="X668" i="54"/>
  <c r="Y668" i="54" s="1"/>
  <c r="Z668" i="54" s="1"/>
  <c r="X667" i="54"/>
  <c r="Y667" i="54" s="1"/>
  <c r="Z667" i="54" s="1"/>
  <c r="X664" i="54"/>
  <c r="Y664" i="54" s="1"/>
  <c r="Z664" i="54" s="1"/>
  <c r="X663" i="54"/>
  <c r="Y663" i="54" s="1"/>
  <c r="Z663" i="54" s="1"/>
  <c r="X660" i="54"/>
  <c r="Y660" i="54" s="1"/>
  <c r="Z660" i="54" s="1"/>
  <c r="X657" i="54"/>
  <c r="Y657" i="54" s="1"/>
  <c r="Z657" i="54" s="1"/>
  <c r="X656" i="54"/>
  <c r="Y656" i="54" s="1"/>
  <c r="Z656" i="54" s="1"/>
  <c r="X652" i="54"/>
  <c r="Y652" i="54" s="1"/>
  <c r="Z652" i="54" s="1"/>
  <c r="X651" i="54"/>
  <c r="Y651" i="54" s="1"/>
  <c r="X650" i="54"/>
  <c r="Y650" i="54" s="1"/>
  <c r="Z650" i="54" s="1"/>
  <c r="X647" i="54"/>
  <c r="Y647" i="54" s="1"/>
  <c r="X646" i="54"/>
  <c r="Y646" i="54" s="1"/>
  <c r="Z646" i="54" s="1"/>
  <c r="X643" i="54"/>
  <c r="Y643" i="54" s="1"/>
  <c r="Z643" i="54" s="1"/>
  <c r="X642" i="54"/>
  <c r="Y642" i="54" s="1"/>
  <c r="Z642" i="54" s="1"/>
  <c r="X639" i="54"/>
  <c r="Y639" i="54" s="1"/>
  <c r="X638" i="54"/>
  <c r="Y638" i="54" s="1"/>
  <c r="X633" i="54"/>
  <c r="Y633" i="54" s="1"/>
  <c r="Z633" i="54" s="1"/>
  <c r="X632" i="54"/>
  <c r="Y632" i="54" s="1"/>
  <c r="Z632" i="54" s="1"/>
  <c r="X629" i="54"/>
  <c r="Y629" i="54" s="1"/>
  <c r="Z629" i="54" s="1"/>
  <c r="X628" i="54"/>
  <c r="Y628" i="54" s="1"/>
  <c r="X625" i="54"/>
  <c r="Y625" i="54" s="1"/>
  <c r="X624" i="54"/>
  <c r="Y624" i="54" s="1"/>
  <c r="Z624" i="54" s="1"/>
  <c r="X619" i="54"/>
  <c r="Y619" i="54" s="1"/>
  <c r="Z619" i="54" s="1"/>
  <c r="X618" i="54"/>
  <c r="Y618" i="54" s="1"/>
  <c r="Z618" i="54" s="1"/>
  <c r="X617" i="54"/>
  <c r="Y617" i="54" s="1"/>
  <c r="X614" i="54"/>
  <c r="Y614" i="54" s="1"/>
  <c r="Z614" i="54" s="1"/>
  <c r="X613" i="54"/>
  <c r="Y613" i="54" s="1"/>
  <c r="Z613" i="54" s="1"/>
  <c r="X610" i="54"/>
  <c r="Y610" i="54" s="1"/>
  <c r="Z610" i="54" s="1"/>
  <c r="X609" i="54"/>
  <c r="Y609" i="54" s="1"/>
  <c r="Z609" i="54" s="1"/>
  <c r="X606" i="54"/>
  <c r="Y606" i="54" s="1"/>
  <c r="Z606" i="54" s="1"/>
  <c r="X605" i="54"/>
  <c r="Y605" i="54" s="1"/>
  <c r="Z605" i="54" s="1"/>
  <c r="X602" i="54"/>
  <c r="Y602" i="54" s="1"/>
  <c r="Z602" i="54" s="1"/>
  <c r="X601" i="54"/>
  <c r="Y601" i="54" s="1"/>
  <c r="Z601" i="54" s="1"/>
  <c r="X598" i="54"/>
  <c r="Y598" i="54" s="1"/>
  <c r="Z598" i="54" s="1"/>
  <c r="X597" i="54"/>
  <c r="Y597" i="54" s="1"/>
  <c r="Z597" i="54" s="1"/>
  <c r="X594" i="54"/>
  <c r="Y594" i="54" s="1"/>
  <c r="Z594" i="54" s="1"/>
  <c r="X593" i="54"/>
  <c r="Y593" i="54" s="1"/>
  <c r="Z593" i="54" s="1"/>
  <c r="X589" i="54"/>
  <c r="Y589" i="54" s="1"/>
  <c r="X588" i="54"/>
  <c r="Y588" i="54" s="1"/>
  <c r="Z588" i="54" s="1"/>
  <c r="X587" i="54"/>
  <c r="Y587" i="54" s="1"/>
  <c r="Z587" i="54" s="1"/>
  <c r="X584" i="54"/>
  <c r="Y584" i="54" s="1"/>
  <c r="Z584" i="54" s="1"/>
  <c r="X583" i="54"/>
  <c r="Y583" i="54" s="1"/>
  <c r="Z583" i="54" s="1"/>
  <c r="X578" i="54"/>
  <c r="Y578" i="54" s="1"/>
  <c r="Z578" i="54" s="1"/>
  <c r="X576" i="54"/>
  <c r="Y576" i="54" s="1"/>
  <c r="X573" i="54"/>
  <c r="Y573" i="54" s="1"/>
  <c r="X571" i="54"/>
  <c r="Y571" i="54" s="1"/>
  <c r="X568" i="54"/>
  <c r="Y568" i="54" s="1"/>
  <c r="Z568" i="54" s="1"/>
  <c r="X567" i="54"/>
  <c r="Y567" i="54" s="1"/>
  <c r="Z567" i="54" s="1"/>
  <c r="X565" i="54"/>
  <c r="Y565" i="54" s="1"/>
  <c r="Z565" i="54" s="1"/>
  <c r="X564" i="54"/>
  <c r="Y564" i="54" s="1"/>
  <c r="Z564" i="54" s="1"/>
  <c r="X563" i="54"/>
  <c r="Y563" i="54" s="1"/>
  <c r="Z563" i="54" s="1"/>
  <c r="X562" i="54"/>
  <c r="Y562" i="54" s="1"/>
  <c r="Z562" i="54" s="1"/>
  <c r="X561" i="54"/>
  <c r="Y561" i="54" s="1"/>
  <c r="X670" i="54"/>
  <c r="Y670" i="54" s="1"/>
  <c r="Z670" i="54" s="1"/>
  <c r="X669" i="54"/>
  <c r="Y669" i="54" s="1"/>
  <c r="Z669" i="54" s="1"/>
  <c r="X666" i="54"/>
  <c r="Y666" i="54" s="1"/>
  <c r="Z666" i="54" s="1"/>
  <c r="X665" i="54"/>
  <c r="Y665" i="54" s="1"/>
  <c r="Z665" i="54" s="1"/>
  <c r="X662" i="54"/>
  <c r="Y662" i="54" s="1"/>
  <c r="Z662" i="54" s="1"/>
  <c r="X661" i="54"/>
  <c r="Y661" i="54" s="1"/>
  <c r="Z661" i="54" s="1"/>
  <c r="X659" i="54"/>
  <c r="Y659" i="54" s="1"/>
  <c r="Z659" i="54" s="1"/>
  <c r="X658" i="54"/>
  <c r="Y658" i="54" s="1"/>
  <c r="Z658" i="54" s="1"/>
  <c r="X655" i="54"/>
  <c r="Y655" i="54" s="1"/>
  <c r="Z655" i="54" s="1"/>
  <c r="X654" i="54"/>
  <c r="Y654" i="54" s="1"/>
  <c r="Z654" i="54" s="1"/>
  <c r="X653" i="54"/>
  <c r="Y653" i="54" s="1"/>
  <c r="Z653" i="54" s="1"/>
  <c r="X649" i="54"/>
  <c r="Y649" i="54" s="1"/>
  <c r="Z649" i="54" s="1"/>
  <c r="X648" i="54"/>
  <c r="Y648" i="54" s="1"/>
  <c r="Z648" i="54" s="1"/>
  <c r="X645" i="54"/>
  <c r="Y645" i="54" s="1"/>
  <c r="Z645" i="54" s="1"/>
  <c r="X644" i="54"/>
  <c r="Y644" i="54" s="1"/>
  <c r="Z644" i="54" s="1"/>
  <c r="X641" i="54"/>
  <c r="Y641" i="54" s="1"/>
  <c r="Z641" i="54" s="1"/>
  <c r="X640" i="54"/>
  <c r="Y640" i="54" s="1"/>
  <c r="Z640" i="54" s="1"/>
  <c r="X637" i="54"/>
  <c r="Y637" i="54" s="1"/>
  <c r="Z637" i="54" s="1"/>
  <c r="X636" i="54"/>
  <c r="Y636" i="54" s="1"/>
  <c r="Z636" i="54" s="1"/>
  <c r="X635" i="54"/>
  <c r="Y635" i="54" s="1"/>
  <c r="Z635" i="54" s="1"/>
  <c r="X634" i="54"/>
  <c r="Y634" i="54" s="1"/>
  <c r="Z634" i="54" s="1"/>
  <c r="X631" i="54"/>
  <c r="Y631" i="54" s="1"/>
  <c r="X630" i="54"/>
  <c r="Y630" i="54" s="1"/>
  <c r="Z630" i="54" s="1"/>
  <c r="X627" i="54"/>
  <c r="Y627" i="54" s="1"/>
  <c r="Z627" i="54" s="1"/>
  <c r="X626" i="54"/>
  <c r="Y626" i="54" s="1"/>
  <c r="Z626" i="54" s="1"/>
  <c r="X623" i="54"/>
  <c r="Y623" i="54" s="1"/>
  <c r="Z623" i="54" s="1"/>
  <c r="X622" i="54"/>
  <c r="Y622" i="54" s="1"/>
  <c r="Z622" i="54" s="1"/>
  <c r="X621" i="54"/>
  <c r="Y621" i="54" s="1"/>
  <c r="Z621" i="54" s="1"/>
  <c r="X620" i="54"/>
  <c r="Y620" i="54" s="1"/>
  <c r="Z620" i="54" s="1"/>
  <c r="X616" i="54"/>
  <c r="Y616" i="54" s="1"/>
  <c r="X615" i="54"/>
  <c r="Y615" i="54" s="1"/>
  <c r="Z615" i="54" s="1"/>
  <c r="X612" i="54"/>
  <c r="Y612" i="54" s="1"/>
  <c r="Z612" i="54" s="1"/>
  <c r="X611" i="54"/>
  <c r="Y611" i="54" s="1"/>
  <c r="X608" i="54"/>
  <c r="Y608" i="54" s="1"/>
  <c r="Z608" i="54" s="1"/>
  <c r="X607" i="54"/>
  <c r="Y607" i="54" s="1"/>
  <c r="Z607" i="54" s="1"/>
  <c r="X604" i="54"/>
  <c r="Y604" i="54" s="1"/>
  <c r="Z604" i="54" s="1"/>
  <c r="X603" i="54"/>
  <c r="Y603" i="54" s="1"/>
  <c r="Z603" i="54" s="1"/>
  <c r="X600" i="54"/>
  <c r="Y600" i="54" s="1"/>
  <c r="Z600" i="54" s="1"/>
  <c r="X599" i="54"/>
  <c r="Y599" i="54" s="1"/>
  <c r="Z599" i="54" s="1"/>
  <c r="X596" i="54"/>
  <c r="Y596" i="54" s="1"/>
  <c r="Z596" i="54" s="1"/>
  <c r="X595" i="54"/>
  <c r="Y595" i="54" s="1"/>
  <c r="Z595" i="54" s="1"/>
  <c r="X592" i="54"/>
  <c r="Y592" i="54" s="1"/>
  <c r="Z592" i="54" s="1"/>
  <c r="X591" i="54"/>
  <c r="Y591" i="54" s="1"/>
  <c r="Z591" i="54" s="1"/>
  <c r="X586" i="54"/>
  <c r="Y586" i="54" s="1"/>
  <c r="Z586" i="54" s="1"/>
  <c r="X585" i="54"/>
  <c r="Y585" i="54" s="1"/>
  <c r="X582" i="54"/>
  <c r="Y582" i="54" s="1"/>
  <c r="X580" i="54"/>
  <c r="Y580" i="54" s="1"/>
  <c r="X579" i="54"/>
  <c r="Y579" i="54" s="1"/>
  <c r="Z579" i="54" s="1"/>
  <c r="X575" i="54"/>
  <c r="Y575" i="54" s="1"/>
  <c r="Z575" i="54" s="1"/>
  <c r="X574" i="54"/>
  <c r="Y574" i="54" s="1"/>
  <c r="Z574" i="54" s="1"/>
  <c r="X570" i="54"/>
  <c r="Y570" i="54" s="1"/>
  <c r="X569" i="54"/>
  <c r="Y569" i="54" s="1"/>
  <c r="Z569" i="54" s="1"/>
  <c r="X566" i="54"/>
  <c r="Y566" i="54" s="1"/>
  <c r="Z566" i="54" s="1"/>
  <c r="X560" i="54"/>
  <c r="Y560" i="54" s="1"/>
  <c r="Z560" i="54" s="1"/>
  <c r="X557" i="54"/>
  <c r="Y557" i="54" s="1"/>
  <c r="X556" i="54"/>
  <c r="Y556" i="54" s="1"/>
  <c r="X552" i="54"/>
  <c r="Y552" i="54" s="1"/>
  <c r="Z552" i="54" s="1"/>
  <c r="X551" i="54"/>
  <c r="Y551" i="54" s="1"/>
  <c r="X550" i="54"/>
  <c r="Y550" i="54" s="1"/>
  <c r="Z550" i="54" s="1"/>
  <c r="X549" i="54"/>
  <c r="Y549" i="54" s="1"/>
  <c r="Z549" i="54" s="1"/>
  <c r="X548" i="54"/>
  <c r="Y548" i="54" s="1"/>
  <c r="Z548" i="54" s="1"/>
  <c r="X547" i="54"/>
  <c r="Y547" i="54" s="1"/>
  <c r="Z547" i="54" s="1"/>
  <c r="X546" i="54"/>
  <c r="Y546" i="54" s="1"/>
  <c r="Z546" i="54" s="1"/>
  <c r="X543" i="54"/>
  <c r="Y543" i="54" s="1"/>
  <c r="Z543" i="54" s="1"/>
  <c r="X530" i="54"/>
  <c r="Y530" i="54" s="1"/>
  <c r="Z530" i="54" s="1"/>
  <c r="X529" i="54"/>
  <c r="Y529" i="54" s="1"/>
  <c r="Z529" i="54" s="1"/>
  <c r="X528" i="54"/>
  <c r="Y528" i="54" s="1"/>
  <c r="Z528" i="54" s="1"/>
  <c r="X527" i="54"/>
  <c r="Y527" i="54" s="1"/>
  <c r="Z527" i="54" s="1"/>
  <c r="X522" i="54"/>
  <c r="Y522" i="54" s="1"/>
  <c r="X521" i="54"/>
  <c r="Y521" i="54" s="1"/>
  <c r="X520" i="54"/>
  <c r="Y520" i="54" s="1"/>
  <c r="X519" i="54"/>
  <c r="Y519" i="54" s="1"/>
  <c r="Z519" i="54" s="1"/>
  <c r="X514" i="54"/>
  <c r="Y514" i="54" s="1"/>
  <c r="Z514" i="54" s="1"/>
  <c r="X513" i="54"/>
  <c r="Y513" i="54" s="1"/>
  <c r="Z513" i="54" s="1"/>
  <c r="X509" i="54"/>
  <c r="Y509" i="54" s="1"/>
  <c r="Z509" i="54" s="1"/>
  <c r="X504" i="54"/>
  <c r="Y504" i="54" s="1"/>
  <c r="Z504" i="54" s="1"/>
  <c r="X503" i="54"/>
  <c r="Y503" i="54" s="1"/>
  <c r="Z503" i="54" s="1"/>
  <c r="X501" i="54"/>
  <c r="Y501" i="54" s="1"/>
  <c r="Z501" i="54" s="1"/>
  <c r="X499" i="54"/>
  <c r="Y499" i="54" s="1"/>
  <c r="Z499" i="54" s="1"/>
  <c r="X498" i="54"/>
  <c r="Y498" i="54" s="1"/>
  <c r="Z498" i="54" s="1"/>
  <c r="X493" i="54"/>
  <c r="Y493" i="54" s="1"/>
  <c r="X492" i="54"/>
  <c r="Y492" i="54" s="1"/>
  <c r="X488" i="54"/>
  <c r="Y488" i="54" s="1"/>
  <c r="Z488" i="54" s="1"/>
  <c r="X487" i="54"/>
  <c r="Y487" i="54" s="1"/>
  <c r="X478" i="54"/>
  <c r="Y478" i="54" s="1"/>
  <c r="Z478" i="54" s="1"/>
  <c r="X475" i="54"/>
  <c r="Y475" i="54" s="1"/>
  <c r="Z475" i="54" s="1"/>
  <c r="X473" i="54"/>
  <c r="Y473" i="54" s="1"/>
  <c r="Z473" i="54" s="1"/>
  <c r="X472" i="54"/>
  <c r="Y472" i="54" s="1"/>
  <c r="X470" i="54"/>
  <c r="Y470" i="54" s="1"/>
  <c r="X469" i="54"/>
  <c r="Y469" i="54" s="1"/>
  <c r="X468" i="54"/>
  <c r="Y468" i="54" s="1"/>
  <c r="X466" i="54"/>
  <c r="Y466" i="54" s="1"/>
  <c r="Z466" i="54" s="1"/>
  <c r="X463" i="54"/>
  <c r="Y463" i="54" s="1"/>
  <c r="Z463" i="54" s="1"/>
  <c r="X462" i="54"/>
  <c r="Y462" i="54" s="1"/>
  <c r="Z462" i="54" s="1"/>
  <c r="X461" i="54"/>
  <c r="Y461" i="54" s="1"/>
  <c r="Z461" i="54" s="1"/>
  <c r="X460" i="54"/>
  <c r="Y460" i="54" s="1"/>
  <c r="Z460" i="54" s="1"/>
  <c r="X459" i="54"/>
  <c r="Y459" i="54" s="1"/>
  <c r="X458" i="54"/>
  <c r="Y458" i="54" s="1"/>
  <c r="X457" i="54"/>
  <c r="Y457" i="54" s="1"/>
  <c r="X456" i="54"/>
  <c r="Y456" i="54" s="1"/>
  <c r="X559" i="54"/>
  <c r="Y559" i="54" s="1"/>
  <c r="X558" i="54"/>
  <c r="Y558" i="54" s="1"/>
  <c r="X554" i="54"/>
  <c r="Y554" i="54" s="1"/>
  <c r="X553" i="54"/>
  <c r="Y553" i="54" s="1"/>
  <c r="X542" i="54"/>
  <c r="Y542" i="54" s="1"/>
  <c r="X541" i="54"/>
  <c r="Y541" i="54" s="1"/>
  <c r="Z541" i="54" s="1"/>
  <c r="X540" i="54"/>
  <c r="Y540" i="54" s="1"/>
  <c r="Z540" i="54" s="1"/>
  <c r="X539" i="54"/>
  <c r="Y539" i="54" s="1"/>
  <c r="Z539" i="54" s="1"/>
  <c r="X538" i="54"/>
  <c r="Y538" i="54" s="1"/>
  <c r="Z538" i="54" s="1"/>
  <c r="X537" i="54"/>
  <c r="Y537" i="54" s="1"/>
  <c r="Z537" i="54" s="1"/>
  <c r="X536" i="54"/>
  <c r="Y536" i="54" s="1"/>
  <c r="Z536" i="54" s="1"/>
  <c r="X535" i="54"/>
  <c r="Y535" i="54" s="1"/>
  <c r="Z535" i="54" s="1"/>
  <c r="X534" i="54"/>
  <c r="Y534" i="54" s="1"/>
  <c r="Z534" i="54" s="1"/>
  <c r="X533" i="54"/>
  <c r="Y533" i="54" s="1"/>
  <c r="Z533" i="54" s="1"/>
  <c r="X532" i="54"/>
  <c r="Y532" i="54" s="1"/>
  <c r="Z532" i="54" s="1"/>
  <c r="X531" i="54"/>
  <c r="Y531" i="54" s="1"/>
  <c r="Z531" i="54" s="1"/>
  <c r="X525" i="54"/>
  <c r="Y525" i="54" s="1"/>
  <c r="X524" i="54"/>
  <c r="Y524" i="54" s="1"/>
  <c r="X523" i="54"/>
  <c r="Y523" i="54" s="1"/>
  <c r="Z523" i="54" s="1"/>
  <c r="X518" i="54"/>
  <c r="Y518" i="54" s="1"/>
  <c r="X517" i="54"/>
  <c r="Y517" i="54" s="1"/>
  <c r="X516" i="54"/>
  <c r="Y516" i="54" s="1"/>
  <c r="Z516" i="54" s="1"/>
  <c r="X515" i="54"/>
  <c r="Y515" i="54" s="1"/>
  <c r="Z515" i="54" s="1"/>
  <c r="X512" i="54"/>
  <c r="Y512" i="54" s="1"/>
  <c r="Z512" i="54" s="1"/>
  <c r="X510" i="54"/>
  <c r="Y510" i="54" s="1"/>
  <c r="Z510" i="54" s="1"/>
  <c r="X508" i="54"/>
  <c r="Y508" i="54" s="1"/>
  <c r="Z508" i="54" s="1"/>
  <c r="X507" i="54"/>
  <c r="Y507" i="54" s="1"/>
  <c r="Z507" i="54" s="1"/>
  <c r="X506" i="54"/>
  <c r="Y506" i="54" s="1"/>
  <c r="X505" i="54"/>
  <c r="Y505" i="54" s="1"/>
  <c r="Z505" i="54" s="1"/>
  <c r="X502" i="54"/>
  <c r="Y502" i="54" s="1"/>
  <c r="Z502" i="54" s="1"/>
  <c r="X500" i="54"/>
  <c r="Y500" i="54" s="1"/>
  <c r="Z500" i="54" s="1"/>
  <c r="X496" i="54"/>
  <c r="Y496" i="54" s="1"/>
  <c r="X494" i="54"/>
  <c r="Y494" i="54" s="1"/>
  <c r="X491" i="54"/>
  <c r="Y491" i="54" s="1"/>
  <c r="X490" i="54"/>
  <c r="Y490" i="54" s="1"/>
  <c r="Z490" i="54" s="1"/>
  <c r="X489" i="54"/>
  <c r="Y489" i="54" s="1"/>
  <c r="X486" i="54"/>
  <c r="Y486" i="54" s="1"/>
  <c r="Z486" i="54" s="1"/>
  <c r="X484" i="54"/>
  <c r="Y484" i="54" s="1"/>
  <c r="Z484" i="54" s="1"/>
  <c r="X483" i="54"/>
  <c r="Y483" i="54" s="1"/>
  <c r="Z483" i="54" s="1"/>
  <c r="X482" i="54"/>
  <c r="Y482" i="54" s="1"/>
  <c r="Z482" i="54" s="1"/>
  <c r="X481" i="54"/>
  <c r="Y481" i="54" s="1"/>
  <c r="Z481" i="54" s="1"/>
  <c r="X480" i="54"/>
  <c r="Y480" i="54" s="1"/>
  <c r="Z480" i="54" s="1"/>
  <c r="X479" i="54"/>
  <c r="Y479" i="54" s="1"/>
  <c r="X477" i="54"/>
  <c r="Y477" i="54" s="1"/>
  <c r="Z477" i="54" s="1"/>
  <c r="X476" i="54"/>
  <c r="Y476" i="54" s="1"/>
  <c r="X474" i="54"/>
  <c r="Y474" i="54" s="1"/>
  <c r="X471" i="54"/>
  <c r="Y471" i="54" s="1"/>
  <c r="Z471" i="54" s="1"/>
  <c r="X467" i="54"/>
  <c r="Y467" i="54" s="1"/>
  <c r="Z467" i="54" s="1"/>
  <c r="X465" i="54"/>
  <c r="Y465" i="54" s="1"/>
  <c r="X453" i="54"/>
  <c r="Y453" i="54" s="1"/>
  <c r="X455" i="54"/>
  <c r="Y455" i="54" s="1"/>
  <c r="X454" i="54"/>
  <c r="Y454" i="54" s="1"/>
  <c r="X451" i="54"/>
  <c r="Y451" i="54" s="1"/>
  <c r="X450" i="54"/>
  <c r="Y450" i="54" s="1"/>
  <c r="X449" i="54"/>
  <c r="Y449" i="54" s="1"/>
  <c r="Z449" i="54" s="1"/>
  <c r="X448" i="54"/>
  <c r="Y448" i="54" s="1"/>
  <c r="X447" i="54"/>
  <c r="Y447" i="54" s="1"/>
  <c r="X439" i="54"/>
  <c r="Y439" i="54" s="1"/>
  <c r="Z439" i="54" s="1"/>
  <c r="X438" i="54"/>
  <c r="Y438" i="54" s="1"/>
  <c r="X435" i="54"/>
  <c r="Y435" i="54" s="1"/>
  <c r="Z435" i="54" s="1"/>
  <c r="X434" i="54"/>
  <c r="Y434" i="54" s="1"/>
  <c r="Z434" i="54" s="1"/>
  <c r="X431" i="54"/>
  <c r="Y431" i="54" s="1"/>
  <c r="X430" i="54"/>
  <c r="Y430" i="54" s="1"/>
  <c r="X422" i="54"/>
  <c r="Y422" i="54" s="1"/>
  <c r="Z422" i="54" s="1"/>
  <c r="AA422" i="54" s="1"/>
  <c r="X415" i="54"/>
  <c r="Y415" i="54" s="1"/>
  <c r="Z415" i="54" s="1"/>
  <c r="X414" i="54"/>
  <c r="Y414" i="54" s="1"/>
  <c r="Z414" i="54" s="1"/>
  <c r="X410" i="54"/>
  <c r="Y410" i="54" s="1"/>
  <c r="Z410" i="54" s="1"/>
  <c r="X407" i="54"/>
  <c r="Y407" i="54" s="1"/>
  <c r="X406" i="54"/>
  <c r="Y406" i="54" s="1"/>
  <c r="Z406" i="54" s="1"/>
  <c r="X402" i="54"/>
  <c r="Y402" i="54" s="1"/>
  <c r="Z402" i="54" s="1"/>
  <c r="X399" i="54"/>
  <c r="Y399" i="54" s="1"/>
  <c r="X398" i="54"/>
  <c r="Y398" i="54" s="1"/>
  <c r="X395" i="54"/>
  <c r="Y395" i="54" s="1"/>
  <c r="X394" i="54"/>
  <c r="Y394" i="54" s="1"/>
  <c r="X391" i="54"/>
  <c r="Y391" i="54" s="1"/>
  <c r="X390" i="54"/>
  <c r="Y390" i="54" s="1"/>
  <c r="X387" i="54"/>
  <c r="Y387" i="54" s="1"/>
  <c r="X386" i="54"/>
  <c r="Y386" i="54" s="1"/>
  <c r="X383" i="54"/>
  <c r="Y383" i="54" s="1"/>
  <c r="Z383" i="54" s="1"/>
  <c r="X382" i="54"/>
  <c r="Y382" i="54" s="1"/>
  <c r="Z382" i="54" s="1"/>
  <c r="X377" i="54"/>
  <c r="Y377" i="54" s="1"/>
  <c r="X376" i="54"/>
  <c r="Y376" i="54" s="1"/>
  <c r="Z376" i="54" s="1"/>
  <c r="X374" i="54"/>
  <c r="Y374" i="54" s="1"/>
  <c r="Z374" i="54" s="1"/>
  <c r="X371" i="54"/>
  <c r="Y371" i="54" s="1"/>
  <c r="Z371" i="54" s="1"/>
  <c r="X370" i="54"/>
  <c r="Y370" i="54" s="1"/>
  <c r="X368" i="54"/>
  <c r="Y368" i="54" s="1"/>
  <c r="X365" i="54"/>
  <c r="Y365" i="54" s="1"/>
  <c r="Z365" i="54" s="1"/>
  <c r="X362" i="54"/>
  <c r="Y362" i="54" s="1"/>
  <c r="X360" i="54"/>
  <c r="Y360" i="54" s="1"/>
  <c r="X357" i="54"/>
  <c r="Y357" i="54" s="1"/>
  <c r="X355" i="54"/>
  <c r="Y355" i="54" s="1"/>
  <c r="X353" i="54"/>
  <c r="Y353" i="54" s="1"/>
  <c r="X351" i="54"/>
  <c r="Y351" i="54" s="1"/>
  <c r="Z351" i="54" s="1"/>
  <c r="X349" i="54"/>
  <c r="Y349" i="54" s="1"/>
  <c r="Z349" i="54" s="1"/>
  <c r="X347" i="54"/>
  <c r="Y347" i="54" s="1"/>
  <c r="Z347" i="54" s="1"/>
  <c r="X346" i="54"/>
  <c r="Y346" i="54" s="1"/>
  <c r="X345" i="54"/>
  <c r="Y345" i="54" s="1"/>
  <c r="X342" i="54"/>
  <c r="Y342" i="54" s="1"/>
  <c r="Z342" i="54" s="1"/>
  <c r="X341" i="54"/>
  <c r="Y341" i="54" s="1"/>
  <c r="Z341" i="54" s="1"/>
  <c r="X340" i="54"/>
  <c r="Y340" i="54" s="1"/>
  <c r="Z340" i="54" s="1"/>
  <c r="X339" i="54"/>
  <c r="Y339" i="54" s="1"/>
  <c r="Z339" i="54" s="1"/>
  <c r="X336" i="54"/>
  <c r="Y336" i="54" s="1"/>
  <c r="X335" i="54"/>
  <c r="Y335" i="54" s="1"/>
  <c r="X332" i="54"/>
  <c r="Y332" i="54" s="1"/>
  <c r="X331" i="54"/>
  <c r="Y331" i="54" s="1"/>
  <c r="X328" i="54"/>
  <c r="Y328" i="54" s="1"/>
  <c r="Z328" i="54" s="1"/>
  <c r="X327" i="54"/>
  <c r="Y327" i="54" s="1"/>
  <c r="X325" i="54"/>
  <c r="Y325" i="54" s="1"/>
  <c r="X322" i="54"/>
  <c r="Y322" i="54" s="1"/>
  <c r="X321" i="54"/>
  <c r="Y321" i="54" s="1"/>
  <c r="X319" i="54"/>
  <c r="Y319" i="54" s="1"/>
  <c r="X316" i="54"/>
  <c r="Y316" i="54" s="1"/>
  <c r="X315" i="54"/>
  <c r="Y315" i="54" s="1"/>
  <c r="X313" i="54"/>
  <c r="Y313" i="54" s="1"/>
  <c r="X311" i="54"/>
  <c r="Y311" i="54" s="1"/>
  <c r="X303" i="54"/>
  <c r="Y303" i="54" s="1"/>
  <c r="X302" i="54"/>
  <c r="Y302" i="54" s="1"/>
  <c r="X296" i="54"/>
  <c r="Y296" i="54" s="1"/>
  <c r="X294" i="54"/>
  <c r="Y294" i="54" s="1"/>
  <c r="X293" i="54"/>
  <c r="Y293" i="54" s="1"/>
  <c r="X292" i="54"/>
  <c r="Y292" i="54" s="1"/>
  <c r="X291" i="54"/>
  <c r="Y291" i="54" s="1"/>
  <c r="Z291" i="54" s="1"/>
  <c r="X286" i="54"/>
  <c r="Y286" i="54" s="1"/>
  <c r="X285" i="54"/>
  <c r="Y285" i="54" s="1"/>
  <c r="Z285" i="54" s="1"/>
  <c r="X284" i="54"/>
  <c r="Y284" i="54" s="1"/>
  <c r="Z284" i="54" s="1"/>
  <c r="X283" i="54"/>
  <c r="Y283" i="54" s="1"/>
  <c r="Z283" i="54" s="1"/>
  <c r="X277" i="54"/>
  <c r="Y277" i="54" s="1"/>
  <c r="Z277" i="54" s="1"/>
  <c r="X276" i="54"/>
  <c r="Y276" i="54" s="1"/>
  <c r="X275" i="54"/>
  <c r="Y275" i="54" s="1"/>
  <c r="X273" i="54"/>
  <c r="Y273" i="54" s="1"/>
  <c r="X272" i="54"/>
  <c r="Y272" i="54" s="1"/>
  <c r="X269" i="54"/>
  <c r="Y269" i="54" s="1"/>
  <c r="X268" i="54"/>
  <c r="Y268" i="54" s="1"/>
  <c r="X267" i="54"/>
  <c r="Y267" i="54" s="1"/>
  <c r="X265" i="54"/>
  <c r="Y265" i="54" s="1"/>
  <c r="Z265" i="54" s="1"/>
  <c r="X264" i="54"/>
  <c r="Y264" i="54" s="1"/>
  <c r="X261" i="54"/>
  <c r="Y261" i="54" s="1"/>
  <c r="X260" i="54"/>
  <c r="Y260" i="54" s="1"/>
  <c r="X257" i="54"/>
  <c r="Y257" i="54" s="1"/>
  <c r="X255" i="54"/>
  <c r="Y255" i="54" s="1"/>
  <c r="X252" i="54"/>
  <c r="Y252" i="54" s="1"/>
  <c r="X251" i="54"/>
  <c r="Y251" i="54" s="1"/>
  <c r="X246" i="54"/>
  <c r="Y246" i="54" s="1"/>
  <c r="Z246" i="54" s="1"/>
  <c r="X245" i="54"/>
  <c r="Y245" i="54" s="1"/>
  <c r="X240" i="54"/>
  <c r="Y240" i="54" s="1"/>
  <c r="X239" i="54"/>
  <c r="Y239" i="54" s="1"/>
  <c r="Z239" i="54" s="1"/>
  <c r="X233" i="54"/>
  <c r="Y233" i="54" s="1"/>
  <c r="Z233" i="54" s="1"/>
  <c r="X232" i="54"/>
  <c r="Y232" i="54" s="1"/>
  <c r="Z232" i="54" s="1"/>
  <c r="X231" i="54"/>
  <c r="Y231" i="54" s="1"/>
  <c r="Z231" i="54" s="1"/>
  <c r="X230" i="54"/>
  <c r="Y230" i="54" s="1"/>
  <c r="Z230" i="54" s="1"/>
  <c r="X224" i="54"/>
  <c r="Y224" i="54" s="1"/>
  <c r="Z224" i="54" s="1"/>
  <c r="X221" i="54"/>
  <c r="Y221" i="54" s="1"/>
  <c r="Z221" i="54" s="1"/>
  <c r="X220" i="54"/>
  <c r="Y220" i="54" s="1"/>
  <c r="X216" i="54"/>
  <c r="Y216" i="54" s="1"/>
  <c r="Z216" i="54" s="1"/>
  <c r="X214" i="54"/>
  <c r="Y214" i="54" s="1"/>
  <c r="Z214" i="54" s="1"/>
  <c r="X213" i="54"/>
  <c r="Y213" i="54" s="1"/>
  <c r="X210" i="54"/>
  <c r="Y210" i="54" s="1"/>
  <c r="X208" i="54"/>
  <c r="Y208" i="54" s="1"/>
  <c r="Z208" i="54" s="1"/>
  <c r="X444" i="54"/>
  <c r="Y444" i="54" s="1"/>
  <c r="Z444" i="54" s="1"/>
  <c r="X441" i="54"/>
  <c r="Y441" i="54" s="1"/>
  <c r="Z441" i="54" s="1"/>
  <c r="X419" i="54"/>
  <c r="Y419" i="54" s="1"/>
  <c r="Z419" i="54" s="1"/>
  <c r="X418" i="54"/>
  <c r="Y418" i="54" s="1"/>
  <c r="Z418" i="54" s="1"/>
  <c r="X409" i="54"/>
  <c r="Y409" i="54" s="1"/>
  <c r="Z409" i="54" s="1"/>
  <c r="X408" i="54"/>
  <c r="Y408" i="54" s="1"/>
  <c r="X405" i="54"/>
  <c r="Y405" i="54" s="1"/>
  <c r="Z405" i="54" s="1"/>
  <c r="X404" i="54"/>
  <c r="Y404" i="54" s="1"/>
  <c r="Z404" i="54" s="1"/>
  <c r="X403" i="54"/>
  <c r="Y403" i="54" s="1"/>
  <c r="Z403" i="54" s="1"/>
  <c r="X375" i="54"/>
  <c r="Y375" i="54" s="1"/>
  <c r="Z375" i="54" s="1"/>
  <c r="X367" i="54"/>
  <c r="Y367" i="54" s="1"/>
  <c r="X366" i="54"/>
  <c r="Y366" i="54" s="1"/>
  <c r="Z366" i="54" s="1"/>
  <c r="X361" i="54"/>
  <c r="Y361" i="54" s="1"/>
  <c r="X356" i="54"/>
  <c r="Y356" i="54" s="1"/>
  <c r="Z356" i="54" s="1"/>
  <c r="X352" i="54"/>
  <c r="Y352" i="54" s="1"/>
  <c r="Z352" i="54" s="1"/>
  <c r="X348" i="54"/>
  <c r="Y348" i="54" s="1"/>
  <c r="Z348" i="54" s="1"/>
  <c r="X324" i="54"/>
  <c r="Y324" i="54" s="1"/>
  <c r="Z324" i="54" s="1"/>
  <c r="X323" i="54"/>
  <c r="Y323" i="54" s="1"/>
  <c r="X320" i="54"/>
  <c r="Y320" i="54" s="1"/>
  <c r="Z320" i="54" s="1"/>
  <c r="X312" i="54"/>
  <c r="Y312" i="54" s="1"/>
  <c r="Z312" i="54" s="1"/>
  <c r="X299" i="54"/>
  <c r="Y299" i="54" s="1"/>
  <c r="X298" i="54"/>
  <c r="Y298" i="54" s="1"/>
  <c r="X295" i="54"/>
  <c r="Y295" i="54" s="1"/>
  <c r="Z295" i="54" s="1"/>
  <c r="X290" i="54"/>
  <c r="Y290" i="54" s="1"/>
  <c r="Z290" i="54" s="1"/>
  <c r="X287" i="54"/>
  <c r="Y287" i="54" s="1"/>
  <c r="X282" i="54"/>
  <c r="Y282" i="54" s="1"/>
  <c r="Z282" i="54" s="1"/>
  <c r="X274" i="54"/>
  <c r="Y274" i="54" s="1"/>
  <c r="Z274" i="54" s="1"/>
  <c r="X271" i="54"/>
  <c r="Y271" i="54" s="1"/>
  <c r="X270" i="54"/>
  <c r="Y270" i="54" s="1"/>
  <c r="X244" i="54"/>
  <c r="Y244" i="54" s="1"/>
  <c r="Z244" i="54" s="1"/>
  <c r="X243" i="54"/>
  <c r="X242" i="54"/>
  <c r="Y242" i="54" s="1"/>
  <c r="X241" i="54"/>
  <c r="Y241" i="54" s="1"/>
  <c r="Z241" i="54" s="1"/>
  <c r="X238" i="54"/>
  <c r="Y238" i="54" s="1"/>
  <c r="Z238" i="54" s="1"/>
  <c r="X235" i="54"/>
  <c r="Y235" i="54" s="1"/>
  <c r="X228" i="54"/>
  <c r="Y228" i="54" s="1"/>
  <c r="Z228" i="54" s="1"/>
  <c r="X227" i="54"/>
  <c r="Y227" i="54" s="1"/>
  <c r="Z227" i="54" s="1"/>
  <c r="X223" i="54"/>
  <c r="Y223" i="54" s="1"/>
  <c r="Z223" i="54" s="1"/>
  <c r="X222" i="54"/>
  <c r="Y222" i="54" s="1"/>
  <c r="X218" i="54"/>
  <c r="Y218" i="54" s="1"/>
  <c r="Z218" i="54" s="1"/>
  <c r="X217" i="54"/>
  <c r="Y217" i="54" s="1"/>
  <c r="X205" i="54"/>
  <c r="Y205" i="54" s="1"/>
  <c r="X204" i="54"/>
  <c r="Y204" i="54" s="1"/>
  <c r="X201" i="54"/>
  <c r="Y201" i="54" s="1"/>
  <c r="X199" i="54"/>
  <c r="Y199" i="54" s="1"/>
  <c r="Z199" i="54" s="1"/>
  <c r="X197" i="54"/>
  <c r="Y197" i="54" s="1"/>
  <c r="Z197" i="54" s="1"/>
  <c r="X196" i="54"/>
  <c r="Y196" i="54" s="1"/>
  <c r="X193" i="54"/>
  <c r="Y193" i="54" s="1"/>
  <c r="X192" i="54"/>
  <c r="Y192" i="54" s="1"/>
  <c r="X189" i="54"/>
  <c r="Y189" i="54" s="1"/>
  <c r="Z189" i="54" s="1"/>
  <c r="X188" i="54"/>
  <c r="Y188" i="54" s="1"/>
  <c r="X186" i="54"/>
  <c r="Y186" i="54" s="1"/>
  <c r="X184" i="54"/>
  <c r="Y184" i="54" s="1"/>
  <c r="Z184" i="54" s="1"/>
  <c r="X181" i="54"/>
  <c r="Y181" i="54" s="1"/>
  <c r="Z181" i="54" s="1"/>
  <c r="X180" i="54"/>
  <c r="Y180" i="54" s="1"/>
  <c r="X177" i="54"/>
  <c r="Y177" i="54" s="1"/>
  <c r="X175" i="54"/>
  <c r="Y175" i="54" s="1"/>
  <c r="X173" i="54"/>
  <c r="Y173" i="54" s="1"/>
  <c r="Z173" i="54" s="1"/>
  <c r="X170" i="54"/>
  <c r="Y170" i="54" s="1"/>
  <c r="Z170" i="54" s="1"/>
  <c r="X169" i="54"/>
  <c r="Y169" i="54" s="1"/>
  <c r="X166" i="54"/>
  <c r="Y166" i="54" s="1"/>
  <c r="Z166" i="54" s="1"/>
  <c r="X164" i="54"/>
  <c r="Y164" i="54" s="1"/>
  <c r="Z164" i="54" s="1"/>
  <c r="X163" i="54"/>
  <c r="Y163" i="54" s="1"/>
  <c r="X160" i="54"/>
  <c r="Y160" i="54" s="1"/>
  <c r="X158" i="54"/>
  <c r="Y158" i="54" s="1"/>
  <c r="X157" i="54"/>
  <c r="Y157" i="54" s="1"/>
  <c r="X154" i="54"/>
  <c r="Y154" i="54" s="1"/>
  <c r="Z154" i="54" s="1"/>
  <c r="X153" i="54"/>
  <c r="Y153" i="54" s="1"/>
  <c r="X152" i="54"/>
  <c r="Y152" i="54" s="1"/>
  <c r="X150" i="54"/>
  <c r="Y150" i="54" s="1"/>
  <c r="Z150" i="54" s="1"/>
  <c r="X147" i="54"/>
  <c r="Y147" i="54" s="1"/>
  <c r="Z147" i="54" s="1"/>
  <c r="X146" i="54"/>
  <c r="Y146" i="54" s="1"/>
  <c r="X142" i="54"/>
  <c r="Y142" i="54" s="1"/>
  <c r="X139" i="54"/>
  <c r="Y139" i="54" s="1"/>
  <c r="Z139" i="54" s="1"/>
  <c r="X138" i="54"/>
  <c r="Y138" i="54" s="1"/>
  <c r="X135" i="54"/>
  <c r="Y135" i="54" s="1"/>
  <c r="Z135" i="54" s="1"/>
  <c r="X134" i="54"/>
  <c r="Y134" i="54" s="1"/>
  <c r="X131" i="54"/>
  <c r="Y131" i="54" s="1"/>
  <c r="X130" i="54"/>
  <c r="Y130" i="54" s="1"/>
  <c r="Z130" i="54" s="1"/>
  <c r="X127" i="54"/>
  <c r="Y127" i="54" s="1"/>
  <c r="X126" i="54"/>
  <c r="Y126" i="54" s="1"/>
  <c r="X122" i="54"/>
  <c r="Y122" i="54" s="1"/>
  <c r="Z122" i="54" s="1"/>
  <c r="X121" i="54"/>
  <c r="Y121" i="54" s="1"/>
  <c r="Z121" i="54" s="1"/>
  <c r="X119" i="54"/>
  <c r="Y119" i="54" s="1"/>
  <c r="X116" i="54"/>
  <c r="Y116" i="54" s="1"/>
  <c r="Z116" i="54" s="1"/>
  <c r="X115" i="54"/>
  <c r="Y115" i="54" s="1"/>
  <c r="X74" i="54"/>
  <c r="Y74" i="54" s="1"/>
  <c r="X73" i="54"/>
  <c r="Y73" i="54" s="1"/>
  <c r="Z73" i="54" s="1"/>
  <c r="X72" i="54"/>
  <c r="Y72" i="54" s="1"/>
  <c r="X71" i="54"/>
  <c r="Y71" i="54" s="1"/>
  <c r="Z71" i="54" s="1"/>
  <c r="X70" i="54"/>
  <c r="Y70" i="54" s="1"/>
  <c r="Z70" i="54" s="1"/>
  <c r="X68" i="54"/>
  <c r="Y68" i="54" s="1"/>
  <c r="X67" i="54"/>
  <c r="Y67" i="54" s="1"/>
  <c r="Z67" i="54" s="1"/>
  <c r="X63" i="54"/>
  <c r="Y63" i="54" s="1"/>
  <c r="X62" i="54"/>
  <c r="Y62" i="54" s="1"/>
  <c r="X61" i="54"/>
  <c r="Y61" i="54" s="1"/>
  <c r="X60" i="54"/>
  <c r="Y60" i="54" s="1"/>
  <c r="Z60" i="54" s="1"/>
  <c r="X50" i="54"/>
  <c r="Y50" i="54" s="1"/>
  <c r="Z50" i="54" s="1"/>
  <c r="X48" i="54"/>
  <c r="Y48" i="54" s="1"/>
  <c r="Z48" i="54" s="1"/>
  <c r="X46" i="54"/>
  <c r="Y46" i="54" s="1"/>
  <c r="Z46" i="54" s="1"/>
  <c r="X44" i="54"/>
  <c r="Y44" i="54" s="1"/>
  <c r="Z44" i="54" s="1"/>
  <c r="X42" i="54"/>
  <c r="Y42" i="54" s="1"/>
  <c r="Z42" i="54" s="1"/>
  <c r="X39" i="54"/>
  <c r="Y39" i="54" s="1"/>
  <c r="Z39" i="54" s="1"/>
  <c r="X38" i="54"/>
  <c r="Y38" i="54" s="1"/>
  <c r="X34" i="54"/>
  <c r="Y34" i="54" s="1"/>
  <c r="Z34" i="54" s="1"/>
  <c r="X33" i="54"/>
  <c r="Y33" i="54" s="1"/>
  <c r="Z33" i="54" s="1"/>
  <c r="X32" i="54"/>
  <c r="Y32" i="54" s="1"/>
  <c r="X31" i="54"/>
  <c r="Y31" i="54" s="1"/>
  <c r="Z31" i="54" s="1"/>
  <c r="X27" i="54"/>
  <c r="Y27" i="54" s="1"/>
  <c r="X26" i="54"/>
  <c r="Y26" i="54" s="1"/>
  <c r="Z26" i="54" s="1"/>
  <c r="X25" i="54"/>
  <c r="Y25" i="54" s="1"/>
  <c r="Z25" i="54" s="1"/>
  <c r="X23" i="54"/>
  <c r="Y23" i="54" s="1"/>
  <c r="Z23" i="54" s="1"/>
  <c r="X22" i="54"/>
  <c r="Y22" i="54" s="1"/>
  <c r="X18" i="54"/>
  <c r="Y18" i="54" s="1"/>
  <c r="Z18" i="54" s="1"/>
  <c r="X15" i="54"/>
  <c r="Y15" i="54" s="1"/>
  <c r="X14" i="54"/>
  <c r="Y14" i="54" s="1"/>
  <c r="X446" i="54"/>
  <c r="Y446" i="54" s="1"/>
  <c r="Z446" i="54" s="1"/>
  <c r="X443" i="54"/>
  <c r="Y443" i="54" s="1"/>
  <c r="Z443" i="54" s="1"/>
  <c r="X442" i="54"/>
  <c r="Y442" i="54" s="1"/>
  <c r="X440" i="54"/>
  <c r="Y440" i="54" s="1"/>
  <c r="X437" i="54"/>
  <c r="Y437" i="54" s="1"/>
  <c r="Z437" i="54" s="1"/>
  <c r="X436" i="54"/>
  <c r="Y436" i="54" s="1"/>
  <c r="X433" i="54"/>
  <c r="Y433" i="54" s="1"/>
  <c r="Z433" i="54" s="1"/>
  <c r="X432" i="54"/>
  <c r="Y432" i="54" s="1"/>
  <c r="X429" i="54"/>
  <c r="Y429" i="54" s="1"/>
  <c r="X428" i="54"/>
  <c r="Y428" i="54" s="1"/>
  <c r="Z428" i="54" s="1"/>
  <c r="X427" i="54"/>
  <c r="Y427" i="54" s="1"/>
  <c r="Z427" i="54" s="1"/>
  <c r="X424" i="54"/>
  <c r="Y424" i="54" s="1"/>
  <c r="X421" i="54"/>
  <c r="Y421" i="54" s="1"/>
  <c r="Z421" i="54" s="1"/>
  <c r="AA421" i="54" s="1"/>
  <c r="X420" i="54"/>
  <c r="Y420" i="54" s="1"/>
  <c r="X417" i="54"/>
  <c r="Y417" i="54" s="1"/>
  <c r="Z417" i="54" s="1"/>
  <c r="X416" i="54"/>
  <c r="Y416" i="54" s="1"/>
  <c r="Z416" i="54" s="1"/>
  <c r="X413" i="54"/>
  <c r="Y413" i="54" s="1"/>
  <c r="Z413" i="54" s="1"/>
  <c r="X412" i="54"/>
  <c r="Y412" i="54" s="1"/>
  <c r="Z412" i="54" s="1"/>
  <c r="X411" i="54"/>
  <c r="Y411" i="54" s="1"/>
  <c r="Z411" i="54" s="1"/>
  <c r="X401" i="54"/>
  <c r="Y401" i="54" s="1"/>
  <c r="Z401" i="54" s="1"/>
  <c r="X400" i="54"/>
  <c r="Y400" i="54" s="1"/>
  <c r="X397" i="54"/>
  <c r="Y397" i="54" s="1"/>
  <c r="Z397" i="54" s="1"/>
  <c r="X396" i="54"/>
  <c r="Y396" i="54" s="1"/>
  <c r="Z396" i="54" s="1"/>
  <c r="X393" i="54"/>
  <c r="Y393" i="54" s="1"/>
  <c r="Z393" i="54" s="1"/>
  <c r="X392" i="54"/>
  <c r="Y392" i="54" s="1"/>
  <c r="Z392" i="54" s="1"/>
  <c r="X389" i="54"/>
  <c r="Y389" i="54" s="1"/>
  <c r="Z389" i="54" s="1"/>
  <c r="X388" i="54"/>
  <c r="Y388" i="54" s="1"/>
  <c r="Z388" i="54" s="1"/>
  <c r="X385" i="54"/>
  <c r="Y385" i="54" s="1"/>
  <c r="Z385" i="54" s="1"/>
  <c r="X384" i="54"/>
  <c r="Y384" i="54" s="1"/>
  <c r="Z384" i="54" s="1"/>
  <c r="X381" i="54"/>
  <c r="Y381" i="54" s="1"/>
  <c r="Z381" i="54" s="1"/>
  <c r="X380" i="54"/>
  <c r="Y380" i="54" s="1"/>
  <c r="Z380" i="54" s="1"/>
  <c r="X378" i="54"/>
  <c r="Y378" i="54" s="1"/>
  <c r="X373" i="54"/>
  <c r="Y373" i="54" s="1"/>
  <c r="Z373" i="54" s="1"/>
  <c r="X372" i="54"/>
  <c r="Y372" i="54" s="1"/>
  <c r="X369" i="54"/>
  <c r="Y369" i="54" s="1"/>
  <c r="Z369" i="54" s="1"/>
  <c r="X363" i="54"/>
  <c r="Y363" i="54" s="1"/>
  <c r="X359" i="54"/>
  <c r="Y359" i="54" s="1"/>
  <c r="X358" i="54"/>
  <c r="Y358" i="54" s="1"/>
  <c r="X354" i="54"/>
  <c r="Y354" i="54" s="1"/>
  <c r="Z354" i="54" s="1"/>
  <c r="X350" i="54"/>
  <c r="Y350" i="54" s="1"/>
  <c r="X344" i="54"/>
  <c r="Y344" i="54" s="1"/>
  <c r="Z344" i="54" s="1"/>
  <c r="X343" i="54"/>
  <c r="Y343" i="54" s="1"/>
  <c r="X337" i="54"/>
  <c r="Y337" i="54" s="1"/>
  <c r="X334" i="54"/>
  <c r="Y334" i="54" s="1"/>
  <c r="X333" i="54"/>
  <c r="Y333" i="54" s="1"/>
  <c r="X330" i="54"/>
  <c r="Y330" i="54" s="1"/>
  <c r="X329" i="54"/>
  <c r="Y329" i="54" s="1"/>
  <c r="X326" i="54"/>
  <c r="Y326" i="54" s="1"/>
  <c r="Z326" i="54" s="1"/>
  <c r="X318" i="54"/>
  <c r="Y318" i="54" s="1"/>
  <c r="X317" i="54"/>
  <c r="Y317" i="54" s="1"/>
  <c r="X314" i="54"/>
  <c r="Y314" i="54" s="1"/>
  <c r="X310" i="54"/>
  <c r="Y310" i="54" s="1"/>
  <c r="Z310" i="54" s="1"/>
  <c r="X308" i="54"/>
  <c r="Y308" i="54" s="1"/>
  <c r="Z308" i="54" s="1"/>
  <c r="X307" i="54"/>
  <c r="Y307" i="54" s="1"/>
  <c r="Z307" i="54" s="1"/>
  <c r="AA307" i="54" s="1"/>
  <c r="X305" i="54"/>
  <c r="Y305" i="54" s="1"/>
  <c r="Z305" i="54" s="1"/>
  <c r="AA305" i="54" s="1"/>
  <c r="X304" i="54"/>
  <c r="Y304" i="54" s="1"/>
  <c r="Z304" i="54" s="1"/>
  <c r="AA304" i="54" s="1"/>
  <c r="X301" i="54"/>
  <c r="Y301" i="54" s="1"/>
  <c r="X300" i="54"/>
  <c r="Y300" i="54" s="1"/>
  <c r="Z300" i="54" s="1"/>
  <c r="X297" i="54"/>
  <c r="Y297" i="54" s="1"/>
  <c r="X289" i="54"/>
  <c r="Y289" i="54" s="1"/>
  <c r="Z289" i="54" s="1"/>
  <c r="X288" i="54"/>
  <c r="Y288" i="54" s="1"/>
  <c r="Z288" i="54" s="1"/>
  <c r="X281" i="54"/>
  <c r="Y281" i="54" s="1"/>
  <c r="X280" i="54"/>
  <c r="Y280" i="54" s="1"/>
  <c r="X266" i="54"/>
  <c r="Y266" i="54" s="1"/>
  <c r="X263" i="54"/>
  <c r="Y263" i="54" s="1"/>
  <c r="Z263" i="54" s="1"/>
  <c r="X262" i="54"/>
  <c r="Y262" i="54" s="1"/>
  <c r="X259" i="54"/>
  <c r="Y259" i="54" s="1"/>
  <c r="X258" i="54"/>
  <c r="Y258" i="54" s="1"/>
  <c r="Z258" i="54" s="1"/>
  <c r="X254" i="54"/>
  <c r="Y254" i="54" s="1"/>
  <c r="X253" i="54"/>
  <c r="Y253" i="54" s="1"/>
  <c r="Z253" i="54" s="1"/>
  <c r="X250" i="54"/>
  <c r="Y250" i="54" s="1"/>
  <c r="Z250" i="54" s="1"/>
  <c r="X249" i="54"/>
  <c r="Y249" i="54" s="1"/>
  <c r="Z249" i="54" s="1"/>
  <c r="X234" i="54"/>
  <c r="Y234" i="54" s="1"/>
  <c r="Z234" i="54" s="1"/>
  <c r="X229" i="54"/>
  <c r="Y229" i="54" s="1"/>
  <c r="X226" i="54"/>
  <c r="Y226" i="54" s="1"/>
  <c r="X215" i="54"/>
  <c r="Y215" i="54" s="1"/>
  <c r="X212" i="54"/>
  <c r="Y212" i="54" s="1"/>
  <c r="Z212" i="54" s="1"/>
  <c r="X211" i="54"/>
  <c r="Y211" i="54" s="1"/>
  <c r="Z211" i="54" s="1"/>
  <c r="X207" i="54"/>
  <c r="Y207" i="54" s="1"/>
  <c r="Z207" i="54" s="1"/>
  <c r="X206" i="54"/>
  <c r="Y206" i="54" s="1"/>
  <c r="X203" i="54"/>
  <c r="Y203" i="54" s="1"/>
  <c r="X202" i="54"/>
  <c r="Y202" i="54" s="1"/>
  <c r="X198" i="54"/>
  <c r="Y198" i="54" s="1"/>
  <c r="X195" i="54"/>
  <c r="Y195" i="54" s="1"/>
  <c r="X194" i="54"/>
  <c r="Y194" i="54" s="1"/>
  <c r="X191" i="54"/>
  <c r="Y191" i="54" s="1"/>
  <c r="Z191" i="54" s="1"/>
  <c r="X190" i="54"/>
  <c r="Y190" i="54" s="1"/>
  <c r="X187" i="54"/>
  <c r="Y187" i="54" s="1"/>
  <c r="Z187" i="54" s="1"/>
  <c r="X183" i="54"/>
  <c r="Y183" i="54" s="1"/>
  <c r="Z183" i="54" s="1"/>
  <c r="X182" i="54"/>
  <c r="Y182" i="54" s="1"/>
  <c r="X179" i="54"/>
  <c r="Y179" i="54" s="1"/>
  <c r="X178" i="54"/>
  <c r="Y178" i="54" s="1"/>
  <c r="X174" i="54"/>
  <c r="Y174" i="54" s="1"/>
  <c r="Z174" i="54" s="1"/>
  <c r="X165" i="54"/>
  <c r="Y165" i="54" s="1"/>
  <c r="X162" i="54"/>
  <c r="Y162" i="54" s="1"/>
  <c r="X161" i="54"/>
  <c r="Y161" i="54" s="1"/>
  <c r="X151" i="54"/>
  <c r="Y151" i="54" s="1"/>
  <c r="X141" i="54"/>
  <c r="Y141" i="54" s="1"/>
  <c r="Z141" i="54" s="1"/>
  <c r="X140" i="54"/>
  <c r="Y140" i="54" s="1"/>
  <c r="X137" i="54"/>
  <c r="Y137" i="54" s="1"/>
  <c r="Z137" i="54" s="1"/>
  <c r="X136" i="54"/>
  <c r="Y136" i="54" s="1"/>
  <c r="X133" i="54"/>
  <c r="Y133" i="54" s="1"/>
  <c r="X132" i="54"/>
  <c r="Y132" i="54" s="1"/>
  <c r="X129" i="54"/>
  <c r="Y129" i="54" s="1"/>
  <c r="Z129" i="54" s="1"/>
  <c r="X128" i="54"/>
  <c r="Y128" i="54" s="1"/>
  <c r="X125" i="54"/>
  <c r="Y125" i="54" s="1"/>
  <c r="X124" i="54"/>
  <c r="Y124" i="54" s="1"/>
  <c r="X120" i="54"/>
  <c r="Y120" i="54" s="1"/>
  <c r="Z120" i="54" s="1"/>
  <c r="X111" i="54"/>
  <c r="Y111" i="54" s="1"/>
  <c r="Z111" i="54" s="1"/>
  <c r="AA111" i="54" s="1"/>
  <c r="X109" i="54"/>
  <c r="Y109" i="54" s="1"/>
  <c r="Z109" i="54" s="1"/>
  <c r="AA109" i="54" s="1"/>
  <c r="X107" i="54"/>
  <c r="Y107" i="54" s="1"/>
  <c r="Z107" i="54" s="1"/>
  <c r="AA107" i="54" s="1"/>
  <c r="X105" i="54"/>
  <c r="Y105" i="54" s="1"/>
  <c r="Z105" i="54" s="1"/>
  <c r="AA105" i="54" s="1"/>
  <c r="X103" i="54"/>
  <c r="Y103" i="54" s="1"/>
  <c r="Z103" i="54" s="1"/>
  <c r="AA103" i="54" s="1"/>
  <c r="X101" i="54"/>
  <c r="Y101" i="54" s="1"/>
  <c r="Z101" i="54" s="1"/>
  <c r="AA101" i="54" s="1"/>
  <c r="X99" i="54"/>
  <c r="Y99" i="54" s="1"/>
  <c r="Z99" i="54" s="1"/>
  <c r="AA99" i="54" s="1"/>
  <c r="X97" i="54"/>
  <c r="Y97" i="54" s="1"/>
  <c r="Z97" i="54" s="1"/>
  <c r="AA97" i="54" s="1"/>
  <c r="X95" i="54"/>
  <c r="Y95" i="54" s="1"/>
  <c r="Z95" i="54" s="1"/>
  <c r="AA95" i="54" s="1"/>
  <c r="X93" i="54"/>
  <c r="Y93" i="54" s="1"/>
  <c r="Z93" i="54" s="1"/>
  <c r="AA93" i="54" s="1"/>
  <c r="X91" i="54"/>
  <c r="Y91" i="54" s="1"/>
  <c r="Z91" i="54" s="1"/>
  <c r="AA91" i="54" s="1"/>
  <c r="X89" i="54"/>
  <c r="Y89" i="54" s="1"/>
  <c r="Z89" i="54" s="1"/>
  <c r="AA89" i="54" s="1"/>
  <c r="X87" i="54"/>
  <c r="Y87" i="54" s="1"/>
  <c r="Z87" i="54" s="1"/>
  <c r="AA87" i="54" s="1"/>
  <c r="X85" i="54"/>
  <c r="Y85" i="54" s="1"/>
  <c r="Z85" i="54" s="1"/>
  <c r="AA85" i="54" s="1"/>
  <c r="X83" i="54"/>
  <c r="Y83" i="54" s="1"/>
  <c r="Z83" i="54" s="1"/>
  <c r="AA83" i="54" s="1"/>
  <c r="X81" i="54"/>
  <c r="Y81" i="54" s="1"/>
  <c r="Z81" i="54" s="1"/>
  <c r="AA81" i="54" s="1"/>
  <c r="X79" i="54"/>
  <c r="Y79" i="54" s="1"/>
  <c r="Z79" i="54" s="1"/>
  <c r="AA79" i="54" s="1"/>
  <c r="X78" i="54"/>
  <c r="Y78" i="54" s="1"/>
  <c r="X77" i="54"/>
  <c r="Y77" i="54" s="1"/>
  <c r="Z77" i="54" s="1"/>
  <c r="X76" i="54"/>
  <c r="Y76" i="54" s="1"/>
  <c r="Z76" i="54" s="1"/>
  <c r="X75" i="54"/>
  <c r="Y75" i="54" s="1"/>
  <c r="X65" i="54"/>
  <c r="Y65" i="54" s="1"/>
  <c r="Z65" i="54" s="1"/>
  <c r="X64" i="54"/>
  <c r="Y64" i="54" s="1"/>
  <c r="X58" i="54"/>
  <c r="Y58" i="54" s="1"/>
  <c r="Z58" i="54" s="1"/>
  <c r="X49" i="54"/>
  <c r="Y49" i="54" s="1"/>
  <c r="Z49" i="54" s="1"/>
  <c r="X45" i="54"/>
  <c r="Y45" i="54" s="1"/>
  <c r="Z45" i="54" s="1"/>
  <c r="X41" i="54"/>
  <c r="Y41" i="54" s="1"/>
  <c r="X40" i="54"/>
  <c r="Y40" i="54" s="1"/>
  <c r="Z40" i="54" s="1"/>
  <c r="X36" i="54"/>
  <c r="Y36" i="54" s="1"/>
  <c r="X28" i="54"/>
  <c r="Y28" i="54" s="1"/>
  <c r="Z28" i="54" s="1"/>
  <c r="X21" i="54"/>
  <c r="Y21" i="54" s="1"/>
  <c r="Z21" i="54" s="1"/>
  <c r="X306" i="54"/>
  <c r="Y306" i="54" s="1"/>
  <c r="Z306" i="54" s="1"/>
  <c r="AA306" i="54" s="1"/>
  <c r="X200" i="54"/>
  <c r="Y200" i="54" s="1"/>
  <c r="Z200" i="54" s="1"/>
  <c r="X185" i="54"/>
  <c r="Y185" i="54" s="1"/>
  <c r="Z185" i="54" s="1"/>
  <c r="X176" i="54"/>
  <c r="Y176" i="54" s="1"/>
  <c r="X171" i="54"/>
  <c r="Y171" i="54" s="1"/>
  <c r="Z171" i="54" s="1"/>
  <c r="X168" i="54"/>
  <c r="Y168" i="54" s="1"/>
  <c r="Z168" i="54" s="1"/>
  <c r="X167" i="54"/>
  <c r="Y167" i="54" s="1"/>
  <c r="X159" i="54"/>
  <c r="Y159" i="54" s="1"/>
  <c r="X156" i="54"/>
  <c r="Y156" i="54" s="1"/>
  <c r="X155" i="54"/>
  <c r="Y155" i="54" s="1"/>
  <c r="X148" i="54"/>
  <c r="Y148" i="54" s="1"/>
  <c r="Z148" i="54" s="1"/>
  <c r="X145" i="54"/>
  <c r="Y145" i="54" s="1"/>
  <c r="Z145" i="54" s="1"/>
  <c r="X144" i="54"/>
  <c r="Y144" i="54" s="1"/>
  <c r="Z144" i="54" s="1"/>
  <c r="X143" i="54"/>
  <c r="Y143" i="54" s="1"/>
  <c r="Z143" i="54" s="1"/>
  <c r="X118" i="54"/>
  <c r="Y118" i="54" s="1"/>
  <c r="X117" i="54"/>
  <c r="Y117" i="54" s="1"/>
  <c r="X114" i="54"/>
  <c r="Y114" i="54" s="1"/>
  <c r="X110" i="54"/>
  <c r="Y110" i="54" s="1"/>
  <c r="Z110" i="54" s="1"/>
  <c r="AA110" i="54" s="1"/>
  <c r="X108" i="54"/>
  <c r="Y108" i="54" s="1"/>
  <c r="Z108" i="54" s="1"/>
  <c r="AA108" i="54" s="1"/>
  <c r="X106" i="54"/>
  <c r="Y106" i="54" s="1"/>
  <c r="Z106" i="54" s="1"/>
  <c r="AA106" i="54" s="1"/>
  <c r="X104" i="54"/>
  <c r="Y104" i="54" s="1"/>
  <c r="Z104" i="54" s="1"/>
  <c r="AA104" i="54" s="1"/>
  <c r="X102" i="54"/>
  <c r="Y102" i="54" s="1"/>
  <c r="Z102" i="54" s="1"/>
  <c r="AA102" i="54" s="1"/>
  <c r="X100" i="54"/>
  <c r="Y100" i="54" s="1"/>
  <c r="Z100" i="54" s="1"/>
  <c r="AA100" i="54" s="1"/>
  <c r="X98" i="54"/>
  <c r="Y98" i="54" s="1"/>
  <c r="Z98" i="54" s="1"/>
  <c r="AA98" i="54" s="1"/>
  <c r="X96" i="54"/>
  <c r="Y96" i="54" s="1"/>
  <c r="Z96" i="54" s="1"/>
  <c r="AA96" i="54" s="1"/>
  <c r="X94" i="54"/>
  <c r="Y94" i="54" s="1"/>
  <c r="Z94" i="54" s="1"/>
  <c r="AA94" i="54" s="1"/>
  <c r="X92" i="54"/>
  <c r="Y92" i="54" s="1"/>
  <c r="Z92" i="54" s="1"/>
  <c r="AA92" i="54" s="1"/>
  <c r="X90" i="54"/>
  <c r="Y90" i="54" s="1"/>
  <c r="Z90" i="54" s="1"/>
  <c r="AA90" i="54" s="1"/>
  <c r="X88" i="54"/>
  <c r="Y88" i="54" s="1"/>
  <c r="Z88" i="54" s="1"/>
  <c r="AA88" i="54" s="1"/>
  <c r="X86" i="54"/>
  <c r="Y86" i="54" s="1"/>
  <c r="Z86" i="54" s="1"/>
  <c r="AA86" i="54" s="1"/>
  <c r="X84" i="54"/>
  <c r="Y84" i="54" s="1"/>
  <c r="Z84" i="54" s="1"/>
  <c r="AA84" i="54" s="1"/>
  <c r="X82" i="54"/>
  <c r="Y82" i="54" s="1"/>
  <c r="Z82" i="54" s="1"/>
  <c r="AA82" i="54" s="1"/>
  <c r="X80" i="54"/>
  <c r="Y80" i="54" s="1"/>
  <c r="Z80" i="54" s="1"/>
  <c r="AA80" i="54" s="1"/>
  <c r="X66" i="54"/>
  <c r="Y66" i="54" s="1"/>
  <c r="Z66" i="54" s="1"/>
  <c r="X57" i="54"/>
  <c r="Y57" i="54" s="1"/>
  <c r="Z57" i="54" s="1"/>
  <c r="X56" i="54"/>
  <c r="Y56" i="54" s="1"/>
  <c r="Z56" i="54" s="1"/>
  <c r="X55" i="54"/>
  <c r="Y55" i="54" s="1"/>
  <c r="X54" i="54"/>
  <c r="Y54" i="54" s="1"/>
  <c r="Z54" i="54" s="1"/>
  <c r="X53" i="54"/>
  <c r="Y53" i="54" s="1"/>
  <c r="Z53" i="54" s="1"/>
  <c r="X52" i="54"/>
  <c r="Y52" i="54" s="1"/>
  <c r="Z52" i="54" s="1"/>
  <c r="X51" i="54"/>
  <c r="Y51" i="54" s="1"/>
  <c r="Z51" i="54" s="1"/>
  <c r="X47" i="54"/>
  <c r="Y47" i="54" s="1"/>
  <c r="Z47" i="54" s="1"/>
  <c r="X43" i="54"/>
  <c r="Y43" i="54" s="1"/>
  <c r="Z43" i="54" s="1"/>
  <c r="X35" i="54"/>
  <c r="Y35" i="54" s="1"/>
  <c r="Z35" i="54" s="1"/>
  <c r="X30" i="54"/>
  <c r="Y30" i="54" s="1"/>
  <c r="Z30" i="54" s="1"/>
  <c r="X24" i="54"/>
  <c r="Y24" i="54" s="1"/>
  <c r="Z24" i="54" s="1"/>
  <c r="X19" i="54"/>
  <c r="Y19" i="54" s="1"/>
  <c r="X17" i="54"/>
  <c r="Y17" i="54" s="1"/>
  <c r="Z17" i="54" s="1"/>
  <c r="X16" i="54"/>
  <c r="Y16" i="54" s="1"/>
  <c r="X13" i="54"/>
  <c r="Y13" i="54" s="1"/>
  <c r="Z13" i="54" s="1"/>
  <c r="X37" i="54"/>
  <c r="Y37" i="54" s="1"/>
  <c r="Z37" i="54" s="1"/>
  <c r="X29" i="54"/>
  <c r="Y29" i="54" s="1"/>
  <c r="Z29" i="54" s="1"/>
  <c r="X20" i="54"/>
  <c r="Y20" i="54" s="1"/>
  <c r="Z20" i="54" s="1"/>
  <c r="X676" i="53"/>
  <c r="Y676" i="53" s="1"/>
  <c r="X678" i="53"/>
  <c r="Y678" i="53" s="1"/>
  <c r="X677" i="53"/>
  <c r="Y677" i="53" s="1"/>
  <c r="X675" i="53"/>
  <c r="Y675" i="53" s="1"/>
  <c r="X674" i="53"/>
  <c r="Y674" i="53" s="1"/>
  <c r="X669" i="53"/>
  <c r="Y669" i="53" s="1"/>
  <c r="Z669" i="53" s="1"/>
  <c r="X655" i="53"/>
  <c r="Y655" i="53" s="1"/>
  <c r="Z655" i="53" s="1"/>
  <c r="X654" i="53"/>
  <c r="Y654" i="53" s="1"/>
  <c r="Z654" i="53" s="1"/>
  <c r="X651" i="53"/>
  <c r="Y651" i="53" s="1"/>
  <c r="Z651" i="53" s="1"/>
  <c r="X628" i="53"/>
  <c r="Y628" i="53" s="1"/>
  <c r="X625" i="53"/>
  <c r="Y625" i="53" s="1"/>
  <c r="Z625" i="53" s="1"/>
  <c r="X624" i="53"/>
  <c r="Y624" i="53" s="1"/>
  <c r="Z624" i="53" s="1"/>
  <c r="X621" i="53"/>
  <c r="Y621" i="53" s="1"/>
  <c r="Z621" i="53" s="1"/>
  <c r="X620" i="53"/>
  <c r="Y620" i="53" s="1"/>
  <c r="Z620" i="53" s="1"/>
  <c r="X617" i="53"/>
  <c r="Y617" i="53" s="1"/>
  <c r="Z617" i="53" s="1"/>
  <c r="X616" i="53"/>
  <c r="Y616" i="53" s="1"/>
  <c r="Z616" i="53" s="1"/>
  <c r="X611" i="53"/>
  <c r="Y611" i="53" s="1"/>
  <c r="Z611" i="53" s="1"/>
  <c r="X610" i="53"/>
  <c r="Y610" i="53" s="1"/>
  <c r="X609" i="53"/>
  <c r="Y609" i="53" s="1"/>
  <c r="X608" i="53"/>
  <c r="Y608" i="53" s="1"/>
  <c r="X605" i="53"/>
  <c r="Y605" i="53" s="1"/>
  <c r="Z605" i="53" s="1"/>
  <c r="X604" i="53"/>
  <c r="Y604" i="53" s="1"/>
  <c r="Z604" i="53" s="1"/>
  <c r="X603" i="53"/>
  <c r="Y603" i="53" s="1"/>
  <c r="Z603" i="53" s="1"/>
  <c r="X602" i="53"/>
  <c r="Y602" i="53" s="1"/>
  <c r="Z602" i="53" s="1"/>
  <c r="X601" i="53"/>
  <c r="Y601" i="53" s="1"/>
  <c r="Z601" i="53" s="1"/>
  <c r="X600" i="53"/>
  <c r="Y600" i="53" s="1"/>
  <c r="Z600" i="53" s="1"/>
  <c r="X591" i="53"/>
  <c r="Y591" i="53" s="1"/>
  <c r="Z591" i="53" s="1"/>
  <c r="X590" i="53"/>
  <c r="Y590" i="53" s="1"/>
  <c r="Z590" i="53" s="1"/>
  <c r="X589" i="53"/>
  <c r="Y589" i="53" s="1"/>
  <c r="Z589" i="53" s="1"/>
  <c r="X588" i="53"/>
  <c r="Y588" i="53" s="1"/>
  <c r="Z588" i="53" s="1"/>
  <c r="X584" i="53"/>
  <c r="Y584" i="53" s="1"/>
  <c r="Z584" i="53" s="1"/>
  <c r="X583" i="53"/>
  <c r="Y583" i="53" s="1"/>
  <c r="Z583" i="53" s="1"/>
  <c r="X580" i="53"/>
  <c r="Y580" i="53" s="1"/>
  <c r="Z580" i="53" s="1"/>
  <c r="X579" i="53"/>
  <c r="Y579" i="53" s="1"/>
  <c r="Z579" i="53" s="1"/>
  <c r="X575" i="53"/>
  <c r="Y575" i="53" s="1"/>
  <c r="Z575" i="53" s="1"/>
  <c r="X573" i="53"/>
  <c r="Y573" i="53" s="1"/>
  <c r="Z573" i="53" s="1"/>
  <c r="X570" i="53"/>
  <c r="Y570" i="53" s="1"/>
  <c r="Z570" i="53" s="1"/>
  <c r="X568" i="53"/>
  <c r="Y568" i="53" s="1"/>
  <c r="Z568" i="53" s="1"/>
  <c r="X565" i="53"/>
  <c r="Y565" i="53" s="1"/>
  <c r="Z565" i="53" s="1"/>
  <c r="X564" i="53"/>
  <c r="Y564" i="53" s="1"/>
  <c r="Z564" i="53" s="1"/>
  <c r="X561" i="53"/>
  <c r="Y561" i="53" s="1"/>
  <c r="Z561" i="53" s="1"/>
  <c r="X560" i="53"/>
  <c r="Y560" i="53" s="1"/>
  <c r="Z560" i="53" s="1"/>
  <c r="X557" i="53"/>
  <c r="Y557" i="53" s="1"/>
  <c r="Z557" i="53" s="1"/>
  <c r="X556" i="53"/>
  <c r="Y556" i="53" s="1"/>
  <c r="Z556" i="53" s="1"/>
  <c r="X553" i="53"/>
  <c r="Y553" i="53" s="1"/>
  <c r="X551" i="53"/>
  <c r="Y551" i="53" s="1"/>
  <c r="X548" i="53"/>
  <c r="Y548" i="53" s="1"/>
  <c r="Z548" i="53" s="1"/>
  <c r="X547" i="53"/>
  <c r="Y547" i="53" s="1"/>
  <c r="Z547" i="53" s="1"/>
  <c r="X544" i="53"/>
  <c r="Y544" i="53" s="1"/>
  <c r="Z544" i="53" s="1"/>
  <c r="X543" i="53"/>
  <c r="Y543" i="53" s="1"/>
  <c r="Z543" i="53" s="1"/>
  <c r="X538" i="53"/>
  <c r="Y538" i="53" s="1"/>
  <c r="Z538" i="53" s="1"/>
  <c r="X537" i="53"/>
  <c r="Y537" i="53" s="1"/>
  <c r="Z537" i="53" s="1"/>
  <c r="X534" i="53"/>
  <c r="Y534" i="53" s="1"/>
  <c r="X533" i="53"/>
  <c r="Y533" i="53" s="1"/>
  <c r="X530" i="53"/>
  <c r="Y530" i="53" s="1"/>
  <c r="Z530" i="53" s="1"/>
  <c r="X529" i="53"/>
  <c r="Y529" i="53" s="1"/>
  <c r="Z529" i="53" s="1"/>
  <c r="X526" i="53"/>
  <c r="Y526" i="53" s="1"/>
  <c r="X525" i="53"/>
  <c r="Y525" i="53" s="1"/>
  <c r="Z525" i="53" s="1"/>
  <c r="X521" i="53"/>
  <c r="Y521" i="53" s="1"/>
  <c r="Z521" i="53" s="1"/>
  <c r="X520" i="53"/>
  <c r="Y520" i="53" s="1"/>
  <c r="Z520" i="53" s="1"/>
  <c r="X517" i="53"/>
  <c r="Y517" i="53" s="1"/>
  <c r="Z517" i="53" s="1"/>
  <c r="X516" i="53"/>
  <c r="Y516" i="53" s="1"/>
  <c r="X513" i="53"/>
  <c r="Y513" i="53" s="1"/>
  <c r="Z513" i="53" s="1"/>
  <c r="X512" i="53"/>
  <c r="Y512" i="53" s="1"/>
  <c r="Z512" i="53" s="1"/>
  <c r="X509" i="53"/>
  <c r="Y509" i="53" s="1"/>
  <c r="Z509" i="53" s="1"/>
  <c r="X507" i="53"/>
  <c r="Y507" i="53" s="1"/>
  <c r="Z507" i="53" s="1"/>
  <c r="X505" i="53"/>
  <c r="Y505" i="53" s="1"/>
  <c r="Z505" i="53" s="1"/>
  <c r="X504" i="53"/>
  <c r="Y504" i="53" s="1"/>
  <c r="Z504" i="53" s="1"/>
  <c r="X503" i="53"/>
  <c r="Y503" i="53" s="1"/>
  <c r="Z503" i="53" s="1"/>
  <c r="X500" i="53"/>
  <c r="Y500" i="53" s="1"/>
  <c r="Z500" i="53" s="1"/>
  <c r="X499" i="53"/>
  <c r="Y499" i="53" s="1"/>
  <c r="Z499" i="53" s="1"/>
  <c r="X495" i="53"/>
  <c r="Y495" i="53" s="1"/>
  <c r="Z495" i="53" s="1"/>
  <c r="X490" i="53"/>
  <c r="Y490" i="53" s="1"/>
  <c r="Z490" i="53" s="1"/>
  <c r="X489" i="53"/>
  <c r="Y489" i="53" s="1"/>
  <c r="Z489" i="53" s="1"/>
  <c r="X486" i="53"/>
  <c r="Y486" i="53" s="1"/>
  <c r="Z486" i="53" s="1"/>
  <c r="X485" i="53"/>
  <c r="Y485" i="53" s="1"/>
  <c r="Z485" i="53" s="1"/>
  <c r="X474" i="53"/>
  <c r="Y474" i="53" s="1"/>
  <c r="Z474" i="53" s="1"/>
  <c r="X468" i="53"/>
  <c r="Y468" i="53" s="1"/>
  <c r="Z468" i="53" s="1"/>
  <c r="X466" i="53"/>
  <c r="Y466" i="53" s="1"/>
  <c r="Z466" i="53" s="1"/>
  <c r="X465" i="53"/>
  <c r="Y465" i="53" s="1"/>
  <c r="Z465" i="53" s="1"/>
  <c r="X464" i="53"/>
  <c r="Y464" i="53" s="1"/>
  <c r="Z464" i="53" s="1"/>
  <c r="X462" i="53"/>
  <c r="Y462" i="53" s="1"/>
  <c r="Z462" i="53" s="1"/>
  <c r="X460" i="53"/>
  <c r="Y460" i="53" s="1"/>
  <c r="Z460" i="53" s="1"/>
  <c r="X457" i="53"/>
  <c r="Y457" i="53" s="1"/>
  <c r="Z457" i="53" s="1"/>
  <c r="X456" i="53"/>
  <c r="Y456" i="53" s="1"/>
  <c r="Z456" i="53" s="1"/>
  <c r="X453" i="53"/>
  <c r="Y453" i="53" s="1"/>
  <c r="Z453" i="53" s="1"/>
  <c r="X452" i="53"/>
  <c r="Y452" i="53" s="1"/>
  <c r="Z452" i="53" s="1"/>
  <c r="X448" i="53"/>
  <c r="Y448" i="53" s="1"/>
  <c r="Z448" i="53" s="1"/>
  <c r="X447" i="53"/>
  <c r="Y447" i="53" s="1"/>
  <c r="Z447" i="53" s="1"/>
  <c r="X444" i="53"/>
  <c r="Y444" i="53" s="1"/>
  <c r="Z444" i="53" s="1"/>
  <c r="X443" i="53"/>
  <c r="Y443" i="53" s="1"/>
  <c r="Z443" i="53" s="1"/>
  <c r="X439" i="53"/>
  <c r="Y439" i="53" s="1"/>
  <c r="Z439" i="53" s="1"/>
  <c r="X438" i="53"/>
  <c r="Y438" i="53" s="1"/>
  <c r="Z438" i="53" s="1"/>
  <c r="X435" i="53"/>
  <c r="Y435" i="53" s="1"/>
  <c r="Z435" i="53" s="1"/>
  <c r="X434" i="53"/>
  <c r="Y434" i="53" s="1"/>
  <c r="X431" i="53"/>
  <c r="Y431" i="53" s="1"/>
  <c r="Z431" i="53" s="1"/>
  <c r="X430" i="53"/>
  <c r="Y430" i="53" s="1"/>
  <c r="Z430" i="53" s="1"/>
  <c r="X427" i="53"/>
  <c r="Y427" i="53" s="1"/>
  <c r="Z427" i="53" s="1"/>
  <c r="X426" i="53"/>
  <c r="Y426" i="53" s="1"/>
  <c r="Z426" i="53" s="1"/>
  <c r="X421" i="53"/>
  <c r="Y421" i="53" s="1"/>
  <c r="Z421" i="53" s="1"/>
  <c r="X419" i="53"/>
  <c r="Y419" i="53" s="1"/>
  <c r="Z419" i="53" s="1"/>
  <c r="AA419" i="53" s="1"/>
  <c r="X416" i="53"/>
  <c r="Y416" i="53" s="1"/>
  <c r="Z416" i="53" s="1"/>
  <c r="X415" i="53"/>
  <c r="Y415" i="53" s="1"/>
  <c r="Z415" i="53" s="1"/>
  <c r="X411" i="53"/>
  <c r="Y411" i="53" s="1"/>
  <c r="Z411" i="53" s="1"/>
  <c r="X407" i="53"/>
  <c r="Y407" i="53" s="1"/>
  <c r="Z407" i="53" s="1"/>
  <c r="X403" i="53"/>
  <c r="Y403" i="53" s="1"/>
  <c r="Z403" i="53" s="1"/>
  <c r="X401" i="53"/>
  <c r="Y401" i="53" s="1"/>
  <c r="Z401" i="53" s="1"/>
  <c r="X397" i="53"/>
  <c r="Y397" i="53" s="1"/>
  <c r="Z397" i="53" s="1"/>
  <c r="X391" i="53"/>
  <c r="Y391" i="53" s="1"/>
  <c r="Z391" i="53" s="1"/>
  <c r="X389" i="53"/>
  <c r="Y389" i="53" s="1"/>
  <c r="Z389" i="53" s="1"/>
  <c r="X384" i="53"/>
  <c r="Y384" i="53" s="1"/>
  <c r="Z384" i="53" s="1"/>
  <c r="X380" i="53"/>
  <c r="Y380" i="53" s="1"/>
  <c r="Z380" i="53" s="1"/>
  <c r="X377" i="53"/>
  <c r="Y377" i="53" s="1"/>
  <c r="Z377" i="53" s="1"/>
  <c r="X375" i="53"/>
  <c r="Y375" i="53" s="1"/>
  <c r="X371" i="53"/>
  <c r="Y371" i="53" s="1"/>
  <c r="Z371" i="53" s="1"/>
  <c r="X370" i="53"/>
  <c r="Y370" i="53" s="1"/>
  <c r="Z370" i="53" s="1"/>
  <c r="X369" i="53"/>
  <c r="Y369" i="53" s="1"/>
  <c r="Z369" i="53" s="1"/>
  <c r="X367" i="53"/>
  <c r="Y367" i="53" s="1"/>
  <c r="Z367" i="53" s="1"/>
  <c r="X366" i="53"/>
  <c r="Y366" i="53" s="1"/>
  <c r="Z366" i="53" s="1"/>
  <c r="X365" i="53"/>
  <c r="Y365" i="53" s="1"/>
  <c r="Z365" i="53" s="1"/>
  <c r="X363" i="53"/>
  <c r="Y363" i="53" s="1"/>
  <c r="Z363" i="53" s="1"/>
  <c r="X360" i="53"/>
  <c r="Y360" i="53" s="1"/>
  <c r="Z360" i="53" s="1"/>
  <c r="X356" i="53"/>
  <c r="Y356" i="53" s="1"/>
  <c r="Z356" i="53" s="1"/>
  <c r="X352" i="53"/>
  <c r="Y352" i="53" s="1"/>
  <c r="Z352" i="53" s="1"/>
  <c r="X348" i="53"/>
  <c r="Y348" i="53" s="1"/>
  <c r="Z348" i="53" s="1"/>
  <c r="X344" i="53"/>
  <c r="Y344" i="53" s="1"/>
  <c r="Z344" i="53" s="1"/>
  <c r="X343" i="53"/>
  <c r="Y343" i="53" s="1"/>
  <c r="Z343" i="53" s="1"/>
  <c r="X341" i="53"/>
  <c r="Y341" i="53" s="1"/>
  <c r="Z341" i="53" s="1"/>
  <c r="X340" i="53"/>
  <c r="Y340" i="53" s="1"/>
  <c r="Z340" i="53" s="1"/>
  <c r="X339" i="53"/>
  <c r="Y339" i="53" s="1"/>
  <c r="Z339" i="53" s="1"/>
  <c r="X336" i="53"/>
  <c r="Y336" i="53" s="1"/>
  <c r="Z336" i="53" s="1"/>
  <c r="X334" i="53"/>
  <c r="Y334" i="53" s="1"/>
  <c r="Z334" i="53" s="1"/>
  <c r="X333" i="53"/>
  <c r="Y333" i="53" s="1"/>
  <c r="Z333" i="53" s="1"/>
  <c r="X331" i="53"/>
  <c r="Y331" i="53" s="1"/>
  <c r="Z331" i="53" s="1"/>
  <c r="X330" i="53"/>
  <c r="Y330" i="53" s="1"/>
  <c r="Z330" i="53" s="1"/>
  <c r="X329" i="53"/>
  <c r="Y329" i="53" s="1"/>
  <c r="Z329" i="53" s="1"/>
  <c r="X327" i="53"/>
  <c r="Y327" i="53" s="1"/>
  <c r="Z327" i="53" s="1"/>
  <c r="X326" i="53"/>
  <c r="Y326" i="53" s="1"/>
  <c r="Z326" i="53" s="1"/>
  <c r="X325" i="53"/>
  <c r="Y325" i="53" s="1"/>
  <c r="Z325" i="53" s="1"/>
  <c r="X323" i="53"/>
  <c r="Y323" i="53" s="1"/>
  <c r="Z323" i="53" s="1"/>
  <c r="X322" i="53"/>
  <c r="Y322" i="53" s="1"/>
  <c r="Z322" i="53" s="1"/>
  <c r="X321" i="53"/>
  <c r="Y321" i="53" s="1"/>
  <c r="Z321" i="53" s="1"/>
  <c r="X319" i="53"/>
  <c r="Y319" i="53" s="1"/>
  <c r="Z319" i="53" s="1"/>
  <c r="X318" i="53"/>
  <c r="Y318" i="53" s="1"/>
  <c r="Z318" i="53" s="1"/>
  <c r="X317" i="53"/>
  <c r="Y317" i="53" s="1"/>
  <c r="Z317" i="53" s="1"/>
  <c r="X315" i="53"/>
  <c r="Y315" i="53" s="1"/>
  <c r="Z315" i="53" s="1"/>
  <c r="X314" i="53"/>
  <c r="Y314" i="53" s="1"/>
  <c r="Z314" i="53" s="1"/>
  <c r="X313" i="53"/>
  <c r="Y313" i="53" s="1"/>
  <c r="Z313" i="53" s="1"/>
  <c r="X311" i="53"/>
  <c r="Y311" i="53" s="1"/>
  <c r="Z311" i="53" s="1"/>
  <c r="X310" i="53"/>
  <c r="Y310" i="53" s="1"/>
  <c r="Z310" i="53" s="1"/>
  <c r="X309" i="53"/>
  <c r="Y309" i="53" s="1"/>
  <c r="Z309" i="53" s="1"/>
  <c r="X307" i="53"/>
  <c r="Y307" i="53" s="1"/>
  <c r="Z307" i="53" s="1"/>
  <c r="X305" i="53"/>
  <c r="Y305" i="53" s="1"/>
  <c r="Z305" i="53" s="1"/>
  <c r="AA305" i="53" s="1"/>
  <c r="X304" i="53"/>
  <c r="Y304" i="53" s="1"/>
  <c r="Z304" i="53" s="1"/>
  <c r="AA304" i="53" s="1"/>
  <c r="X303" i="53"/>
  <c r="Y303" i="53" s="1"/>
  <c r="Z303" i="53" s="1"/>
  <c r="AA303" i="53" s="1"/>
  <c r="X302" i="53"/>
  <c r="Y302" i="53" s="1"/>
  <c r="Z302" i="53" s="1"/>
  <c r="AA302" i="53" s="1"/>
  <c r="X301" i="53"/>
  <c r="Y301" i="53" s="1"/>
  <c r="Z301" i="53" s="1"/>
  <c r="X300" i="53"/>
  <c r="Y300" i="53" s="1"/>
  <c r="Z300" i="53" s="1"/>
  <c r="X297" i="53"/>
  <c r="Y297" i="53" s="1"/>
  <c r="Z297" i="53" s="1"/>
  <c r="X296" i="53"/>
  <c r="Y296" i="53" s="1"/>
  <c r="Z296" i="53" s="1"/>
  <c r="X293" i="53"/>
  <c r="Y293" i="53" s="1"/>
  <c r="Z293" i="53" s="1"/>
  <c r="X290" i="53"/>
  <c r="Y290" i="53" s="1"/>
  <c r="Z290" i="53" s="1"/>
  <c r="X289" i="53"/>
  <c r="Y289" i="53" s="1"/>
  <c r="Z289" i="53" s="1"/>
  <c r="X286" i="53"/>
  <c r="Y286" i="53" s="1"/>
  <c r="Z286" i="53" s="1"/>
  <c r="X285" i="53"/>
  <c r="Y285" i="53" s="1"/>
  <c r="Z285" i="53" s="1"/>
  <c r="X282" i="53"/>
  <c r="Y282" i="53" s="1"/>
  <c r="Z282" i="53" s="1"/>
  <c r="X281" i="53"/>
  <c r="Y281" i="53" s="1"/>
  <c r="Z281" i="53" s="1"/>
  <c r="X278" i="53"/>
  <c r="Y278" i="53" s="1"/>
  <c r="Z278" i="53" s="1"/>
  <c r="X275" i="53"/>
  <c r="Y275" i="53" s="1"/>
  <c r="Z275" i="53" s="1"/>
  <c r="X274" i="53"/>
  <c r="Y274" i="53" s="1"/>
  <c r="Z274" i="53" s="1"/>
  <c r="X272" i="53"/>
  <c r="Y272" i="53" s="1"/>
  <c r="Z272" i="53" s="1"/>
  <c r="X271" i="53"/>
  <c r="Y271" i="53" s="1"/>
  <c r="Z271" i="53" s="1"/>
  <c r="X270" i="53"/>
  <c r="Y270" i="53" s="1"/>
  <c r="Z270" i="53" s="1"/>
  <c r="X268" i="53"/>
  <c r="Y268" i="53" s="1"/>
  <c r="Z268" i="53" s="1"/>
  <c r="X267" i="53"/>
  <c r="Y267" i="53" s="1"/>
  <c r="Z267" i="53" s="1"/>
  <c r="X266" i="53"/>
  <c r="Y266" i="53" s="1"/>
  <c r="Z266" i="53" s="1"/>
  <c r="X264" i="53"/>
  <c r="Y264" i="53" s="1"/>
  <c r="Z264" i="53" s="1"/>
  <c r="X263" i="53"/>
  <c r="Y263" i="53" s="1"/>
  <c r="Z263" i="53" s="1"/>
  <c r="X262" i="53"/>
  <c r="Y262" i="53" s="1"/>
  <c r="Z262" i="53" s="1"/>
  <c r="X260" i="53"/>
  <c r="Y260" i="53" s="1"/>
  <c r="Z260" i="53" s="1"/>
  <c r="X259" i="53"/>
  <c r="Y259" i="53" s="1"/>
  <c r="Z259" i="53" s="1"/>
  <c r="X258" i="53"/>
  <c r="Y258" i="53" s="1"/>
  <c r="Z258" i="53" s="1"/>
  <c r="X256" i="53"/>
  <c r="Y256" i="53" s="1"/>
  <c r="Z256" i="53" s="1"/>
  <c r="X255" i="53"/>
  <c r="Y255" i="53" s="1"/>
  <c r="Z255" i="53" s="1"/>
  <c r="X253" i="53"/>
  <c r="Y253" i="53" s="1"/>
  <c r="Z253" i="53" s="1"/>
  <c r="X251" i="53"/>
  <c r="Y251" i="53" s="1"/>
  <c r="Z251" i="53" s="1"/>
  <c r="X250" i="53"/>
  <c r="Y250" i="53" s="1"/>
  <c r="Z250" i="53" s="1"/>
  <c r="X249" i="53"/>
  <c r="Y249" i="53" s="1"/>
  <c r="Z249" i="53" s="1"/>
  <c r="X247" i="53"/>
  <c r="Y247" i="53" s="1"/>
  <c r="Z247" i="53" s="1"/>
  <c r="X243" i="53"/>
  <c r="Y243" i="53" s="1"/>
  <c r="Z243" i="53" s="1"/>
  <c r="X242" i="53"/>
  <c r="Y242" i="53" s="1"/>
  <c r="X241" i="53"/>
  <c r="X239" i="53"/>
  <c r="Y239" i="53" s="1"/>
  <c r="Z239" i="53" s="1"/>
  <c r="X238" i="53"/>
  <c r="Y238" i="53" s="1"/>
  <c r="Z238" i="53" s="1"/>
  <c r="X237" i="53"/>
  <c r="Y237" i="53" s="1"/>
  <c r="Z237" i="53" s="1"/>
  <c r="X232" i="53"/>
  <c r="Y232" i="53" s="1"/>
  <c r="Z232" i="53" s="1"/>
  <c r="X231" i="53"/>
  <c r="Y231" i="53" s="1"/>
  <c r="Z231" i="53" s="1"/>
  <c r="X228" i="53"/>
  <c r="Y228" i="53" s="1"/>
  <c r="Z228" i="53" s="1"/>
  <c r="X227" i="53"/>
  <c r="Y227" i="53" s="1"/>
  <c r="Z227" i="53" s="1"/>
  <c r="X225" i="53"/>
  <c r="Y225" i="53" s="1"/>
  <c r="Z225" i="53" s="1"/>
  <c r="X224" i="53"/>
  <c r="Y224" i="53" s="1"/>
  <c r="Z224" i="53" s="1"/>
  <c r="X221" i="53"/>
  <c r="Y221" i="53" s="1"/>
  <c r="Z221" i="53" s="1"/>
  <c r="X220" i="53"/>
  <c r="Y220" i="53" s="1"/>
  <c r="Z220" i="53" s="1"/>
  <c r="X219" i="53"/>
  <c r="Y219" i="53" s="1"/>
  <c r="Z219" i="53" s="1"/>
  <c r="X216" i="53"/>
  <c r="Y216" i="53" s="1"/>
  <c r="Z216" i="53" s="1"/>
  <c r="X215" i="53"/>
  <c r="Y215" i="53" s="1"/>
  <c r="Z215" i="53" s="1"/>
  <c r="X214" i="53"/>
  <c r="Y214" i="53" s="1"/>
  <c r="Z214" i="53" s="1"/>
  <c r="X668" i="53"/>
  <c r="Y668" i="53" s="1"/>
  <c r="Z668" i="53" s="1"/>
  <c r="X667" i="53"/>
  <c r="Y667" i="53" s="1"/>
  <c r="Z667" i="53" s="1"/>
  <c r="X666" i="53"/>
  <c r="Y666" i="53" s="1"/>
  <c r="Z666" i="53" s="1"/>
  <c r="X665" i="53"/>
  <c r="Y665" i="53" s="1"/>
  <c r="Z665" i="53" s="1"/>
  <c r="X664" i="53"/>
  <c r="Y664" i="53" s="1"/>
  <c r="Z664" i="53" s="1"/>
  <c r="X663" i="53"/>
  <c r="Y663" i="53" s="1"/>
  <c r="Z663" i="53" s="1"/>
  <c r="X662" i="53"/>
  <c r="Y662" i="53" s="1"/>
  <c r="Z662" i="53" s="1"/>
  <c r="X661" i="53"/>
  <c r="Y661" i="53" s="1"/>
  <c r="Z661" i="53" s="1"/>
  <c r="X660" i="53"/>
  <c r="Y660" i="53" s="1"/>
  <c r="X659" i="53"/>
  <c r="Y659" i="53" s="1"/>
  <c r="Z659" i="53" s="1"/>
  <c r="X658" i="53"/>
  <c r="Y658" i="53" s="1"/>
  <c r="Z658" i="53" s="1"/>
  <c r="X657" i="53"/>
  <c r="Y657" i="53" s="1"/>
  <c r="Z657" i="53" s="1"/>
  <c r="X656" i="53"/>
  <c r="Y656" i="53" s="1"/>
  <c r="Z656" i="53" s="1"/>
  <c r="X653" i="53"/>
  <c r="Y653" i="53" s="1"/>
  <c r="Z653" i="53" s="1"/>
  <c r="X652" i="53"/>
  <c r="Y652" i="53" s="1"/>
  <c r="Z652" i="53" s="1"/>
  <c r="X650" i="53"/>
  <c r="Y650" i="53" s="1"/>
  <c r="Z650" i="53" s="1"/>
  <c r="X649" i="53"/>
  <c r="Y649" i="53" s="1"/>
  <c r="Z649" i="53" s="1"/>
  <c r="X648" i="53"/>
  <c r="Y648" i="53" s="1"/>
  <c r="Z648" i="53" s="1"/>
  <c r="X647" i="53"/>
  <c r="Y647" i="53" s="1"/>
  <c r="Z647" i="53" s="1"/>
  <c r="X646" i="53"/>
  <c r="Y646" i="53" s="1"/>
  <c r="Z646" i="53" s="1"/>
  <c r="X645" i="53"/>
  <c r="Y645" i="53" s="1"/>
  <c r="Z645" i="53" s="1"/>
  <c r="X644" i="53"/>
  <c r="Y644" i="53" s="1"/>
  <c r="X643" i="53"/>
  <c r="Y643" i="53" s="1"/>
  <c r="Z643" i="53" s="1"/>
  <c r="X642" i="53"/>
  <c r="Y642" i="53" s="1"/>
  <c r="Z642" i="53" s="1"/>
  <c r="X641" i="53"/>
  <c r="Y641" i="53" s="1"/>
  <c r="Z641" i="53" s="1"/>
  <c r="X640" i="53"/>
  <c r="Y640" i="53" s="1"/>
  <c r="Z640" i="53" s="1"/>
  <c r="X639" i="53"/>
  <c r="Y639" i="53" s="1"/>
  <c r="Z639" i="53" s="1"/>
  <c r="X638" i="53"/>
  <c r="Y638" i="53" s="1"/>
  <c r="Z638" i="53" s="1"/>
  <c r="X637" i="53"/>
  <c r="Y637" i="53" s="1"/>
  <c r="Z637" i="53" s="1"/>
  <c r="X636" i="53"/>
  <c r="Y636" i="53" s="1"/>
  <c r="X635" i="53"/>
  <c r="Y635" i="53" s="1"/>
  <c r="X634" i="53"/>
  <c r="Y634" i="53" s="1"/>
  <c r="Z634" i="53" s="1"/>
  <c r="X633" i="53"/>
  <c r="Y633" i="53" s="1"/>
  <c r="Z633" i="53" s="1"/>
  <c r="X632" i="53"/>
  <c r="Y632" i="53" s="1"/>
  <c r="X631" i="53"/>
  <c r="Y631" i="53" s="1"/>
  <c r="Z631" i="53" s="1"/>
  <c r="X630" i="53"/>
  <c r="Y630" i="53" s="1"/>
  <c r="Z630" i="53" s="1"/>
  <c r="X629" i="53"/>
  <c r="Y629" i="53" s="1"/>
  <c r="Z629" i="53" s="1"/>
  <c r="X627" i="53"/>
  <c r="Y627" i="53" s="1"/>
  <c r="Z627" i="53" s="1"/>
  <c r="X626" i="53"/>
  <c r="Y626" i="53" s="1"/>
  <c r="Z626" i="53" s="1"/>
  <c r="X623" i="53"/>
  <c r="Y623" i="53" s="1"/>
  <c r="Z623" i="53" s="1"/>
  <c r="X622" i="53"/>
  <c r="Y622" i="53" s="1"/>
  <c r="Z622" i="53" s="1"/>
  <c r="X619" i="53"/>
  <c r="Y619" i="53" s="1"/>
  <c r="Z619" i="53" s="1"/>
  <c r="X618" i="53"/>
  <c r="Y618" i="53" s="1"/>
  <c r="Z618" i="53" s="1"/>
  <c r="X615" i="53"/>
  <c r="Y615" i="53" s="1"/>
  <c r="X614" i="53"/>
  <c r="Y614" i="53" s="1"/>
  <c r="X613" i="53"/>
  <c r="Y613" i="53" s="1"/>
  <c r="X612" i="53"/>
  <c r="Y612" i="53" s="1"/>
  <c r="Z612" i="53" s="1"/>
  <c r="X607" i="53"/>
  <c r="Y607" i="53" s="1"/>
  <c r="Z607" i="53" s="1"/>
  <c r="X606" i="53"/>
  <c r="Y606" i="53" s="1"/>
  <c r="Z606" i="53" s="1"/>
  <c r="X599" i="53"/>
  <c r="Y599" i="53" s="1"/>
  <c r="Z599" i="53" s="1"/>
  <c r="X598" i="53"/>
  <c r="Y598" i="53" s="1"/>
  <c r="Z598" i="53" s="1"/>
  <c r="X597" i="53"/>
  <c r="Y597" i="53" s="1"/>
  <c r="Z597" i="53" s="1"/>
  <c r="X596" i="53"/>
  <c r="Y596" i="53" s="1"/>
  <c r="Z596" i="53" s="1"/>
  <c r="X595" i="53"/>
  <c r="Y595" i="53" s="1"/>
  <c r="Z595" i="53" s="1"/>
  <c r="X594" i="53"/>
  <c r="Y594" i="53" s="1"/>
  <c r="Z594" i="53" s="1"/>
  <c r="X593" i="53"/>
  <c r="Y593" i="53" s="1"/>
  <c r="Z593" i="53" s="1"/>
  <c r="X592" i="53"/>
  <c r="Y592" i="53" s="1"/>
  <c r="Z592" i="53" s="1"/>
  <c r="X586" i="53"/>
  <c r="Y586" i="53" s="1"/>
  <c r="X585" i="53"/>
  <c r="Y585" i="53" s="1"/>
  <c r="Z585" i="53" s="1"/>
  <c r="X582" i="53"/>
  <c r="Y582" i="53" s="1"/>
  <c r="Z582" i="53" s="1"/>
  <c r="X581" i="53"/>
  <c r="Y581" i="53" s="1"/>
  <c r="Z581" i="53" s="1"/>
  <c r="X577" i="53"/>
  <c r="Y577" i="53" s="1"/>
  <c r="Z577" i="53" s="1"/>
  <c r="X576" i="53"/>
  <c r="Y576" i="53" s="1"/>
  <c r="Z576" i="53" s="1"/>
  <c r="X572" i="53"/>
  <c r="Y572" i="53" s="1"/>
  <c r="Z572" i="53" s="1"/>
  <c r="X571" i="53"/>
  <c r="Y571" i="53" s="1"/>
  <c r="Z571" i="53" s="1"/>
  <c r="X567" i="53"/>
  <c r="Y567" i="53" s="1"/>
  <c r="X566" i="53"/>
  <c r="Y566" i="53" s="1"/>
  <c r="Z566" i="53" s="1"/>
  <c r="X563" i="53"/>
  <c r="Y563" i="53" s="1"/>
  <c r="Z563" i="53" s="1"/>
  <c r="X562" i="53"/>
  <c r="Y562" i="53" s="1"/>
  <c r="Z562" i="53" s="1"/>
  <c r="X559" i="53"/>
  <c r="Y559" i="53" s="1"/>
  <c r="Z559" i="53" s="1"/>
  <c r="X558" i="53"/>
  <c r="Y558" i="53" s="1"/>
  <c r="Z558" i="53" s="1"/>
  <c r="X555" i="53"/>
  <c r="Y555" i="53" s="1"/>
  <c r="Z555" i="53" s="1"/>
  <c r="X554" i="53"/>
  <c r="Y554" i="53" s="1"/>
  <c r="Z554" i="53" s="1"/>
  <c r="AA554" i="53" s="1"/>
  <c r="X550" i="53"/>
  <c r="Y550" i="53" s="1"/>
  <c r="Z550" i="53" s="1"/>
  <c r="X549" i="53"/>
  <c r="Y549" i="53" s="1"/>
  <c r="Z549" i="53" s="1"/>
  <c r="X546" i="53"/>
  <c r="Y546" i="53" s="1"/>
  <c r="Z546" i="53" s="1"/>
  <c r="X545" i="53"/>
  <c r="Y545" i="53" s="1"/>
  <c r="Z545" i="53" s="1"/>
  <c r="X540" i="53"/>
  <c r="Y540" i="53" s="1"/>
  <c r="Z540" i="53" s="1"/>
  <c r="X539" i="53"/>
  <c r="Y539" i="53" s="1"/>
  <c r="X536" i="53"/>
  <c r="Y536" i="53" s="1"/>
  <c r="Z536" i="53" s="1"/>
  <c r="X535" i="53"/>
  <c r="Y535" i="53" s="1"/>
  <c r="Z535" i="53" s="1"/>
  <c r="X532" i="53"/>
  <c r="Y532" i="53" s="1"/>
  <c r="Z532" i="53" s="1"/>
  <c r="X531" i="53"/>
  <c r="Y531" i="53" s="1"/>
  <c r="Z531" i="53" s="1"/>
  <c r="X528" i="53"/>
  <c r="Y528" i="53" s="1"/>
  <c r="Z528" i="53" s="1"/>
  <c r="X527" i="53"/>
  <c r="Y527" i="53" s="1"/>
  <c r="Z527" i="53" s="1"/>
  <c r="X524" i="53"/>
  <c r="Y524" i="53" s="1"/>
  <c r="Z524" i="53" s="1"/>
  <c r="X522" i="53"/>
  <c r="Y522" i="53" s="1"/>
  <c r="Z522" i="53" s="1"/>
  <c r="X519" i="53"/>
  <c r="Y519" i="53" s="1"/>
  <c r="Z519" i="53" s="1"/>
  <c r="X518" i="53"/>
  <c r="Y518" i="53" s="1"/>
  <c r="Z518" i="53" s="1"/>
  <c r="X515" i="53"/>
  <c r="Y515" i="53" s="1"/>
  <c r="Z515" i="53" s="1"/>
  <c r="X514" i="53"/>
  <c r="Y514" i="53" s="1"/>
  <c r="Z514" i="53" s="1"/>
  <c r="X511" i="53"/>
  <c r="Y511" i="53" s="1"/>
  <c r="Z511" i="53" s="1"/>
  <c r="X510" i="53"/>
  <c r="Y510" i="53" s="1"/>
  <c r="Z510" i="53" s="1"/>
  <c r="X506" i="53"/>
  <c r="Y506" i="53" s="1"/>
  <c r="Z506" i="53" s="1"/>
  <c r="X502" i="53"/>
  <c r="Y502" i="53" s="1"/>
  <c r="Z502" i="53" s="1"/>
  <c r="X501" i="53"/>
  <c r="Y501" i="53" s="1"/>
  <c r="Z501" i="53" s="1"/>
  <c r="X498" i="53"/>
  <c r="Y498" i="53" s="1"/>
  <c r="Z498" i="53" s="1"/>
  <c r="X497" i="53"/>
  <c r="Y497" i="53" s="1"/>
  <c r="Z497" i="53" s="1"/>
  <c r="X496" i="53"/>
  <c r="Y496" i="53" s="1"/>
  <c r="Z496" i="53" s="1"/>
  <c r="X493" i="53"/>
  <c r="Y493" i="53" s="1"/>
  <c r="Z493" i="53" s="1"/>
  <c r="X491" i="53"/>
  <c r="Y491" i="53" s="1"/>
  <c r="Z491" i="53" s="1"/>
  <c r="X488" i="53"/>
  <c r="Y488" i="53" s="1"/>
  <c r="Z488" i="53" s="1"/>
  <c r="X487" i="53"/>
  <c r="Y487" i="53" s="1"/>
  <c r="Z487" i="53" s="1"/>
  <c r="X484" i="53"/>
  <c r="Y484" i="53" s="1"/>
  <c r="Z484" i="53" s="1"/>
  <c r="X483" i="53"/>
  <c r="Y483" i="53" s="1"/>
  <c r="Z483" i="53" s="1"/>
  <c r="X481" i="53"/>
  <c r="Y481" i="53" s="1"/>
  <c r="Z481" i="53" s="1"/>
  <c r="X480" i="53"/>
  <c r="Y480" i="53" s="1"/>
  <c r="Z480" i="53" s="1"/>
  <c r="X479" i="53"/>
  <c r="Y479" i="53" s="1"/>
  <c r="Z479" i="53" s="1"/>
  <c r="X478" i="53"/>
  <c r="Y478" i="53" s="1"/>
  <c r="Z478" i="53" s="1"/>
  <c r="X477" i="53"/>
  <c r="Y477" i="53" s="1"/>
  <c r="Z477" i="53" s="1"/>
  <c r="X476" i="53"/>
  <c r="Y476" i="53" s="1"/>
  <c r="Z476" i="53" s="1"/>
  <c r="X475" i="53"/>
  <c r="Y475" i="53" s="1"/>
  <c r="Z475" i="53" s="1"/>
  <c r="X473" i="53"/>
  <c r="Y473" i="53" s="1"/>
  <c r="Z473" i="53" s="1"/>
  <c r="X472" i="53"/>
  <c r="Y472" i="53" s="1"/>
  <c r="Z472" i="53" s="1"/>
  <c r="X471" i="53"/>
  <c r="Y471" i="53" s="1"/>
  <c r="Z471" i="53" s="1"/>
  <c r="X470" i="53"/>
  <c r="Y470" i="53" s="1"/>
  <c r="Z470" i="53" s="1"/>
  <c r="X469" i="53"/>
  <c r="Y469" i="53" s="1"/>
  <c r="Z469" i="53" s="1"/>
  <c r="X467" i="53"/>
  <c r="Y467" i="53" s="1"/>
  <c r="Z467" i="53" s="1"/>
  <c r="X463" i="53"/>
  <c r="Y463" i="53" s="1"/>
  <c r="Z463" i="53" s="1"/>
  <c r="X459" i="53"/>
  <c r="Y459" i="53" s="1"/>
  <c r="Z459" i="53" s="1"/>
  <c r="X458" i="53"/>
  <c r="Y458" i="53" s="1"/>
  <c r="Z458" i="53" s="1"/>
  <c r="X455" i="53"/>
  <c r="Y455" i="53" s="1"/>
  <c r="Z455" i="53" s="1"/>
  <c r="X454" i="53"/>
  <c r="Y454" i="53" s="1"/>
  <c r="Z454" i="53" s="1"/>
  <c r="X451" i="53"/>
  <c r="Y451" i="53" s="1"/>
  <c r="Z451" i="53" s="1"/>
  <c r="X450" i="53"/>
  <c r="Y450" i="53" s="1"/>
  <c r="X446" i="53"/>
  <c r="Y446" i="53" s="1"/>
  <c r="X445" i="53"/>
  <c r="Y445" i="53" s="1"/>
  <c r="Z445" i="53" s="1"/>
  <c r="X441" i="53"/>
  <c r="Y441" i="53" s="1"/>
  <c r="Z441" i="53" s="1"/>
  <c r="X440" i="53"/>
  <c r="Y440" i="53" s="1"/>
  <c r="Z440" i="53" s="1"/>
  <c r="X437" i="53"/>
  <c r="Y437" i="53" s="1"/>
  <c r="Z437" i="53" s="1"/>
  <c r="X436" i="53"/>
  <c r="Y436" i="53" s="1"/>
  <c r="Z436" i="53" s="1"/>
  <c r="X433" i="53"/>
  <c r="Y433" i="53" s="1"/>
  <c r="Z433" i="53" s="1"/>
  <c r="X432" i="53"/>
  <c r="Y432" i="53" s="1"/>
  <c r="Z432" i="53" s="1"/>
  <c r="X429" i="53"/>
  <c r="Y429" i="53" s="1"/>
  <c r="Z429" i="53" s="1"/>
  <c r="X428" i="53"/>
  <c r="Y428" i="53" s="1"/>
  <c r="Z428" i="53" s="1"/>
  <c r="X425" i="53"/>
  <c r="Y425" i="53" s="1"/>
  <c r="X424" i="53"/>
  <c r="Y424" i="53" s="1"/>
  <c r="Z424" i="53" s="1"/>
  <c r="X418" i="53"/>
  <c r="Y418" i="53" s="1"/>
  <c r="Z418" i="53" s="1"/>
  <c r="AA418" i="53" s="1"/>
  <c r="X417" i="53"/>
  <c r="Y417" i="53" s="1"/>
  <c r="Z417" i="53" s="1"/>
  <c r="X414" i="53"/>
  <c r="Y414" i="53" s="1"/>
  <c r="X413" i="53"/>
  <c r="Y413" i="53" s="1"/>
  <c r="Z413" i="53" s="1"/>
  <c r="AF413" i="53" s="1"/>
  <c r="X412" i="53"/>
  <c r="Y412" i="53" s="1"/>
  <c r="Z412" i="53" s="1"/>
  <c r="X410" i="53"/>
  <c r="Y410" i="53" s="1"/>
  <c r="Z410" i="53" s="1"/>
  <c r="X409" i="53"/>
  <c r="Y409" i="53" s="1"/>
  <c r="Z409" i="53" s="1"/>
  <c r="X408" i="53"/>
  <c r="Y408" i="53" s="1"/>
  <c r="Z408" i="53" s="1"/>
  <c r="X406" i="53"/>
  <c r="Y406" i="53" s="1"/>
  <c r="Z406" i="53" s="1"/>
  <c r="X405" i="53"/>
  <c r="Y405" i="53" s="1"/>
  <c r="Z405" i="53" s="1"/>
  <c r="X404" i="53"/>
  <c r="Y404" i="53" s="1"/>
  <c r="Z404" i="53" s="1"/>
  <c r="X402" i="53"/>
  <c r="Y402" i="53" s="1"/>
  <c r="Z402" i="53" s="1"/>
  <c r="X400" i="53"/>
  <c r="Y400" i="53" s="1"/>
  <c r="Z400" i="53" s="1"/>
  <c r="X399" i="53"/>
  <c r="Y399" i="53" s="1"/>
  <c r="Z399" i="53" s="1"/>
  <c r="X398" i="53"/>
  <c r="Y398" i="53" s="1"/>
  <c r="Z398" i="53" s="1"/>
  <c r="X396" i="53"/>
  <c r="Y396" i="53" s="1"/>
  <c r="Z396" i="53" s="1"/>
  <c r="X395" i="53"/>
  <c r="Y395" i="53" s="1"/>
  <c r="Z395" i="53" s="1"/>
  <c r="X394" i="53"/>
  <c r="Y394" i="53" s="1"/>
  <c r="X393" i="53"/>
  <c r="Y393" i="53" s="1"/>
  <c r="Z393" i="53" s="1"/>
  <c r="X392" i="53"/>
  <c r="Y392" i="53" s="1"/>
  <c r="Z392" i="53" s="1"/>
  <c r="X390" i="53"/>
  <c r="Y390" i="53" s="1"/>
  <c r="X388" i="53"/>
  <c r="Y388" i="53" s="1"/>
  <c r="Z388" i="53" s="1"/>
  <c r="X387" i="53"/>
  <c r="Y387" i="53" s="1"/>
  <c r="Z387" i="53" s="1"/>
  <c r="X386" i="53"/>
  <c r="Y386" i="53" s="1"/>
  <c r="Z386" i="53" s="1"/>
  <c r="X385" i="53"/>
  <c r="Y385" i="53" s="1"/>
  <c r="Z385" i="53" s="1"/>
  <c r="X383" i="53"/>
  <c r="Y383" i="53" s="1"/>
  <c r="Z383" i="53" s="1"/>
  <c r="X382" i="53"/>
  <c r="Y382" i="53" s="1"/>
  <c r="Z382" i="53" s="1"/>
  <c r="X381" i="53"/>
  <c r="Y381" i="53" s="1"/>
  <c r="Z381" i="53" s="1"/>
  <c r="X379" i="53"/>
  <c r="Y379" i="53" s="1"/>
  <c r="Z379" i="53" s="1"/>
  <c r="X378" i="53"/>
  <c r="Y378" i="53" s="1"/>
  <c r="Z378" i="53" s="1"/>
  <c r="X374" i="53"/>
  <c r="Y374" i="53" s="1"/>
  <c r="Z374" i="53" s="1"/>
  <c r="X373" i="53"/>
  <c r="Y373" i="53" s="1"/>
  <c r="Z373" i="53" s="1"/>
  <c r="X372" i="53"/>
  <c r="Y372" i="53" s="1"/>
  <c r="Z372" i="53" s="1"/>
  <c r="X368" i="53"/>
  <c r="Y368" i="53" s="1"/>
  <c r="Z368" i="53" s="1"/>
  <c r="AF368" i="53" s="1"/>
  <c r="X364" i="53"/>
  <c r="Y364" i="53" s="1"/>
  <c r="Z364" i="53" s="1"/>
  <c r="X362" i="53"/>
  <c r="Y362" i="53" s="1"/>
  <c r="Z362" i="53" s="1"/>
  <c r="X359" i="53"/>
  <c r="Y359" i="53" s="1"/>
  <c r="X358" i="53"/>
  <c r="Y358" i="53" s="1"/>
  <c r="Z358" i="53" s="1"/>
  <c r="X357" i="53"/>
  <c r="Y357" i="53" s="1"/>
  <c r="Z357" i="53" s="1"/>
  <c r="X355" i="53"/>
  <c r="Y355" i="53" s="1"/>
  <c r="Z355" i="53" s="1"/>
  <c r="X354" i="53"/>
  <c r="Y354" i="53" s="1"/>
  <c r="Z354" i="53" s="1"/>
  <c r="X353" i="53"/>
  <c r="Y353" i="53" s="1"/>
  <c r="Z353" i="53" s="1"/>
  <c r="X351" i="53"/>
  <c r="Y351" i="53" s="1"/>
  <c r="X350" i="53"/>
  <c r="Y350" i="53" s="1"/>
  <c r="Z350" i="53" s="1"/>
  <c r="X349" i="53"/>
  <c r="Y349" i="53" s="1"/>
  <c r="Z349" i="53" s="1"/>
  <c r="X347" i="53"/>
  <c r="Y347" i="53" s="1"/>
  <c r="Z347" i="53" s="1"/>
  <c r="X346" i="53"/>
  <c r="Y346" i="53" s="1"/>
  <c r="Z346" i="53" s="1"/>
  <c r="X345" i="53"/>
  <c r="Y345" i="53" s="1"/>
  <c r="Z345" i="53" s="1"/>
  <c r="X342" i="53"/>
  <c r="Y342" i="53" s="1"/>
  <c r="Z342" i="53" s="1"/>
  <c r="X338" i="53"/>
  <c r="Y338" i="53" s="1"/>
  <c r="Z338" i="53" s="1"/>
  <c r="X337" i="53"/>
  <c r="Y337" i="53" s="1"/>
  <c r="Z337" i="53" s="1"/>
  <c r="X332" i="53"/>
  <c r="Y332" i="53" s="1"/>
  <c r="X328" i="53"/>
  <c r="Y328" i="53" s="1"/>
  <c r="Z328" i="53" s="1"/>
  <c r="X324" i="53"/>
  <c r="Y324" i="53" s="1"/>
  <c r="Z324" i="53" s="1"/>
  <c r="X320" i="53"/>
  <c r="Y320" i="53" s="1"/>
  <c r="Z320" i="53" s="1"/>
  <c r="X316" i="53"/>
  <c r="Y316" i="53" s="1"/>
  <c r="Z316" i="53" s="1"/>
  <c r="X312" i="53"/>
  <c r="Y312" i="53" s="1"/>
  <c r="Z312" i="53" s="1"/>
  <c r="X308" i="53"/>
  <c r="Y308" i="53" s="1"/>
  <c r="Z308" i="53" s="1"/>
  <c r="X299" i="53"/>
  <c r="Y299" i="53" s="1"/>
  <c r="Z299" i="53" s="1"/>
  <c r="X298" i="53"/>
  <c r="Y298" i="53" s="1"/>
  <c r="Z298" i="53" s="1"/>
  <c r="X295" i="53"/>
  <c r="Y295" i="53" s="1"/>
  <c r="Z295" i="53" s="1"/>
  <c r="X294" i="53"/>
  <c r="Y294" i="53" s="1"/>
  <c r="Z294" i="53" s="1"/>
  <c r="X292" i="53"/>
  <c r="Y292" i="53" s="1"/>
  <c r="Z292" i="53" s="1"/>
  <c r="X291" i="53"/>
  <c r="Y291" i="53" s="1"/>
  <c r="Z291" i="53" s="1"/>
  <c r="X288" i="53"/>
  <c r="Y288" i="53" s="1"/>
  <c r="Z288" i="53" s="1"/>
  <c r="X287" i="53"/>
  <c r="Y287" i="53" s="1"/>
  <c r="Z287" i="53" s="1"/>
  <c r="X284" i="53"/>
  <c r="Y284" i="53" s="1"/>
  <c r="Z284" i="53" s="1"/>
  <c r="X283" i="53"/>
  <c r="Y283" i="53" s="1"/>
  <c r="X280" i="53"/>
  <c r="Y280" i="53" s="1"/>
  <c r="Z280" i="53" s="1"/>
  <c r="X279" i="53"/>
  <c r="Y279" i="53" s="1"/>
  <c r="Z279" i="53" s="1"/>
  <c r="X273" i="53"/>
  <c r="Y273" i="53" s="1"/>
  <c r="Z273" i="53" s="1"/>
  <c r="X269" i="53"/>
  <c r="Y269" i="53" s="1"/>
  <c r="Z269" i="53" s="1"/>
  <c r="X265" i="53"/>
  <c r="Y265" i="53" s="1"/>
  <c r="Z265" i="53" s="1"/>
  <c r="X261" i="53"/>
  <c r="Y261" i="53" s="1"/>
  <c r="Z261" i="53" s="1"/>
  <c r="X257" i="53"/>
  <c r="Y257" i="53" s="1"/>
  <c r="Z257" i="53" s="1"/>
  <c r="X252" i="53"/>
  <c r="Y252" i="53" s="1"/>
  <c r="Z252" i="53" s="1"/>
  <c r="X248" i="53"/>
  <c r="Y248" i="53" s="1"/>
  <c r="Z248" i="53" s="1"/>
  <c r="X244" i="53"/>
  <c r="Y244" i="53" s="1"/>
  <c r="Z244" i="53" s="1"/>
  <c r="X240" i="53"/>
  <c r="Y240" i="53" s="1"/>
  <c r="Z240" i="53" s="1"/>
  <c r="X236" i="53"/>
  <c r="Y236" i="53" s="1"/>
  <c r="Z236" i="53" s="1"/>
  <c r="X233" i="53"/>
  <c r="Y233" i="53" s="1"/>
  <c r="Z233" i="53" s="1"/>
  <c r="X230" i="53"/>
  <c r="Y230" i="53" s="1"/>
  <c r="Z230" i="53" s="1"/>
  <c r="X229" i="53"/>
  <c r="Y229" i="53" s="1"/>
  <c r="Z229" i="53" s="1"/>
  <c r="X226" i="53"/>
  <c r="Y226" i="53" s="1"/>
  <c r="Z226" i="53" s="1"/>
  <c r="X222" i="53"/>
  <c r="Y222" i="53" s="1"/>
  <c r="Z222" i="53" s="1"/>
  <c r="X218" i="53"/>
  <c r="Y218" i="53" s="1"/>
  <c r="Z218" i="53" s="1"/>
  <c r="X213" i="53"/>
  <c r="Y213" i="53" s="1"/>
  <c r="Z213" i="53" s="1"/>
  <c r="X209" i="53"/>
  <c r="Y209" i="53" s="1"/>
  <c r="Z209" i="53" s="1"/>
  <c r="X204" i="53"/>
  <c r="Y204" i="53" s="1"/>
  <c r="Z204" i="53" s="1"/>
  <c r="X212" i="53"/>
  <c r="Y212" i="53" s="1"/>
  <c r="Z212" i="53" s="1"/>
  <c r="X211" i="53"/>
  <c r="Y211" i="53" s="1"/>
  <c r="Z211" i="53" s="1"/>
  <c r="X210" i="53"/>
  <c r="Y210" i="53" s="1"/>
  <c r="Z210" i="53" s="1"/>
  <c r="X203" i="53"/>
  <c r="Y203" i="53" s="1"/>
  <c r="Z203" i="53" s="1"/>
  <c r="X202" i="53"/>
  <c r="Y202" i="53" s="1"/>
  <c r="Z202" i="53" s="1"/>
  <c r="X201" i="53"/>
  <c r="Y201" i="53" s="1"/>
  <c r="Z201" i="53" s="1"/>
  <c r="X199" i="53"/>
  <c r="Y199" i="53" s="1"/>
  <c r="Z199" i="53" s="1"/>
  <c r="X198" i="53"/>
  <c r="Y198" i="53" s="1"/>
  <c r="Z198" i="53" s="1"/>
  <c r="X197" i="53"/>
  <c r="Y197" i="53" s="1"/>
  <c r="Z197" i="53" s="1"/>
  <c r="X195" i="53"/>
  <c r="Y195" i="53" s="1"/>
  <c r="Z195" i="53" s="1"/>
  <c r="X194" i="53"/>
  <c r="Y194" i="53" s="1"/>
  <c r="Z194" i="53" s="1"/>
  <c r="X193" i="53"/>
  <c r="Y193" i="53" s="1"/>
  <c r="Z193" i="53" s="1"/>
  <c r="X191" i="53"/>
  <c r="Y191" i="53" s="1"/>
  <c r="Z191" i="53" s="1"/>
  <c r="X190" i="53"/>
  <c r="Y190" i="53" s="1"/>
  <c r="Z190" i="53" s="1"/>
  <c r="X189" i="53"/>
  <c r="Y189" i="53" s="1"/>
  <c r="Z189" i="53" s="1"/>
  <c r="X187" i="53"/>
  <c r="Y187" i="53" s="1"/>
  <c r="Z187" i="53" s="1"/>
  <c r="X186" i="53"/>
  <c r="Y186" i="53" s="1"/>
  <c r="Z186" i="53" s="1"/>
  <c r="X185" i="53"/>
  <c r="Y185" i="53" s="1"/>
  <c r="Z185" i="53" s="1"/>
  <c r="X183" i="53"/>
  <c r="Y183" i="53" s="1"/>
  <c r="Z183" i="53" s="1"/>
  <c r="X182" i="53"/>
  <c r="Y182" i="53" s="1"/>
  <c r="Z182" i="53" s="1"/>
  <c r="X181" i="53"/>
  <c r="Y181" i="53" s="1"/>
  <c r="Z181" i="53" s="1"/>
  <c r="X179" i="53"/>
  <c r="Y179" i="53" s="1"/>
  <c r="X178" i="53"/>
  <c r="Y178" i="53" s="1"/>
  <c r="Z178" i="53" s="1"/>
  <c r="X177" i="53"/>
  <c r="Y177" i="53" s="1"/>
  <c r="Z177" i="53" s="1"/>
  <c r="X175" i="53"/>
  <c r="Y175" i="53" s="1"/>
  <c r="Z175" i="53" s="1"/>
  <c r="X174" i="53"/>
  <c r="Y174" i="53" s="1"/>
  <c r="Z174" i="53" s="1"/>
  <c r="X172" i="53"/>
  <c r="Y172" i="53" s="1"/>
  <c r="Z172" i="53" s="1"/>
  <c r="X169" i="53"/>
  <c r="Y169" i="53" s="1"/>
  <c r="Z169" i="53" s="1"/>
  <c r="X165" i="53"/>
  <c r="Y165" i="53" s="1"/>
  <c r="Z165" i="53" s="1"/>
  <c r="X161" i="53"/>
  <c r="Y161" i="53" s="1"/>
  <c r="Z161" i="53" s="1"/>
  <c r="X158" i="53"/>
  <c r="Y158" i="53" s="1"/>
  <c r="Z158" i="53" s="1"/>
  <c r="X156" i="53"/>
  <c r="Y156" i="53" s="1"/>
  <c r="Z156" i="53" s="1"/>
  <c r="X154" i="53"/>
  <c r="Y154" i="53" s="1"/>
  <c r="Z154" i="53" s="1"/>
  <c r="X152" i="53"/>
  <c r="Y152" i="53" s="1"/>
  <c r="Z152" i="53" s="1"/>
  <c r="X151" i="53"/>
  <c r="Y151" i="53" s="1"/>
  <c r="Z151" i="53" s="1"/>
  <c r="X148" i="53"/>
  <c r="Y148" i="53" s="1"/>
  <c r="X145" i="53"/>
  <c r="Y145" i="53" s="1"/>
  <c r="Z145" i="53" s="1"/>
  <c r="X143" i="53"/>
  <c r="Y143" i="53" s="1"/>
  <c r="Z143" i="53" s="1"/>
  <c r="X142" i="53"/>
  <c r="Y142" i="53" s="1"/>
  <c r="Z142" i="53" s="1"/>
  <c r="X140" i="53"/>
  <c r="Y140" i="53" s="1"/>
  <c r="Z140" i="53" s="1"/>
  <c r="X138" i="53"/>
  <c r="Y138" i="53" s="1"/>
  <c r="Z138" i="53" s="1"/>
  <c r="X134" i="53"/>
  <c r="Y134" i="53" s="1"/>
  <c r="Z134" i="53" s="1"/>
  <c r="X130" i="53"/>
  <c r="Y130" i="53" s="1"/>
  <c r="Z130" i="53" s="1"/>
  <c r="X126" i="53"/>
  <c r="Y126" i="53" s="1"/>
  <c r="Z126" i="53" s="1"/>
  <c r="X122" i="53"/>
  <c r="Y122" i="53" s="1"/>
  <c r="Z122" i="53" s="1"/>
  <c r="X117" i="53"/>
  <c r="Y117" i="53" s="1"/>
  <c r="Z117" i="53" s="1"/>
  <c r="X115" i="53"/>
  <c r="Y115" i="53" s="1"/>
  <c r="Z115" i="53" s="1"/>
  <c r="X113" i="53"/>
  <c r="Y113" i="53" s="1"/>
  <c r="Z113" i="53" s="1"/>
  <c r="X75" i="53"/>
  <c r="Y75" i="53" s="1"/>
  <c r="Z75" i="53" s="1"/>
  <c r="X74" i="53"/>
  <c r="Y74" i="53" s="1"/>
  <c r="Z74" i="53" s="1"/>
  <c r="X71" i="53"/>
  <c r="Y71" i="53" s="1"/>
  <c r="Z71" i="53" s="1"/>
  <c r="X70" i="53"/>
  <c r="Y70" i="53" s="1"/>
  <c r="Z70" i="53" s="1"/>
  <c r="X66" i="53"/>
  <c r="Y66" i="53" s="1"/>
  <c r="Z66" i="53" s="1"/>
  <c r="X65" i="53"/>
  <c r="Y65" i="53" s="1"/>
  <c r="Z65" i="53" s="1"/>
  <c r="X62" i="53"/>
  <c r="Y62" i="53" s="1"/>
  <c r="Z62" i="53" s="1"/>
  <c r="X56" i="53"/>
  <c r="Y56" i="53" s="1"/>
  <c r="Z56" i="53" s="1"/>
  <c r="X55" i="53"/>
  <c r="Y55" i="53" s="1"/>
  <c r="Z55" i="53" s="1"/>
  <c r="X53" i="53"/>
  <c r="Y53" i="53" s="1"/>
  <c r="Z53" i="53" s="1"/>
  <c r="X52" i="53"/>
  <c r="Y52" i="53" s="1"/>
  <c r="Z52" i="53" s="1"/>
  <c r="X48" i="53"/>
  <c r="Y48" i="53" s="1"/>
  <c r="Z48" i="53" s="1"/>
  <c r="X44" i="53"/>
  <c r="Y44" i="53" s="1"/>
  <c r="Z44" i="53" s="1"/>
  <c r="X40" i="53"/>
  <c r="Y40" i="53" s="1"/>
  <c r="Z40" i="53" s="1"/>
  <c r="X39" i="53"/>
  <c r="Y39" i="53" s="1"/>
  <c r="Z39" i="53" s="1"/>
  <c r="X37" i="53"/>
  <c r="Y37" i="53" s="1"/>
  <c r="Z37" i="53" s="1"/>
  <c r="X36" i="53"/>
  <c r="Y36" i="53" s="1"/>
  <c r="X34" i="53"/>
  <c r="Y34" i="53" s="1"/>
  <c r="Z34" i="53" s="1"/>
  <c r="X33" i="53"/>
  <c r="Y33" i="53" s="1"/>
  <c r="Z33" i="53" s="1"/>
  <c r="X30" i="53"/>
  <c r="Y30" i="53" s="1"/>
  <c r="Z30" i="53" s="1"/>
  <c r="X29" i="53"/>
  <c r="Y29" i="53" s="1"/>
  <c r="Z29" i="53" s="1"/>
  <c r="X27" i="53"/>
  <c r="Y27" i="53" s="1"/>
  <c r="Z27" i="53" s="1"/>
  <c r="X26" i="53"/>
  <c r="Y26" i="53" s="1"/>
  <c r="Z26" i="53" s="1"/>
  <c r="X22" i="53"/>
  <c r="Y22" i="53" s="1"/>
  <c r="Z22" i="53" s="1"/>
  <c r="X21" i="53"/>
  <c r="Y21" i="53" s="1"/>
  <c r="Z21" i="53" s="1"/>
  <c r="X17" i="53"/>
  <c r="Y17" i="53" s="1"/>
  <c r="Z17" i="53" s="1"/>
  <c r="X16" i="53"/>
  <c r="Y16" i="53" s="1"/>
  <c r="Z16" i="53" s="1"/>
  <c r="X14" i="53"/>
  <c r="Y14" i="53" s="1"/>
  <c r="Z14" i="53" s="1"/>
  <c r="X13" i="53"/>
  <c r="Y13" i="53" s="1"/>
  <c r="Z13" i="53" s="1"/>
  <c r="X208" i="53"/>
  <c r="Y208" i="53" s="1"/>
  <c r="Z208" i="53" s="1"/>
  <c r="X206" i="53"/>
  <c r="Y206" i="53" s="1"/>
  <c r="Z206" i="53" s="1"/>
  <c r="X205" i="53"/>
  <c r="Y205" i="53" s="1"/>
  <c r="Z205" i="53" s="1"/>
  <c r="X200" i="53"/>
  <c r="Y200" i="53" s="1"/>
  <c r="Z200" i="53" s="1"/>
  <c r="X196" i="53"/>
  <c r="Y196" i="53" s="1"/>
  <c r="Z196" i="53" s="1"/>
  <c r="X192" i="53"/>
  <c r="Y192" i="53" s="1"/>
  <c r="Z192" i="53" s="1"/>
  <c r="X188" i="53"/>
  <c r="Y188" i="53" s="1"/>
  <c r="Z188" i="53" s="1"/>
  <c r="X184" i="53"/>
  <c r="Y184" i="53" s="1"/>
  <c r="Z184" i="53" s="1"/>
  <c r="X180" i="53"/>
  <c r="Y180" i="53" s="1"/>
  <c r="X176" i="53"/>
  <c r="Y176" i="53" s="1"/>
  <c r="X173" i="53"/>
  <c r="Y173" i="53" s="1"/>
  <c r="Z173" i="53" s="1"/>
  <c r="X171" i="53"/>
  <c r="Y171" i="53" s="1"/>
  <c r="Z171" i="53" s="1"/>
  <c r="X168" i="53"/>
  <c r="Y168" i="53" s="1"/>
  <c r="Z168" i="53" s="1"/>
  <c r="X167" i="53"/>
  <c r="Y167" i="53" s="1"/>
  <c r="Z167" i="53" s="1"/>
  <c r="X166" i="53"/>
  <c r="Y166" i="53" s="1"/>
  <c r="Z166" i="53" s="1"/>
  <c r="X164" i="53"/>
  <c r="Y164" i="53" s="1"/>
  <c r="Z164" i="53" s="1"/>
  <c r="X163" i="53"/>
  <c r="Y163" i="53" s="1"/>
  <c r="Z163" i="53" s="1"/>
  <c r="X162" i="53"/>
  <c r="Y162" i="53" s="1"/>
  <c r="Z162" i="53" s="1"/>
  <c r="X160" i="53"/>
  <c r="Y160" i="53" s="1"/>
  <c r="Z160" i="53" s="1"/>
  <c r="X159" i="53"/>
  <c r="Y159" i="53" s="1"/>
  <c r="Z159" i="53" s="1"/>
  <c r="X157" i="53"/>
  <c r="Y157" i="53" s="1"/>
  <c r="Z157" i="53" s="1"/>
  <c r="X155" i="53"/>
  <c r="Y155" i="53" s="1"/>
  <c r="Z155" i="53" s="1"/>
  <c r="X153" i="53"/>
  <c r="Y153" i="53" s="1"/>
  <c r="Z153" i="53" s="1"/>
  <c r="X150" i="53"/>
  <c r="Y150" i="53" s="1"/>
  <c r="Z150" i="53" s="1"/>
  <c r="X149" i="53"/>
  <c r="Y149" i="53" s="1"/>
  <c r="Z149" i="53" s="1"/>
  <c r="X146" i="53"/>
  <c r="Y146" i="53" s="1"/>
  <c r="Z146" i="53" s="1"/>
  <c r="X144" i="53"/>
  <c r="Y144" i="53" s="1"/>
  <c r="Z144" i="53" s="1"/>
  <c r="X141" i="53"/>
  <c r="Y141" i="53" s="1"/>
  <c r="Z141" i="53" s="1"/>
  <c r="X139" i="53"/>
  <c r="Y139" i="53" s="1"/>
  <c r="Z139" i="53" s="1"/>
  <c r="X137" i="53"/>
  <c r="Y137" i="53" s="1"/>
  <c r="Z137" i="53" s="1"/>
  <c r="X136" i="53"/>
  <c r="Y136" i="53" s="1"/>
  <c r="Z136" i="53" s="1"/>
  <c r="X135" i="53"/>
  <c r="Y135" i="53" s="1"/>
  <c r="Z135" i="53" s="1"/>
  <c r="X133" i="53"/>
  <c r="Y133" i="53" s="1"/>
  <c r="Z133" i="53" s="1"/>
  <c r="X132" i="53"/>
  <c r="Y132" i="53" s="1"/>
  <c r="Z132" i="53" s="1"/>
  <c r="X131" i="53"/>
  <c r="Y131" i="53" s="1"/>
  <c r="Z131" i="53" s="1"/>
  <c r="X129" i="53"/>
  <c r="Y129" i="53" s="1"/>
  <c r="Z129" i="53" s="1"/>
  <c r="X128" i="53"/>
  <c r="Y128" i="53" s="1"/>
  <c r="Z128" i="53" s="1"/>
  <c r="X127" i="53"/>
  <c r="Y127" i="53" s="1"/>
  <c r="Z127" i="53" s="1"/>
  <c r="X125" i="53"/>
  <c r="Y125" i="53" s="1"/>
  <c r="Z125" i="53" s="1"/>
  <c r="X124" i="53"/>
  <c r="Y124" i="53" s="1"/>
  <c r="Z124" i="53" s="1"/>
  <c r="X123" i="53"/>
  <c r="Y123" i="53" s="1"/>
  <c r="Z123" i="53" s="1"/>
  <c r="X120" i="53"/>
  <c r="Y120" i="53" s="1"/>
  <c r="Z120" i="53" s="1"/>
  <c r="X119" i="53"/>
  <c r="Y119" i="53" s="1"/>
  <c r="Z119" i="53" s="1"/>
  <c r="X118" i="53"/>
  <c r="Y118" i="53" s="1"/>
  <c r="Z118" i="53" s="1"/>
  <c r="X116" i="53"/>
  <c r="Y116" i="53" s="1"/>
  <c r="Z116" i="53" s="1"/>
  <c r="X114" i="53"/>
  <c r="Y114" i="53" s="1"/>
  <c r="Z114" i="53" s="1"/>
  <c r="X112" i="53"/>
  <c r="Y112" i="53" s="1"/>
  <c r="Z112" i="53" s="1"/>
  <c r="X109" i="53"/>
  <c r="Y109" i="53" s="1"/>
  <c r="Z109" i="53" s="1"/>
  <c r="AA109" i="53" s="1"/>
  <c r="X108" i="53"/>
  <c r="Y108" i="53" s="1"/>
  <c r="Z108" i="53" s="1"/>
  <c r="AA108" i="53" s="1"/>
  <c r="X107" i="53"/>
  <c r="Y107" i="53" s="1"/>
  <c r="Z107" i="53" s="1"/>
  <c r="AA107" i="53" s="1"/>
  <c r="X106" i="53"/>
  <c r="Y106" i="53" s="1"/>
  <c r="Z106" i="53" s="1"/>
  <c r="AA106" i="53" s="1"/>
  <c r="X105" i="53"/>
  <c r="Y105" i="53" s="1"/>
  <c r="Z105" i="53" s="1"/>
  <c r="AA105" i="53" s="1"/>
  <c r="X104" i="53"/>
  <c r="Y104" i="53" s="1"/>
  <c r="Z104" i="53" s="1"/>
  <c r="AA104" i="53" s="1"/>
  <c r="X103" i="53"/>
  <c r="Y103" i="53" s="1"/>
  <c r="Z103" i="53" s="1"/>
  <c r="AA103" i="53" s="1"/>
  <c r="X102" i="53"/>
  <c r="Y102" i="53" s="1"/>
  <c r="Z102" i="53" s="1"/>
  <c r="AA102" i="53" s="1"/>
  <c r="X101" i="53"/>
  <c r="Y101" i="53" s="1"/>
  <c r="Z101" i="53" s="1"/>
  <c r="AA101" i="53" s="1"/>
  <c r="X100" i="53"/>
  <c r="Y100" i="53" s="1"/>
  <c r="Z100" i="53" s="1"/>
  <c r="AA100" i="53" s="1"/>
  <c r="X99" i="53"/>
  <c r="Y99" i="53" s="1"/>
  <c r="Z99" i="53" s="1"/>
  <c r="AA99" i="53" s="1"/>
  <c r="X98" i="53"/>
  <c r="Y98" i="53" s="1"/>
  <c r="Z98" i="53" s="1"/>
  <c r="AA98" i="53" s="1"/>
  <c r="X97" i="53"/>
  <c r="Y97" i="53" s="1"/>
  <c r="Z97" i="53" s="1"/>
  <c r="AA97" i="53" s="1"/>
  <c r="X96" i="53"/>
  <c r="Y96" i="53" s="1"/>
  <c r="Z96" i="53" s="1"/>
  <c r="AA96" i="53" s="1"/>
  <c r="X95" i="53"/>
  <c r="Y95" i="53" s="1"/>
  <c r="Z95" i="53" s="1"/>
  <c r="AA95" i="53" s="1"/>
  <c r="X94" i="53"/>
  <c r="Y94" i="53" s="1"/>
  <c r="Z94" i="53" s="1"/>
  <c r="AA94" i="53" s="1"/>
  <c r="X93" i="53"/>
  <c r="Y93" i="53" s="1"/>
  <c r="Z93" i="53" s="1"/>
  <c r="AA93" i="53" s="1"/>
  <c r="X92" i="53"/>
  <c r="Y92" i="53" s="1"/>
  <c r="Z92" i="53" s="1"/>
  <c r="AA92" i="53" s="1"/>
  <c r="X91" i="53"/>
  <c r="Y91" i="53" s="1"/>
  <c r="Z91" i="53" s="1"/>
  <c r="AA91" i="53" s="1"/>
  <c r="X90" i="53"/>
  <c r="Y90" i="53" s="1"/>
  <c r="Z90" i="53" s="1"/>
  <c r="AA90" i="53" s="1"/>
  <c r="X89" i="53"/>
  <c r="Y89" i="53" s="1"/>
  <c r="Z89" i="53" s="1"/>
  <c r="AA89" i="53" s="1"/>
  <c r="X88" i="53"/>
  <c r="Y88" i="53" s="1"/>
  <c r="Z88" i="53" s="1"/>
  <c r="AA88" i="53" s="1"/>
  <c r="X87" i="53"/>
  <c r="Y87" i="53" s="1"/>
  <c r="Z87" i="53" s="1"/>
  <c r="AA87" i="53" s="1"/>
  <c r="X86" i="53"/>
  <c r="Y86" i="53" s="1"/>
  <c r="Z86" i="53" s="1"/>
  <c r="AA86" i="53" s="1"/>
  <c r="X85" i="53"/>
  <c r="Y85" i="53" s="1"/>
  <c r="Z85" i="53" s="1"/>
  <c r="AA85" i="53" s="1"/>
  <c r="X84" i="53"/>
  <c r="Y84" i="53" s="1"/>
  <c r="Z84" i="53" s="1"/>
  <c r="AA84" i="53" s="1"/>
  <c r="X83" i="53"/>
  <c r="Y83" i="53" s="1"/>
  <c r="Z83" i="53" s="1"/>
  <c r="AA83" i="53" s="1"/>
  <c r="X82" i="53"/>
  <c r="Y82" i="53" s="1"/>
  <c r="Z82" i="53" s="1"/>
  <c r="AA82" i="53" s="1"/>
  <c r="X81" i="53"/>
  <c r="Y81" i="53" s="1"/>
  <c r="Z81" i="53" s="1"/>
  <c r="AA81" i="53" s="1"/>
  <c r="X80" i="53"/>
  <c r="Y80" i="53" s="1"/>
  <c r="Z80" i="53" s="1"/>
  <c r="AA80" i="53" s="1"/>
  <c r="X79" i="53"/>
  <c r="Y79" i="53" s="1"/>
  <c r="Z79" i="53" s="1"/>
  <c r="AA79" i="53" s="1"/>
  <c r="X78" i="53"/>
  <c r="Y78" i="53" s="1"/>
  <c r="Z78" i="53" s="1"/>
  <c r="AA78" i="53" s="1"/>
  <c r="X77" i="53"/>
  <c r="Y77" i="53" s="1"/>
  <c r="Z77" i="53" s="1"/>
  <c r="AA77" i="53" s="1"/>
  <c r="X76" i="53"/>
  <c r="Y76" i="53" s="1"/>
  <c r="Z76" i="53" s="1"/>
  <c r="X73" i="53"/>
  <c r="Y73" i="53" s="1"/>
  <c r="Z73" i="53" s="1"/>
  <c r="X72" i="53"/>
  <c r="Y72" i="53" s="1"/>
  <c r="Z72" i="53" s="1"/>
  <c r="X69" i="53"/>
  <c r="Y69" i="53" s="1"/>
  <c r="Z69" i="53" s="1"/>
  <c r="X68" i="53"/>
  <c r="Y68" i="53" s="1"/>
  <c r="Z68" i="53" s="1"/>
  <c r="X64" i="53"/>
  <c r="Y64" i="53" s="1"/>
  <c r="Z64" i="53" s="1"/>
  <c r="X63" i="53"/>
  <c r="Y63" i="53" s="1"/>
  <c r="Z63" i="53" s="1"/>
  <c r="X61" i="53"/>
  <c r="Y61" i="53" s="1"/>
  <c r="Z61" i="53" s="1"/>
  <c r="X60" i="53"/>
  <c r="Y60" i="53" s="1"/>
  <c r="Z60" i="53" s="1"/>
  <c r="X59" i="53"/>
  <c r="Y59" i="53" s="1"/>
  <c r="Z59" i="53" s="1"/>
  <c r="X58" i="53"/>
  <c r="Y58" i="53" s="1"/>
  <c r="Z58" i="53" s="1"/>
  <c r="X54" i="53"/>
  <c r="Y54" i="53" s="1"/>
  <c r="Z54" i="53" s="1"/>
  <c r="X51" i="53"/>
  <c r="Y51" i="53" s="1"/>
  <c r="Z51" i="53" s="1"/>
  <c r="X50" i="53"/>
  <c r="Y50" i="53" s="1"/>
  <c r="Z50" i="53" s="1"/>
  <c r="X49" i="53"/>
  <c r="Y49" i="53" s="1"/>
  <c r="Z49" i="53" s="1"/>
  <c r="X47" i="53"/>
  <c r="Y47" i="53" s="1"/>
  <c r="Z47" i="53" s="1"/>
  <c r="X46" i="53"/>
  <c r="Y46" i="53" s="1"/>
  <c r="Z46" i="53" s="1"/>
  <c r="X45" i="53"/>
  <c r="Y45" i="53" s="1"/>
  <c r="Z45" i="53" s="1"/>
  <c r="X43" i="53"/>
  <c r="Y43" i="53" s="1"/>
  <c r="Z43" i="53" s="1"/>
  <c r="X42" i="53"/>
  <c r="Y42" i="53" s="1"/>
  <c r="Z42" i="53" s="1"/>
  <c r="X41" i="53"/>
  <c r="Y41" i="53" s="1"/>
  <c r="Z41" i="53" s="1"/>
  <c r="X38" i="53"/>
  <c r="Y38" i="53" s="1"/>
  <c r="Z38" i="53" s="1"/>
  <c r="X35" i="53"/>
  <c r="Y35" i="53" s="1"/>
  <c r="Z35" i="53" s="1"/>
  <c r="X32" i="53"/>
  <c r="Y32" i="53" s="1"/>
  <c r="Z32" i="53" s="1"/>
  <c r="X31" i="53"/>
  <c r="Y31" i="53" s="1"/>
  <c r="Z31" i="53" s="1"/>
  <c r="X28" i="53"/>
  <c r="Y28" i="53" s="1"/>
  <c r="Z28" i="53" s="1"/>
  <c r="X25" i="53"/>
  <c r="Y25" i="53" s="1"/>
  <c r="Z25" i="53" s="1"/>
  <c r="X24" i="53"/>
  <c r="Y24" i="53" s="1"/>
  <c r="Z24" i="53" s="1"/>
  <c r="X23" i="53"/>
  <c r="Y23" i="53" s="1"/>
  <c r="Z23" i="53" s="1"/>
  <c r="X20" i="53"/>
  <c r="Y20" i="53" s="1"/>
  <c r="Z20" i="53" s="1"/>
  <c r="X19" i="53"/>
  <c r="Y19" i="53" s="1"/>
  <c r="Z19" i="53" s="1"/>
  <c r="X18" i="53"/>
  <c r="Y18" i="53" s="1"/>
  <c r="Z18" i="53" s="1"/>
  <c r="X15" i="53"/>
  <c r="Y15" i="53" s="1"/>
  <c r="Z15" i="53" s="1"/>
  <c r="Z674" i="53"/>
  <c r="AF674" i="53" s="1"/>
  <c r="Z179" i="53"/>
  <c r="AA179" i="53" s="1"/>
  <c r="Z180" i="53"/>
  <c r="AF180" i="53" s="1"/>
  <c r="Z434" i="53"/>
  <c r="AF434" i="53" s="1"/>
  <c r="Z425" i="53"/>
  <c r="AA425" i="53" s="1"/>
  <c r="Z78" i="54"/>
  <c r="AA78" i="54" s="1"/>
  <c r="Z74" i="54"/>
  <c r="AA74" i="54" s="1"/>
  <c r="Z27" i="54"/>
  <c r="AA27" i="54" s="1"/>
  <c r="Z15" i="54"/>
  <c r="AA15" i="54" s="1"/>
  <c r="Z72" i="54"/>
  <c r="AA72" i="54" s="1"/>
  <c r="Z41" i="54"/>
  <c r="AF41" i="54" s="1"/>
  <c r="Z14" i="54"/>
  <c r="AF14" i="54" s="1"/>
  <c r="Z61" i="54"/>
  <c r="Z355" i="54"/>
  <c r="AA355" i="54" s="1"/>
  <c r="Z151" i="54"/>
  <c r="AF151" i="54" s="1"/>
  <c r="Z264" i="54"/>
  <c r="AF264" i="54" s="1"/>
  <c r="Z196" i="54"/>
  <c r="AA196" i="54" s="1"/>
  <c r="Z138" i="54"/>
  <c r="AF138" i="54" s="1"/>
  <c r="Z217" i="54"/>
  <c r="AA217" i="54" s="1"/>
  <c r="Z142" i="54"/>
  <c r="AF142" i="54" s="1"/>
  <c r="Z360" i="54"/>
  <c r="AA360" i="54" s="1"/>
  <c r="Z222" i="54"/>
  <c r="AF222" i="54" s="1"/>
  <c r="Z161" i="54"/>
  <c r="AF161" i="54" s="1"/>
  <c r="Z315" i="54"/>
  <c r="AF315" i="54" s="1"/>
  <c r="Z128" i="54"/>
  <c r="AF128" i="54" s="1"/>
  <c r="Z63" i="54"/>
  <c r="Z119" i="54"/>
  <c r="AA119" i="54" s="1"/>
  <c r="Z261" i="54"/>
  <c r="AA261" i="54" s="1"/>
  <c r="Z177" i="54"/>
  <c r="AF177" i="54" s="1"/>
  <c r="Z259" i="54"/>
  <c r="AA259" i="54" s="1"/>
  <c r="Z297" i="54"/>
  <c r="AA297" i="54" s="1"/>
  <c r="Z303" i="54"/>
  <c r="AF303" i="54" s="1"/>
  <c r="Z158" i="54"/>
  <c r="AF158" i="54" s="1"/>
  <c r="Z313" i="54"/>
  <c r="AA313" i="54" s="1"/>
  <c r="Z127" i="54"/>
  <c r="AF127" i="54" s="1"/>
  <c r="Z179" i="54"/>
  <c r="AF179" i="54" s="1"/>
  <c r="Z372" i="54"/>
  <c r="AF372" i="54" s="1"/>
  <c r="Z178" i="54"/>
  <c r="AF178" i="54" s="1"/>
  <c r="Z163" i="54"/>
  <c r="AA163" i="54" s="1"/>
  <c r="Z136" i="54"/>
  <c r="AF136" i="54" s="1"/>
  <c r="Z325" i="54"/>
  <c r="AA325" i="54" s="1"/>
  <c r="Z331" i="54"/>
  <c r="AF331" i="54" s="1"/>
  <c r="Z311" i="54"/>
  <c r="AA311" i="54" s="1"/>
  <c r="Z367" i="54"/>
  <c r="AA367" i="54" s="1"/>
  <c r="Z240" i="54"/>
  <c r="AF240" i="54" s="1"/>
  <c r="Z131" i="54"/>
  <c r="AF131" i="54" s="1"/>
  <c r="Z287" i="54"/>
  <c r="AA287" i="54" s="1"/>
  <c r="Z193" i="54"/>
  <c r="AF193" i="54" s="1"/>
  <c r="Z205" i="54"/>
  <c r="AA205" i="54" s="1"/>
  <c r="Z252" i="54"/>
  <c r="AA252" i="54" s="1"/>
  <c r="Z153" i="54"/>
  <c r="AA153" i="54" s="1"/>
  <c r="Z203" i="54"/>
  <c r="AA203" i="54" s="1"/>
  <c r="Z160" i="54"/>
  <c r="AF160" i="54" s="1"/>
  <c r="Z159" i="54"/>
  <c r="AA159" i="54" s="1"/>
  <c r="Z210" i="54"/>
  <c r="AA210" i="54" s="1"/>
  <c r="Z125" i="54"/>
  <c r="AF125" i="54" s="1"/>
  <c r="Z175" i="54"/>
  <c r="AF175" i="54" s="1"/>
  <c r="Z267" i="54"/>
  <c r="AA267" i="54" s="1"/>
  <c r="Z358" i="54"/>
  <c r="AF358" i="54" s="1"/>
  <c r="Z361" i="54"/>
  <c r="AA361" i="54" s="1"/>
  <c r="Z266" i="54"/>
  <c r="AA266" i="54" s="1"/>
  <c r="Z329" i="54"/>
  <c r="AA329" i="54" s="1"/>
  <c r="Z157" i="54"/>
  <c r="AF157" i="54" s="1"/>
  <c r="Z255" i="54"/>
  <c r="AA255" i="54" s="1"/>
  <c r="Z215" i="54"/>
  <c r="AA215" i="54" s="1"/>
  <c r="Z206" i="54"/>
  <c r="AF206" i="54" s="1"/>
  <c r="Z337" i="54"/>
  <c r="AF337" i="54" s="1"/>
  <c r="Z167" i="54"/>
  <c r="AF167" i="54" s="1"/>
  <c r="Z169" i="54"/>
  <c r="Z132" i="54"/>
  <c r="Z270" i="54"/>
  <c r="Z182" i="54"/>
  <c r="Z292" i="54"/>
  <c r="Z124" i="54"/>
  <c r="Z165" i="54"/>
  <c r="Z268" i="54"/>
  <c r="Z16" i="54"/>
  <c r="Z387" i="54"/>
  <c r="AA387" i="54" s="1"/>
  <c r="Z399" i="54"/>
  <c r="AF399" i="54" s="1"/>
  <c r="Z321" i="54"/>
  <c r="AF321" i="54" s="1"/>
  <c r="Z346" i="54"/>
  <c r="AA346" i="54" s="1"/>
  <c r="Z276" i="54"/>
  <c r="AF276" i="54" s="1"/>
  <c r="Z571" i="54"/>
  <c r="AF571" i="54" s="1"/>
  <c r="Z424" i="54"/>
  <c r="AF424" i="54" s="1"/>
  <c r="Z468" i="54"/>
  <c r="AF468" i="54" s="1"/>
  <c r="Z465" i="54"/>
  <c r="AA465" i="54" s="1"/>
  <c r="Z522" i="54"/>
  <c r="AF522" i="54" s="1"/>
  <c r="Z553" i="53"/>
  <c r="AA553" i="53" s="1"/>
  <c r="Z518" i="54"/>
  <c r="AF518" i="54" s="1"/>
  <c r="Z455" i="54"/>
  <c r="AF455" i="54" s="1"/>
  <c r="Z395" i="54"/>
  <c r="AA395" i="54" s="1"/>
  <c r="Z459" i="54"/>
  <c r="AF459" i="54" s="1"/>
  <c r="Z472" i="54"/>
  <c r="AA472" i="54" s="1"/>
  <c r="Z496" i="54"/>
  <c r="AA496" i="54" s="1"/>
  <c r="Z391" i="54"/>
  <c r="AA391" i="54" s="1"/>
  <c r="Z458" i="54"/>
  <c r="AF458" i="54" s="1"/>
  <c r="Z32" i="54"/>
  <c r="AA32" i="54" s="1"/>
  <c r="Z580" i="54"/>
  <c r="AF580" i="54" s="1"/>
  <c r="Z386" i="54"/>
  <c r="AA386" i="54" s="1"/>
  <c r="Z429" i="54"/>
  <c r="AF429" i="54" s="1"/>
  <c r="Z487" i="54"/>
  <c r="AF487" i="54" s="1"/>
  <c r="Z554" i="54"/>
  <c r="AA554" i="54" s="1"/>
  <c r="Z390" i="53"/>
  <c r="AA390" i="53" s="1"/>
  <c r="Z115" i="54"/>
  <c r="AA115" i="54" s="1"/>
  <c r="Z559" i="54"/>
  <c r="AF559" i="54" s="1"/>
  <c r="Z553" i="54"/>
  <c r="AF553" i="54" s="1"/>
  <c r="Z558" i="54"/>
  <c r="AA558" i="54" s="1"/>
  <c r="Z431" i="54"/>
  <c r="AA431" i="54" s="1"/>
  <c r="Z229" i="54"/>
  <c r="AA229" i="54" s="1"/>
  <c r="Z474" i="54"/>
  <c r="AF474" i="54" s="1"/>
  <c r="Z493" i="54"/>
  <c r="AA493" i="54" s="1"/>
  <c r="Z454" i="54"/>
  <c r="AF454" i="54" s="1"/>
  <c r="Z586" i="53"/>
  <c r="AA586" i="53" s="1"/>
  <c r="Z567" i="53"/>
  <c r="AA567" i="53" s="1"/>
  <c r="Z489" i="54"/>
  <c r="AA489" i="54" s="1"/>
  <c r="Z494" i="54"/>
  <c r="AA494" i="54" s="1"/>
  <c r="Z582" i="54"/>
  <c r="AA582" i="54" s="1"/>
  <c r="Z576" i="54"/>
  <c r="AF576" i="54" s="1"/>
  <c r="Z470" i="54"/>
  <c r="AF470" i="54" s="1"/>
  <c r="Z438" i="54"/>
  <c r="AA438" i="54" s="1"/>
  <c r="Z345" i="54"/>
  <c r="AF345" i="54" s="1"/>
  <c r="Z589" i="54"/>
  <c r="AF589" i="54" s="1"/>
  <c r="Z294" i="54"/>
  <c r="AF294" i="54" s="1"/>
  <c r="Z375" i="53"/>
  <c r="AA375" i="53" s="1"/>
  <c r="Z22" i="54"/>
  <c r="Z446" i="53"/>
  <c r="Z334" i="54"/>
  <c r="Z521" i="54"/>
  <c r="Z448" i="54"/>
  <c r="Z357" i="54"/>
  <c r="AF357" i="54" s="1"/>
  <c r="Z260" i="54"/>
  <c r="AA260" i="54" s="1"/>
  <c r="Z262" i="54"/>
  <c r="AF262" i="54" s="1"/>
  <c r="Z319" i="54"/>
  <c r="AA319" i="54" s="1"/>
  <c r="Z251" i="54"/>
  <c r="AF251" i="54" s="1"/>
  <c r="Z353" i="54"/>
  <c r="AA353" i="54" s="1"/>
  <c r="Z176" i="54"/>
  <c r="AF176" i="54" s="1"/>
  <c r="Z296" i="54"/>
  <c r="AF296" i="54" s="1"/>
  <c r="Z202" i="54"/>
  <c r="AA202" i="54" s="1"/>
  <c r="Z368" i="54"/>
  <c r="AA368" i="54" s="1"/>
  <c r="Z186" i="54"/>
  <c r="AA186" i="54" s="1"/>
  <c r="Z333" i="54"/>
  <c r="AA333" i="54" s="1"/>
  <c r="Z180" i="54"/>
  <c r="AA180" i="54" s="1"/>
  <c r="Z322" i="54"/>
  <c r="AA322" i="54" s="1"/>
  <c r="Z146" i="54"/>
  <c r="AA146" i="54" s="1"/>
  <c r="Z257" i="54"/>
  <c r="AA257" i="54" s="1"/>
  <c r="Z330" i="54"/>
  <c r="AF330" i="54" s="1"/>
  <c r="Z273" i="54"/>
  <c r="AA273" i="54" s="1"/>
  <c r="Z198" i="54"/>
  <c r="AF198" i="54" s="1"/>
  <c r="Z134" i="54"/>
  <c r="AA134" i="54" s="1"/>
  <c r="Z152" i="54"/>
  <c r="AF152" i="54" s="1"/>
  <c r="Z254" i="54"/>
  <c r="AA254" i="54" s="1"/>
  <c r="Z133" i="54"/>
  <c r="AF133" i="54" s="1"/>
  <c r="Z317" i="54"/>
  <c r="AA317" i="54" s="1"/>
  <c r="Z213" i="54"/>
  <c r="AA213" i="54" s="1"/>
  <c r="Z204" i="54"/>
  <c r="AF204" i="54" s="1"/>
  <c r="Z194" i="54"/>
  <c r="AF194" i="54" s="1"/>
  <c r="Z188" i="54"/>
  <c r="AF188" i="54" s="1"/>
  <c r="Z316" i="54"/>
  <c r="AA316" i="54" s="1"/>
  <c r="Z293" i="54"/>
  <c r="AA293" i="54" s="1"/>
  <c r="Z286" i="54"/>
  <c r="AA286" i="54" s="1"/>
  <c r="Z318" i="54"/>
  <c r="AA318" i="54" s="1"/>
  <c r="Z332" i="54"/>
  <c r="AA332" i="54" s="1"/>
  <c r="Z301" i="54"/>
  <c r="AA301" i="54" s="1"/>
  <c r="Z195" i="54"/>
  <c r="AF195" i="54" s="1"/>
  <c r="Z201" i="54"/>
  <c r="AA201" i="54" s="1"/>
  <c r="Z162" i="54"/>
  <c r="AF162" i="54" s="1"/>
  <c r="Z271" i="54"/>
  <c r="AA271" i="54" s="1"/>
  <c r="Z299" i="54"/>
  <c r="AA299" i="54" s="1"/>
  <c r="Z242" i="54"/>
  <c r="AA242" i="54" s="1"/>
  <c r="Z117" i="54"/>
  <c r="AA117" i="54" s="1"/>
  <c r="Z350" i="54"/>
  <c r="AA350" i="54" s="1"/>
  <c r="Z323" i="54"/>
  <c r="AF323" i="54" s="1"/>
  <c r="Z156" i="54"/>
  <c r="AF156" i="54" s="1"/>
  <c r="Z220" i="54"/>
  <c r="AF220" i="54" s="1"/>
  <c r="Z298" i="54"/>
  <c r="AF298" i="54" s="1"/>
  <c r="Z359" i="54"/>
  <c r="AA359" i="54" s="1"/>
  <c r="Z363" i="54"/>
  <c r="AA363" i="54" s="1"/>
  <c r="Z272" i="54"/>
  <c r="AA272" i="54" s="1"/>
  <c r="Z314" i="54"/>
  <c r="AA314" i="54" s="1"/>
  <c r="Z269" i="54"/>
  <c r="AF269" i="54" s="1"/>
  <c r="Z281" i="54"/>
  <c r="AA281" i="54" s="1"/>
  <c r="Z327" i="54"/>
  <c r="AF327" i="54" s="1"/>
  <c r="Z192" i="54"/>
  <c r="AF192" i="54" s="1"/>
  <c r="Z126" i="54"/>
  <c r="AA126" i="54" s="1"/>
  <c r="Z280" i="54"/>
  <c r="AF280" i="54" s="1"/>
  <c r="Z155" i="54"/>
  <c r="Z302" i="54"/>
  <c r="Z336" i="54"/>
  <c r="Z75" i="54"/>
  <c r="Z377" i="54"/>
  <c r="Z245" i="54"/>
  <c r="Z190" i="54"/>
  <c r="Z140" i="54"/>
  <c r="Z400" i="54"/>
  <c r="AF400" i="54" s="1"/>
  <c r="Z408" i="54"/>
  <c r="AF408" i="54" s="1"/>
  <c r="Z398" i="54"/>
  <c r="AF398" i="54" s="1"/>
  <c r="Z551" i="53"/>
  <c r="AA551" i="53" s="1"/>
  <c r="Z414" i="53"/>
  <c r="AA414" i="53" s="1"/>
  <c r="Z456" i="54"/>
  <c r="AA456" i="54" s="1"/>
  <c r="Z62" i="54"/>
  <c r="AF62" i="54" s="1"/>
  <c r="Z19" i="54"/>
  <c r="AA19" i="54" s="1"/>
  <c r="Z442" i="54"/>
  <c r="AA442" i="54" s="1"/>
  <c r="Z520" i="54"/>
  <c r="AF520" i="54" s="1"/>
  <c r="Z394" i="54"/>
  <c r="AA394" i="54" s="1"/>
  <c r="Z525" i="54"/>
  <c r="AF525" i="54" s="1"/>
  <c r="Z118" i="54"/>
  <c r="AA118" i="54" s="1"/>
  <c r="Z447" i="54"/>
  <c r="AF447" i="54" s="1"/>
  <c r="Z235" i="54"/>
  <c r="AF235" i="54" s="1"/>
  <c r="Z476" i="54"/>
  <c r="AF476" i="54" s="1"/>
  <c r="Z114" i="54"/>
  <c r="AA114" i="54" s="1"/>
  <c r="Z390" i="54"/>
  <c r="AF390" i="54" s="1"/>
  <c r="Z440" i="54"/>
  <c r="AF440" i="54" s="1"/>
  <c r="Z226" i="54"/>
  <c r="AF226" i="54" s="1"/>
  <c r="Z506" i="54"/>
  <c r="AA506" i="54" s="1"/>
  <c r="Z469" i="54"/>
  <c r="AA469" i="54" s="1"/>
  <c r="Z557" i="54"/>
  <c r="AF557" i="54" s="1"/>
  <c r="Z55" i="54"/>
  <c r="AA55" i="54" s="1"/>
  <c r="Z343" i="54"/>
  <c r="AA343" i="54" s="1"/>
  <c r="Z436" i="54"/>
  <c r="AF436" i="54" s="1"/>
  <c r="Z479" i="54"/>
  <c r="AF479" i="54" s="1"/>
  <c r="Z573" i="54"/>
  <c r="AA573" i="54" s="1"/>
  <c r="Z551" i="54"/>
  <c r="AA551" i="54" s="1"/>
  <c r="Z451" i="54"/>
  <c r="AA451" i="54" s="1"/>
  <c r="Z38" i="54"/>
  <c r="AA38" i="54" s="1"/>
  <c r="Z453" i="54"/>
  <c r="AF453" i="54" s="1"/>
  <c r="Z492" i="54"/>
  <c r="AA492" i="54" s="1"/>
  <c r="Z420" i="54"/>
  <c r="AA420" i="54" s="1"/>
  <c r="Z491" i="54"/>
  <c r="AF491" i="54" s="1"/>
  <c r="Z275" i="54"/>
  <c r="AF275" i="54" s="1"/>
  <c r="Z430" i="54"/>
  <c r="AA430" i="54" s="1"/>
  <c r="Z561" i="54"/>
  <c r="AA561" i="54" s="1"/>
  <c r="Z585" i="54"/>
  <c r="AF585" i="54" s="1"/>
  <c r="Z457" i="54"/>
  <c r="AF457" i="54" s="1"/>
  <c r="Z370" i="54"/>
  <c r="AF370" i="54" s="1"/>
  <c r="Z556" i="54"/>
  <c r="AF556" i="54" s="1"/>
  <c r="Z570" i="54"/>
  <c r="AF570" i="54" s="1"/>
  <c r="Z407" i="54"/>
  <c r="Z378" i="54"/>
  <c r="Z517" i="54"/>
  <c r="Z524" i="54"/>
  <c r="Z432" i="54"/>
  <c r="Z64" i="54"/>
  <c r="W68" i="54"/>
  <c r="Z68" i="54" s="1"/>
  <c r="W362" i="54"/>
  <c r="Z362" i="54" s="1"/>
  <c r="AA362" i="54" s="1"/>
  <c r="W243" i="54"/>
  <c r="W675" i="53"/>
  <c r="Z675" i="53" s="1"/>
  <c r="W673" i="51"/>
  <c r="W359" i="51"/>
  <c r="W66" i="51"/>
  <c r="W241" i="51"/>
  <c r="X673" i="51"/>
  <c r="Y673" i="51" s="1"/>
  <c r="X676" i="51"/>
  <c r="Y676" i="51" s="1"/>
  <c r="X675" i="51"/>
  <c r="Y675" i="51" s="1"/>
  <c r="Z675" i="51" s="1"/>
  <c r="X674" i="51"/>
  <c r="Y674" i="51" s="1"/>
  <c r="X669" i="51"/>
  <c r="Y669" i="51" s="1"/>
  <c r="Z669" i="51" s="1"/>
  <c r="X667" i="51"/>
  <c r="Y667" i="51" s="1"/>
  <c r="Z667" i="51" s="1"/>
  <c r="X665" i="51"/>
  <c r="Y665" i="51" s="1"/>
  <c r="Z665" i="51" s="1"/>
  <c r="X663" i="51"/>
  <c r="Y663" i="51" s="1"/>
  <c r="Z663" i="51" s="1"/>
  <c r="X661" i="51"/>
  <c r="Y661" i="51" s="1"/>
  <c r="Z661" i="51" s="1"/>
  <c r="X659" i="51"/>
  <c r="Y659" i="51" s="1"/>
  <c r="Z659" i="51" s="1"/>
  <c r="X658" i="51"/>
  <c r="Y658" i="51" s="1"/>
  <c r="Z658" i="51" s="1"/>
  <c r="X656" i="51"/>
  <c r="Y656" i="51" s="1"/>
  <c r="Z656" i="51" s="1"/>
  <c r="X654" i="51"/>
  <c r="Y654" i="51" s="1"/>
  <c r="Z654" i="51" s="1"/>
  <c r="X653" i="51"/>
  <c r="Y653" i="51" s="1"/>
  <c r="X650" i="51"/>
  <c r="Y650" i="51" s="1"/>
  <c r="Z650" i="51" s="1"/>
  <c r="X648" i="51"/>
  <c r="Y648" i="51" s="1"/>
  <c r="Z648" i="51" s="1"/>
  <c r="X647" i="51"/>
  <c r="Y647" i="51" s="1"/>
  <c r="Z647" i="51" s="1"/>
  <c r="X644" i="51"/>
  <c r="Y644" i="51" s="1"/>
  <c r="X643" i="51"/>
  <c r="Y643" i="51" s="1"/>
  <c r="Z643" i="51" s="1"/>
  <c r="X640" i="51"/>
  <c r="Y640" i="51" s="1"/>
  <c r="Z640" i="51" s="1"/>
  <c r="X639" i="51"/>
  <c r="Y639" i="51" s="1"/>
  <c r="Z639" i="51" s="1"/>
  <c r="X636" i="51"/>
  <c r="Y636" i="51" s="1"/>
  <c r="X635" i="51"/>
  <c r="Y635" i="51" s="1"/>
  <c r="X631" i="51"/>
  <c r="Y631" i="51" s="1"/>
  <c r="Z631" i="51" s="1"/>
  <c r="X629" i="51"/>
  <c r="Y629" i="51" s="1"/>
  <c r="Z629" i="51" s="1"/>
  <c r="X627" i="51"/>
  <c r="Y627" i="51" s="1"/>
  <c r="Z627" i="51" s="1"/>
  <c r="X625" i="51"/>
  <c r="Y625" i="51" s="1"/>
  <c r="X623" i="51"/>
  <c r="Y623" i="51" s="1"/>
  <c r="Z623" i="51" s="1"/>
  <c r="X620" i="51"/>
  <c r="Y620" i="51" s="1"/>
  <c r="Z620" i="51" s="1"/>
  <c r="X619" i="51"/>
  <c r="Y619" i="51" s="1"/>
  <c r="Z619" i="51" s="1"/>
  <c r="X616" i="51"/>
  <c r="Y616" i="51" s="1"/>
  <c r="Z616" i="51" s="1"/>
  <c r="X615" i="51"/>
  <c r="Y615" i="51" s="1"/>
  <c r="Z615" i="51" s="1"/>
  <c r="X612" i="51"/>
  <c r="Y612" i="51" s="1"/>
  <c r="Z612" i="51" s="1"/>
  <c r="X611" i="51"/>
  <c r="Y611" i="51" s="1"/>
  <c r="X610" i="51"/>
  <c r="Y610" i="51" s="1"/>
  <c r="X608" i="51"/>
  <c r="Y608" i="51" s="1"/>
  <c r="X606" i="51"/>
  <c r="Y606" i="51" s="1"/>
  <c r="Z606" i="51" s="1"/>
  <c r="X604" i="51"/>
  <c r="Y604" i="51" s="1"/>
  <c r="Z604" i="51" s="1"/>
  <c r="X602" i="51"/>
  <c r="Y602" i="51" s="1"/>
  <c r="Z602" i="51" s="1"/>
  <c r="X600" i="51"/>
  <c r="Y600" i="51" s="1"/>
  <c r="Z600" i="51" s="1"/>
  <c r="X598" i="51"/>
  <c r="Y598" i="51" s="1"/>
  <c r="Z598" i="51" s="1"/>
  <c r="X596" i="51"/>
  <c r="Y596" i="51" s="1"/>
  <c r="Z596" i="51" s="1"/>
  <c r="X594" i="51"/>
  <c r="Y594" i="51" s="1"/>
  <c r="Z594" i="51" s="1"/>
  <c r="X592" i="51"/>
  <c r="Y592" i="51" s="1"/>
  <c r="Z592" i="51" s="1"/>
  <c r="X590" i="51"/>
  <c r="Y590" i="51" s="1"/>
  <c r="Z590" i="51" s="1"/>
  <c r="X588" i="51"/>
  <c r="Y588" i="51" s="1"/>
  <c r="Z588" i="51" s="1"/>
  <c r="X584" i="51"/>
  <c r="Y584" i="51" s="1"/>
  <c r="Z584" i="51" s="1"/>
  <c r="X582" i="51"/>
  <c r="Y582" i="51" s="1"/>
  <c r="Z582" i="51" s="1"/>
  <c r="X580" i="51"/>
  <c r="Y580" i="51" s="1"/>
  <c r="Z580" i="51" s="1"/>
  <c r="X577" i="51"/>
  <c r="Y577" i="51" s="1"/>
  <c r="Z577" i="51" s="1"/>
  <c r="X575" i="51"/>
  <c r="Y575" i="51" s="1"/>
  <c r="Z575" i="51" s="1"/>
  <c r="X572" i="51"/>
  <c r="Y572" i="51" s="1"/>
  <c r="Z572" i="51" s="1"/>
  <c r="X570" i="51"/>
  <c r="Y570" i="51" s="1"/>
  <c r="Z570" i="51" s="1"/>
  <c r="X567" i="51"/>
  <c r="Y567" i="51" s="1"/>
  <c r="Z567" i="51" s="1"/>
  <c r="X565" i="51"/>
  <c r="Y565" i="51" s="1"/>
  <c r="Z565" i="51" s="1"/>
  <c r="X563" i="51"/>
  <c r="Y563" i="51" s="1"/>
  <c r="Z563" i="51" s="1"/>
  <c r="X561" i="51"/>
  <c r="Y561" i="51" s="1"/>
  <c r="Z561" i="51" s="1"/>
  <c r="X559" i="51"/>
  <c r="Y559" i="51" s="1"/>
  <c r="Z559" i="51" s="1"/>
  <c r="X557" i="51"/>
  <c r="Y557" i="51" s="1"/>
  <c r="Z557" i="51" s="1"/>
  <c r="X555" i="51"/>
  <c r="Y555" i="51" s="1"/>
  <c r="Z555" i="51" s="1"/>
  <c r="X553" i="51"/>
  <c r="Y553" i="51" s="1"/>
  <c r="Z553" i="51" s="1"/>
  <c r="X550" i="51"/>
  <c r="Y550" i="51" s="1"/>
  <c r="Z550" i="51" s="1"/>
  <c r="X548" i="51"/>
  <c r="Y548" i="51" s="1"/>
  <c r="Z548" i="51" s="1"/>
  <c r="X546" i="51"/>
  <c r="Y546" i="51" s="1"/>
  <c r="Z546" i="51" s="1"/>
  <c r="X544" i="51"/>
  <c r="Y544" i="51" s="1"/>
  <c r="Z544" i="51" s="1"/>
  <c r="X668" i="51"/>
  <c r="Y668" i="51" s="1"/>
  <c r="Z668" i="51" s="1"/>
  <c r="X664" i="51"/>
  <c r="Y664" i="51" s="1"/>
  <c r="Z664" i="51" s="1"/>
  <c r="X660" i="51"/>
  <c r="Y660" i="51" s="1"/>
  <c r="X657" i="51"/>
  <c r="Y657" i="51" s="1"/>
  <c r="Z657" i="51" s="1"/>
  <c r="X649" i="51"/>
  <c r="Y649" i="51" s="1"/>
  <c r="Z649" i="51" s="1"/>
  <c r="X646" i="51"/>
  <c r="Y646" i="51" s="1"/>
  <c r="Z646" i="51" s="1"/>
  <c r="X645" i="51"/>
  <c r="Y645" i="51" s="1"/>
  <c r="Z645" i="51" s="1"/>
  <c r="X642" i="51"/>
  <c r="Y642" i="51" s="1"/>
  <c r="Z642" i="51" s="1"/>
  <c r="X641" i="51"/>
  <c r="Y641" i="51" s="1"/>
  <c r="Z641" i="51" s="1"/>
  <c r="X638" i="51"/>
  <c r="Y638" i="51" s="1"/>
  <c r="X637" i="51"/>
  <c r="Y637" i="51" s="1"/>
  <c r="Z637" i="51" s="1"/>
  <c r="X634" i="51"/>
  <c r="Y634" i="51" s="1"/>
  <c r="Z634" i="51" s="1"/>
  <c r="X633" i="51"/>
  <c r="Y633" i="51" s="1"/>
  <c r="Z633" i="51" s="1"/>
  <c r="X632" i="51"/>
  <c r="Y632" i="51" s="1"/>
  <c r="Z632" i="51" s="1"/>
  <c r="X628" i="51"/>
  <c r="Y628" i="51" s="1"/>
  <c r="X624" i="51"/>
  <c r="Y624" i="51" s="1"/>
  <c r="Z624" i="51" s="1"/>
  <c r="X609" i="51"/>
  <c r="Y609" i="51" s="1"/>
  <c r="X605" i="51"/>
  <c r="Y605" i="51" s="1"/>
  <c r="Z605" i="51" s="1"/>
  <c r="X601" i="51"/>
  <c r="Y601" i="51" s="1"/>
  <c r="Z601" i="51" s="1"/>
  <c r="X597" i="51"/>
  <c r="Y597" i="51" s="1"/>
  <c r="Z597" i="51" s="1"/>
  <c r="X593" i="51"/>
  <c r="Y593" i="51" s="1"/>
  <c r="Z593" i="51" s="1"/>
  <c r="X589" i="51"/>
  <c r="Y589" i="51" s="1"/>
  <c r="Z589" i="51" s="1"/>
  <c r="X585" i="51"/>
  <c r="Y585" i="51" s="1"/>
  <c r="Z585" i="51" s="1"/>
  <c r="X583" i="51"/>
  <c r="Y583" i="51" s="1"/>
  <c r="Z583" i="51" s="1"/>
  <c r="X581" i="51"/>
  <c r="Y581" i="51" s="1"/>
  <c r="Z581" i="51" s="1"/>
  <c r="X579" i="51"/>
  <c r="Y579" i="51" s="1"/>
  <c r="Z579" i="51" s="1"/>
  <c r="X576" i="51"/>
  <c r="Y576" i="51" s="1"/>
  <c r="Z576" i="51" s="1"/>
  <c r="X573" i="51"/>
  <c r="Y573" i="51" s="1"/>
  <c r="Z573" i="51" s="1"/>
  <c r="X571" i="51"/>
  <c r="Y571" i="51" s="1"/>
  <c r="Z571" i="51" s="1"/>
  <c r="X568" i="51"/>
  <c r="Y568" i="51" s="1"/>
  <c r="Z568" i="51" s="1"/>
  <c r="X566" i="51"/>
  <c r="Y566" i="51" s="1"/>
  <c r="Z566" i="51" s="1"/>
  <c r="X564" i="51"/>
  <c r="Y564" i="51" s="1"/>
  <c r="Z564" i="51" s="1"/>
  <c r="X562" i="51"/>
  <c r="Y562" i="51" s="1"/>
  <c r="Z562" i="51" s="1"/>
  <c r="X560" i="51"/>
  <c r="Y560" i="51" s="1"/>
  <c r="Z560" i="51" s="1"/>
  <c r="X556" i="51"/>
  <c r="Y556" i="51" s="1"/>
  <c r="Z556" i="51" s="1"/>
  <c r="X551" i="51"/>
  <c r="Y551" i="51" s="1"/>
  <c r="Z551" i="51" s="1"/>
  <c r="X547" i="51"/>
  <c r="Y547" i="51" s="1"/>
  <c r="Z547" i="51" s="1"/>
  <c r="X543" i="51"/>
  <c r="Y543" i="51" s="1"/>
  <c r="Z543" i="51" s="1"/>
  <c r="X539" i="51"/>
  <c r="Y539" i="51" s="1"/>
  <c r="X536" i="51"/>
  <c r="Y536" i="51" s="1"/>
  <c r="Z536" i="51" s="1"/>
  <c r="X534" i="51"/>
  <c r="Y534" i="51" s="1"/>
  <c r="Z534" i="51" s="1"/>
  <c r="X533" i="51"/>
  <c r="Y533" i="51" s="1"/>
  <c r="X531" i="51"/>
  <c r="Y531" i="51" s="1"/>
  <c r="Z531" i="51" s="1"/>
  <c r="X528" i="51"/>
  <c r="Y528" i="51" s="1"/>
  <c r="Z528" i="51" s="1"/>
  <c r="X526" i="51"/>
  <c r="Y526" i="51" s="1"/>
  <c r="X524" i="51"/>
  <c r="Y524" i="51" s="1"/>
  <c r="Z524" i="51" s="1"/>
  <c r="X520" i="51"/>
  <c r="Y520" i="51" s="1"/>
  <c r="Z520" i="51" s="1"/>
  <c r="X518" i="51"/>
  <c r="Y518" i="51" s="1"/>
  <c r="Z518" i="51" s="1"/>
  <c r="X517" i="51"/>
  <c r="Y517" i="51" s="1"/>
  <c r="Z517" i="51" s="1"/>
  <c r="X515" i="51"/>
  <c r="Y515" i="51" s="1"/>
  <c r="Z515" i="51" s="1"/>
  <c r="X512" i="51"/>
  <c r="Y512" i="51" s="1"/>
  <c r="Z512" i="51" s="1"/>
  <c r="X510" i="51"/>
  <c r="Y510" i="51" s="1"/>
  <c r="Z510" i="51" s="1"/>
  <c r="X509" i="51"/>
  <c r="Y509" i="51" s="1"/>
  <c r="Z509" i="51" s="1"/>
  <c r="X506" i="51"/>
  <c r="Y506" i="51" s="1"/>
  <c r="Z506" i="51" s="1"/>
  <c r="X505" i="51"/>
  <c r="Y505" i="51" s="1"/>
  <c r="Z505" i="51" s="1"/>
  <c r="X504" i="51"/>
  <c r="Y504" i="51" s="1"/>
  <c r="Z504" i="51" s="1"/>
  <c r="X503" i="51"/>
  <c r="Y503" i="51" s="1"/>
  <c r="Z503" i="51" s="1"/>
  <c r="X501" i="51"/>
  <c r="Y501" i="51" s="1"/>
  <c r="Z501" i="51" s="1"/>
  <c r="X497" i="51"/>
  <c r="Y497" i="51" s="1"/>
  <c r="Z497" i="51" s="1"/>
  <c r="X490" i="51"/>
  <c r="Y490" i="51" s="1"/>
  <c r="Z490" i="51" s="1"/>
  <c r="X488" i="51"/>
  <c r="Y488" i="51" s="1"/>
  <c r="Z488" i="51" s="1"/>
  <c r="X487" i="51"/>
  <c r="Y487" i="51" s="1"/>
  <c r="Z487" i="51" s="1"/>
  <c r="X486" i="51"/>
  <c r="Y486" i="51" s="1"/>
  <c r="Z486" i="51" s="1"/>
  <c r="X484" i="51"/>
  <c r="Y484" i="51" s="1"/>
  <c r="Z484" i="51" s="1"/>
  <c r="X483" i="51"/>
  <c r="Y483" i="51" s="1"/>
  <c r="Z483" i="51" s="1"/>
  <c r="X481" i="51"/>
  <c r="Y481" i="51" s="1"/>
  <c r="Z481" i="51" s="1"/>
  <c r="X478" i="51"/>
  <c r="Y478" i="51" s="1"/>
  <c r="Z478" i="51" s="1"/>
  <c r="X477" i="51"/>
  <c r="Y477" i="51" s="1"/>
  <c r="Z477" i="51" s="1"/>
  <c r="X475" i="51"/>
  <c r="Y475" i="51" s="1"/>
  <c r="Z475" i="51" s="1"/>
  <c r="X465" i="51"/>
  <c r="Y465" i="51" s="1"/>
  <c r="Z465" i="51" s="1"/>
  <c r="X464" i="51"/>
  <c r="Y464" i="51" s="1"/>
  <c r="Z464" i="51" s="1"/>
  <c r="X455" i="51"/>
  <c r="Y455" i="51" s="1"/>
  <c r="Z455" i="51" s="1"/>
  <c r="X453" i="51"/>
  <c r="Y453" i="51" s="1"/>
  <c r="Z453" i="51" s="1"/>
  <c r="X451" i="51"/>
  <c r="Y451" i="51" s="1"/>
  <c r="Z451" i="51" s="1"/>
  <c r="X448" i="51"/>
  <c r="Y448" i="51" s="1"/>
  <c r="Z448" i="51" s="1"/>
  <c r="X446" i="51"/>
  <c r="Y446" i="51" s="1"/>
  <c r="Z446" i="51" s="1"/>
  <c r="X445" i="51"/>
  <c r="Y445" i="51" s="1"/>
  <c r="Z445" i="51" s="1"/>
  <c r="X444" i="51"/>
  <c r="Y444" i="51" s="1"/>
  <c r="Z444" i="51" s="1"/>
  <c r="X441" i="51"/>
  <c r="Y441" i="51" s="1"/>
  <c r="Z441" i="51" s="1"/>
  <c r="X439" i="51"/>
  <c r="Y439" i="51" s="1"/>
  <c r="Z439" i="51" s="1"/>
  <c r="X438" i="51"/>
  <c r="Y438" i="51" s="1"/>
  <c r="Z438" i="51" s="1"/>
  <c r="X436" i="51"/>
  <c r="Y436" i="51" s="1"/>
  <c r="Z436" i="51" s="1"/>
  <c r="X434" i="51"/>
  <c r="Y434" i="51" s="1"/>
  <c r="Z434" i="51" s="1"/>
  <c r="X432" i="51"/>
  <c r="Y432" i="51" s="1"/>
  <c r="Z432" i="51" s="1"/>
  <c r="X427" i="51"/>
  <c r="Y427" i="51" s="1"/>
  <c r="Z427" i="51" s="1"/>
  <c r="X425" i="51"/>
  <c r="Y425" i="51" s="1"/>
  <c r="Z425" i="51" s="1"/>
  <c r="X421" i="51"/>
  <c r="Y421" i="51" s="1"/>
  <c r="Z421" i="51" s="1"/>
  <c r="X419" i="51"/>
  <c r="Y419" i="51" s="1"/>
  <c r="Z419" i="51" s="1"/>
  <c r="AA419" i="51" s="1"/>
  <c r="X418" i="51"/>
  <c r="Y418" i="51" s="1"/>
  <c r="Z418" i="51" s="1"/>
  <c r="AA418" i="51" s="1"/>
  <c r="X417" i="51"/>
  <c r="Y417" i="51" s="1"/>
  <c r="Z417" i="51" s="1"/>
  <c r="X416" i="51"/>
  <c r="Y416" i="51" s="1"/>
  <c r="Z416" i="51" s="1"/>
  <c r="X414" i="51"/>
  <c r="Y414" i="51" s="1"/>
  <c r="Z414" i="51" s="1"/>
  <c r="X413" i="51"/>
  <c r="Y413" i="51" s="1"/>
  <c r="Z413" i="51" s="1"/>
  <c r="X412" i="51"/>
  <c r="Y412" i="51" s="1"/>
  <c r="Z412" i="51" s="1"/>
  <c r="X411" i="51"/>
  <c r="Y411" i="51" s="1"/>
  <c r="Z411" i="51" s="1"/>
  <c r="X410" i="51"/>
  <c r="Y410" i="51" s="1"/>
  <c r="Z410" i="51" s="1"/>
  <c r="X409" i="51"/>
  <c r="Y409" i="51" s="1"/>
  <c r="Z409" i="51" s="1"/>
  <c r="X408" i="51"/>
  <c r="Y408" i="51" s="1"/>
  <c r="Z408" i="51" s="1"/>
  <c r="X407" i="51"/>
  <c r="Y407" i="51" s="1"/>
  <c r="Z407" i="51" s="1"/>
  <c r="X406" i="51"/>
  <c r="Y406" i="51" s="1"/>
  <c r="Z406" i="51" s="1"/>
  <c r="X405" i="51"/>
  <c r="Y405" i="51" s="1"/>
  <c r="Z405" i="51" s="1"/>
  <c r="X404" i="51"/>
  <c r="Y404" i="51" s="1"/>
  <c r="Z404" i="51" s="1"/>
  <c r="X401" i="51"/>
  <c r="Y401" i="51" s="1"/>
  <c r="Z401" i="51" s="1"/>
  <c r="X400" i="51"/>
  <c r="Y400" i="51" s="1"/>
  <c r="Z400" i="51" s="1"/>
  <c r="X397" i="51"/>
  <c r="Y397" i="51" s="1"/>
  <c r="Z397" i="51" s="1"/>
  <c r="X396" i="51"/>
  <c r="Y396" i="51" s="1"/>
  <c r="Z396" i="51" s="1"/>
  <c r="X393" i="51"/>
  <c r="Y393" i="51" s="1"/>
  <c r="Z393" i="51" s="1"/>
  <c r="X392" i="51"/>
  <c r="Y392" i="51" s="1"/>
  <c r="Z392" i="51" s="1"/>
  <c r="X389" i="51"/>
  <c r="Y389" i="51" s="1"/>
  <c r="Z389" i="51" s="1"/>
  <c r="X388" i="51"/>
  <c r="Y388" i="51" s="1"/>
  <c r="Z388" i="51" s="1"/>
  <c r="X385" i="51"/>
  <c r="Y385" i="51" s="1"/>
  <c r="Z385" i="51" s="1"/>
  <c r="X384" i="51"/>
  <c r="Y384" i="51" s="1"/>
  <c r="Z384" i="51" s="1"/>
  <c r="X381" i="51"/>
  <c r="Y381" i="51" s="1"/>
  <c r="Z381" i="51" s="1"/>
  <c r="X380" i="51"/>
  <c r="Y380" i="51" s="1"/>
  <c r="Z380" i="51" s="1"/>
  <c r="X672" i="51"/>
  <c r="Y672" i="51" s="1"/>
  <c r="X671" i="51"/>
  <c r="Y671" i="51" s="1"/>
  <c r="X662" i="51"/>
  <c r="Y662" i="51" s="1"/>
  <c r="Z662" i="51" s="1"/>
  <c r="X655" i="51"/>
  <c r="Y655" i="51" s="1"/>
  <c r="Z655" i="51" s="1"/>
  <c r="X652" i="51"/>
  <c r="Y652" i="51" s="1"/>
  <c r="Z652" i="51" s="1"/>
  <c r="X651" i="51"/>
  <c r="Y651" i="51" s="1"/>
  <c r="Z651" i="51" s="1"/>
  <c r="X630" i="51"/>
  <c r="Y630" i="51" s="1"/>
  <c r="X622" i="51"/>
  <c r="Y622" i="51" s="1"/>
  <c r="Z622" i="51" s="1"/>
  <c r="X621" i="51"/>
  <c r="Y621" i="51" s="1"/>
  <c r="Z621" i="51" s="1"/>
  <c r="X618" i="51"/>
  <c r="Y618" i="51" s="1"/>
  <c r="Z618" i="51" s="1"/>
  <c r="X617" i="51"/>
  <c r="Y617" i="51" s="1"/>
  <c r="Z617" i="51" s="1"/>
  <c r="X614" i="51"/>
  <c r="Y614" i="51" s="1"/>
  <c r="X613" i="51"/>
  <c r="Y613" i="51" s="1"/>
  <c r="X603" i="51"/>
  <c r="Y603" i="51" s="1"/>
  <c r="Z603" i="51" s="1"/>
  <c r="X595" i="51"/>
  <c r="Y595" i="51" s="1"/>
  <c r="Z595" i="51" s="1"/>
  <c r="X586" i="51"/>
  <c r="Y586" i="51" s="1"/>
  <c r="Z586" i="51" s="1"/>
  <c r="X554" i="51"/>
  <c r="Y554" i="51" s="1"/>
  <c r="Z554" i="51" s="1"/>
  <c r="X545" i="51"/>
  <c r="Y545" i="51" s="1"/>
  <c r="Z545" i="51" s="1"/>
  <c r="X540" i="51"/>
  <c r="Y540" i="51" s="1"/>
  <c r="Z540" i="51" s="1"/>
  <c r="X535" i="51"/>
  <c r="Y535" i="51" s="1"/>
  <c r="Z535" i="51" s="1"/>
  <c r="X530" i="51"/>
  <c r="Y530" i="51" s="1"/>
  <c r="Z530" i="51" s="1"/>
  <c r="X529" i="51"/>
  <c r="Y529" i="51" s="1"/>
  <c r="Z529" i="51" s="1"/>
  <c r="X522" i="51"/>
  <c r="Y522" i="51" s="1"/>
  <c r="Z522" i="51" s="1"/>
  <c r="X521" i="51"/>
  <c r="Y521" i="51" s="1"/>
  <c r="Z521" i="51" s="1"/>
  <c r="X516" i="51"/>
  <c r="Y516" i="51" s="1"/>
  <c r="X511" i="51"/>
  <c r="Y511" i="51" s="1"/>
  <c r="Z511" i="51" s="1"/>
  <c r="X507" i="51"/>
  <c r="Y507" i="51" s="1"/>
  <c r="Z507" i="51" s="1"/>
  <c r="X500" i="51"/>
  <c r="Y500" i="51" s="1"/>
  <c r="Z500" i="51" s="1"/>
  <c r="X499" i="51"/>
  <c r="Y499" i="51" s="1"/>
  <c r="Z499" i="51" s="1"/>
  <c r="X498" i="51"/>
  <c r="Y498" i="51" s="1"/>
  <c r="Z498" i="51" s="1"/>
  <c r="X489" i="51"/>
  <c r="Y489" i="51" s="1"/>
  <c r="Z489" i="51" s="1"/>
  <c r="X480" i="51"/>
  <c r="Y480" i="51" s="1"/>
  <c r="Z480" i="51" s="1"/>
  <c r="X479" i="51"/>
  <c r="Y479" i="51" s="1"/>
  <c r="Z479" i="51" s="1"/>
  <c r="X476" i="51"/>
  <c r="Y476" i="51" s="1"/>
  <c r="Z476" i="51" s="1"/>
  <c r="X447" i="51"/>
  <c r="Y447" i="51" s="1"/>
  <c r="X440" i="51"/>
  <c r="Y440" i="51" s="1"/>
  <c r="Z440" i="51" s="1"/>
  <c r="X437" i="51"/>
  <c r="Y437" i="51" s="1"/>
  <c r="Z437" i="51" s="1"/>
  <c r="X435" i="51"/>
  <c r="Y435" i="51" s="1"/>
  <c r="Z435" i="51" s="1"/>
  <c r="X433" i="51"/>
  <c r="Y433" i="51" s="1"/>
  <c r="Z433" i="51" s="1"/>
  <c r="X426" i="51"/>
  <c r="Y426" i="51" s="1"/>
  <c r="Z426" i="51" s="1"/>
  <c r="X415" i="51"/>
  <c r="Y415" i="51" s="1"/>
  <c r="Z415" i="51" s="1"/>
  <c r="X363" i="51"/>
  <c r="Y363" i="51" s="1"/>
  <c r="Z363" i="51" s="1"/>
  <c r="X357" i="51"/>
  <c r="Y357" i="51" s="1"/>
  <c r="Z357" i="51" s="1"/>
  <c r="X356" i="51"/>
  <c r="Y356" i="51" s="1"/>
  <c r="Z356" i="51" s="1"/>
  <c r="X353" i="51"/>
  <c r="Y353" i="51" s="1"/>
  <c r="Z353" i="51" s="1"/>
  <c r="X352" i="51"/>
  <c r="Y352" i="51" s="1"/>
  <c r="Z352" i="51" s="1"/>
  <c r="X349" i="51"/>
  <c r="Y349" i="51" s="1"/>
  <c r="X339" i="51"/>
  <c r="Y339" i="51" s="1"/>
  <c r="Z339" i="51" s="1"/>
  <c r="X338" i="51"/>
  <c r="Y338" i="51" s="1"/>
  <c r="Z338" i="51" s="1"/>
  <c r="X336" i="51"/>
  <c r="Y336" i="51" s="1"/>
  <c r="Z336" i="51" s="1"/>
  <c r="X334" i="51"/>
  <c r="Y334" i="51" s="1"/>
  <c r="Z334" i="51" s="1"/>
  <c r="X331" i="51"/>
  <c r="Y331" i="51" s="1"/>
  <c r="Z331" i="51" s="1"/>
  <c r="X330" i="51"/>
  <c r="Y330" i="51" s="1"/>
  <c r="Z330" i="51" s="1"/>
  <c r="X319" i="51"/>
  <c r="Y319" i="51" s="1"/>
  <c r="Z319" i="51" s="1"/>
  <c r="X318" i="51"/>
  <c r="Y318" i="51" s="1"/>
  <c r="Z318" i="51" s="1"/>
  <c r="X315" i="51"/>
  <c r="Y315" i="51" s="1"/>
  <c r="Z315" i="51" s="1"/>
  <c r="X314" i="51"/>
  <c r="Y314" i="51" s="1"/>
  <c r="Z314" i="51" s="1"/>
  <c r="X313" i="51"/>
  <c r="Y313" i="51" s="1"/>
  <c r="Z313" i="51" s="1"/>
  <c r="X311" i="51"/>
  <c r="Y311" i="51" s="1"/>
  <c r="Z311" i="51" s="1"/>
  <c r="X310" i="51"/>
  <c r="Y310" i="51" s="1"/>
  <c r="Z310" i="51" s="1"/>
  <c r="X304" i="51"/>
  <c r="Y304" i="51" s="1"/>
  <c r="Z304" i="51" s="1"/>
  <c r="AA304" i="51" s="1"/>
  <c r="X302" i="51"/>
  <c r="Y302" i="51" s="1"/>
  <c r="Z302" i="51" s="1"/>
  <c r="AA302" i="51" s="1"/>
  <c r="X301" i="51"/>
  <c r="Y301" i="51" s="1"/>
  <c r="Z301" i="51" s="1"/>
  <c r="X298" i="51"/>
  <c r="Y298" i="51" s="1"/>
  <c r="Z298" i="51" s="1"/>
  <c r="X294" i="51"/>
  <c r="Y294" i="51" s="1"/>
  <c r="Z294" i="51" s="1"/>
  <c r="X293" i="51"/>
  <c r="Y293" i="51" s="1"/>
  <c r="Z293" i="51" s="1"/>
  <c r="X288" i="51"/>
  <c r="Y288" i="51" s="1"/>
  <c r="X287" i="51"/>
  <c r="Y287" i="51" s="1"/>
  <c r="Z287" i="51" s="1"/>
  <c r="X285" i="51"/>
  <c r="Y285" i="51" s="1"/>
  <c r="Z285" i="51" s="1"/>
  <c r="X284" i="51"/>
  <c r="Y284" i="51" s="1"/>
  <c r="Z284" i="51" s="1"/>
  <c r="X283" i="51"/>
  <c r="Y283" i="51" s="1"/>
  <c r="Z283" i="51" s="1"/>
  <c r="X281" i="51"/>
  <c r="Y281" i="51" s="1"/>
  <c r="Z281" i="51" s="1"/>
  <c r="X280" i="51"/>
  <c r="Y280" i="51" s="1"/>
  <c r="Z280" i="51" s="1"/>
  <c r="X279" i="51"/>
  <c r="Y279" i="51" s="1"/>
  <c r="Z279" i="51" s="1"/>
  <c r="X274" i="51"/>
  <c r="Y274" i="51" s="1"/>
  <c r="Z274" i="51" s="1"/>
  <c r="X273" i="51"/>
  <c r="Y273" i="51" s="1"/>
  <c r="Z273" i="51" s="1"/>
  <c r="X270" i="51"/>
  <c r="Y270" i="51" s="1"/>
  <c r="Z270" i="51" s="1"/>
  <c r="X269" i="51"/>
  <c r="Y269" i="51" s="1"/>
  <c r="Z269" i="51" s="1"/>
  <c r="X266" i="51"/>
  <c r="Y266" i="51" s="1"/>
  <c r="Z266" i="51" s="1"/>
  <c r="X265" i="51"/>
  <c r="Y265" i="51" s="1"/>
  <c r="Z265" i="51" s="1"/>
  <c r="X262" i="51"/>
  <c r="Y262" i="51" s="1"/>
  <c r="Z262" i="51" s="1"/>
  <c r="X261" i="51"/>
  <c r="Y261" i="51" s="1"/>
  <c r="Z261" i="51" s="1"/>
  <c r="X258" i="51"/>
  <c r="Y258" i="51" s="1"/>
  <c r="Z258" i="51" s="1"/>
  <c r="X257" i="51"/>
  <c r="Y257" i="51" s="1"/>
  <c r="Z257" i="51" s="1"/>
  <c r="X253" i="51"/>
  <c r="Y253" i="51" s="1"/>
  <c r="Z253" i="51" s="1"/>
  <c r="X252" i="51"/>
  <c r="Y252" i="51" s="1"/>
  <c r="Z252" i="51" s="1"/>
  <c r="X249" i="51"/>
  <c r="Y249" i="51" s="1"/>
  <c r="Z249" i="51" s="1"/>
  <c r="X248" i="51"/>
  <c r="Y248" i="51" s="1"/>
  <c r="Z248" i="51" s="1"/>
  <c r="X244" i="51"/>
  <c r="Y244" i="51" s="1"/>
  <c r="Z244" i="51" s="1"/>
  <c r="X242" i="51"/>
  <c r="Y242" i="51" s="1"/>
  <c r="Z242" i="51" s="1"/>
  <c r="X241" i="51"/>
  <c r="X240" i="51"/>
  <c r="Y240" i="51" s="1"/>
  <c r="Z240" i="51" s="1"/>
  <c r="X239" i="51"/>
  <c r="Y239" i="51" s="1"/>
  <c r="Z239" i="51" s="1"/>
  <c r="X238" i="51"/>
  <c r="Y238" i="51" s="1"/>
  <c r="Z238" i="51" s="1"/>
  <c r="X237" i="51"/>
  <c r="Y237" i="51" s="1"/>
  <c r="Z237" i="51" s="1"/>
  <c r="X236" i="51"/>
  <c r="Y236" i="51" s="1"/>
  <c r="Z236" i="51" s="1"/>
  <c r="X233" i="51"/>
  <c r="Y233" i="51" s="1"/>
  <c r="Z233" i="51" s="1"/>
  <c r="X231" i="51"/>
  <c r="Y231" i="51" s="1"/>
  <c r="Z231" i="51" s="1"/>
  <c r="X228" i="51"/>
  <c r="Y228" i="51" s="1"/>
  <c r="Z228" i="51" s="1"/>
  <c r="X226" i="51"/>
  <c r="Y226" i="51" s="1"/>
  <c r="Z226" i="51" s="1"/>
  <c r="X225" i="51"/>
  <c r="Y225" i="51" s="1"/>
  <c r="Z225" i="51" s="1"/>
  <c r="X222" i="51"/>
  <c r="Y222" i="51" s="1"/>
  <c r="Z222" i="51" s="1"/>
  <c r="X221" i="51"/>
  <c r="Y221" i="51" s="1"/>
  <c r="Z221" i="51" s="1"/>
  <c r="X218" i="51"/>
  <c r="Y218" i="51" s="1"/>
  <c r="Z218" i="51" s="1"/>
  <c r="X216" i="51"/>
  <c r="Y216" i="51" s="1"/>
  <c r="Z216" i="51" s="1"/>
  <c r="X213" i="51"/>
  <c r="Y213" i="51" s="1"/>
  <c r="Z213" i="51" s="1"/>
  <c r="X212" i="51"/>
  <c r="Y212" i="51" s="1"/>
  <c r="Z212" i="51" s="1"/>
  <c r="X209" i="51"/>
  <c r="Y209" i="51" s="1"/>
  <c r="Z209" i="51" s="1"/>
  <c r="X208" i="51"/>
  <c r="Y208" i="51" s="1"/>
  <c r="Z208" i="51" s="1"/>
  <c r="X204" i="51"/>
  <c r="Y204" i="51" s="1"/>
  <c r="Z204" i="51" s="1"/>
  <c r="X203" i="51"/>
  <c r="Y203" i="51" s="1"/>
  <c r="Z203" i="51" s="1"/>
  <c r="X200" i="51"/>
  <c r="Y200" i="51" s="1"/>
  <c r="Z200" i="51" s="1"/>
  <c r="X199" i="51"/>
  <c r="Y199" i="51" s="1"/>
  <c r="Z199" i="51" s="1"/>
  <c r="X196" i="51"/>
  <c r="Y196" i="51" s="1"/>
  <c r="Z196" i="51" s="1"/>
  <c r="X195" i="51"/>
  <c r="Y195" i="51" s="1"/>
  <c r="Z195" i="51" s="1"/>
  <c r="X192" i="51"/>
  <c r="Y192" i="51" s="1"/>
  <c r="Z192" i="51" s="1"/>
  <c r="X191" i="51"/>
  <c r="Y191" i="51" s="1"/>
  <c r="Z191" i="51" s="1"/>
  <c r="X188" i="51"/>
  <c r="Y188" i="51" s="1"/>
  <c r="Z188" i="51" s="1"/>
  <c r="X187" i="51"/>
  <c r="Y187" i="51" s="1"/>
  <c r="Z187" i="51" s="1"/>
  <c r="X184" i="51"/>
  <c r="Y184" i="51" s="1"/>
  <c r="Z184" i="51" s="1"/>
  <c r="X183" i="51"/>
  <c r="Y183" i="51" s="1"/>
  <c r="Z183" i="51" s="1"/>
  <c r="X180" i="51"/>
  <c r="Y180" i="51" s="1"/>
  <c r="Z180" i="51" s="1"/>
  <c r="X179" i="51"/>
  <c r="Y179" i="51" s="1"/>
  <c r="Z179" i="51" s="1"/>
  <c r="X176" i="51"/>
  <c r="Y176" i="51" s="1"/>
  <c r="Z176" i="51" s="1"/>
  <c r="X175" i="51"/>
  <c r="Y175" i="51" s="1"/>
  <c r="Z175" i="51" s="1"/>
  <c r="X172" i="51"/>
  <c r="Y172" i="51" s="1"/>
  <c r="Z172" i="51" s="1"/>
  <c r="X171" i="51"/>
  <c r="Y171" i="51" s="1"/>
  <c r="Z171" i="51" s="1"/>
  <c r="X167" i="51"/>
  <c r="Y167" i="51" s="1"/>
  <c r="Z167" i="51" s="1"/>
  <c r="X166" i="51"/>
  <c r="Y166" i="51" s="1"/>
  <c r="Z166" i="51" s="1"/>
  <c r="X163" i="51"/>
  <c r="Y163" i="51" s="1"/>
  <c r="Z163" i="51" s="1"/>
  <c r="X162" i="51"/>
  <c r="Y162" i="51" s="1"/>
  <c r="Z162" i="51" s="1"/>
  <c r="X159" i="51"/>
  <c r="Y159" i="51" s="1"/>
  <c r="Z159" i="51" s="1"/>
  <c r="X158" i="51"/>
  <c r="Y158" i="51" s="1"/>
  <c r="Z158" i="51" s="1"/>
  <c r="X155" i="51"/>
  <c r="Y155" i="51" s="1"/>
  <c r="Z155" i="51" s="1"/>
  <c r="X154" i="51"/>
  <c r="Y154" i="51" s="1"/>
  <c r="Z154" i="51" s="1"/>
  <c r="X151" i="51"/>
  <c r="Y151" i="51" s="1"/>
  <c r="Z151" i="51" s="1"/>
  <c r="X150" i="51"/>
  <c r="Y150" i="51" s="1"/>
  <c r="Z150" i="51" s="1"/>
  <c r="X146" i="51"/>
  <c r="Y146" i="51" s="1"/>
  <c r="Z146" i="51" s="1"/>
  <c r="X145" i="51"/>
  <c r="Y145" i="51" s="1"/>
  <c r="Z145" i="51" s="1"/>
  <c r="X142" i="51"/>
  <c r="Y142" i="51" s="1"/>
  <c r="Z142" i="51" s="1"/>
  <c r="X141" i="51"/>
  <c r="Y141" i="51" s="1"/>
  <c r="Z141" i="51" s="1"/>
  <c r="X138" i="51"/>
  <c r="Y138" i="51" s="1"/>
  <c r="Z138" i="51" s="1"/>
  <c r="X137" i="51"/>
  <c r="Y137" i="51" s="1"/>
  <c r="Z137" i="51" s="1"/>
  <c r="X134" i="51"/>
  <c r="Y134" i="51" s="1"/>
  <c r="Z134" i="51" s="1"/>
  <c r="X133" i="51"/>
  <c r="Y133" i="51" s="1"/>
  <c r="Z133" i="51" s="1"/>
  <c r="X130" i="51"/>
  <c r="Y130" i="51" s="1"/>
  <c r="Z130" i="51" s="1"/>
  <c r="X129" i="51"/>
  <c r="Y129" i="51" s="1"/>
  <c r="Z129" i="51" s="1"/>
  <c r="X126" i="51"/>
  <c r="Y126" i="51" s="1"/>
  <c r="Z126" i="51" s="1"/>
  <c r="X125" i="51"/>
  <c r="Y125" i="51" s="1"/>
  <c r="Z125" i="51" s="1"/>
  <c r="X122" i="51"/>
  <c r="Y122" i="51" s="1"/>
  <c r="Z122" i="51" s="1"/>
  <c r="X120" i="51"/>
  <c r="Y120" i="51" s="1"/>
  <c r="Z120" i="51" s="1"/>
  <c r="X117" i="51"/>
  <c r="Y117" i="51" s="1"/>
  <c r="Z117" i="51" s="1"/>
  <c r="X116" i="51"/>
  <c r="Y116" i="51" s="1"/>
  <c r="Z116" i="51" s="1"/>
  <c r="X113" i="51"/>
  <c r="Y113" i="51" s="1"/>
  <c r="Z113" i="51" s="1"/>
  <c r="X112" i="51"/>
  <c r="Y112" i="51" s="1"/>
  <c r="Z112" i="51" s="1"/>
  <c r="X108" i="51"/>
  <c r="Y108" i="51" s="1"/>
  <c r="Z108" i="51" s="1"/>
  <c r="AA108" i="51" s="1"/>
  <c r="X106" i="51"/>
  <c r="Y106" i="51" s="1"/>
  <c r="Z106" i="51" s="1"/>
  <c r="AA106" i="51" s="1"/>
  <c r="X104" i="51"/>
  <c r="Y104" i="51" s="1"/>
  <c r="Z104" i="51" s="1"/>
  <c r="AA104" i="51" s="1"/>
  <c r="X102" i="51"/>
  <c r="Y102" i="51" s="1"/>
  <c r="Z102" i="51" s="1"/>
  <c r="AA102" i="51" s="1"/>
  <c r="X100" i="51"/>
  <c r="Y100" i="51" s="1"/>
  <c r="Z100" i="51" s="1"/>
  <c r="AA100" i="51" s="1"/>
  <c r="X98" i="51"/>
  <c r="Y98" i="51" s="1"/>
  <c r="Z98" i="51" s="1"/>
  <c r="AA98" i="51" s="1"/>
  <c r="X96" i="51"/>
  <c r="Y96" i="51" s="1"/>
  <c r="Z96" i="51" s="1"/>
  <c r="AA96" i="51" s="1"/>
  <c r="X94" i="51"/>
  <c r="Y94" i="51" s="1"/>
  <c r="Z94" i="51" s="1"/>
  <c r="AA94" i="51" s="1"/>
  <c r="X92" i="51"/>
  <c r="Y92" i="51" s="1"/>
  <c r="Z92" i="51" s="1"/>
  <c r="AA92" i="51" s="1"/>
  <c r="X76" i="51"/>
  <c r="Y76" i="51" s="1"/>
  <c r="Z76" i="51" s="1"/>
  <c r="X74" i="51"/>
  <c r="Y74" i="51" s="1"/>
  <c r="Z74" i="51" s="1"/>
  <c r="X72" i="51"/>
  <c r="Y72" i="51" s="1"/>
  <c r="Z72" i="51" s="1"/>
  <c r="X70" i="51"/>
  <c r="Y70" i="51" s="1"/>
  <c r="Z70" i="51" s="1"/>
  <c r="X68" i="51"/>
  <c r="Y68" i="51" s="1"/>
  <c r="Z68" i="51" s="1"/>
  <c r="X63" i="51"/>
  <c r="Y63" i="51" s="1"/>
  <c r="Z63" i="51" s="1"/>
  <c r="X56" i="51"/>
  <c r="Y56" i="51" s="1"/>
  <c r="Z56" i="51" s="1"/>
  <c r="X55" i="51"/>
  <c r="Y55" i="51" s="1"/>
  <c r="Z55" i="51" s="1"/>
  <c r="X54" i="51"/>
  <c r="Y54" i="51" s="1"/>
  <c r="Z54" i="51" s="1"/>
  <c r="X48" i="51"/>
  <c r="Y48" i="51" s="1"/>
  <c r="Z48" i="51" s="1"/>
  <c r="X47" i="51"/>
  <c r="Y47" i="51" s="1"/>
  <c r="Z47" i="51" s="1"/>
  <c r="X44" i="51"/>
  <c r="Y44" i="51" s="1"/>
  <c r="Z44" i="51" s="1"/>
  <c r="X43" i="51"/>
  <c r="Y43" i="51" s="1"/>
  <c r="Z43" i="51" s="1"/>
  <c r="X42" i="51"/>
  <c r="Y42" i="51" s="1"/>
  <c r="Z42" i="51" s="1"/>
  <c r="X41" i="51"/>
  <c r="Y41" i="51" s="1"/>
  <c r="Z41" i="51" s="1"/>
  <c r="X40" i="51"/>
  <c r="Y40" i="51" s="1"/>
  <c r="Z40" i="51" s="1"/>
  <c r="X38" i="51"/>
  <c r="Y38" i="51" s="1"/>
  <c r="Z38" i="51" s="1"/>
  <c r="X37" i="51"/>
  <c r="Y37" i="51" s="1"/>
  <c r="Z37" i="51" s="1"/>
  <c r="X33" i="51"/>
  <c r="Y33" i="51" s="1"/>
  <c r="Z33" i="51" s="1"/>
  <c r="X30" i="51"/>
  <c r="Y30" i="51" s="1"/>
  <c r="Z30" i="51" s="1"/>
  <c r="X25" i="51"/>
  <c r="Y25" i="51" s="1"/>
  <c r="Z25" i="51" s="1"/>
  <c r="X22" i="51"/>
  <c r="Y22" i="51" s="1"/>
  <c r="Z22" i="51" s="1"/>
  <c r="X19" i="51"/>
  <c r="Y19" i="51" s="1"/>
  <c r="Z19" i="51" s="1"/>
  <c r="X17" i="51"/>
  <c r="Y17" i="51" s="1"/>
  <c r="Z17" i="51" s="1"/>
  <c r="X16" i="51"/>
  <c r="Y16" i="51" s="1"/>
  <c r="Z16" i="51" s="1"/>
  <c r="X15" i="51"/>
  <c r="Y15" i="51" s="1"/>
  <c r="Z15" i="51" s="1"/>
  <c r="X14" i="51"/>
  <c r="Y14" i="51" s="1"/>
  <c r="Z14" i="51" s="1"/>
  <c r="X13" i="51"/>
  <c r="Y13" i="51" s="1"/>
  <c r="Z13" i="51" s="1"/>
  <c r="X666" i="51"/>
  <c r="Y666" i="51" s="1"/>
  <c r="Z666" i="51" s="1"/>
  <c r="X626" i="51"/>
  <c r="Y626" i="51" s="1"/>
  <c r="Z626" i="51" s="1"/>
  <c r="X607" i="51"/>
  <c r="Y607" i="51" s="1"/>
  <c r="X599" i="51"/>
  <c r="Y599" i="51" s="1"/>
  <c r="Z599" i="51" s="1"/>
  <c r="X591" i="51"/>
  <c r="Y591" i="51" s="1"/>
  <c r="Z591" i="51" s="1"/>
  <c r="X558" i="51"/>
  <c r="Y558" i="51" s="1"/>
  <c r="Z558" i="51" s="1"/>
  <c r="X549" i="51"/>
  <c r="Y549" i="51" s="1"/>
  <c r="Z549" i="51" s="1"/>
  <c r="X538" i="51"/>
  <c r="Y538" i="51" s="1"/>
  <c r="Z538" i="51" s="1"/>
  <c r="X537" i="51"/>
  <c r="Y537" i="51" s="1"/>
  <c r="Z537" i="51" s="1"/>
  <c r="X532" i="51"/>
  <c r="Y532" i="51" s="1"/>
  <c r="Z532" i="51" s="1"/>
  <c r="X527" i="51"/>
  <c r="Y527" i="51" s="1"/>
  <c r="Z527" i="51" s="1"/>
  <c r="X525" i="51"/>
  <c r="Y525" i="51" s="1"/>
  <c r="Z525" i="51" s="1"/>
  <c r="X519" i="51"/>
  <c r="Y519" i="51" s="1"/>
  <c r="Z519" i="51" s="1"/>
  <c r="X514" i="51"/>
  <c r="Y514" i="51" s="1"/>
  <c r="Z514" i="51" s="1"/>
  <c r="X513" i="51"/>
  <c r="Y513" i="51" s="1"/>
  <c r="Z513" i="51" s="1"/>
  <c r="X502" i="51"/>
  <c r="Y502" i="51" s="1"/>
  <c r="Z502" i="51" s="1"/>
  <c r="X496" i="51"/>
  <c r="Y496" i="51" s="1"/>
  <c r="Z496" i="51" s="1"/>
  <c r="X495" i="51"/>
  <c r="Y495" i="51" s="1"/>
  <c r="Z495" i="51" s="1"/>
  <c r="X493" i="51"/>
  <c r="Y493" i="51" s="1"/>
  <c r="Z493" i="51" s="1"/>
  <c r="X491" i="51"/>
  <c r="Y491" i="51" s="1"/>
  <c r="Z491" i="51" s="1"/>
  <c r="X485" i="51"/>
  <c r="Y485" i="51" s="1"/>
  <c r="Z485" i="51" s="1"/>
  <c r="X474" i="51"/>
  <c r="Y474" i="51" s="1"/>
  <c r="Z474" i="51" s="1"/>
  <c r="X473" i="51"/>
  <c r="Y473" i="51" s="1"/>
  <c r="Z473" i="51" s="1"/>
  <c r="X472" i="51"/>
  <c r="Y472" i="51" s="1"/>
  <c r="Z472" i="51" s="1"/>
  <c r="X471" i="51"/>
  <c r="Y471" i="51" s="1"/>
  <c r="Z471" i="51" s="1"/>
  <c r="X470" i="51"/>
  <c r="Y470" i="51" s="1"/>
  <c r="Z470" i="51" s="1"/>
  <c r="X469" i="51"/>
  <c r="Y469" i="51" s="1"/>
  <c r="Z469" i="51" s="1"/>
  <c r="X468" i="51"/>
  <c r="Y468" i="51" s="1"/>
  <c r="Z468" i="51" s="1"/>
  <c r="X467" i="51"/>
  <c r="Y467" i="51" s="1"/>
  <c r="Z467" i="51" s="1"/>
  <c r="X466" i="51"/>
  <c r="Y466" i="51" s="1"/>
  <c r="Z466" i="51" s="1"/>
  <c r="X463" i="51"/>
  <c r="Y463" i="51" s="1"/>
  <c r="Z463" i="51" s="1"/>
  <c r="X462" i="51"/>
  <c r="Y462" i="51" s="1"/>
  <c r="Z462" i="51" s="1"/>
  <c r="X460" i="51"/>
  <c r="Y460" i="51" s="1"/>
  <c r="Z460" i="51" s="1"/>
  <c r="X459" i="51"/>
  <c r="Y459" i="51" s="1"/>
  <c r="Z459" i="51" s="1"/>
  <c r="X443" i="51"/>
  <c r="Y443" i="51" s="1"/>
  <c r="Z443" i="51" s="1"/>
  <c r="X424" i="51"/>
  <c r="Y424" i="51" s="1"/>
  <c r="Z424" i="51" s="1"/>
  <c r="X362" i="51"/>
  <c r="Y362" i="51" s="1"/>
  <c r="Z362" i="51" s="1"/>
  <c r="X360" i="51"/>
  <c r="Y360" i="51" s="1"/>
  <c r="Z360" i="51" s="1"/>
  <c r="X359" i="51"/>
  <c r="Y359" i="51" s="1"/>
  <c r="X358" i="51"/>
  <c r="Y358" i="51" s="1"/>
  <c r="Z358" i="51" s="1"/>
  <c r="X355" i="51"/>
  <c r="Y355" i="51" s="1"/>
  <c r="Z355" i="51" s="1"/>
  <c r="X354" i="51"/>
  <c r="Y354" i="51" s="1"/>
  <c r="Z354" i="51" s="1"/>
  <c r="X351" i="51"/>
  <c r="Y351" i="51" s="1"/>
  <c r="Z351" i="51" s="1"/>
  <c r="X350" i="51"/>
  <c r="Y350" i="51" s="1"/>
  <c r="Z350" i="51" s="1"/>
  <c r="X312" i="51"/>
  <c r="Y312" i="51" s="1"/>
  <c r="Z312" i="51" s="1"/>
  <c r="X309" i="51"/>
  <c r="Y309" i="51" s="1"/>
  <c r="Z309" i="51" s="1"/>
  <c r="X308" i="51"/>
  <c r="Y308" i="51" s="1"/>
  <c r="Z308" i="51" s="1"/>
  <c r="X307" i="51"/>
  <c r="Y307" i="51" s="1"/>
  <c r="Z307" i="51" s="1"/>
  <c r="X305" i="51"/>
  <c r="Y305" i="51" s="1"/>
  <c r="Z305" i="51" s="1"/>
  <c r="AA305" i="51" s="1"/>
  <c r="X297" i="51"/>
  <c r="Y297" i="51" s="1"/>
  <c r="Z297" i="51" s="1"/>
  <c r="X296" i="51"/>
  <c r="Y296" i="51" s="1"/>
  <c r="Z296" i="51" s="1"/>
  <c r="X295" i="51"/>
  <c r="Y295" i="51" s="1"/>
  <c r="Z295" i="51" s="1"/>
  <c r="X292" i="51"/>
  <c r="Y292" i="51" s="1"/>
  <c r="Z292" i="51" s="1"/>
  <c r="X291" i="51"/>
  <c r="Y291" i="51" s="1"/>
  <c r="Z291" i="51" s="1"/>
  <c r="X290" i="51"/>
  <c r="Y290" i="51" s="1"/>
  <c r="Z290" i="51" s="1"/>
  <c r="X289" i="51"/>
  <c r="Y289" i="51" s="1"/>
  <c r="Z289" i="51" s="1"/>
  <c r="X286" i="51"/>
  <c r="Y286" i="51" s="1"/>
  <c r="Z286" i="51" s="1"/>
  <c r="X278" i="51"/>
  <c r="Y278" i="51" s="1"/>
  <c r="Z278" i="51" s="1"/>
  <c r="X275" i="51"/>
  <c r="Y275" i="51" s="1"/>
  <c r="Z275" i="51" s="1"/>
  <c r="X272" i="51"/>
  <c r="Y272" i="51" s="1"/>
  <c r="Z272" i="51" s="1"/>
  <c r="X271" i="51"/>
  <c r="Y271" i="51" s="1"/>
  <c r="Z271" i="51" s="1"/>
  <c r="X268" i="51"/>
  <c r="Y268" i="51" s="1"/>
  <c r="Z268" i="51" s="1"/>
  <c r="X267" i="51"/>
  <c r="Y267" i="51" s="1"/>
  <c r="Z267" i="51" s="1"/>
  <c r="X264" i="51"/>
  <c r="Y264" i="51" s="1"/>
  <c r="Z264" i="51" s="1"/>
  <c r="X263" i="51"/>
  <c r="Y263" i="51" s="1"/>
  <c r="Z263" i="51" s="1"/>
  <c r="X260" i="51"/>
  <c r="Y260" i="51" s="1"/>
  <c r="Z260" i="51" s="1"/>
  <c r="X259" i="51"/>
  <c r="Y259" i="51" s="1"/>
  <c r="Z259" i="51" s="1"/>
  <c r="X256" i="51"/>
  <c r="Y256" i="51" s="1"/>
  <c r="Z256" i="51" s="1"/>
  <c r="X255" i="51"/>
  <c r="Y255" i="51" s="1"/>
  <c r="Z255" i="51" s="1"/>
  <c r="X251" i="51"/>
  <c r="Y251" i="51" s="1"/>
  <c r="Z251" i="51" s="1"/>
  <c r="X250" i="51"/>
  <c r="Y250" i="51" s="1"/>
  <c r="Z250" i="51" s="1"/>
  <c r="X247" i="51"/>
  <c r="Y247" i="51" s="1"/>
  <c r="Z247" i="51" s="1"/>
  <c r="X232" i="51"/>
  <c r="Y232" i="51" s="1"/>
  <c r="Z232" i="51" s="1"/>
  <c r="X227" i="51"/>
  <c r="Y227" i="51" s="1"/>
  <c r="Z227" i="51" s="1"/>
  <c r="X109" i="51"/>
  <c r="Y109" i="51" s="1"/>
  <c r="Z109" i="51" s="1"/>
  <c r="AA109" i="51" s="1"/>
  <c r="X107" i="51"/>
  <c r="Y107" i="51" s="1"/>
  <c r="Z107" i="51" s="1"/>
  <c r="AA107" i="51" s="1"/>
  <c r="X105" i="51"/>
  <c r="Y105" i="51" s="1"/>
  <c r="Z105" i="51" s="1"/>
  <c r="AA105" i="51" s="1"/>
  <c r="X103" i="51"/>
  <c r="Y103" i="51" s="1"/>
  <c r="Z103" i="51" s="1"/>
  <c r="AA103" i="51" s="1"/>
  <c r="X101" i="51"/>
  <c r="Y101" i="51" s="1"/>
  <c r="Z101" i="51" s="1"/>
  <c r="AA101" i="51" s="1"/>
  <c r="X99" i="51"/>
  <c r="Y99" i="51" s="1"/>
  <c r="Z99" i="51" s="1"/>
  <c r="AA99" i="51" s="1"/>
  <c r="X97" i="51"/>
  <c r="Y97" i="51" s="1"/>
  <c r="Z97" i="51" s="1"/>
  <c r="AA97" i="51" s="1"/>
  <c r="X95" i="51"/>
  <c r="Y95" i="51" s="1"/>
  <c r="Z95" i="51" s="1"/>
  <c r="AA95" i="51" s="1"/>
  <c r="X93" i="51"/>
  <c r="Y93" i="51" s="1"/>
  <c r="Z93" i="51" s="1"/>
  <c r="AA93" i="51" s="1"/>
  <c r="X91" i="51"/>
  <c r="Y91" i="51" s="1"/>
  <c r="Z91" i="51" s="1"/>
  <c r="AA91" i="51" s="1"/>
  <c r="X90" i="51"/>
  <c r="Y90" i="51" s="1"/>
  <c r="Z90" i="51" s="1"/>
  <c r="AA90" i="51" s="1"/>
  <c r="X89" i="51"/>
  <c r="Y89" i="51" s="1"/>
  <c r="Z89" i="51" s="1"/>
  <c r="AA89" i="51" s="1"/>
  <c r="X88" i="51"/>
  <c r="Y88" i="51" s="1"/>
  <c r="Z88" i="51" s="1"/>
  <c r="AA88" i="51" s="1"/>
  <c r="X87" i="51"/>
  <c r="Y87" i="51" s="1"/>
  <c r="Z87" i="51" s="1"/>
  <c r="AA87" i="51" s="1"/>
  <c r="X86" i="51"/>
  <c r="Y86" i="51" s="1"/>
  <c r="Z86" i="51" s="1"/>
  <c r="AA86" i="51" s="1"/>
  <c r="X85" i="51"/>
  <c r="Y85" i="51" s="1"/>
  <c r="Z85" i="51" s="1"/>
  <c r="AA85" i="51" s="1"/>
  <c r="X84" i="51"/>
  <c r="Y84" i="51" s="1"/>
  <c r="Z84" i="51" s="1"/>
  <c r="AA84" i="51" s="1"/>
  <c r="X83" i="51"/>
  <c r="Y83" i="51" s="1"/>
  <c r="Z83" i="51" s="1"/>
  <c r="AA83" i="51" s="1"/>
  <c r="X82" i="51"/>
  <c r="Y82" i="51" s="1"/>
  <c r="Z82" i="51" s="1"/>
  <c r="AA82" i="51" s="1"/>
  <c r="X81" i="51"/>
  <c r="Y81" i="51" s="1"/>
  <c r="Z81" i="51" s="1"/>
  <c r="AA81" i="51" s="1"/>
  <c r="X80" i="51"/>
  <c r="Y80" i="51" s="1"/>
  <c r="Z80" i="51" s="1"/>
  <c r="AA80" i="51" s="1"/>
  <c r="X79" i="51"/>
  <c r="Y79" i="51" s="1"/>
  <c r="Z79" i="51" s="1"/>
  <c r="AA79" i="51" s="1"/>
  <c r="X78" i="51"/>
  <c r="Y78" i="51" s="1"/>
  <c r="Z78" i="51" s="1"/>
  <c r="AA78" i="51" s="1"/>
  <c r="X77" i="51"/>
  <c r="Y77" i="51" s="1"/>
  <c r="Z77" i="51" s="1"/>
  <c r="AA77" i="51" s="1"/>
  <c r="X73" i="51"/>
  <c r="Y73" i="51" s="1"/>
  <c r="Z73" i="51" s="1"/>
  <c r="X69" i="51"/>
  <c r="Y69" i="51" s="1"/>
  <c r="Z69" i="51" s="1"/>
  <c r="X62" i="51"/>
  <c r="Y62" i="51" s="1"/>
  <c r="Z62" i="51" s="1"/>
  <c r="X61" i="51"/>
  <c r="Y61" i="51" s="1"/>
  <c r="Z61" i="51" s="1"/>
  <c r="X60" i="51"/>
  <c r="Y60" i="51" s="1"/>
  <c r="Z60" i="51" s="1"/>
  <c r="X59" i="51"/>
  <c r="Y59" i="51" s="1"/>
  <c r="Z59" i="51" s="1"/>
  <c r="X58" i="51"/>
  <c r="Y58" i="51" s="1"/>
  <c r="Z58" i="51" s="1"/>
  <c r="X32" i="51"/>
  <c r="Y32" i="51" s="1"/>
  <c r="Z32" i="51" s="1"/>
  <c r="X31" i="51"/>
  <c r="Y31" i="51" s="1"/>
  <c r="Z31" i="51" s="1"/>
  <c r="X24" i="51"/>
  <c r="Y24" i="51" s="1"/>
  <c r="Z24" i="51" s="1"/>
  <c r="X23" i="51"/>
  <c r="Y23" i="51" s="1"/>
  <c r="Z23" i="51" s="1"/>
  <c r="X18" i="51"/>
  <c r="Y18" i="51" s="1"/>
  <c r="Z18" i="51" s="1"/>
  <c r="X458" i="51"/>
  <c r="Y458" i="51" s="1"/>
  <c r="Z458" i="51" s="1"/>
  <c r="X457" i="51"/>
  <c r="Y457" i="51" s="1"/>
  <c r="Z457" i="51" s="1"/>
  <c r="X456" i="51"/>
  <c r="Y456" i="51" s="1"/>
  <c r="Z456" i="51" s="1"/>
  <c r="X454" i="51"/>
  <c r="Y454" i="51" s="1"/>
  <c r="Z454" i="51" s="1"/>
  <c r="X452" i="51"/>
  <c r="Y452" i="51" s="1"/>
  <c r="Z452" i="51" s="1"/>
  <c r="X450" i="51"/>
  <c r="Y450" i="51" s="1"/>
  <c r="Z450" i="51" s="1"/>
  <c r="X431" i="51"/>
  <c r="Y431" i="51" s="1"/>
  <c r="Z431" i="51" s="1"/>
  <c r="X430" i="51"/>
  <c r="Y430" i="51" s="1"/>
  <c r="Z430" i="51" s="1"/>
  <c r="X429" i="51"/>
  <c r="Y429" i="51" s="1"/>
  <c r="Z429" i="51" s="1"/>
  <c r="X428" i="51"/>
  <c r="Y428" i="51" s="1"/>
  <c r="Z428" i="51" s="1"/>
  <c r="X403" i="51"/>
  <c r="Y403" i="51" s="1"/>
  <c r="Z403" i="51" s="1"/>
  <c r="X402" i="51"/>
  <c r="Y402" i="51" s="1"/>
  <c r="Z402" i="51" s="1"/>
  <c r="X399" i="51"/>
  <c r="Y399" i="51" s="1"/>
  <c r="Z399" i="51" s="1"/>
  <c r="X398" i="51"/>
  <c r="Y398" i="51" s="1"/>
  <c r="Z398" i="51" s="1"/>
  <c r="X395" i="51"/>
  <c r="Y395" i="51" s="1"/>
  <c r="Z395" i="51" s="1"/>
  <c r="X394" i="51"/>
  <c r="Y394" i="51" s="1"/>
  <c r="Z394" i="51" s="1"/>
  <c r="X391" i="51"/>
  <c r="Y391" i="51" s="1"/>
  <c r="Z391" i="51" s="1"/>
  <c r="X390" i="51"/>
  <c r="Y390" i="51" s="1"/>
  <c r="Z390" i="51" s="1"/>
  <c r="X387" i="51"/>
  <c r="Y387" i="51" s="1"/>
  <c r="Z387" i="51" s="1"/>
  <c r="X386" i="51"/>
  <c r="Y386" i="51" s="1"/>
  <c r="Z386" i="51" s="1"/>
  <c r="X383" i="51"/>
  <c r="Y383" i="51" s="1"/>
  <c r="Z383" i="51" s="1"/>
  <c r="X382" i="51"/>
  <c r="Y382" i="51" s="1"/>
  <c r="Z382" i="51" s="1"/>
  <c r="X379" i="51"/>
  <c r="Y379" i="51" s="1"/>
  <c r="Z379" i="51" s="1"/>
  <c r="X378" i="51"/>
  <c r="Y378" i="51" s="1"/>
  <c r="Z378" i="51" s="1"/>
  <c r="X377" i="51"/>
  <c r="Y377" i="51" s="1"/>
  <c r="Z377" i="51" s="1"/>
  <c r="X375" i="51"/>
  <c r="Y375" i="51" s="1"/>
  <c r="Z375" i="51" s="1"/>
  <c r="X374" i="51"/>
  <c r="Y374" i="51" s="1"/>
  <c r="Z374" i="51" s="1"/>
  <c r="X373" i="51"/>
  <c r="Y373" i="51" s="1"/>
  <c r="Z373" i="51" s="1"/>
  <c r="X372" i="51"/>
  <c r="Y372" i="51" s="1"/>
  <c r="Z372" i="51" s="1"/>
  <c r="X371" i="51"/>
  <c r="Y371" i="51" s="1"/>
  <c r="Z371" i="51" s="1"/>
  <c r="X370" i="51"/>
  <c r="Y370" i="51" s="1"/>
  <c r="Z370" i="51" s="1"/>
  <c r="X369" i="51"/>
  <c r="Y369" i="51" s="1"/>
  <c r="Z369" i="51" s="1"/>
  <c r="X368" i="51"/>
  <c r="Y368" i="51" s="1"/>
  <c r="Z368" i="51" s="1"/>
  <c r="X367" i="51"/>
  <c r="Y367" i="51" s="1"/>
  <c r="Z367" i="51" s="1"/>
  <c r="X366" i="51"/>
  <c r="Y366" i="51" s="1"/>
  <c r="Z366" i="51" s="1"/>
  <c r="X365" i="51"/>
  <c r="Y365" i="51" s="1"/>
  <c r="Z365" i="51" s="1"/>
  <c r="X364" i="51"/>
  <c r="Y364" i="51" s="1"/>
  <c r="Z364" i="51" s="1"/>
  <c r="X348" i="51"/>
  <c r="Y348" i="51" s="1"/>
  <c r="Z348" i="51" s="1"/>
  <c r="X347" i="51"/>
  <c r="Y347" i="51" s="1"/>
  <c r="Z347" i="51" s="1"/>
  <c r="X346" i="51"/>
  <c r="Y346" i="51" s="1"/>
  <c r="Z346" i="51" s="1"/>
  <c r="X345" i="51"/>
  <c r="Y345" i="51" s="1"/>
  <c r="Z345" i="51" s="1"/>
  <c r="X344" i="51"/>
  <c r="Y344" i="51" s="1"/>
  <c r="Z344" i="51" s="1"/>
  <c r="X343" i="51"/>
  <c r="Y343" i="51" s="1"/>
  <c r="Z343" i="51" s="1"/>
  <c r="X342" i="51"/>
  <c r="Y342" i="51" s="1"/>
  <c r="Z342" i="51" s="1"/>
  <c r="X341" i="51"/>
  <c r="Y341" i="51" s="1"/>
  <c r="Z341" i="51" s="1"/>
  <c r="X340" i="51"/>
  <c r="Y340" i="51" s="1"/>
  <c r="Z340" i="51" s="1"/>
  <c r="X337" i="51"/>
  <c r="Y337" i="51" s="1"/>
  <c r="Z337" i="51" s="1"/>
  <c r="X333" i="51"/>
  <c r="Y333" i="51" s="1"/>
  <c r="Z333" i="51" s="1"/>
  <c r="X332" i="51"/>
  <c r="Y332" i="51" s="1"/>
  <c r="X329" i="51"/>
  <c r="Y329" i="51" s="1"/>
  <c r="Z329" i="51" s="1"/>
  <c r="X328" i="51"/>
  <c r="Y328" i="51" s="1"/>
  <c r="Z328" i="51" s="1"/>
  <c r="X327" i="51"/>
  <c r="Y327" i="51" s="1"/>
  <c r="Z327" i="51" s="1"/>
  <c r="X326" i="51"/>
  <c r="Y326" i="51" s="1"/>
  <c r="Z326" i="51" s="1"/>
  <c r="X325" i="51"/>
  <c r="Y325" i="51" s="1"/>
  <c r="Z325" i="51" s="1"/>
  <c r="X324" i="51"/>
  <c r="Y324" i="51" s="1"/>
  <c r="Z324" i="51" s="1"/>
  <c r="X323" i="51"/>
  <c r="Y323" i="51" s="1"/>
  <c r="Z323" i="51" s="1"/>
  <c r="X322" i="51"/>
  <c r="Y322" i="51" s="1"/>
  <c r="X321" i="51"/>
  <c r="Y321" i="51" s="1"/>
  <c r="Z321" i="51" s="1"/>
  <c r="X320" i="51"/>
  <c r="Y320" i="51" s="1"/>
  <c r="Z320" i="51" s="1"/>
  <c r="X317" i="51"/>
  <c r="Y317" i="51" s="1"/>
  <c r="Z317" i="51" s="1"/>
  <c r="X316" i="51"/>
  <c r="Y316" i="51" s="1"/>
  <c r="Z316" i="51" s="1"/>
  <c r="X303" i="51"/>
  <c r="Y303" i="51" s="1"/>
  <c r="Z303" i="51" s="1"/>
  <c r="AA303" i="51" s="1"/>
  <c r="X300" i="51"/>
  <c r="Y300" i="51" s="1"/>
  <c r="Z300" i="51" s="1"/>
  <c r="X299" i="51"/>
  <c r="Y299" i="51" s="1"/>
  <c r="Z299" i="51" s="1"/>
  <c r="X282" i="51"/>
  <c r="Y282" i="51" s="1"/>
  <c r="Z282" i="51" s="1"/>
  <c r="X243" i="51"/>
  <c r="Y243" i="51" s="1"/>
  <c r="X230" i="51"/>
  <c r="Y230" i="51" s="1"/>
  <c r="Z230" i="51" s="1"/>
  <c r="X229" i="51"/>
  <c r="Y229" i="51" s="1"/>
  <c r="Z229" i="51" s="1"/>
  <c r="X224" i="51"/>
  <c r="Y224" i="51" s="1"/>
  <c r="Z224" i="51" s="1"/>
  <c r="X220" i="51"/>
  <c r="Y220" i="51" s="1"/>
  <c r="Z220" i="51" s="1"/>
  <c r="X219" i="51"/>
  <c r="Y219" i="51" s="1"/>
  <c r="Z219" i="51" s="1"/>
  <c r="X215" i="51"/>
  <c r="Y215" i="51" s="1"/>
  <c r="Z215" i="51" s="1"/>
  <c r="X214" i="51"/>
  <c r="Y214" i="51" s="1"/>
  <c r="Z214" i="51" s="1"/>
  <c r="X211" i="51"/>
  <c r="Y211" i="51" s="1"/>
  <c r="Z211" i="51" s="1"/>
  <c r="X210" i="51"/>
  <c r="Y210" i="51" s="1"/>
  <c r="Z210" i="51" s="1"/>
  <c r="X206" i="51"/>
  <c r="Y206" i="51" s="1"/>
  <c r="Z206" i="51" s="1"/>
  <c r="X205" i="51"/>
  <c r="Y205" i="51" s="1"/>
  <c r="Z205" i="51" s="1"/>
  <c r="X202" i="51"/>
  <c r="Y202" i="51" s="1"/>
  <c r="Z202" i="51" s="1"/>
  <c r="X201" i="51"/>
  <c r="Y201" i="51" s="1"/>
  <c r="Z201" i="51" s="1"/>
  <c r="X198" i="51"/>
  <c r="Y198" i="51" s="1"/>
  <c r="Z198" i="51" s="1"/>
  <c r="X197" i="51"/>
  <c r="Y197" i="51" s="1"/>
  <c r="Z197" i="51" s="1"/>
  <c r="X194" i="51"/>
  <c r="Y194" i="51" s="1"/>
  <c r="Z194" i="51" s="1"/>
  <c r="X193" i="51"/>
  <c r="Y193" i="51" s="1"/>
  <c r="Z193" i="51" s="1"/>
  <c r="X190" i="51"/>
  <c r="Y190" i="51" s="1"/>
  <c r="Z190" i="51" s="1"/>
  <c r="X189" i="51"/>
  <c r="Y189" i="51" s="1"/>
  <c r="Z189" i="51" s="1"/>
  <c r="X186" i="51"/>
  <c r="Y186" i="51" s="1"/>
  <c r="X185" i="51"/>
  <c r="Y185" i="51" s="1"/>
  <c r="Z185" i="51" s="1"/>
  <c r="X182" i="51"/>
  <c r="Y182" i="51" s="1"/>
  <c r="Z182" i="51" s="1"/>
  <c r="X181" i="51"/>
  <c r="Y181" i="51" s="1"/>
  <c r="Z181" i="51" s="1"/>
  <c r="X178" i="51"/>
  <c r="Y178" i="51" s="1"/>
  <c r="Z178" i="51" s="1"/>
  <c r="X177" i="51"/>
  <c r="Y177" i="51" s="1"/>
  <c r="Z177" i="51" s="1"/>
  <c r="X174" i="51"/>
  <c r="Y174" i="51" s="1"/>
  <c r="Z174" i="51" s="1"/>
  <c r="X173" i="51"/>
  <c r="Y173" i="51" s="1"/>
  <c r="Z173" i="51" s="1"/>
  <c r="X169" i="51"/>
  <c r="Y169" i="51" s="1"/>
  <c r="Z169" i="51" s="1"/>
  <c r="X168" i="51"/>
  <c r="Y168" i="51" s="1"/>
  <c r="Z168" i="51" s="1"/>
  <c r="X165" i="51"/>
  <c r="Y165" i="51" s="1"/>
  <c r="Z165" i="51" s="1"/>
  <c r="X164" i="51"/>
  <c r="Y164" i="51" s="1"/>
  <c r="Z164" i="51" s="1"/>
  <c r="X161" i="51"/>
  <c r="Y161" i="51" s="1"/>
  <c r="Z161" i="51" s="1"/>
  <c r="X160" i="51"/>
  <c r="Y160" i="51" s="1"/>
  <c r="Z160" i="51" s="1"/>
  <c r="X157" i="51"/>
  <c r="Y157" i="51" s="1"/>
  <c r="Z157" i="51" s="1"/>
  <c r="X156" i="51"/>
  <c r="Y156" i="51" s="1"/>
  <c r="Z156" i="51" s="1"/>
  <c r="X153" i="51"/>
  <c r="Y153" i="51" s="1"/>
  <c r="Z153" i="51" s="1"/>
  <c r="X152" i="51"/>
  <c r="Y152" i="51" s="1"/>
  <c r="Z152" i="51" s="1"/>
  <c r="X149" i="51"/>
  <c r="Y149" i="51" s="1"/>
  <c r="Z149" i="51" s="1"/>
  <c r="X148" i="51"/>
  <c r="Y148" i="51" s="1"/>
  <c r="X144" i="51"/>
  <c r="Y144" i="51" s="1"/>
  <c r="Z144" i="51" s="1"/>
  <c r="X143" i="51"/>
  <c r="Y143" i="51" s="1"/>
  <c r="Z143" i="51" s="1"/>
  <c r="X140" i="51"/>
  <c r="Y140" i="51" s="1"/>
  <c r="Z140" i="51" s="1"/>
  <c r="X139" i="51"/>
  <c r="Y139" i="51" s="1"/>
  <c r="Z139" i="51" s="1"/>
  <c r="X136" i="51"/>
  <c r="Y136" i="51" s="1"/>
  <c r="Z136" i="51" s="1"/>
  <c r="X135" i="51"/>
  <c r="Y135" i="51" s="1"/>
  <c r="Z135" i="51" s="1"/>
  <c r="X132" i="51"/>
  <c r="Y132" i="51" s="1"/>
  <c r="Z132" i="51" s="1"/>
  <c r="X131" i="51"/>
  <c r="Y131" i="51" s="1"/>
  <c r="Z131" i="51" s="1"/>
  <c r="X128" i="51"/>
  <c r="Y128" i="51" s="1"/>
  <c r="Z128" i="51" s="1"/>
  <c r="X127" i="51"/>
  <c r="Y127" i="51" s="1"/>
  <c r="Z127" i="51" s="1"/>
  <c r="X124" i="51"/>
  <c r="Y124" i="51" s="1"/>
  <c r="Z124" i="51" s="1"/>
  <c r="X123" i="51"/>
  <c r="Y123" i="51" s="1"/>
  <c r="Z123" i="51" s="1"/>
  <c r="X119" i="51"/>
  <c r="Y119" i="51" s="1"/>
  <c r="Z119" i="51" s="1"/>
  <c r="X118" i="51"/>
  <c r="Y118" i="51" s="1"/>
  <c r="Z118" i="51" s="1"/>
  <c r="X115" i="51"/>
  <c r="Y115" i="51" s="1"/>
  <c r="Z115" i="51" s="1"/>
  <c r="X114" i="51"/>
  <c r="Y114" i="51" s="1"/>
  <c r="Z114" i="51" s="1"/>
  <c r="X75" i="51"/>
  <c r="Y75" i="51" s="1"/>
  <c r="Z75" i="51" s="1"/>
  <c r="X71" i="51"/>
  <c r="Y71" i="51" s="1"/>
  <c r="Z71" i="51" s="1"/>
  <c r="X66" i="51"/>
  <c r="Y66" i="51" s="1"/>
  <c r="X65" i="51"/>
  <c r="Y65" i="51" s="1"/>
  <c r="Z65" i="51" s="1"/>
  <c r="X64" i="51"/>
  <c r="Y64" i="51" s="1"/>
  <c r="Z64" i="51" s="1"/>
  <c r="X53" i="51"/>
  <c r="Y53" i="51" s="1"/>
  <c r="Z53" i="51" s="1"/>
  <c r="X52" i="51"/>
  <c r="Y52" i="51" s="1"/>
  <c r="Z52" i="51" s="1"/>
  <c r="X51" i="51"/>
  <c r="Y51" i="51" s="1"/>
  <c r="Z51" i="51" s="1"/>
  <c r="X50" i="51"/>
  <c r="Y50" i="51" s="1"/>
  <c r="Z50" i="51" s="1"/>
  <c r="X49" i="51"/>
  <c r="Y49" i="51" s="1"/>
  <c r="Z49" i="51" s="1"/>
  <c r="X46" i="51"/>
  <c r="Y46" i="51" s="1"/>
  <c r="Z46" i="51" s="1"/>
  <c r="X45" i="51"/>
  <c r="Y45" i="51" s="1"/>
  <c r="Z45" i="51" s="1"/>
  <c r="X39" i="51"/>
  <c r="Y39" i="51" s="1"/>
  <c r="Z39" i="51" s="1"/>
  <c r="X36" i="51"/>
  <c r="Y36" i="51" s="1"/>
  <c r="X35" i="51"/>
  <c r="Y35" i="51" s="1"/>
  <c r="Z35" i="51" s="1"/>
  <c r="X34" i="51"/>
  <c r="Y34" i="51" s="1"/>
  <c r="Z34" i="51" s="1"/>
  <c r="X29" i="51"/>
  <c r="Y29" i="51" s="1"/>
  <c r="Z29" i="51" s="1"/>
  <c r="X28" i="51"/>
  <c r="Y28" i="51" s="1"/>
  <c r="Z28" i="51" s="1"/>
  <c r="X27" i="51"/>
  <c r="Y27" i="51" s="1"/>
  <c r="Z27" i="51" s="1"/>
  <c r="X26" i="51"/>
  <c r="Y26" i="51" s="1"/>
  <c r="Z26" i="51" s="1"/>
  <c r="X21" i="51"/>
  <c r="Y21" i="51" s="1"/>
  <c r="Z21" i="51" s="1"/>
  <c r="X20" i="51"/>
  <c r="Y20" i="51" s="1"/>
  <c r="Z20" i="51" s="1"/>
  <c r="Z176" i="53" l="1"/>
  <c r="AF176" i="53" s="1"/>
  <c r="AF56" i="59"/>
  <c r="AG56" i="59" s="1"/>
  <c r="AC518" i="59"/>
  <c r="AH518" i="59" s="1"/>
  <c r="AF249" i="59"/>
  <c r="AG249" i="59" s="1"/>
  <c r="AA539" i="59"/>
  <c r="AF395" i="59"/>
  <c r="AC395" i="59" s="1"/>
  <c r="AH395" i="59" s="1"/>
  <c r="Z539" i="53"/>
  <c r="AF539" i="53" s="1"/>
  <c r="Z516" i="53"/>
  <c r="Z678" i="53"/>
  <c r="AF678" i="53" s="1"/>
  <c r="AF187" i="59"/>
  <c r="AG187" i="59" s="1"/>
  <c r="AF144" i="59"/>
  <c r="AG144" i="59" s="1"/>
  <c r="AA146" i="59"/>
  <c r="AF204" i="59"/>
  <c r="AG204" i="59" s="1"/>
  <c r="Z607" i="51"/>
  <c r="AA607" i="51" s="1"/>
  <c r="AF167" i="59"/>
  <c r="AG167" i="59" s="1"/>
  <c r="AA247" i="59"/>
  <c r="AF286" i="59"/>
  <c r="AG286" i="59" s="1"/>
  <c r="AC423" i="59"/>
  <c r="AH423" i="59" s="1"/>
  <c r="Z653" i="51"/>
  <c r="AA653" i="51" s="1"/>
  <c r="Z66" i="51"/>
  <c r="AA617" i="59"/>
  <c r="AF34" i="59"/>
  <c r="AG34" i="59" s="1"/>
  <c r="AC396" i="59"/>
  <c r="AH396" i="59" s="1"/>
  <c r="AC66" i="59"/>
  <c r="AH66" i="59" s="1"/>
  <c r="AC131" i="59"/>
  <c r="AH131" i="59" s="1"/>
  <c r="AF127" i="59"/>
  <c r="AG127" i="59" s="1"/>
  <c r="AF140" i="59"/>
  <c r="AG140" i="59" s="1"/>
  <c r="AF200" i="59"/>
  <c r="AG200" i="59" s="1"/>
  <c r="AA347" i="59"/>
  <c r="AC391" i="59"/>
  <c r="AH391" i="59" s="1"/>
  <c r="AC386" i="59"/>
  <c r="AH386" i="59" s="1"/>
  <c r="AC380" i="59"/>
  <c r="AH380" i="59" s="1"/>
  <c r="AF52" i="59"/>
  <c r="AG52" i="59" s="1"/>
  <c r="AA169" i="59"/>
  <c r="AA320" i="59"/>
  <c r="AA156" i="59"/>
  <c r="AF198" i="59"/>
  <c r="AG198" i="59" s="1"/>
  <c r="AA575" i="59"/>
  <c r="AF630" i="59"/>
  <c r="AG630" i="59" s="1"/>
  <c r="AF507" i="59"/>
  <c r="AG507" i="59" s="1"/>
  <c r="AC21" i="59"/>
  <c r="AH21" i="59" s="1"/>
  <c r="AC589" i="59"/>
  <c r="AH589" i="59" s="1"/>
  <c r="AC241" i="59"/>
  <c r="AH241" i="59" s="1"/>
  <c r="AF296" i="59"/>
  <c r="AG296" i="59" s="1"/>
  <c r="AA429" i="54"/>
  <c r="AF173" i="59"/>
  <c r="AG173" i="59" s="1"/>
  <c r="AF185" i="59"/>
  <c r="AG185" i="59" s="1"/>
  <c r="AA644" i="59"/>
  <c r="AF605" i="59"/>
  <c r="AG605" i="59" s="1"/>
  <c r="AA221" i="59"/>
  <c r="AC243" i="59"/>
  <c r="AH243" i="59" s="1"/>
  <c r="AF326" i="59"/>
  <c r="AG326" i="59" s="1"/>
  <c r="AC387" i="59"/>
  <c r="AH387" i="59" s="1"/>
  <c r="AA543" i="59"/>
  <c r="AA251" i="59"/>
  <c r="AC142" i="59"/>
  <c r="AH142" i="59" s="1"/>
  <c r="AC638" i="59"/>
  <c r="AH638" i="59" s="1"/>
  <c r="AF345" i="59"/>
  <c r="AG345" i="59" s="1"/>
  <c r="AC530" i="59"/>
  <c r="AH530" i="59" s="1"/>
  <c r="AG156" i="59"/>
  <c r="AC156" i="59"/>
  <c r="AH156" i="59" s="1"/>
  <c r="AF133" i="59"/>
  <c r="AG133" i="59" s="1"/>
  <c r="AF165" i="59"/>
  <c r="AG165" i="59" s="1"/>
  <c r="AA601" i="59"/>
  <c r="AF150" i="59"/>
  <c r="AG150" i="59" s="1"/>
  <c r="Z349" i="51"/>
  <c r="AF349" i="51" s="1"/>
  <c r="Z630" i="51"/>
  <c r="AF630" i="51" s="1"/>
  <c r="AF115" i="54"/>
  <c r="AG115" i="54" s="1"/>
  <c r="AA624" i="59"/>
  <c r="AF294" i="59"/>
  <c r="AG294" i="59" s="1"/>
  <c r="AC514" i="59"/>
  <c r="AH514" i="59" s="1"/>
  <c r="AA583" i="59"/>
  <c r="AA619" i="59"/>
  <c r="AF632" i="59"/>
  <c r="AG632" i="59" s="1"/>
  <c r="AF433" i="59"/>
  <c r="AG433" i="59" s="1"/>
  <c r="AA138" i="59"/>
  <c r="AF206" i="59"/>
  <c r="AG206" i="59" s="1"/>
  <c r="AA54" i="59"/>
  <c r="AA304" i="59"/>
  <c r="AA646" i="59"/>
  <c r="AF175" i="59"/>
  <c r="AG175" i="59" s="1"/>
  <c r="AG318" i="59"/>
  <c r="AC318" i="59"/>
  <c r="AH318" i="59" s="1"/>
  <c r="Z674" i="51"/>
  <c r="AA674" i="51" s="1"/>
  <c r="AF314" i="54"/>
  <c r="AG314" i="54" s="1"/>
  <c r="AF551" i="59"/>
  <c r="AG551" i="59" s="1"/>
  <c r="AA487" i="59"/>
  <c r="AA518" i="54"/>
  <c r="AA349" i="59"/>
  <c r="AA129" i="59"/>
  <c r="Z394" i="53"/>
  <c r="AF394" i="53" s="1"/>
  <c r="AF390" i="53"/>
  <c r="AG390" i="53" s="1"/>
  <c r="AA267" i="59"/>
  <c r="AF292" i="59"/>
  <c r="AG292" i="59" s="1"/>
  <c r="Z676" i="51"/>
  <c r="AA676" i="51" s="1"/>
  <c r="AC467" i="59"/>
  <c r="AH467" i="59" s="1"/>
  <c r="AC290" i="59"/>
  <c r="AH290" i="59" s="1"/>
  <c r="Z671" i="51"/>
  <c r="AF671" i="51" s="1"/>
  <c r="AA228" i="59"/>
  <c r="AF567" i="53"/>
  <c r="AG567" i="53" s="1"/>
  <c r="AA276" i="54"/>
  <c r="AA265" i="59"/>
  <c r="AA382" i="59"/>
  <c r="AF263" i="59"/>
  <c r="AG263" i="59" s="1"/>
  <c r="AF306" i="59"/>
  <c r="AG306" i="59" s="1"/>
  <c r="AG413" i="59"/>
  <c r="AC413" i="59"/>
  <c r="AH413" i="59" s="1"/>
  <c r="AA499" i="59"/>
  <c r="AA579" i="59"/>
  <c r="AA564" i="59"/>
  <c r="AA599" i="59"/>
  <c r="AA435" i="59"/>
  <c r="AA210" i="59"/>
  <c r="AA489" i="59"/>
  <c r="AA546" i="59"/>
  <c r="AF626" i="59"/>
  <c r="AC626" i="59" s="1"/>
  <c r="AH626" i="59" s="1"/>
  <c r="AA218" i="59"/>
  <c r="Z332" i="53"/>
  <c r="AA332" i="53" s="1"/>
  <c r="Z450" i="53"/>
  <c r="AA450" i="53" s="1"/>
  <c r="Z625" i="54"/>
  <c r="AA625" i="54" s="1"/>
  <c r="AF462" i="59"/>
  <c r="AC462" i="59" s="1"/>
  <c r="AH462" i="59" s="1"/>
  <c r="AA271" i="59"/>
  <c r="AC591" i="59"/>
  <c r="AH591" i="59" s="1"/>
  <c r="AC603" i="59"/>
  <c r="AH603" i="59" s="1"/>
  <c r="AG138" i="59"/>
  <c r="AC138" i="59"/>
  <c r="AH138" i="59" s="1"/>
  <c r="Z351" i="53"/>
  <c r="AA351" i="53" s="1"/>
  <c r="AA273" i="59"/>
  <c r="AC602" i="59"/>
  <c r="AH602" i="59" s="1"/>
  <c r="AC129" i="59"/>
  <c r="AH129" i="59" s="1"/>
  <c r="AF196" i="59"/>
  <c r="AG196" i="59" s="1"/>
  <c r="AA593" i="59"/>
  <c r="AA125" i="59"/>
  <c r="AC213" i="59"/>
  <c r="AH213" i="59" s="1"/>
  <c r="AA535" i="59"/>
  <c r="AA181" i="59"/>
  <c r="AC636" i="59"/>
  <c r="AH636" i="59" s="1"/>
  <c r="Z526" i="51"/>
  <c r="AF526" i="51" s="1"/>
  <c r="Z660" i="53"/>
  <c r="AF660" i="53" s="1"/>
  <c r="Z651" i="54"/>
  <c r="AA651" i="54" s="1"/>
  <c r="AF214" i="59"/>
  <c r="AC214" i="59" s="1"/>
  <c r="AH214" i="59" s="1"/>
  <c r="AA192" i="59"/>
  <c r="AF555" i="59"/>
  <c r="AG555" i="59" s="1"/>
  <c r="AA232" i="59"/>
  <c r="AA618" i="59"/>
  <c r="AF194" i="59"/>
  <c r="AG194" i="59" s="1"/>
  <c r="AF541" i="59"/>
  <c r="AC541" i="59" s="1"/>
  <c r="AH541" i="59" s="1"/>
  <c r="AF302" i="59"/>
  <c r="AG302" i="59" s="1"/>
  <c r="AA569" i="59"/>
  <c r="AG569" i="59"/>
  <c r="AC569" i="59"/>
  <c r="AH569" i="59" s="1"/>
  <c r="AG640" i="59"/>
  <c r="AC640" i="59"/>
  <c r="AH640" i="59" s="1"/>
  <c r="AG487" i="59"/>
  <c r="AC487" i="59"/>
  <c r="AH487" i="59" s="1"/>
  <c r="AC163" i="59"/>
  <c r="AH163" i="59" s="1"/>
  <c r="AF62" i="59"/>
  <c r="AG62" i="59" s="1"/>
  <c r="AA640" i="59"/>
  <c r="AF399" i="59"/>
  <c r="AG399" i="59" s="1"/>
  <c r="AC507" i="59"/>
  <c r="AH507" i="59" s="1"/>
  <c r="AF152" i="59"/>
  <c r="AG152" i="59" s="1"/>
  <c r="AF460" i="59"/>
  <c r="AG460" i="59" s="1"/>
  <c r="AC642" i="59"/>
  <c r="AH642" i="59" s="1"/>
  <c r="AG46" i="59"/>
  <c r="AC46" i="59"/>
  <c r="AH46" i="59" s="1"/>
  <c r="AC489" i="59"/>
  <c r="AH489" i="59" s="1"/>
  <c r="AC56" i="59"/>
  <c r="AH56" i="59" s="1"/>
  <c r="AC161" i="59"/>
  <c r="AH161" i="59" s="1"/>
  <c r="AC546" i="59"/>
  <c r="AH546" i="59" s="1"/>
  <c r="AF212" i="59"/>
  <c r="AG212" i="59" s="1"/>
  <c r="AC644" i="59"/>
  <c r="AH644" i="59" s="1"/>
  <c r="AA334" i="59"/>
  <c r="AC181" i="59"/>
  <c r="AH181" i="59" s="1"/>
  <c r="AA154" i="59"/>
  <c r="AG334" i="59"/>
  <c r="AC334" i="59"/>
  <c r="AH334" i="59" s="1"/>
  <c r="AG320" i="59"/>
  <c r="AC320" i="59"/>
  <c r="AH320" i="59" s="1"/>
  <c r="AG154" i="59"/>
  <c r="AC154" i="59"/>
  <c r="AH154" i="59" s="1"/>
  <c r="AG618" i="59"/>
  <c r="AC618" i="59"/>
  <c r="AH618" i="59" s="1"/>
  <c r="AC247" i="59"/>
  <c r="AH247" i="59" s="1"/>
  <c r="AC304" i="59"/>
  <c r="AH304" i="59" s="1"/>
  <c r="AG43" i="59"/>
  <c r="AC43" i="59"/>
  <c r="AH43" i="59" s="1"/>
  <c r="AG27" i="59"/>
  <c r="AC27" i="59"/>
  <c r="AH27" i="59" s="1"/>
  <c r="AG69" i="59"/>
  <c r="AC69" i="59"/>
  <c r="AH69" i="59" s="1"/>
  <c r="AF459" i="59"/>
  <c r="AA459" i="59"/>
  <c r="AA578" i="59"/>
  <c r="AF578" i="59"/>
  <c r="AF217" i="59"/>
  <c r="AA217" i="59"/>
  <c r="AG612" i="59"/>
  <c r="AC612" i="59"/>
  <c r="AH612" i="59" s="1"/>
  <c r="AG495" i="59"/>
  <c r="AC495" i="59"/>
  <c r="AH495" i="59" s="1"/>
  <c r="AG186" i="59"/>
  <c r="AC186" i="59"/>
  <c r="AH186" i="59" s="1"/>
  <c r="AC624" i="59"/>
  <c r="AH624" i="59" s="1"/>
  <c r="AG624" i="59"/>
  <c r="AF335" i="59"/>
  <c r="AA335" i="59"/>
  <c r="AF327" i="59"/>
  <c r="AA327" i="59"/>
  <c r="AG137" i="59"/>
  <c r="AC137" i="59"/>
  <c r="AH137" i="59" s="1"/>
  <c r="AG563" i="59"/>
  <c r="AC563" i="59"/>
  <c r="AH563" i="59" s="1"/>
  <c r="AG400" i="59"/>
  <c r="AC400" i="59"/>
  <c r="AH400" i="59" s="1"/>
  <c r="AG515" i="59"/>
  <c r="AC515" i="59"/>
  <c r="AH515" i="59" s="1"/>
  <c r="AG461" i="59"/>
  <c r="AC461" i="59"/>
  <c r="AH461" i="59" s="1"/>
  <c r="AG390" i="59"/>
  <c r="AC390" i="59"/>
  <c r="AH390" i="59" s="1"/>
  <c r="AG177" i="59"/>
  <c r="AC177" i="59"/>
  <c r="AH177" i="59" s="1"/>
  <c r="AG280" i="59"/>
  <c r="AC280" i="59"/>
  <c r="AH280" i="59" s="1"/>
  <c r="AG179" i="59"/>
  <c r="AC179" i="59"/>
  <c r="AH179" i="59" s="1"/>
  <c r="AA76" i="59"/>
  <c r="AF76" i="59"/>
  <c r="AG324" i="59"/>
  <c r="AC324" i="59"/>
  <c r="AH324" i="59" s="1"/>
  <c r="AF301" i="59"/>
  <c r="AA301" i="59"/>
  <c r="AG607" i="59"/>
  <c r="AC607" i="59"/>
  <c r="AH607" i="59" s="1"/>
  <c r="AF493" i="59"/>
  <c r="AA493" i="59"/>
  <c r="AC646" i="59"/>
  <c r="AH646" i="59" s="1"/>
  <c r="AA184" i="59"/>
  <c r="AF184" i="59"/>
  <c r="AF406" i="59"/>
  <c r="AA406" i="59"/>
  <c r="AF182" i="59"/>
  <c r="AA182" i="59"/>
  <c r="AF259" i="59"/>
  <c r="AA259" i="59"/>
  <c r="AF503" i="59"/>
  <c r="AA503" i="59"/>
  <c r="AF572" i="59"/>
  <c r="AA572" i="59"/>
  <c r="AF620" i="59"/>
  <c r="AA620" i="59"/>
  <c r="AG586" i="59"/>
  <c r="AC586" i="59"/>
  <c r="AH586" i="59" s="1"/>
  <c r="AG68" i="59"/>
  <c r="AC68" i="59"/>
  <c r="AH68" i="59" s="1"/>
  <c r="AG136" i="59"/>
  <c r="AC136" i="59"/>
  <c r="AH136" i="59" s="1"/>
  <c r="AG354" i="59"/>
  <c r="AC354" i="59"/>
  <c r="AH354" i="59" s="1"/>
  <c r="AA71" i="59"/>
  <c r="AF71" i="59"/>
  <c r="AA73" i="59"/>
  <c r="AF73" i="59"/>
  <c r="AF366" i="59"/>
  <c r="AA366" i="59"/>
  <c r="AC228" i="59"/>
  <c r="AH228" i="59" s="1"/>
  <c r="AA168" i="59"/>
  <c r="AF168" i="59"/>
  <c r="AA346" i="59"/>
  <c r="AF346" i="59"/>
  <c r="AF645" i="59"/>
  <c r="AA645" i="59"/>
  <c r="AF491" i="59"/>
  <c r="AA491" i="59"/>
  <c r="AC227" i="59"/>
  <c r="AH227" i="59" s="1"/>
  <c r="AG227" i="59"/>
  <c r="AF633" i="59"/>
  <c r="AA633" i="59"/>
  <c r="AF647" i="59"/>
  <c r="AA647" i="59"/>
  <c r="AG153" i="59"/>
  <c r="AC153" i="59"/>
  <c r="AH153" i="59" s="1"/>
  <c r="AF268" i="59"/>
  <c r="AA268" i="59"/>
  <c r="AF47" i="59"/>
  <c r="AA47" i="59"/>
  <c r="AF621" i="59"/>
  <c r="AA621" i="59"/>
  <c r="AA215" i="59"/>
  <c r="AF215" i="59"/>
  <c r="AC622" i="59"/>
  <c r="AH622" i="59" s="1"/>
  <c r="AG622" i="59"/>
  <c r="AG398" i="59"/>
  <c r="AC398" i="59"/>
  <c r="AH398" i="59" s="1"/>
  <c r="AF352" i="59"/>
  <c r="AA352" i="59"/>
  <c r="AF252" i="59"/>
  <c r="AA252" i="59"/>
  <c r="AF600" i="59"/>
  <c r="AA600" i="59"/>
  <c r="AA321" i="59"/>
  <c r="AF321" i="59"/>
  <c r="AF331" i="59"/>
  <c r="AA331" i="59"/>
  <c r="AF132" i="59"/>
  <c r="AA132" i="59"/>
  <c r="AA151" i="59"/>
  <c r="AF151" i="59"/>
  <c r="AC221" i="59"/>
  <c r="AH221" i="59" s="1"/>
  <c r="AG221" i="59"/>
  <c r="AA155" i="59"/>
  <c r="AF155" i="59"/>
  <c r="AG26" i="59"/>
  <c r="AC26" i="59"/>
  <c r="AH26" i="59" s="1"/>
  <c r="AG35" i="59"/>
  <c r="AC35" i="59"/>
  <c r="AH35" i="59" s="1"/>
  <c r="AG442" i="59"/>
  <c r="AC442" i="59"/>
  <c r="AH442" i="59" s="1"/>
  <c r="AC169" i="59"/>
  <c r="AH169" i="59" s="1"/>
  <c r="AG18" i="59"/>
  <c r="AC18" i="59"/>
  <c r="AH18" i="59" s="1"/>
  <c r="AC146" i="59"/>
  <c r="AH146" i="59" s="1"/>
  <c r="AC265" i="59"/>
  <c r="AH265" i="59" s="1"/>
  <c r="AG164" i="59"/>
  <c r="AC164" i="59"/>
  <c r="AH164" i="59" s="1"/>
  <c r="AA45" i="59"/>
  <c r="AF45" i="59"/>
  <c r="AC273" i="59"/>
  <c r="AH273" i="59" s="1"/>
  <c r="AG410" i="59"/>
  <c r="AC410" i="59"/>
  <c r="AH410" i="59" s="1"/>
  <c r="AG511" i="59"/>
  <c r="AC511" i="59"/>
  <c r="AH511" i="59" s="1"/>
  <c r="AG553" i="59"/>
  <c r="AC553" i="59"/>
  <c r="AH553" i="59" s="1"/>
  <c r="AG293" i="59"/>
  <c r="AC293" i="59"/>
  <c r="AH293" i="59" s="1"/>
  <c r="AG554" i="59"/>
  <c r="AC554" i="59"/>
  <c r="AH554" i="59" s="1"/>
  <c r="AG343" i="59"/>
  <c r="AC343" i="59"/>
  <c r="AH343" i="59" s="1"/>
  <c r="AG255" i="59"/>
  <c r="AC255" i="59"/>
  <c r="AH255" i="59" s="1"/>
  <c r="AG16" i="59"/>
  <c r="AC16" i="59"/>
  <c r="AH16" i="59" s="1"/>
  <c r="AG561" i="59"/>
  <c r="AC561" i="59"/>
  <c r="AH561" i="59" s="1"/>
  <c r="AG513" i="59"/>
  <c r="AC513" i="59"/>
  <c r="AH513" i="59" s="1"/>
  <c r="AG379" i="59"/>
  <c r="AC379" i="59"/>
  <c r="AH379" i="59" s="1"/>
  <c r="AG287" i="59"/>
  <c r="AC287" i="59"/>
  <c r="AH287" i="59" s="1"/>
  <c r="AG488" i="59"/>
  <c r="AC488" i="59"/>
  <c r="AH488" i="59" s="1"/>
  <c r="AG231" i="59"/>
  <c r="AC231" i="59"/>
  <c r="AH231" i="59" s="1"/>
  <c r="AA209" i="59"/>
  <c r="AF209" i="59"/>
  <c r="AG585" i="59"/>
  <c r="AC585" i="59"/>
  <c r="AH585" i="59" s="1"/>
  <c r="AG623" i="59"/>
  <c r="AC623" i="59"/>
  <c r="AH623" i="59" s="1"/>
  <c r="AA566" i="59"/>
  <c r="AF566" i="59"/>
  <c r="AG437" i="59"/>
  <c r="AC437" i="59"/>
  <c r="AH437" i="59" s="1"/>
  <c r="AF428" i="59"/>
  <c r="AA428" i="59"/>
  <c r="AF278" i="59"/>
  <c r="AA278" i="59"/>
  <c r="AC54" i="59"/>
  <c r="AH54" i="59" s="1"/>
  <c r="AG581" i="59"/>
  <c r="AC581" i="59"/>
  <c r="AH581" i="59" s="1"/>
  <c r="AC499" i="59"/>
  <c r="AH499" i="59" s="1"/>
  <c r="AF549" i="59"/>
  <c r="AA549" i="59"/>
  <c r="AF178" i="59"/>
  <c r="AA178" i="59"/>
  <c r="AA74" i="59"/>
  <c r="AF74" i="59"/>
  <c r="AG426" i="59"/>
  <c r="AC426" i="59"/>
  <c r="AH426" i="59" s="1"/>
  <c r="AC322" i="59"/>
  <c r="AH322" i="59" s="1"/>
  <c r="AG631" i="59"/>
  <c r="AC631" i="59"/>
  <c r="AH631" i="59" s="1"/>
  <c r="AA208" i="59"/>
  <c r="AF208" i="59"/>
  <c r="AA130" i="59"/>
  <c r="AF130" i="59"/>
  <c r="AF588" i="59"/>
  <c r="AA588" i="59"/>
  <c r="AG356" i="59"/>
  <c r="AC356" i="59"/>
  <c r="AH356" i="59" s="1"/>
  <c r="AG242" i="59"/>
  <c r="AC242" i="59"/>
  <c r="AH242" i="59" s="1"/>
  <c r="AG465" i="59"/>
  <c r="AC465" i="59"/>
  <c r="AH465" i="59" s="1"/>
  <c r="AG282" i="59"/>
  <c r="AC282" i="59"/>
  <c r="AH282" i="59" s="1"/>
  <c r="AA147" i="59"/>
  <c r="AF147" i="59"/>
  <c r="AF77" i="59"/>
  <c r="AA77" i="59"/>
  <c r="AF625" i="59"/>
  <c r="AA625" i="59"/>
  <c r="AC583" i="59"/>
  <c r="AH583" i="59" s="1"/>
  <c r="AC575" i="59"/>
  <c r="AH575" i="59" s="1"/>
  <c r="AF559" i="59"/>
  <c r="AA559" i="59"/>
  <c r="AG277" i="59"/>
  <c r="AC277" i="59"/>
  <c r="AH277" i="59" s="1"/>
  <c r="AC599" i="59"/>
  <c r="AH599" i="59" s="1"/>
  <c r="AG148" i="59"/>
  <c r="AC148" i="59"/>
  <c r="AH148" i="59" s="1"/>
  <c r="AF500" i="59"/>
  <c r="AA500" i="59"/>
  <c r="AA201" i="59"/>
  <c r="AF201" i="59"/>
  <c r="AF272" i="59"/>
  <c r="AA272" i="59"/>
  <c r="AF474" i="59"/>
  <c r="AA474" i="59"/>
  <c r="AF501" i="59"/>
  <c r="AA501" i="59"/>
  <c r="AG635" i="59"/>
  <c r="AC635" i="59"/>
  <c r="AH635" i="59" s="1"/>
  <c r="AG395" i="59"/>
  <c r="AG626" i="59"/>
  <c r="AF285" i="59"/>
  <c r="AA285" i="59"/>
  <c r="AF207" i="59"/>
  <c r="AA207" i="59"/>
  <c r="AC593" i="59"/>
  <c r="AH593" i="59" s="1"/>
  <c r="AG592" i="59"/>
  <c r="AC592" i="59"/>
  <c r="AH592" i="59" s="1"/>
  <c r="AG39" i="59"/>
  <c r="AC39" i="59"/>
  <c r="AH39" i="59" s="1"/>
  <c r="AG407" i="59"/>
  <c r="AC407" i="59"/>
  <c r="AH407" i="59" s="1"/>
  <c r="AC125" i="59"/>
  <c r="AH125" i="59" s="1"/>
  <c r="AC171" i="59"/>
  <c r="AH171" i="59" s="1"/>
  <c r="AG608" i="59"/>
  <c r="AC608" i="59"/>
  <c r="AH608" i="59" s="1"/>
  <c r="AC210" i="59"/>
  <c r="AH210" i="59" s="1"/>
  <c r="AC271" i="59"/>
  <c r="AH271" i="59" s="1"/>
  <c r="AF560" i="59"/>
  <c r="AA560" i="59"/>
  <c r="AG371" i="59"/>
  <c r="AC371" i="59"/>
  <c r="AH371" i="59" s="1"/>
  <c r="AF430" i="59"/>
  <c r="AA430" i="59"/>
  <c r="AF264" i="59"/>
  <c r="AA264" i="59"/>
  <c r="AA429" i="59"/>
  <c r="AF429" i="59"/>
  <c r="AF323" i="59"/>
  <c r="AA323" i="59"/>
  <c r="AF233" i="59"/>
  <c r="AA233" i="59"/>
  <c r="AG128" i="59"/>
  <c r="AC128" i="59"/>
  <c r="AH128" i="59" s="1"/>
  <c r="AF604" i="59"/>
  <c r="AA604" i="59"/>
  <c r="AG570" i="59"/>
  <c r="AC570" i="59"/>
  <c r="AH570" i="59" s="1"/>
  <c r="AG516" i="59"/>
  <c r="AC516" i="59"/>
  <c r="AH516" i="59" s="1"/>
  <c r="AG381" i="59"/>
  <c r="AC381" i="59"/>
  <c r="AH381" i="59" s="1"/>
  <c r="AG408" i="59"/>
  <c r="AC408" i="59"/>
  <c r="AH408" i="59" s="1"/>
  <c r="AG577" i="59"/>
  <c r="AC577" i="59"/>
  <c r="AH577" i="59" s="1"/>
  <c r="AG340" i="59"/>
  <c r="AC340" i="59"/>
  <c r="AH340" i="59" s="1"/>
  <c r="AF281" i="59"/>
  <c r="AA281" i="59"/>
  <c r="AG571" i="59"/>
  <c r="AC571" i="59"/>
  <c r="AH571" i="59" s="1"/>
  <c r="AG149" i="59"/>
  <c r="AC149" i="59"/>
  <c r="AH149" i="59" s="1"/>
  <c r="AA329" i="59"/>
  <c r="AF329" i="59"/>
  <c r="AG303" i="59"/>
  <c r="AC303" i="59"/>
  <c r="AH303" i="59" s="1"/>
  <c r="AA180" i="59"/>
  <c r="AF180" i="59"/>
  <c r="AA79" i="59"/>
  <c r="AF79" i="59"/>
  <c r="AF584" i="59"/>
  <c r="AA584" i="59"/>
  <c r="AG141" i="59"/>
  <c r="AC141" i="59"/>
  <c r="AH141" i="59" s="1"/>
  <c r="AF439" i="59"/>
  <c r="AA439" i="59"/>
  <c r="AC539" i="59"/>
  <c r="AH539" i="59" s="1"/>
  <c r="AG539" i="59"/>
  <c r="AA63" i="59"/>
  <c r="AF63" i="59"/>
  <c r="AF266" i="59"/>
  <c r="AA266" i="59"/>
  <c r="AF639" i="59"/>
  <c r="AA639" i="59"/>
  <c r="AG590" i="59"/>
  <c r="AC590" i="59"/>
  <c r="AH590" i="59" s="1"/>
  <c r="AA193" i="59"/>
  <c r="AF193" i="59"/>
  <c r="AG258" i="59"/>
  <c r="AC258" i="59"/>
  <c r="AH258" i="59" s="1"/>
  <c r="AF291" i="59"/>
  <c r="AA291" i="59"/>
  <c r="AF274" i="59"/>
  <c r="AA274" i="59"/>
  <c r="AA307" i="59"/>
  <c r="AF307" i="59"/>
  <c r="AF195" i="59"/>
  <c r="AA195" i="59"/>
  <c r="AA443" i="59"/>
  <c r="AF443" i="59"/>
  <c r="AF475" i="59"/>
  <c r="AA475" i="59"/>
  <c r="AG616" i="59"/>
  <c r="AC616" i="59"/>
  <c r="AH616" i="59" s="1"/>
  <c r="AF641" i="59"/>
  <c r="AA641" i="59"/>
  <c r="AF375" i="59"/>
  <c r="AA375" i="59"/>
  <c r="AG344" i="59"/>
  <c r="AC344" i="59"/>
  <c r="AH344" i="59" s="1"/>
  <c r="AG427" i="59"/>
  <c r="AC427" i="59"/>
  <c r="AH427" i="59" s="1"/>
  <c r="AG238" i="59"/>
  <c r="AC238" i="59"/>
  <c r="AH238" i="59" s="1"/>
  <c r="AG250" i="59"/>
  <c r="AC250" i="59"/>
  <c r="AH250" i="59" s="1"/>
  <c r="AG557" i="59"/>
  <c r="AC557" i="59"/>
  <c r="AH557" i="59" s="1"/>
  <c r="AF50" i="59"/>
  <c r="AA50" i="59"/>
  <c r="AF568" i="59"/>
  <c r="AA568" i="59"/>
  <c r="AC225" i="59"/>
  <c r="AH225" i="59" s="1"/>
  <c r="AG225" i="59"/>
  <c r="AA205" i="59"/>
  <c r="AF205" i="59"/>
  <c r="AA78" i="59"/>
  <c r="AF78" i="59"/>
  <c r="AG203" i="59"/>
  <c r="AC203" i="59"/>
  <c r="AH203" i="59" s="1"/>
  <c r="AF261" i="59"/>
  <c r="AA261" i="59"/>
  <c r="AF497" i="59"/>
  <c r="AA497" i="59"/>
  <c r="AF458" i="59"/>
  <c r="AA458" i="59"/>
  <c r="AC543" i="59"/>
  <c r="AH543" i="59" s="1"/>
  <c r="AG543" i="59"/>
  <c r="AF637" i="59"/>
  <c r="AA637" i="59"/>
  <c r="AF348" i="59"/>
  <c r="AA348" i="59"/>
  <c r="AF367" i="59"/>
  <c r="AA367" i="59"/>
  <c r="AG139" i="59"/>
  <c r="AC139" i="59"/>
  <c r="AH139" i="59" s="1"/>
  <c r="AC229" i="59"/>
  <c r="AH229" i="59" s="1"/>
  <c r="AG229" i="59"/>
  <c r="AG333" i="59"/>
  <c r="AC333" i="59"/>
  <c r="AH333" i="59" s="1"/>
  <c r="AG30" i="59"/>
  <c r="AC30" i="59"/>
  <c r="AH30" i="59" s="1"/>
  <c r="AG414" i="59"/>
  <c r="AC414" i="59"/>
  <c r="AH414" i="59" s="1"/>
  <c r="AG376" i="59"/>
  <c r="AC376" i="59"/>
  <c r="AH376" i="59" s="1"/>
  <c r="AG538" i="59"/>
  <c r="AC538" i="59"/>
  <c r="AH538" i="59" s="1"/>
  <c r="AF157" i="59"/>
  <c r="AA157" i="59"/>
  <c r="AF372" i="59"/>
  <c r="AA372" i="59"/>
  <c r="AA72" i="59"/>
  <c r="AF72" i="59"/>
  <c r="AC347" i="59"/>
  <c r="AH347" i="59" s="1"/>
  <c r="AA188" i="59"/>
  <c r="AF188" i="59"/>
  <c r="AF75" i="59"/>
  <c r="AA75" i="59"/>
  <c r="AG166" i="59"/>
  <c r="AC166" i="59"/>
  <c r="AH166" i="59" s="1"/>
  <c r="AF145" i="59"/>
  <c r="AA145" i="59"/>
  <c r="AG355" i="59"/>
  <c r="AC355" i="59"/>
  <c r="AH355" i="59" s="1"/>
  <c r="AC249" i="59"/>
  <c r="AH249" i="59" s="1"/>
  <c r="AF533" i="59"/>
  <c r="AA533" i="59"/>
  <c r="AC202" i="59"/>
  <c r="AH202" i="59" s="1"/>
  <c r="AC349" i="59"/>
  <c r="AH349" i="59" s="1"/>
  <c r="AC328" i="59"/>
  <c r="AH328" i="59" s="1"/>
  <c r="AA574" i="59"/>
  <c r="AF574" i="59"/>
  <c r="AA582" i="59"/>
  <c r="AF582" i="59"/>
  <c r="AA545" i="59"/>
  <c r="AF545" i="59"/>
  <c r="AG580" i="59"/>
  <c r="AC580" i="59"/>
  <c r="AH580" i="59" s="1"/>
  <c r="AF330" i="59"/>
  <c r="AA330" i="59"/>
  <c r="AC200" i="59"/>
  <c r="AH200" i="59" s="1"/>
  <c r="AG392" i="59"/>
  <c r="AC392" i="59"/>
  <c r="AH392" i="59" s="1"/>
  <c r="AF174" i="59"/>
  <c r="AA174" i="59"/>
  <c r="AF235" i="59"/>
  <c r="AA235" i="59"/>
  <c r="AC535" i="59"/>
  <c r="AH535" i="59" s="1"/>
  <c r="AG535" i="59"/>
  <c r="AG170" i="59"/>
  <c r="AC170" i="59"/>
  <c r="AH170" i="59" s="1"/>
  <c r="AF162" i="59"/>
  <c r="AA162" i="59"/>
  <c r="AC232" i="59"/>
  <c r="AH232" i="59" s="1"/>
  <c r="AG232" i="59"/>
  <c r="AG332" i="59"/>
  <c r="AC332" i="59"/>
  <c r="AH332" i="59" s="1"/>
  <c r="AF297" i="59"/>
  <c r="AA297" i="59"/>
  <c r="AG504" i="59"/>
  <c r="AC504" i="59"/>
  <c r="AH504" i="59" s="1"/>
  <c r="AF576" i="59"/>
  <c r="AA576" i="59"/>
  <c r="AF41" i="59"/>
  <c r="AA41" i="59"/>
  <c r="AG634" i="59"/>
  <c r="AC634" i="59"/>
  <c r="AH634" i="59" s="1"/>
  <c r="AF629" i="59"/>
  <c r="AA629" i="59"/>
  <c r="AG270" i="59"/>
  <c r="AC270" i="59"/>
  <c r="AH270" i="59" s="1"/>
  <c r="AC192" i="59"/>
  <c r="AH192" i="59" s="1"/>
  <c r="AA317" i="59"/>
  <c r="AF317" i="59"/>
  <c r="AC267" i="59"/>
  <c r="AH267" i="59" s="1"/>
  <c r="AG643" i="59"/>
  <c r="AC643" i="59"/>
  <c r="AH643" i="59" s="1"/>
  <c r="AA158" i="59"/>
  <c r="AF158" i="59"/>
  <c r="AA325" i="59"/>
  <c r="AF325" i="59"/>
  <c r="AA610" i="59"/>
  <c r="AF610" i="59"/>
  <c r="AG416" i="59"/>
  <c r="AC416" i="59"/>
  <c r="AH416" i="59" s="1"/>
  <c r="AG199" i="59"/>
  <c r="AC199" i="59"/>
  <c r="AH199" i="59" s="1"/>
  <c r="AF471" i="59"/>
  <c r="AA471" i="59"/>
  <c r="AG143" i="59"/>
  <c r="AC143" i="59"/>
  <c r="AH143" i="59" s="1"/>
  <c r="AA176" i="59"/>
  <c r="AF176" i="59"/>
  <c r="AA441" i="59"/>
  <c r="AF441" i="59"/>
  <c r="AC601" i="59"/>
  <c r="AH601" i="59" s="1"/>
  <c r="AC579" i="59"/>
  <c r="AH579" i="59" s="1"/>
  <c r="AC619" i="59"/>
  <c r="AH619" i="59" s="1"/>
  <c r="AG369" i="59"/>
  <c r="AC369" i="59"/>
  <c r="AH369" i="59" s="1"/>
  <c r="AC564" i="59"/>
  <c r="AH564" i="59" s="1"/>
  <c r="AC617" i="59"/>
  <c r="AH617" i="59" s="1"/>
  <c r="AF319" i="59"/>
  <c r="AA319" i="59"/>
  <c r="AA172" i="59"/>
  <c r="AF172" i="59"/>
  <c r="AA385" i="59"/>
  <c r="AF385" i="59"/>
  <c r="AF505" i="59"/>
  <c r="AA505" i="59"/>
  <c r="AA502" i="59"/>
  <c r="AF502" i="59"/>
  <c r="AF211" i="59"/>
  <c r="AA211" i="59"/>
  <c r="AF628" i="59"/>
  <c r="AA628" i="59"/>
  <c r="AA197" i="59"/>
  <c r="AF197" i="59"/>
  <c r="AF295" i="59"/>
  <c r="AA295" i="59"/>
  <c r="AC218" i="59"/>
  <c r="AH218" i="59" s="1"/>
  <c r="AG218" i="59"/>
  <c r="AG299" i="59"/>
  <c r="AC299" i="59"/>
  <c r="AH299" i="59" s="1"/>
  <c r="AG38" i="59"/>
  <c r="AC38" i="59"/>
  <c r="AH38" i="59" s="1"/>
  <c r="AC251" i="59"/>
  <c r="AH251" i="59" s="1"/>
  <c r="AA135" i="59"/>
  <c r="AF135" i="59"/>
  <c r="AC382" i="59"/>
  <c r="AH382" i="59" s="1"/>
  <c r="AC269" i="59"/>
  <c r="AH269" i="59" s="1"/>
  <c r="AC435" i="59"/>
  <c r="AH435" i="59" s="1"/>
  <c r="AA23" i="59"/>
  <c r="AF23" i="59"/>
  <c r="AG224" i="59"/>
  <c r="AC224" i="59"/>
  <c r="AH224" i="59" s="1"/>
  <c r="AG472" i="59"/>
  <c r="AC472" i="59"/>
  <c r="AH472" i="59" s="1"/>
  <c r="AG627" i="59"/>
  <c r="AC627" i="59"/>
  <c r="AH627" i="59" s="1"/>
  <c r="Z533" i="51"/>
  <c r="AF533" i="51" s="1"/>
  <c r="Z542" i="54"/>
  <c r="AA542" i="54" s="1"/>
  <c r="Z283" i="53"/>
  <c r="AF283" i="53" s="1"/>
  <c r="AD673" i="53"/>
  <c r="Z186" i="51"/>
  <c r="AF186" i="51" s="1"/>
  <c r="Z677" i="53"/>
  <c r="AF677" i="53" s="1"/>
  <c r="AG677" i="53" s="1"/>
  <c r="Z614" i="51"/>
  <c r="AA614" i="51" s="1"/>
  <c r="Z148" i="51"/>
  <c r="AA148" i="51" s="1"/>
  <c r="Z322" i="51"/>
  <c r="AF322" i="51" s="1"/>
  <c r="Z447" i="51"/>
  <c r="AF447" i="51" s="1"/>
  <c r="Z672" i="51"/>
  <c r="AF672" i="51" s="1"/>
  <c r="AA434" i="53"/>
  <c r="AF267" i="54"/>
  <c r="AG267" i="54" s="1"/>
  <c r="AF19" i="54"/>
  <c r="AC19" i="54" s="1"/>
  <c r="AH19" i="54" s="1"/>
  <c r="AN19" i="54" s="1"/>
  <c r="AA487" i="54"/>
  <c r="AA522" i="54"/>
  <c r="AF261" i="54"/>
  <c r="AC261" i="54" s="1"/>
  <c r="AH261" i="54" s="1"/>
  <c r="AA576" i="54"/>
  <c r="AF360" i="54"/>
  <c r="AC360" i="54" s="1"/>
  <c r="AH360" i="54" s="1"/>
  <c r="AA468" i="54"/>
  <c r="AF332" i="54"/>
  <c r="AC332" i="54" s="1"/>
  <c r="AH332" i="54" s="1"/>
  <c r="AF494" i="54"/>
  <c r="AG494" i="54" s="1"/>
  <c r="Z638" i="51"/>
  <c r="AF638" i="51" s="1"/>
  <c r="Z635" i="51"/>
  <c r="AF635" i="51" s="1"/>
  <c r="Z616" i="54"/>
  <c r="AF616" i="54" s="1"/>
  <c r="Z631" i="54"/>
  <c r="AA631" i="54" s="1"/>
  <c r="Z647" i="54"/>
  <c r="AA647" i="54" s="1"/>
  <c r="Z288" i="51"/>
  <c r="AF288" i="51" s="1"/>
  <c r="Z613" i="51"/>
  <c r="AA613" i="51" s="1"/>
  <c r="Z628" i="51"/>
  <c r="AA628" i="51" s="1"/>
  <c r="Z608" i="51"/>
  <c r="AA608" i="51" s="1"/>
  <c r="Z611" i="51"/>
  <c r="AF611" i="51" s="1"/>
  <c r="Z636" i="51"/>
  <c r="AF636" i="51" s="1"/>
  <c r="Z148" i="53"/>
  <c r="AF148" i="53" s="1"/>
  <c r="Z613" i="53"/>
  <c r="AA613" i="53" s="1"/>
  <c r="Z615" i="53"/>
  <c r="AA615" i="53" s="1"/>
  <c r="Z632" i="53"/>
  <c r="AF632" i="53" s="1"/>
  <c r="Z644" i="53"/>
  <c r="AF644" i="53" s="1"/>
  <c r="Z609" i="53"/>
  <c r="AA609" i="53" s="1"/>
  <c r="Z335" i="54"/>
  <c r="AA335" i="54" s="1"/>
  <c r="Z628" i="54"/>
  <c r="AF628" i="54" s="1"/>
  <c r="AF146" i="54"/>
  <c r="AC146" i="54" s="1"/>
  <c r="AH146" i="54" s="1"/>
  <c r="AF202" i="54"/>
  <c r="AC202" i="54" s="1"/>
  <c r="AH202" i="54" s="1"/>
  <c r="AA220" i="54"/>
  <c r="AA589" i="54"/>
  <c r="AF266" i="54"/>
  <c r="AC266" i="54" s="1"/>
  <c r="AH266" i="54" s="1"/>
  <c r="AA162" i="54"/>
  <c r="AA269" i="54"/>
  <c r="AF272" i="54"/>
  <c r="AC272" i="54" s="1"/>
  <c r="AH272" i="54" s="1"/>
  <c r="AF117" i="54"/>
  <c r="AG117" i="54" s="1"/>
  <c r="AF213" i="54"/>
  <c r="AC213" i="54" s="1"/>
  <c r="AH213" i="54" s="1"/>
  <c r="AA251" i="54"/>
  <c r="AA474" i="54"/>
  <c r="Z450" i="54"/>
  <c r="AA450" i="54" s="1"/>
  <c r="Z639" i="54"/>
  <c r="AF639" i="54" s="1"/>
  <c r="AF15" i="54"/>
  <c r="AC15" i="54" s="1"/>
  <c r="AH15" i="54" s="1"/>
  <c r="Z533" i="53"/>
  <c r="AF533" i="53" s="1"/>
  <c r="AA275" i="54"/>
  <c r="AA390" i="54"/>
  <c r="Z332" i="51"/>
  <c r="AF332" i="51" s="1"/>
  <c r="Z516" i="51"/>
  <c r="AA516" i="51" s="1"/>
  <c r="Z539" i="51"/>
  <c r="AF539" i="51" s="1"/>
  <c r="Z609" i="51"/>
  <c r="AF609" i="51" s="1"/>
  <c r="Z660" i="51"/>
  <c r="AA660" i="51" s="1"/>
  <c r="Z644" i="51"/>
  <c r="AA644" i="51" s="1"/>
  <c r="AF215" i="54"/>
  <c r="AG215" i="54" s="1"/>
  <c r="AA372" i="54"/>
  <c r="AF196" i="54"/>
  <c r="AG196" i="54" s="1"/>
  <c r="AA358" i="54"/>
  <c r="AA175" i="54"/>
  <c r="AA399" i="54"/>
  <c r="AF472" i="54"/>
  <c r="AC472" i="54" s="1"/>
  <c r="AH472" i="54" s="1"/>
  <c r="Z359" i="53"/>
  <c r="AF359" i="53" s="1"/>
  <c r="Z636" i="53"/>
  <c r="AA636" i="53" s="1"/>
  <c r="Z526" i="53"/>
  <c r="AA526" i="53" s="1"/>
  <c r="Z534" i="53"/>
  <c r="AA534" i="53" s="1"/>
  <c r="AF179" i="53"/>
  <c r="AC179" i="53" s="1"/>
  <c r="AH179" i="53" s="1"/>
  <c r="AF159" i="54"/>
  <c r="AG159" i="54" s="1"/>
  <c r="AF286" i="54"/>
  <c r="AG286" i="54" s="1"/>
  <c r="AA198" i="54"/>
  <c r="AA142" i="54"/>
  <c r="AA357" i="54"/>
  <c r="AA193" i="54"/>
  <c r="AA331" i="54"/>
  <c r="AA303" i="54"/>
  <c r="AA176" i="54"/>
  <c r="AA262" i="54"/>
  <c r="AF375" i="53"/>
  <c r="AC375" i="53" s="1"/>
  <c r="AH375" i="53" s="1"/>
  <c r="AF438" i="54"/>
  <c r="AC438" i="54" s="1"/>
  <c r="AH438" i="54" s="1"/>
  <c r="AA454" i="54"/>
  <c r="AF431" i="54"/>
  <c r="AG431" i="54" s="1"/>
  <c r="AA553" i="54"/>
  <c r="AF469" i="54"/>
  <c r="AG469" i="54" s="1"/>
  <c r="AF489" i="54"/>
  <c r="AC489" i="54" s="1"/>
  <c r="AH489" i="54" s="1"/>
  <c r="AF32" i="54"/>
  <c r="AC32" i="54" s="1"/>
  <c r="AH32" i="54" s="1"/>
  <c r="AF395" i="54"/>
  <c r="AC395" i="54" s="1"/>
  <c r="AH395" i="54" s="1"/>
  <c r="AF386" i="54"/>
  <c r="AG386" i="54" s="1"/>
  <c r="AF391" i="54"/>
  <c r="AC391" i="54" s="1"/>
  <c r="AH391" i="54" s="1"/>
  <c r="AA571" i="54"/>
  <c r="AF346" i="54"/>
  <c r="AG346" i="54" s="1"/>
  <c r="AF420" i="54"/>
  <c r="AG420" i="54" s="1"/>
  <c r="AA476" i="54"/>
  <c r="AF456" i="54"/>
  <c r="AC456" i="54" s="1"/>
  <c r="AH456" i="54" s="1"/>
  <c r="AA370" i="54"/>
  <c r="AF186" i="53"/>
  <c r="AG186" i="53" s="1"/>
  <c r="AA186" i="53"/>
  <c r="AF72" i="54"/>
  <c r="AC72" i="54" s="1"/>
  <c r="AH72" i="54" s="1"/>
  <c r="AF359" i="54"/>
  <c r="AC359" i="54" s="1"/>
  <c r="AH359" i="54" s="1"/>
  <c r="AA323" i="54"/>
  <c r="AF299" i="54"/>
  <c r="AG299" i="54" s="1"/>
  <c r="AA195" i="54"/>
  <c r="AF316" i="54"/>
  <c r="AC316" i="54" s="1"/>
  <c r="AH316" i="54" s="1"/>
  <c r="AA133" i="54"/>
  <c r="AA330" i="54"/>
  <c r="AF180" i="54"/>
  <c r="AC180" i="54" s="1"/>
  <c r="AH180" i="54" s="1"/>
  <c r="AA327" i="54"/>
  <c r="AF252" i="54"/>
  <c r="AC252" i="54" s="1"/>
  <c r="AH252" i="54" s="1"/>
  <c r="AA131" i="54"/>
  <c r="AF367" i="54"/>
  <c r="AC367" i="54" s="1"/>
  <c r="AH367" i="54" s="1"/>
  <c r="AA194" i="54"/>
  <c r="AA152" i="54"/>
  <c r="AF259" i="54"/>
  <c r="AC259" i="54" s="1"/>
  <c r="AH259" i="54" s="1"/>
  <c r="AA585" i="54"/>
  <c r="AF573" i="54"/>
  <c r="AG573" i="54" s="1"/>
  <c r="AF551" i="53"/>
  <c r="AG551" i="53" s="1"/>
  <c r="AA436" i="54"/>
  <c r="AA525" i="54"/>
  <c r="Z610" i="51"/>
  <c r="AF610" i="51" s="1"/>
  <c r="Z625" i="51"/>
  <c r="AA625" i="51" s="1"/>
  <c r="AA368" i="53"/>
  <c r="AA41" i="54"/>
  <c r="AF74" i="54"/>
  <c r="AG74" i="54" s="1"/>
  <c r="AA192" i="54"/>
  <c r="AA157" i="54"/>
  <c r="AA160" i="54"/>
  <c r="AA240" i="54"/>
  <c r="AF119" i="54"/>
  <c r="AC119" i="54" s="1"/>
  <c r="AH119" i="54" s="1"/>
  <c r="AA128" i="54"/>
  <c r="AF217" i="54"/>
  <c r="AC217" i="54" s="1"/>
  <c r="AH217" i="54" s="1"/>
  <c r="AA151" i="54"/>
  <c r="AA337" i="54"/>
  <c r="AF210" i="54"/>
  <c r="AC210" i="54" s="1"/>
  <c r="AH210" i="54" s="1"/>
  <c r="AF153" i="54"/>
  <c r="AC153" i="54" s="1"/>
  <c r="AH153" i="54" s="1"/>
  <c r="Z635" i="53"/>
  <c r="AA635" i="53" s="1"/>
  <c r="Z608" i="53"/>
  <c r="AA608" i="53" s="1"/>
  <c r="Z610" i="53"/>
  <c r="AA610" i="53" s="1"/>
  <c r="Z628" i="53"/>
  <c r="AF628" i="53" s="1"/>
  <c r="Z611" i="54"/>
  <c r="AF611" i="54" s="1"/>
  <c r="Z638" i="54"/>
  <c r="AA638" i="54" s="1"/>
  <c r="AF205" i="54"/>
  <c r="AC205" i="54" s="1"/>
  <c r="AH205" i="54" s="1"/>
  <c r="AF287" i="54"/>
  <c r="AG287" i="54" s="1"/>
  <c r="AF311" i="54"/>
  <c r="AC311" i="54" s="1"/>
  <c r="AH311" i="54" s="1"/>
  <c r="AF325" i="54"/>
  <c r="AG325" i="54" s="1"/>
  <c r="AF163" i="54"/>
  <c r="AG163" i="54" s="1"/>
  <c r="AA127" i="54"/>
  <c r="AA158" i="54"/>
  <c r="AF297" i="54"/>
  <c r="AG297" i="54" s="1"/>
  <c r="AA177" i="54"/>
  <c r="AA161" i="54"/>
  <c r="Z614" i="53"/>
  <c r="AF614" i="53" s="1"/>
  <c r="AA156" i="54"/>
  <c r="AA188" i="54"/>
  <c r="AA180" i="53"/>
  <c r="AF78" i="54"/>
  <c r="AC78" i="54" s="1"/>
  <c r="AH78" i="54" s="1"/>
  <c r="AF329" i="54"/>
  <c r="AC329" i="54" s="1"/>
  <c r="AH329" i="54" s="1"/>
  <c r="AA178" i="54"/>
  <c r="AF257" i="54"/>
  <c r="AC257" i="54" s="1"/>
  <c r="AH257" i="54" s="1"/>
  <c r="AA167" i="54"/>
  <c r="AF260" i="54"/>
  <c r="AG260" i="54" s="1"/>
  <c r="AA470" i="54"/>
  <c r="Z617" i="54"/>
  <c r="AA617" i="54" s="1"/>
  <c r="Z359" i="51"/>
  <c r="AF359" i="51" s="1"/>
  <c r="AA674" i="53"/>
  <c r="AF425" i="53"/>
  <c r="AG425" i="53" s="1"/>
  <c r="AF27" i="54"/>
  <c r="AC27" i="54" s="1"/>
  <c r="AH27" i="54" s="1"/>
  <c r="AA14" i="54"/>
  <c r="AF255" i="54"/>
  <c r="AC255" i="54" s="1"/>
  <c r="AH255" i="54" s="1"/>
  <c r="AF361" i="54"/>
  <c r="AG361" i="54" s="1"/>
  <c r="AF201" i="54"/>
  <c r="AG201" i="54" s="1"/>
  <c r="AF318" i="54"/>
  <c r="AC318" i="54" s="1"/>
  <c r="AH318" i="54" s="1"/>
  <c r="AA136" i="54"/>
  <c r="AA179" i="54"/>
  <c r="AF313" i="54"/>
  <c r="AG313" i="54" s="1"/>
  <c r="AA222" i="54"/>
  <c r="AA264" i="54"/>
  <c r="AA206" i="54"/>
  <c r="AA125" i="54"/>
  <c r="AF203" i="54"/>
  <c r="AG203" i="54" s="1"/>
  <c r="AA138" i="54"/>
  <c r="AA400" i="54"/>
  <c r="AF387" i="54"/>
  <c r="AC387" i="54" s="1"/>
  <c r="AH387" i="54" s="1"/>
  <c r="AF114" i="54"/>
  <c r="AG114" i="54" s="1"/>
  <c r="AA459" i="54"/>
  <c r="AF465" i="54"/>
  <c r="AG465" i="54" s="1"/>
  <c r="AF126" i="54"/>
  <c r="AC126" i="54" s="1"/>
  <c r="AH126" i="54" s="1"/>
  <c r="AA408" i="54"/>
  <c r="AF430" i="54"/>
  <c r="AG430" i="54" s="1"/>
  <c r="AF451" i="54"/>
  <c r="AC451" i="54" s="1"/>
  <c r="AH451" i="54" s="1"/>
  <c r="AA226" i="54"/>
  <c r="AA570" i="54"/>
  <c r="AA453" i="54"/>
  <c r="AF55" i="54"/>
  <c r="AG55" i="54" s="1"/>
  <c r="AA447" i="54"/>
  <c r="AA520" i="54"/>
  <c r="AF186" i="54"/>
  <c r="AG186" i="54" s="1"/>
  <c r="AF551" i="54"/>
  <c r="AN551" i="54" s="1"/>
  <c r="AA298" i="54"/>
  <c r="AF271" i="54"/>
  <c r="AG271" i="54" s="1"/>
  <c r="AF301" i="54"/>
  <c r="AC301" i="54" s="1"/>
  <c r="AH301" i="54" s="1"/>
  <c r="AF293" i="54"/>
  <c r="AG293" i="54" s="1"/>
  <c r="AF134" i="54"/>
  <c r="AC134" i="54" s="1"/>
  <c r="AH134" i="54" s="1"/>
  <c r="AF368" i="54"/>
  <c r="AG368" i="54" s="1"/>
  <c r="AA315" i="54"/>
  <c r="AF353" i="54"/>
  <c r="AG353" i="54" s="1"/>
  <c r="AF355" i="54"/>
  <c r="AG355" i="54" s="1"/>
  <c r="AA294" i="54"/>
  <c r="AF493" i="54"/>
  <c r="AC493" i="54" s="1"/>
  <c r="AH493" i="54" s="1"/>
  <c r="AF554" i="54"/>
  <c r="AG554" i="54" s="1"/>
  <c r="AF394" i="54"/>
  <c r="AC394" i="54" s="1"/>
  <c r="AH394" i="54" s="1"/>
  <c r="AF414" i="53"/>
  <c r="AC414" i="53" s="1"/>
  <c r="AH414" i="53" s="1"/>
  <c r="AF558" i="54"/>
  <c r="AG558" i="54" s="1"/>
  <c r="AA458" i="54"/>
  <c r="AF317" i="54"/>
  <c r="AC317" i="54" s="1"/>
  <c r="AH317" i="54" s="1"/>
  <c r="AF273" i="54"/>
  <c r="AC273" i="54" s="1"/>
  <c r="AH273" i="54" s="1"/>
  <c r="AF362" i="54"/>
  <c r="AG362" i="54" s="1"/>
  <c r="AA280" i="54"/>
  <c r="AF350" i="54"/>
  <c r="AC350" i="54" s="1"/>
  <c r="AH350" i="54" s="1"/>
  <c r="AF333" i="54"/>
  <c r="AG333" i="54" s="1"/>
  <c r="AF319" i="54"/>
  <c r="AG319" i="54" s="1"/>
  <c r="AA321" i="54"/>
  <c r="AA345" i="54"/>
  <c r="AF561" i="54"/>
  <c r="AN561" i="54" s="1"/>
  <c r="AF229" i="54"/>
  <c r="AC229" i="54" s="1"/>
  <c r="AH229" i="54" s="1"/>
  <c r="AF554" i="53"/>
  <c r="AC554" i="53" s="1"/>
  <c r="AH554" i="53" s="1"/>
  <c r="AF506" i="54"/>
  <c r="AG506" i="54" s="1"/>
  <c r="AA455" i="54"/>
  <c r="AF553" i="53"/>
  <c r="AG553" i="53" s="1"/>
  <c r="AA424" i="54"/>
  <c r="AF582" i="54"/>
  <c r="AG582" i="54" s="1"/>
  <c r="AF586" i="53"/>
  <c r="AN586" i="53" s="1"/>
  <c r="AA559" i="54"/>
  <c r="AA580" i="54"/>
  <c r="AF496" i="54"/>
  <c r="AC496" i="54" s="1"/>
  <c r="AH496" i="54" s="1"/>
  <c r="AF281" i="54"/>
  <c r="AG281" i="54" s="1"/>
  <c r="AF363" i="54"/>
  <c r="AC363" i="54" s="1"/>
  <c r="AH363" i="54" s="1"/>
  <c r="AF242" i="54"/>
  <c r="AC242" i="54" s="1"/>
  <c r="AH242" i="54" s="1"/>
  <c r="AA204" i="54"/>
  <c r="AF254" i="54"/>
  <c r="AC254" i="54" s="1"/>
  <c r="AH254" i="54" s="1"/>
  <c r="AF322" i="54"/>
  <c r="AC322" i="54" s="1"/>
  <c r="AH322" i="54" s="1"/>
  <c r="AA296" i="54"/>
  <c r="AA398" i="54"/>
  <c r="AA413" i="53"/>
  <c r="AA479" i="54"/>
  <c r="AA440" i="54"/>
  <c r="C10" i="52"/>
  <c r="C7" i="52" s="1"/>
  <c r="Z673" i="51"/>
  <c r="AF673" i="51" s="1"/>
  <c r="AA556" i="54"/>
  <c r="AF492" i="54"/>
  <c r="AC492" i="54" s="1"/>
  <c r="AH492" i="54" s="1"/>
  <c r="AF343" i="54"/>
  <c r="AG343" i="54" s="1"/>
  <c r="AA457" i="54"/>
  <c r="AA491" i="54"/>
  <c r="AF38" i="54"/>
  <c r="AG38" i="54" s="1"/>
  <c r="AA557" i="54"/>
  <c r="AF118" i="54"/>
  <c r="AC118" i="54" s="1"/>
  <c r="AH118" i="54" s="1"/>
  <c r="AA62" i="54"/>
  <c r="AA16" i="53"/>
  <c r="AF16" i="53"/>
  <c r="AG16" i="53" s="1"/>
  <c r="AA235" i="54"/>
  <c r="AF442" i="54"/>
  <c r="AC442" i="54" s="1"/>
  <c r="AH442" i="54" s="1"/>
  <c r="AF443" i="53"/>
  <c r="AC443" i="53" s="1"/>
  <c r="AH443" i="53" s="1"/>
  <c r="AA443" i="53"/>
  <c r="AA464" i="53"/>
  <c r="AF464" i="53"/>
  <c r="AF37" i="54"/>
  <c r="AA37" i="54"/>
  <c r="AA76" i="54"/>
  <c r="AF76" i="54"/>
  <c r="AG76" i="54" s="1"/>
  <c r="AF18" i="54"/>
  <c r="AC18" i="54" s="1"/>
  <c r="AH18" i="54" s="1"/>
  <c r="AA18" i="54"/>
  <c r="AA71" i="54"/>
  <c r="AF71" i="54"/>
  <c r="AG71" i="54" s="1"/>
  <c r="AA73" i="54"/>
  <c r="AF73" i="54"/>
  <c r="AG73" i="54" s="1"/>
  <c r="AF66" i="53"/>
  <c r="AC66" i="53" s="1"/>
  <c r="AH66" i="53" s="1"/>
  <c r="AA66" i="53"/>
  <c r="AA431" i="53"/>
  <c r="AF431" i="53"/>
  <c r="AG431" i="53" s="1"/>
  <c r="AF47" i="54"/>
  <c r="AC47" i="54" s="1"/>
  <c r="AH47" i="54" s="1"/>
  <c r="AA47" i="54"/>
  <c r="AA49" i="54"/>
  <c r="AF49" i="54"/>
  <c r="AG49" i="54" s="1"/>
  <c r="AF60" i="54"/>
  <c r="AC60" i="54" s="1"/>
  <c r="AH60" i="54" s="1"/>
  <c r="AA60" i="54"/>
  <c r="AA432" i="54"/>
  <c r="AF432" i="54"/>
  <c r="AF517" i="54"/>
  <c r="AA517" i="54"/>
  <c r="AA407" i="54"/>
  <c r="AF407" i="54"/>
  <c r="AA676" i="53"/>
  <c r="AF676" i="53"/>
  <c r="AF245" i="54"/>
  <c r="AA245" i="54"/>
  <c r="AA75" i="54"/>
  <c r="AF75" i="54"/>
  <c r="AF302" i="54"/>
  <c r="AA302" i="54"/>
  <c r="AA448" i="54"/>
  <c r="AF448" i="54"/>
  <c r="AF334" i="54"/>
  <c r="AA334" i="54"/>
  <c r="AA22" i="54"/>
  <c r="AF22" i="54"/>
  <c r="AF16" i="54"/>
  <c r="AA16" i="54"/>
  <c r="AA47" i="53"/>
  <c r="AF47" i="53"/>
  <c r="AF124" i="54"/>
  <c r="AA124" i="54"/>
  <c r="AF182" i="54"/>
  <c r="AA182" i="54"/>
  <c r="AF132" i="54"/>
  <c r="AA132" i="54"/>
  <c r="AA61" i="54"/>
  <c r="AF61" i="54"/>
  <c r="AF18" i="53"/>
  <c r="AA18" i="53"/>
  <c r="AA20" i="53"/>
  <c r="AF20" i="53"/>
  <c r="AF24" i="53"/>
  <c r="AA24" i="53"/>
  <c r="AA28" i="53"/>
  <c r="AF28" i="53"/>
  <c r="AA32" i="53"/>
  <c r="AF32" i="53"/>
  <c r="AA38" i="53"/>
  <c r="AF38" i="53"/>
  <c r="AA42" i="53"/>
  <c r="AF42" i="53"/>
  <c r="AF45" i="53"/>
  <c r="AA45" i="53"/>
  <c r="AF50" i="53"/>
  <c r="AA50" i="53"/>
  <c r="AA54" i="53"/>
  <c r="AF54" i="53"/>
  <c r="AA59" i="53"/>
  <c r="AF59" i="53"/>
  <c r="AF61" i="53"/>
  <c r="AA61" i="53"/>
  <c r="AF64" i="53"/>
  <c r="AA64" i="53"/>
  <c r="AF69" i="53"/>
  <c r="AA69" i="53"/>
  <c r="AA73" i="53"/>
  <c r="AF73" i="53"/>
  <c r="AF114" i="53"/>
  <c r="AA114" i="53"/>
  <c r="AA118" i="53"/>
  <c r="AF118" i="53"/>
  <c r="AF120" i="53"/>
  <c r="AA120" i="53"/>
  <c r="AA124" i="53"/>
  <c r="AF124" i="53"/>
  <c r="AA127" i="53"/>
  <c r="AF127" i="53"/>
  <c r="AA129" i="53"/>
  <c r="AF129" i="53"/>
  <c r="AF132" i="53"/>
  <c r="AA132" i="53"/>
  <c r="AF135" i="53"/>
  <c r="AA135" i="53"/>
  <c r="AA137" i="53"/>
  <c r="AF137" i="53"/>
  <c r="AF141" i="53"/>
  <c r="AA141" i="53"/>
  <c r="AA146" i="53"/>
  <c r="AF146" i="53"/>
  <c r="AF150" i="53"/>
  <c r="AA150" i="53"/>
  <c r="AF155" i="53"/>
  <c r="AA155" i="53"/>
  <c r="AF159" i="53"/>
  <c r="AA159" i="53"/>
  <c r="AF162" i="53"/>
  <c r="AA162" i="53"/>
  <c r="AA164" i="53"/>
  <c r="AF164" i="53"/>
  <c r="AA167" i="53"/>
  <c r="AF167" i="53"/>
  <c r="AA176" i="53"/>
  <c r="AF184" i="53"/>
  <c r="AA184" i="53"/>
  <c r="AF192" i="53"/>
  <c r="AA192" i="53"/>
  <c r="AF200" i="53"/>
  <c r="AA200" i="53"/>
  <c r="AF206" i="53"/>
  <c r="AA206" i="53"/>
  <c r="AF13" i="53"/>
  <c r="AA13" i="53"/>
  <c r="AF21" i="53"/>
  <c r="AA21" i="53"/>
  <c r="AA26" i="53"/>
  <c r="AF26" i="53"/>
  <c r="AF29" i="53"/>
  <c r="AA29" i="53"/>
  <c r="AF33" i="53"/>
  <c r="AA33" i="53"/>
  <c r="AF39" i="53"/>
  <c r="AA39" i="53"/>
  <c r="AA44" i="53"/>
  <c r="AF44" i="53"/>
  <c r="AF52" i="53"/>
  <c r="AA52" i="53"/>
  <c r="AA55" i="53"/>
  <c r="AF55" i="53"/>
  <c r="AA62" i="53"/>
  <c r="AF62" i="53"/>
  <c r="AF71" i="53"/>
  <c r="AA71" i="53"/>
  <c r="AA75" i="53"/>
  <c r="AF75" i="53"/>
  <c r="AA115" i="53"/>
  <c r="AF115" i="53"/>
  <c r="AF122" i="53"/>
  <c r="AA122" i="53"/>
  <c r="AA130" i="53"/>
  <c r="AF130" i="53"/>
  <c r="AA138" i="53"/>
  <c r="AF138" i="53"/>
  <c r="AF142" i="53"/>
  <c r="AA142" i="53"/>
  <c r="AF145" i="53"/>
  <c r="AA145" i="53"/>
  <c r="AA151" i="53"/>
  <c r="AF151" i="53"/>
  <c r="AA154" i="53"/>
  <c r="AF154" i="53"/>
  <c r="AA158" i="53"/>
  <c r="AF158" i="53"/>
  <c r="AF165" i="53"/>
  <c r="AA165" i="53"/>
  <c r="AF172" i="53"/>
  <c r="AA172" i="53"/>
  <c r="AF175" i="53"/>
  <c r="AA175" i="53"/>
  <c r="AA178" i="53"/>
  <c r="AF178" i="53"/>
  <c r="AA181" i="53"/>
  <c r="AF181" i="53"/>
  <c r="AF183" i="53"/>
  <c r="AA183" i="53"/>
  <c r="AF189" i="53"/>
  <c r="AA189" i="53"/>
  <c r="AA191" i="53"/>
  <c r="AF191" i="53"/>
  <c r="AF194" i="53"/>
  <c r="AA194" i="53"/>
  <c r="AA197" i="53"/>
  <c r="AF197" i="53"/>
  <c r="AA199" i="53"/>
  <c r="AF199" i="53"/>
  <c r="AF202" i="53"/>
  <c r="AA202" i="53"/>
  <c r="AA210" i="53"/>
  <c r="AF210" i="53"/>
  <c r="AA212" i="53"/>
  <c r="AF212" i="53"/>
  <c r="AF209" i="53"/>
  <c r="AA209" i="53"/>
  <c r="AA218" i="53"/>
  <c r="AF218" i="53"/>
  <c r="AA226" i="53"/>
  <c r="AF226" i="53"/>
  <c r="AA230" i="53"/>
  <c r="AF230" i="53"/>
  <c r="AA236" i="53"/>
  <c r="AF236" i="53"/>
  <c r="AF244" i="53"/>
  <c r="AA244" i="53"/>
  <c r="AF252" i="53"/>
  <c r="AA252" i="53"/>
  <c r="AF261" i="53"/>
  <c r="AA261" i="53"/>
  <c r="AA269" i="53"/>
  <c r="AF269" i="53"/>
  <c r="AA279" i="53"/>
  <c r="AF279" i="53"/>
  <c r="AA287" i="53"/>
  <c r="AF287" i="53"/>
  <c r="AA291" i="53"/>
  <c r="AF291" i="53"/>
  <c r="AF294" i="53"/>
  <c r="AA294" i="53"/>
  <c r="AA298" i="53"/>
  <c r="AF298" i="53"/>
  <c r="AF308" i="53"/>
  <c r="AA308" i="53"/>
  <c r="AF316" i="53"/>
  <c r="AA316" i="53"/>
  <c r="AF324" i="53"/>
  <c r="AA324" i="53"/>
  <c r="AF338" i="53"/>
  <c r="AA338" i="53"/>
  <c r="AF345" i="53"/>
  <c r="AA345" i="53"/>
  <c r="AA347" i="53"/>
  <c r="AF347" i="53"/>
  <c r="AA350" i="53"/>
  <c r="AF350" i="53"/>
  <c r="AF353" i="53"/>
  <c r="AA353" i="53"/>
  <c r="AA355" i="53"/>
  <c r="AF355" i="53"/>
  <c r="AF358" i="53"/>
  <c r="AA358" i="53"/>
  <c r="AA362" i="53"/>
  <c r="AF362" i="53"/>
  <c r="AA373" i="53"/>
  <c r="AF373" i="53"/>
  <c r="AA378" i="53"/>
  <c r="AF378" i="53"/>
  <c r="AF381" i="53"/>
  <c r="AA381" i="53"/>
  <c r="AA383" i="53"/>
  <c r="AF383" i="53"/>
  <c r="AA386" i="53"/>
  <c r="AF386" i="53"/>
  <c r="AA388" i="53"/>
  <c r="AF388" i="53"/>
  <c r="AF392" i="53"/>
  <c r="AA392" i="53"/>
  <c r="AA396" i="53"/>
  <c r="AF396" i="53"/>
  <c r="AF399" i="53"/>
  <c r="AA399" i="53"/>
  <c r="AF402" i="53"/>
  <c r="AA402" i="53"/>
  <c r="AA405" i="53"/>
  <c r="AF405" i="53"/>
  <c r="AF408" i="53"/>
  <c r="AA408" i="53"/>
  <c r="AF410" i="53"/>
  <c r="AA410" i="53"/>
  <c r="AA417" i="53"/>
  <c r="AF417" i="53"/>
  <c r="AF424" i="53"/>
  <c r="AA424" i="53"/>
  <c r="AA428" i="53"/>
  <c r="AF428" i="53"/>
  <c r="AA432" i="53"/>
  <c r="AF432" i="53"/>
  <c r="AA436" i="53"/>
  <c r="AF436" i="53"/>
  <c r="AF440" i="53"/>
  <c r="AA440" i="53"/>
  <c r="AA445" i="53"/>
  <c r="AF445" i="53"/>
  <c r="AF454" i="53"/>
  <c r="AA454" i="53"/>
  <c r="AA458" i="53"/>
  <c r="AF458" i="53"/>
  <c r="AA463" i="53"/>
  <c r="AF463" i="53"/>
  <c r="AA469" i="53"/>
  <c r="AF469" i="53"/>
  <c r="AA471" i="53"/>
  <c r="AF471" i="53"/>
  <c r="AA473" i="53"/>
  <c r="AF473" i="53"/>
  <c r="AF476" i="53"/>
  <c r="AA476" i="53"/>
  <c r="AA478" i="53"/>
  <c r="AF478" i="53"/>
  <c r="AF480" i="53"/>
  <c r="AA480" i="53"/>
  <c r="AA483" i="53"/>
  <c r="AF483" i="53"/>
  <c r="AA487" i="53"/>
  <c r="AF487" i="53"/>
  <c r="AA491" i="53"/>
  <c r="AF491" i="53"/>
  <c r="AF496" i="53"/>
  <c r="AA496" i="53"/>
  <c r="AF498" i="53"/>
  <c r="AA498" i="53"/>
  <c r="AF502" i="53"/>
  <c r="AA502" i="53"/>
  <c r="AF510" i="53"/>
  <c r="AA510" i="53"/>
  <c r="AF514" i="53"/>
  <c r="AA514" i="53"/>
  <c r="AF518" i="53"/>
  <c r="AA518" i="53"/>
  <c r="AF522" i="53"/>
  <c r="AA522" i="53"/>
  <c r="AA527" i="53"/>
  <c r="AF527" i="53"/>
  <c r="AF531" i="53"/>
  <c r="AA531" i="53"/>
  <c r="AF535" i="53"/>
  <c r="AA535" i="53"/>
  <c r="AF545" i="53"/>
  <c r="AA545" i="53"/>
  <c r="AA549" i="53"/>
  <c r="AF549" i="53"/>
  <c r="AA558" i="53"/>
  <c r="AF558" i="53"/>
  <c r="AA562" i="53"/>
  <c r="AF562" i="53"/>
  <c r="AA566" i="53"/>
  <c r="AF566" i="53"/>
  <c r="AA571" i="53"/>
  <c r="AF571" i="53"/>
  <c r="AA576" i="53"/>
  <c r="AF576" i="53"/>
  <c r="AA581" i="53"/>
  <c r="AF581" i="53"/>
  <c r="AA585" i="53"/>
  <c r="AF585" i="53"/>
  <c r="AF592" i="53"/>
  <c r="AA592" i="53"/>
  <c r="AF594" i="53"/>
  <c r="AA594" i="53"/>
  <c r="AF596" i="53"/>
  <c r="AA596" i="53"/>
  <c r="AF598" i="53"/>
  <c r="AA598" i="53"/>
  <c r="AF606" i="53"/>
  <c r="AA606" i="53"/>
  <c r="AF612" i="53"/>
  <c r="AA612" i="53"/>
  <c r="AA618" i="53"/>
  <c r="AF618" i="53"/>
  <c r="AF622" i="53"/>
  <c r="AA622" i="53"/>
  <c r="AA626" i="53"/>
  <c r="AF626" i="53"/>
  <c r="AF629" i="53"/>
  <c r="AA629" i="53"/>
  <c r="AF631" i="53"/>
  <c r="AA631" i="53"/>
  <c r="AA633" i="53"/>
  <c r="AF633" i="53"/>
  <c r="AA637" i="53"/>
  <c r="AF637" i="53"/>
  <c r="AF639" i="53"/>
  <c r="AA639" i="53"/>
  <c r="AF641" i="53"/>
  <c r="AA641" i="53"/>
  <c r="AF643" i="53"/>
  <c r="AA643" i="53"/>
  <c r="AA645" i="53"/>
  <c r="AF645" i="53"/>
  <c r="AF647" i="53"/>
  <c r="AA647" i="53"/>
  <c r="AF649" i="53"/>
  <c r="AA649" i="53"/>
  <c r="AF652" i="53"/>
  <c r="AA652" i="53"/>
  <c r="AF656" i="53"/>
  <c r="AA656" i="53"/>
  <c r="AA658" i="53"/>
  <c r="AF658" i="53"/>
  <c r="AA662" i="53"/>
  <c r="AF662" i="53"/>
  <c r="AF664" i="53"/>
  <c r="AA664" i="53"/>
  <c r="AF666" i="53"/>
  <c r="AA666" i="53"/>
  <c r="AA668" i="53"/>
  <c r="AF668" i="53"/>
  <c r="AA215" i="53"/>
  <c r="AF215" i="53"/>
  <c r="AF219" i="53"/>
  <c r="AA219" i="53"/>
  <c r="AF221" i="53"/>
  <c r="AA221" i="53"/>
  <c r="AA225" i="53"/>
  <c r="AF225" i="53"/>
  <c r="AF228" i="53"/>
  <c r="AA228" i="53"/>
  <c r="AA232" i="53"/>
  <c r="AF232" i="53"/>
  <c r="AA238" i="53"/>
  <c r="AF238" i="53"/>
  <c r="AF243" i="53"/>
  <c r="AA243" i="53"/>
  <c r="AA249" i="53"/>
  <c r="AF249" i="53"/>
  <c r="AA251" i="53"/>
  <c r="AF251" i="53"/>
  <c r="AA255" i="53"/>
  <c r="AF255" i="53"/>
  <c r="AA258" i="53"/>
  <c r="AF258" i="53"/>
  <c r="AA260" i="53"/>
  <c r="AF260" i="53"/>
  <c r="AF263" i="53"/>
  <c r="AA263" i="53"/>
  <c r="AA266" i="53"/>
  <c r="AF266" i="53"/>
  <c r="AA268" i="53"/>
  <c r="AF268" i="53"/>
  <c r="AF271" i="53"/>
  <c r="AA271" i="53"/>
  <c r="AF274" i="53"/>
  <c r="AA274" i="53"/>
  <c r="AF278" i="53"/>
  <c r="AA278" i="53"/>
  <c r="AF282" i="53"/>
  <c r="AA282" i="53"/>
  <c r="AF286" i="53"/>
  <c r="AA286" i="53"/>
  <c r="AA290" i="53"/>
  <c r="AF290" i="53"/>
  <c r="AA296" i="53"/>
  <c r="AF296" i="53"/>
  <c r="AF300" i="53"/>
  <c r="AA300" i="53"/>
  <c r="AA307" i="53"/>
  <c r="AF307" i="53"/>
  <c r="AF310" i="53"/>
  <c r="AA310" i="53"/>
  <c r="AA313" i="53"/>
  <c r="AF313" i="53"/>
  <c r="AF315" i="53"/>
  <c r="AA315" i="53"/>
  <c r="AF318" i="53"/>
  <c r="AA318" i="53"/>
  <c r="AF321" i="53"/>
  <c r="AA321" i="53"/>
  <c r="AF323" i="53"/>
  <c r="AA323" i="53"/>
  <c r="AF326" i="53"/>
  <c r="AA326" i="53"/>
  <c r="AA329" i="53"/>
  <c r="AF329" i="53"/>
  <c r="AF331" i="53"/>
  <c r="AA331" i="53"/>
  <c r="AA334" i="53"/>
  <c r="AF334" i="53"/>
  <c r="AF339" i="53"/>
  <c r="AA339" i="53"/>
  <c r="AA341" i="53"/>
  <c r="AF341" i="53"/>
  <c r="AF344" i="53"/>
  <c r="AA344" i="53"/>
  <c r="AF352" i="53"/>
  <c r="AA352" i="53"/>
  <c r="AF360" i="53"/>
  <c r="AA360" i="53"/>
  <c r="AA365" i="53"/>
  <c r="AF365" i="53"/>
  <c r="AA367" i="53"/>
  <c r="AF367" i="53"/>
  <c r="AA370" i="53"/>
  <c r="AF370" i="53"/>
  <c r="AF380" i="53"/>
  <c r="AA380" i="53"/>
  <c r="AF389" i="53"/>
  <c r="AA389" i="53"/>
  <c r="AF397" i="53"/>
  <c r="AA397" i="53"/>
  <c r="AF403" i="53"/>
  <c r="AA403" i="53"/>
  <c r="AA411" i="53"/>
  <c r="AF411" i="53"/>
  <c r="AF416" i="53"/>
  <c r="AA416" i="53"/>
  <c r="AA421" i="53"/>
  <c r="AF421" i="53"/>
  <c r="AF427" i="53"/>
  <c r="AA427" i="53"/>
  <c r="AA435" i="53"/>
  <c r="AF435" i="53"/>
  <c r="AA439" i="53"/>
  <c r="AF439" i="53"/>
  <c r="AA444" i="53"/>
  <c r="AF444" i="53"/>
  <c r="AA448" i="53"/>
  <c r="AF448" i="53"/>
  <c r="AA453" i="53"/>
  <c r="AF453" i="53"/>
  <c r="AA457" i="53"/>
  <c r="AF457" i="53"/>
  <c r="AF462" i="53"/>
  <c r="AA462" i="53"/>
  <c r="AF465" i="53"/>
  <c r="AA465" i="53"/>
  <c r="AA468" i="53"/>
  <c r="AF468" i="53"/>
  <c r="AA485" i="53"/>
  <c r="AF485" i="53"/>
  <c r="AF489" i="53"/>
  <c r="AA489" i="53"/>
  <c r="AA495" i="53"/>
  <c r="AF495" i="53"/>
  <c r="AF500" i="53"/>
  <c r="AA500" i="53"/>
  <c r="AA504" i="53"/>
  <c r="AF504" i="53"/>
  <c r="AA507" i="53"/>
  <c r="AF507" i="53"/>
  <c r="AA512" i="53"/>
  <c r="AF512" i="53"/>
  <c r="AF516" i="53"/>
  <c r="AA516" i="53"/>
  <c r="AF520" i="53"/>
  <c r="AA520" i="53"/>
  <c r="AF525" i="53"/>
  <c r="AA525" i="53"/>
  <c r="AF529" i="53"/>
  <c r="AA529" i="53"/>
  <c r="AA537" i="53"/>
  <c r="AF537" i="53"/>
  <c r="AA543" i="53"/>
  <c r="AF543" i="53"/>
  <c r="AF547" i="53"/>
  <c r="AA547" i="53"/>
  <c r="AF556" i="53"/>
  <c r="AA556" i="53"/>
  <c r="AF560" i="53"/>
  <c r="AA560" i="53"/>
  <c r="AF564" i="53"/>
  <c r="AA564" i="53"/>
  <c r="AF568" i="53"/>
  <c r="AA568" i="53"/>
  <c r="AA573" i="53"/>
  <c r="AF573" i="53"/>
  <c r="AA579" i="53"/>
  <c r="AF579" i="53"/>
  <c r="AA583" i="53"/>
  <c r="AF583" i="53"/>
  <c r="AF588" i="53"/>
  <c r="AA588" i="53"/>
  <c r="AF590" i="53"/>
  <c r="AA590" i="53"/>
  <c r="AA600" i="53"/>
  <c r="AF600" i="53"/>
  <c r="AA602" i="53"/>
  <c r="AF602" i="53"/>
  <c r="AA604" i="53"/>
  <c r="AF604" i="53"/>
  <c r="AF616" i="53"/>
  <c r="AA616" i="53"/>
  <c r="AF620" i="53"/>
  <c r="AA620" i="53"/>
  <c r="AF624" i="53"/>
  <c r="AA624" i="53"/>
  <c r="AA654" i="53"/>
  <c r="AF654" i="53"/>
  <c r="AA669" i="53"/>
  <c r="AF669" i="53"/>
  <c r="AA29" i="54"/>
  <c r="AF29" i="54"/>
  <c r="AA13" i="54"/>
  <c r="AF13" i="54"/>
  <c r="AA17" i="54"/>
  <c r="AF17" i="54"/>
  <c r="AF24" i="54"/>
  <c r="AA24" i="54"/>
  <c r="AA35" i="54"/>
  <c r="AF35" i="54"/>
  <c r="AF52" i="54"/>
  <c r="AA52" i="54"/>
  <c r="AF54" i="54"/>
  <c r="AA54" i="54"/>
  <c r="AA56" i="54"/>
  <c r="AF56" i="54"/>
  <c r="AF66" i="54"/>
  <c r="AA66" i="54"/>
  <c r="AF143" i="54"/>
  <c r="AA143" i="54"/>
  <c r="AF145" i="54"/>
  <c r="AA145" i="54"/>
  <c r="AF168" i="54"/>
  <c r="AA168" i="54"/>
  <c r="AF200" i="54"/>
  <c r="AA200" i="54"/>
  <c r="AA21" i="54"/>
  <c r="AF21" i="54"/>
  <c r="AF77" i="54"/>
  <c r="AA77" i="54"/>
  <c r="AF174" i="54"/>
  <c r="AA174" i="54"/>
  <c r="AF183" i="54"/>
  <c r="AA183" i="54"/>
  <c r="AF207" i="54"/>
  <c r="AA207" i="54"/>
  <c r="AA212" i="54"/>
  <c r="AF212" i="54"/>
  <c r="AA234" i="54"/>
  <c r="AF234" i="54"/>
  <c r="AA250" i="54"/>
  <c r="AF250" i="54"/>
  <c r="AA263" i="54"/>
  <c r="AF263" i="54"/>
  <c r="AF288" i="54"/>
  <c r="AA288" i="54"/>
  <c r="AF308" i="54"/>
  <c r="AA308" i="54"/>
  <c r="AA344" i="54"/>
  <c r="AF344" i="54"/>
  <c r="AF354" i="54"/>
  <c r="AA354" i="54"/>
  <c r="AF369" i="54"/>
  <c r="AA369" i="54"/>
  <c r="AF373" i="54"/>
  <c r="AA373" i="54"/>
  <c r="AF380" i="54"/>
  <c r="AA380" i="54"/>
  <c r="AA384" i="54"/>
  <c r="AF384" i="54"/>
  <c r="AF388" i="54"/>
  <c r="AA388" i="54"/>
  <c r="AF392" i="54"/>
  <c r="AA392" i="54"/>
  <c r="AF396" i="54"/>
  <c r="AA396" i="54"/>
  <c r="AA411" i="54"/>
  <c r="AF411" i="54"/>
  <c r="AA413" i="54"/>
  <c r="AF413" i="54"/>
  <c r="AA417" i="54"/>
  <c r="AF417" i="54"/>
  <c r="AF427" i="54"/>
  <c r="AA427" i="54"/>
  <c r="AA433" i="54"/>
  <c r="AF433" i="54"/>
  <c r="AA437" i="54"/>
  <c r="AF437" i="54"/>
  <c r="AF446" i="54"/>
  <c r="AA446" i="54"/>
  <c r="AA25" i="54"/>
  <c r="AF25" i="54"/>
  <c r="AA34" i="54"/>
  <c r="AF34" i="54"/>
  <c r="AA39" i="54"/>
  <c r="AF39" i="54"/>
  <c r="AF44" i="54"/>
  <c r="AA44" i="54"/>
  <c r="AA48" i="54"/>
  <c r="AF48" i="54"/>
  <c r="AA67" i="54"/>
  <c r="AF67" i="54"/>
  <c r="AF70" i="54"/>
  <c r="AA70" i="54"/>
  <c r="AF116" i="54"/>
  <c r="AA116" i="54"/>
  <c r="AF121" i="54"/>
  <c r="AA121" i="54"/>
  <c r="AF130" i="54"/>
  <c r="AA130" i="54"/>
  <c r="AA147" i="54"/>
  <c r="AF147" i="54"/>
  <c r="AA154" i="54"/>
  <c r="AF154" i="54"/>
  <c r="AF166" i="54"/>
  <c r="AA166" i="54"/>
  <c r="AA170" i="54"/>
  <c r="AF170" i="54"/>
  <c r="AA184" i="54"/>
  <c r="AF184" i="54"/>
  <c r="AF199" i="54"/>
  <c r="AA199" i="54"/>
  <c r="AA227" i="54"/>
  <c r="AF227" i="54"/>
  <c r="AF241" i="54"/>
  <c r="AA241" i="54"/>
  <c r="AA274" i="54"/>
  <c r="AF274" i="54"/>
  <c r="AF295" i="54"/>
  <c r="AA295" i="54"/>
  <c r="AF320" i="54"/>
  <c r="AA320" i="54"/>
  <c r="AF324" i="54"/>
  <c r="AA324" i="54"/>
  <c r="AA352" i="54"/>
  <c r="AF352" i="54"/>
  <c r="AF403" i="54"/>
  <c r="AA403" i="54"/>
  <c r="AF405" i="54"/>
  <c r="AA405" i="54"/>
  <c r="AA409" i="54"/>
  <c r="AF409" i="54"/>
  <c r="AA419" i="54"/>
  <c r="AF419" i="54"/>
  <c r="AA444" i="54"/>
  <c r="AF444" i="54"/>
  <c r="AA214" i="54"/>
  <c r="AF214" i="54"/>
  <c r="AA224" i="54"/>
  <c r="AF224" i="54"/>
  <c r="AA231" i="54"/>
  <c r="AF231" i="54"/>
  <c r="AF233" i="54"/>
  <c r="AA233" i="54"/>
  <c r="AF246" i="54"/>
  <c r="AA246" i="54"/>
  <c r="AA265" i="54"/>
  <c r="AF265" i="54"/>
  <c r="AA277" i="54"/>
  <c r="AF277" i="54"/>
  <c r="AA284" i="54"/>
  <c r="AF284" i="54"/>
  <c r="AA339" i="54"/>
  <c r="AF339" i="54"/>
  <c r="AA341" i="54"/>
  <c r="AF341" i="54"/>
  <c r="AA347" i="54"/>
  <c r="AF347" i="54"/>
  <c r="AA351" i="54"/>
  <c r="AF351" i="54"/>
  <c r="AA365" i="54"/>
  <c r="AF365" i="54"/>
  <c r="AA374" i="54"/>
  <c r="AF374" i="54"/>
  <c r="AA383" i="54"/>
  <c r="AF383" i="54"/>
  <c r="AF406" i="54"/>
  <c r="AA406" i="54"/>
  <c r="AA410" i="54"/>
  <c r="AF410" i="54"/>
  <c r="AF415" i="54"/>
  <c r="AA415" i="54"/>
  <c r="AF434" i="54"/>
  <c r="AA434" i="54"/>
  <c r="AA449" i="54"/>
  <c r="AF449" i="54"/>
  <c r="AA471" i="54"/>
  <c r="AF471" i="54"/>
  <c r="AA481" i="54"/>
  <c r="AF481" i="54"/>
  <c r="AA483" i="54"/>
  <c r="AF483" i="54"/>
  <c r="AA486" i="54"/>
  <c r="AF486" i="54"/>
  <c r="AF490" i="54"/>
  <c r="AA490" i="54"/>
  <c r="AA500" i="54"/>
  <c r="AF500" i="54"/>
  <c r="AA505" i="54"/>
  <c r="AF505" i="54"/>
  <c r="AF507" i="54"/>
  <c r="AA507" i="54"/>
  <c r="AA510" i="54"/>
  <c r="AF510" i="54"/>
  <c r="AA515" i="54"/>
  <c r="AF515" i="54"/>
  <c r="AF523" i="54"/>
  <c r="AA523" i="54"/>
  <c r="AA532" i="54"/>
  <c r="AF532" i="54"/>
  <c r="AF534" i="54"/>
  <c r="AA534" i="54"/>
  <c r="AA536" i="54"/>
  <c r="AF536" i="54"/>
  <c r="AA538" i="54"/>
  <c r="AF538" i="54"/>
  <c r="AA540" i="54"/>
  <c r="AF540" i="54"/>
  <c r="AF461" i="54"/>
  <c r="AA461" i="54"/>
  <c r="AF463" i="54"/>
  <c r="AA463" i="54"/>
  <c r="AF473" i="54"/>
  <c r="AA473" i="54"/>
  <c r="AF478" i="54"/>
  <c r="AA478" i="54"/>
  <c r="AF488" i="54"/>
  <c r="AA488" i="54"/>
  <c r="AA499" i="54"/>
  <c r="AF499" i="54"/>
  <c r="AA503" i="54"/>
  <c r="AF503" i="54"/>
  <c r="AA509" i="54"/>
  <c r="AF509" i="54"/>
  <c r="AA514" i="54"/>
  <c r="AF514" i="54"/>
  <c r="AF528" i="54"/>
  <c r="AA528" i="54"/>
  <c r="AA530" i="54"/>
  <c r="AF530" i="54"/>
  <c r="AF546" i="54"/>
  <c r="AA546" i="54"/>
  <c r="AF548" i="54"/>
  <c r="AA548" i="54"/>
  <c r="AA550" i="54"/>
  <c r="AF550" i="54"/>
  <c r="AA552" i="54"/>
  <c r="AF552" i="54"/>
  <c r="AA566" i="54"/>
  <c r="AF566" i="54"/>
  <c r="AA575" i="54"/>
  <c r="AF575" i="54"/>
  <c r="AF591" i="54"/>
  <c r="AA591" i="54"/>
  <c r="AA595" i="54"/>
  <c r="AF595" i="54"/>
  <c r="AA599" i="54"/>
  <c r="AF599" i="54"/>
  <c r="AF603" i="54"/>
  <c r="AA603" i="54"/>
  <c r="AF607" i="54"/>
  <c r="AA607" i="54"/>
  <c r="AA615" i="54"/>
  <c r="AF615" i="54"/>
  <c r="AA620" i="54"/>
  <c r="AF620" i="54"/>
  <c r="AF622" i="54"/>
  <c r="AA622" i="54"/>
  <c r="AA626" i="54"/>
  <c r="AF626" i="54"/>
  <c r="AF630" i="54"/>
  <c r="AA630" i="54"/>
  <c r="AA634" i="54"/>
  <c r="AF634" i="54"/>
  <c r="AF636" i="54"/>
  <c r="AA636" i="54"/>
  <c r="AF640" i="54"/>
  <c r="AA640" i="54"/>
  <c r="AF644" i="54"/>
  <c r="AA644" i="54"/>
  <c r="AF648" i="54"/>
  <c r="AA648" i="54"/>
  <c r="AF653" i="54"/>
  <c r="AA653" i="54"/>
  <c r="AA655" i="54"/>
  <c r="AF655" i="54"/>
  <c r="AF659" i="54"/>
  <c r="AA659" i="54"/>
  <c r="AA662" i="54"/>
  <c r="AF662" i="54"/>
  <c r="AA666" i="54"/>
  <c r="AF666" i="54"/>
  <c r="AA670" i="54"/>
  <c r="AF670" i="54"/>
  <c r="AF562" i="54"/>
  <c r="AA562" i="54"/>
  <c r="AF564" i="54"/>
  <c r="AA564" i="54"/>
  <c r="AF567" i="54"/>
  <c r="AA567" i="54"/>
  <c r="AA583" i="54"/>
  <c r="AF583" i="54"/>
  <c r="AF587" i="54"/>
  <c r="AA587" i="54"/>
  <c r="AA594" i="54"/>
  <c r="AF594" i="54"/>
  <c r="AA598" i="54"/>
  <c r="AF598" i="54"/>
  <c r="AF602" i="54"/>
  <c r="AA602" i="54"/>
  <c r="AA606" i="54"/>
  <c r="AF606" i="54"/>
  <c r="AA610" i="54"/>
  <c r="AF610" i="54"/>
  <c r="AA614" i="54"/>
  <c r="AF614" i="54"/>
  <c r="AA618" i="54"/>
  <c r="AF618" i="54"/>
  <c r="AF624" i="54"/>
  <c r="AA624" i="54"/>
  <c r="AA632" i="54"/>
  <c r="AF632" i="54"/>
  <c r="AA642" i="54"/>
  <c r="AF642" i="54"/>
  <c r="AF646" i="54"/>
  <c r="AA646" i="54"/>
  <c r="AA650" i="54"/>
  <c r="AF650" i="54"/>
  <c r="AF652" i="54"/>
  <c r="AA652" i="54"/>
  <c r="AF657" i="54"/>
  <c r="AA657" i="54"/>
  <c r="AA663" i="54"/>
  <c r="AF663" i="54"/>
  <c r="AA667" i="54"/>
  <c r="AF667" i="54"/>
  <c r="AF671" i="54"/>
  <c r="AA671" i="54"/>
  <c r="AA64" i="54"/>
  <c r="AF64" i="54"/>
  <c r="AA524" i="54"/>
  <c r="AF524" i="54"/>
  <c r="AF378" i="54"/>
  <c r="AA378" i="54"/>
  <c r="AA140" i="54"/>
  <c r="AF140" i="54"/>
  <c r="AA190" i="54"/>
  <c r="AF190" i="54"/>
  <c r="AA377" i="54"/>
  <c r="AF377" i="54"/>
  <c r="AF336" i="54"/>
  <c r="AA336" i="54"/>
  <c r="AA155" i="54"/>
  <c r="AF155" i="54"/>
  <c r="AA521" i="54"/>
  <c r="AF521" i="54"/>
  <c r="AF446" i="53"/>
  <c r="AA446" i="53"/>
  <c r="AF171" i="53"/>
  <c r="AA171" i="53"/>
  <c r="AA268" i="54"/>
  <c r="AF268" i="54"/>
  <c r="AA165" i="54"/>
  <c r="AF165" i="54"/>
  <c r="AF292" i="54"/>
  <c r="AA292" i="54"/>
  <c r="AF270" i="54"/>
  <c r="AA270" i="54"/>
  <c r="AA169" i="54"/>
  <c r="AF169" i="54"/>
  <c r="AA63" i="54"/>
  <c r="AF63" i="54"/>
  <c r="AF15" i="53"/>
  <c r="AA15" i="53"/>
  <c r="AF19" i="53"/>
  <c r="AA19" i="53"/>
  <c r="AF23" i="53"/>
  <c r="AA23" i="53"/>
  <c r="AF25" i="53"/>
  <c r="AA25" i="53"/>
  <c r="AF31" i="53"/>
  <c r="AA31" i="53"/>
  <c r="AF35" i="53"/>
  <c r="AA35" i="53"/>
  <c r="AF41" i="53"/>
  <c r="AA41" i="53"/>
  <c r="AA43" i="53"/>
  <c r="AF43" i="53"/>
  <c r="AF46" i="53"/>
  <c r="AA46" i="53"/>
  <c r="AF49" i="53"/>
  <c r="AA49" i="53"/>
  <c r="AF51" i="53"/>
  <c r="AA51" i="53"/>
  <c r="AA58" i="53"/>
  <c r="AF58" i="53"/>
  <c r="AA60" i="53"/>
  <c r="AF60" i="53"/>
  <c r="AF63" i="53"/>
  <c r="AA63" i="53"/>
  <c r="AF68" i="53"/>
  <c r="AA68" i="53"/>
  <c r="AF72" i="53"/>
  <c r="AA72" i="53"/>
  <c r="AA76" i="53"/>
  <c r="AF76" i="53"/>
  <c r="AF112" i="53"/>
  <c r="AA112" i="53"/>
  <c r="AA116" i="53"/>
  <c r="AF116" i="53"/>
  <c r="AA119" i="53"/>
  <c r="AF119" i="53"/>
  <c r="AA123" i="53"/>
  <c r="AF123" i="53"/>
  <c r="AF125" i="53"/>
  <c r="AA125" i="53"/>
  <c r="AA128" i="53"/>
  <c r="AF128" i="53"/>
  <c r="AA131" i="53"/>
  <c r="AF131" i="53"/>
  <c r="AF133" i="53"/>
  <c r="AA133" i="53"/>
  <c r="AA136" i="53"/>
  <c r="AF136" i="53"/>
  <c r="AA139" i="53"/>
  <c r="AF139" i="53"/>
  <c r="AF144" i="53"/>
  <c r="AA144" i="53"/>
  <c r="AA149" i="53"/>
  <c r="AF149" i="53"/>
  <c r="AA153" i="53"/>
  <c r="AF153" i="53"/>
  <c r="AA157" i="53"/>
  <c r="AF157" i="53"/>
  <c r="AF160" i="53"/>
  <c r="AA160" i="53"/>
  <c r="AF163" i="53"/>
  <c r="AA163" i="53"/>
  <c r="AF166" i="53"/>
  <c r="AA166" i="53"/>
  <c r="AA168" i="53"/>
  <c r="AF168" i="53"/>
  <c r="AF173" i="53"/>
  <c r="AA173" i="53"/>
  <c r="AF188" i="53"/>
  <c r="AA188" i="53"/>
  <c r="AF196" i="53"/>
  <c r="AA196" i="53"/>
  <c r="AA205" i="53"/>
  <c r="AF205" i="53"/>
  <c r="AA208" i="53"/>
  <c r="AF208" i="53"/>
  <c r="AA14" i="53"/>
  <c r="AF14" i="53"/>
  <c r="AF17" i="53"/>
  <c r="AA17" i="53"/>
  <c r="AF22" i="53"/>
  <c r="AA22" i="53"/>
  <c r="AA27" i="53"/>
  <c r="AF27" i="53"/>
  <c r="AA30" i="53"/>
  <c r="AF30" i="53"/>
  <c r="AF34" i="53"/>
  <c r="AA34" i="53"/>
  <c r="AF37" i="53"/>
  <c r="AA37" i="53"/>
  <c r="AA40" i="53"/>
  <c r="AF40" i="53"/>
  <c r="AF48" i="53"/>
  <c r="AA48" i="53"/>
  <c r="AF53" i="53"/>
  <c r="AA53" i="53"/>
  <c r="AF56" i="53"/>
  <c r="AA56" i="53"/>
  <c r="AF65" i="53"/>
  <c r="AA65" i="53"/>
  <c r="AF70" i="53"/>
  <c r="AA70" i="53"/>
  <c r="AF74" i="53"/>
  <c r="AA74" i="53"/>
  <c r="AF113" i="53"/>
  <c r="AA113" i="53"/>
  <c r="AA117" i="53"/>
  <c r="AF117" i="53"/>
  <c r="AA126" i="53"/>
  <c r="AF126" i="53"/>
  <c r="AF134" i="53"/>
  <c r="AA134" i="53"/>
  <c r="AF140" i="53"/>
  <c r="AA140" i="53"/>
  <c r="AA143" i="53"/>
  <c r="AF143" i="53"/>
  <c r="AF152" i="53"/>
  <c r="AA152" i="53"/>
  <c r="AA156" i="53"/>
  <c r="AF156" i="53"/>
  <c r="AF161" i="53"/>
  <c r="AA161" i="53"/>
  <c r="AF169" i="53"/>
  <c r="AA169" i="53"/>
  <c r="AA174" i="53"/>
  <c r="AF174" i="53"/>
  <c r="AF177" i="53"/>
  <c r="AA177" i="53"/>
  <c r="AF182" i="53"/>
  <c r="AA182" i="53"/>
  <c r="AA185" i="53"/>
  <c r="AF185" i="53"/>
  <c r="AF187" i="53"/>
  <c r="AA187" i="53"/>
  <c r="AA190" i="53"/>
  <c r="AF190" i="53"/>
  <c r="AF193" i="53"/>
  <c r="AA193" i="53"/>
  <c r="AF195" i="53"/>
  <c r="AA195" i="53"/>
  <c r="AA198" i="53"/>
  <c r="AF198" i="53"/>
  <c r="AA201" i="53"/>
  <c r="AF201" i="53"/>
  <c r="AA203" i="53"/>
  <c r="AF203" i="53"/>
  <c r="AA211" i="53"/>
  <c r="AF211" i="53"/>
  <c r="AF204" i="53"/>
  <c r="AA204" i="53"/>
  <c r="AF213" i="53"/>
  <c r="AA213" i="53"/>
  <c r="AA222" i="53"/>
  <c r="AF222" i="53"/>
  <c r="AA229" i="53"/>
  <c r="AF229" i="53"/>
  <c r="AF233" i="53"/>
  <c r="AA233" i="53"/>
  <c r="AA240" i="53"/>
  <c r="AF240" i="53"/>
  <c r="AF248" i="53"/>
  <c r="AA248" i="53"/>
  <c r="AF257" i="53"/>
  <c r="AA257" i="53"/>
  <c r="AA265" i="53"/>
  <c r="AF265" i="53"/>
  <c r="AA273" i="53"/>
  <c r="AF273" i="53"/>
  <c r="AF280" i="53"/>
  <c r="AA280" i="53"/>
  <c r="AF284" i="53"/>
  <c r="AA284" i="53"/>
  <c r="AA288" i="53"/>
  <c r="AF288" i="53"/>
  <c r="AF292" i="53"/>
  <c r="AA292" i="53"/>
  <c r="AF295" i="53"/>
  <c r="AA295" i="53"/>
  <c r="AF299" i="53"/>
  <c r="AA299" i="53"/>
  <c r="AA312" i="53"/>
  <c r="AF312" i="53"/>
  <c r="AA320" i="53"/>
  <c r="AF320" i="53"/>
  <c r="AF328" i="53"/>
  <c r="AA328" i="53"/>
  <c r="AF337" i="53"/>
  <c r="AA337" i="53"/>
  <c r="AF342" i="53"/>
  <c r="AA342" i="53"/>
  <c r="AA346" i="53"/>
  <c r="AF346" i="53"/>
  <c r="AF349" i="53"/>
  <c r="AA349" i="53"/>
  <c r="AA354" i="53"/>
  <c r="AF354" i="53"/>
  <c r="AA357" i="53"/>
  <c r="AF357" i="53"/>
  <c r="AF364" i="53"/>
  <c r="AA364" i="53"/>
  <c r="AA372" i="53"/>
  <c r="AF372" i="53"/>
  <c r="AA374" i="53"/>
  <c r="AF374" i="53"/>
  <c r="AA379" i="53"/>
  <c r="AF379" i="53"/>
  <c r="AA382" i="53"/>
  <c r="AF382" i="53"/>
  <c r="AF385" i="53"/>
  <c r="AA385" i="53"/>
  <c r="AA387" i="53"/>
  <c r="AF387" i="53"/>
  <c r="AF393" i="53"/>
  <c r="AA393" i="53"/>
  <c r="AA395" i="53"/>
  <c r="AF395" i="53"/>
  <c r="AF398" i="53"/>
  <c r="AA398" i="53"/>
  <c r="AF400" i="53"/>
  <c r="AA400" i="53"/>
  <c r="AF404" i="53"/>
  <c r="AA404" i="53"/>
  <c r="AA406" i="53"/>
  <c r="AF406" i="53"/>
  <c r="AF409" i="53"/>
  <c r="AA409" i="53"/>
  <c r="AA412" i="53"/>
  <c r="AF412" i="53"/>
  <c r="AF429" i="53"/>
  <c r="AA429" i="53"/>
  <c r="AF433" i="53"/>
  <c r="AA433" i="53"/>
  <c r="AF437" i="53"/>
  <c r="AA437" i="53"/>
  <c r="AA441" i="53"/>
  <c r="AF441" i="53"/>
  <c r="AA451" i="53"/>
  <c r="AF451" i="53"/>
  <c r="AF455" i="53"/>
  <c r="AA455" i="53"/>
  <c r="AF459" i="53"/>
  <c r="AA459" i="53"/>
  <c r="AF467" i="53"/>
  <c r="AA467" i="53"/>
  <c r="AF470" i="53"/>
  <c r="AA470" i="53"/>
  <c r="AF472" i="53"/>
  <c r="AA472" i="53"/>
  <c r="AF475" i="53"/>
  <c r="AA475" i="53"/>
  <c r="AF477" i="53"/>
  <c r="AA477" i="53"/>
  <c r="AF479" i="53"/>
  <c r="AA479" i="53"/>
  <c r="AA481" i="53"/>
  <c r="AF481" i="53"/>
  <c r="AA484" i="53"/>
  <c r="AF484" i="53"/>
  <c r="AA488" i="53"/>
  <c r="AF488" i="53"/>
  <c r="AF493" i="53"/>
  <c r="AA493" i="53"/>
  <c r="AA497" i="53"/>
  <c r="AF497" i="53"/>
  <c r="AF501" i="53"/>
  <c r="AA501" i="53"/>
  <c r="AA506" i="53"/>
  <c r="AF506" i="53"/>
  <c r="AA511" i="53"/>
  <c r="AF511" i="53"/>
  <c r="AA515" i="53"/>
  <c r="AF515" i="53"/>
  <c r="AA519" i="53"/>
  <c r="AF519" i="53"/>
  <c r="AF524" i="53"/>
  <c r="AA524" i="53"/>
  <c r="AF528" i="53"/>
  <c r="AA528" i="53"/>
  <c r="AA532" i="53"/>
  <c r="AF532" i="53"/>
  <c r="AA536" i="53"/>
  <c r="AF536" i="53"/>
  <c r="AF540" i="53"/>
  <c r="AA540" i="53"/>
  <c r="AA546" i="53"/>
  <c r="AF546" i="53"/>
  <c r="AF550" i="53"/>
  <c r="AA550" i="53"/>
  <c r="AF555" i="53"/>
  <c r="AA555" i="53"/>
  <c r="AA559" i="53"/>
  <c r="AF559" i="53"/>
  <c r="AF563" i="53"/>
  <c r="AA563" i="53"/>
  <c r="AA572" i="53"/>
  <c r="AF572" i="53"/>
  <c r="AF577" i="53"/>
  <c r="AA577" i="53"/>
  <c r="AF582" i="53"/>
  <c r="AA582" i="53"/>
  <c r="AF593" i="53"/>
  <c r="AA593" i="53"/>
  <c r="AA595" i="53"/>
  <c r="AF595" i="53"/>
  <c r="AF597" i="53"/>
  <c r="AA597" i="53"/>
  <c r="AF599" i="53"/>
  <c r="AA599" i="53"/>
  <c r="AF607" i="53"/>
  <c r="AA607" i="53"/>
  <c r="AA619" i="53"/>
  <c r="AF619" i="53"/>
  <c r="AA623" i="53"/>
  <c r="AF623" i="53"/>
  <c r="AF627" i="53"/>
  <c r="AA627" i="53"/>
  <c r="AF630" i="53"/>
  <c r="AA630" i="53"/>
  <c r="AF634" i="53"/>
  <c r="AA634" i="53"/>
  <c r="AF638" i="53"/>
  <c r="AA638" i="53"/>
  <c r="AF640" i="53"/>
  <c r="AA640" i="53"/>
  <c r="AA642" i="53"/>
  <c r="AF642" i="53"/>
  <c r="AF646" i="53"/>
  <c r="AA646" i="53"/>
  <c r="AF648" i="53"/>
  <c r="AA648" i="53"/>
  <c r="AA650" i="53"/>
  <c r="AF650" i="53"/>
  <c r="AF653" i="53"/>
  <c r="AA653" i="53"/>
  <c r="AF657" i="53"/>
  <c r="AA657" i="53"/>
  <c r="AA659" i="53"/>
  <c r="AF659" i="53"/>
  <c r="AA661" i="53"/>
  <c r="AF661" i="53"/>
  <c r="AA663" i="53"/>
  <c r="AF663" i="53"/>
  <c r="AA665" i="53"/>
  <c r="AF665" i="53"/>
  <c r="AF667" i="53"/>
  <c r="AA667" i="53"/>
  <c r="AA214" i="53"/>
  <c r="AF214" i="53"/>
  <c r="AF216" i="53"/>
  <c r="AA216" i="53"/>
  <c r="AF220" i="53"/>
  <c r="AA220" i="53"/>
  <c r="AF224" i="53"/>
  <c r="AA224" i="53"/>
  <c r="AF227" i="53"/>
  <c r="AA227" i="53"/>
  <c r="AF231" i="53"/>
  <c r="AA231" i="53"/>
  <c r="AA237" i="53"/>
  <c r="AF237" i="53"/>
  <c r="AA239" i="53"/>
  <c r="AF239" i="53"/>
  <c r="Y241" i="53"/>
  <c r="Z242" i="53"/>
  <c r="AA247" i="53"/>
  <c r="AF247" i="53"/>
  <c r="AF250" i="53"/>
  <c r="AA250" i="53"/>
  <c r="AA253" i="53"/>
  <c r="AF253" i="53"/>
  <c r="AF256" i="53"/>
  <c r="AA256" i="53"/>
  <c r="AA259" i="53"/>
  <c r="AF259" i="53"/>
  <c r="AA262" i="53"/>
  <c r="AF262" i="53"/>
  <c r="AF264" i="53"/>
  <c r="AA264" i="53"/>
  <c r="AF267" i="53"/>
  <c r="AA267" i="53"/>
  <c r="AA270" i="53"/>
  <c r="AF270" i="53"/>
  <c r="AF272" i="53"/>
  <c r="AA272" i="53"/>
  <c r="AF275" i="53"/>
  <c r="AA275" i="53"/>
  <c r="AF281" i="53"/>
  <c r="AA281" i="53"/>
  <c r="AA285" i="53"/>
  <c r="AF285" i="53"/>
  <c r="AF289" i="53"/>
  <c r="AA289" i="53"/>
  <c r="AF293" i="53"/>
  <c r="AA293" i="53"/>
  <c r="AF297" i="53"/>
  <c r="AA297" i="53"/>
  <c r="AF301" i="53"/>
  <c r="AA301" i="53"/>
  <c r="AF309" i="53"/>
  <c r="AA309" i="53"/>
  <c r="AF311" i="53"/>
  <c r="AA311" i="53"/>
  <c r="AF314" i="53"/>
  <c r="AA314" i="53"/>
  <c r="AF317" i="53"/>
  <c r="AA317" i="53"/>
  <c r="AF319" i="53"/>
  <c r="AA319" i="53"/>
  <c r="AA322" i="53"/>
  <c r="AF322" i="53"/>
  <c r="AA325" i="53"/>
  <c r="AF325" i="53"/>
  <c r="AA327" i="53"/>
  <c r="AF327" i="53"/>
  <c r="AF330" i="53"/>
  <c r="AA330" i="53"/>
  <c r="AF333" i="53"/>
  <c r="AA333" i="53"/>
  <c r="AA336" i="53"/>
  <c r="AF336" i="53"/>
  <c r="AA340" i="53"/>
  <c r="AF340" i="53"/>
  <c r="AF343" i="53"/>
  <c r="AA343" i="53"/>
  <c r="AA348" i="53"/>
  <c r="AF348" i="53"/>
  <c r="AA356" i="53"/>
  <c r="AF356" i="53"/>
  <c r="AF363" i="53"/>
  <c r="AA363" i="53"/>
  <c r="AF366" i="53"/>
  <c r="AA366" i="53"/>
  <c r="AA369" i="53"/>
  <c r="AF369" i="53"/>
  <c r="AF371" i="53"/>
  <c r="AA371" i="53"/>
  <c r="AF377" i="53"/>
  <c r="AA377" i="53"/>
  <c r="AA384" i="53"/>
  <c r="AF384" i="53"/>
  <c r="AF391" i="53"/>
  <c r="AA391" i="53"/>
  <c r="AF401" i="53"/>
  <c r="AA401" i="53"/>
  <c r="AA407" i="53"/>
  <c r="AF407" i="53"/>
  <c r="AF415" i="53"/>
  <c r="AA415" i="53"/>
  <c r="AA426" i="53"/>
  <c r="AF426" i="53"/>
  <c r="AA430" i="53"/>
  <c r="AF430" i="53"/>
  <c r="AA438" i="53"/>
  <c r="AF438" i="53"/>
  <c r="AA447" i="53"/>
  <c r="AF447" i="53"/>
  <c r="AF452" i="53"/>
  <c r="AA452" i="53"/>
  <c r="AF456" i="53"/>
  <c r="AA456" i="53"/>
  <c r="AA460" i="53"/>
  <c r="AF460" i="53"/>
  <c r="AA466" i="53"/>
  <c r="AF466" i="53"/>
  <c r="AF474" i="53"/>
  <c r="AA474" i="53"/>
  <c r="AF486" i="53"/>
  <c r="AA486" i="53"/>
  <c r="AA490" i="53"/>
  <c r="AF490" i="53"/>
  <c r="AF499" i="53"/>
  <c r="AA499" i="53"/>
  <c r="AA503" i="53"/>
  <c r="AF503" i="53"/>
  <c r="AA505" i="53"/>
  <c r="AF505" i="53"/>
  <c r="AA509" i="53"/>
  <c r="AF509" i="53"/>
  <c r="AA513" i="53"/>
  <c r="AF513" i="53"/>
  <c r="AF517" i="53"/>
  <c r="AA517" i="53"/>
  <c r="AA521" i="53"/>
  <c r="AF521" i="53"/>
  <c r="AA530" i="53"/>
  <c r="AF530" i="53"/>
  <c r="AA538" i="53"/>
  <c r="AF538" i="53"/>
  <c r="AF544" i="53"/>
  <c r="AA544" i="53"/>
  <c r="AF548" i="53"/>
  <c r="AA548" i="53"/>
  <c r="AF557" i="53"/>
  <c r="AA557" i="53"/>
  <c r="AF561" i="53"/>
  <c r="AA561" i="53"/>
  <c r="AF565" i="53"/>
  <c r="AA565" i="53"/>
  <c r="AF570" i="53"/>
  <c r="AA570" i="53"/>
  <c r="AA575" i="53"/>
  <c r="AF575" i="53"/>
  <c r="AF580" i="53"/>
  <c r="AA580" i="53"/>
  <c r="AA584" i="53"/>
  <c r="AF584" i="53"/>
  <c r="AF589" i="53"/>
  <c r="AA589" i="53"/>
  <c r="AF591" i="53"/>
  <c r="AA591" i="53"/>
  <c r="AA601" i="53"/>
  <c r="AF601" i="53"/>
  <c r="AF603" i="53"/>
  <c r="AA603" i="53"/>
  <c r="AF605" i="53"/>
  <c r="AA605" i="53"/>
  <c r="AF611" i="53"/>
  <c r="AA611" i="53"/>
  <c r="AF617" i="53"/>
  <c r="AA617" i="53"/>
  <c r="AA621" i="53"/>
  <c r="AF621" i="53"/>
  <c r="AF625" i="53"/>
  <c r="AA625" i="53"/>
  <c r="AF651" i="53"/>
  <c r="AA651" i="53"/>
  <c r="AF655" i="53"/>
  <c r="AA655" i="53"/>
  <c r="AA20" i="54"/>
  <c r="AF20" i="54"/>
  <c r="AA30" i="54"/>
  <c r="AF30" i="54"/>
  <c r="AA43" i="54"/>
  <c r="AF43" i="54"/>
  <c r="AF51" i="54"/>
  <c r="AA51" i="54"/>
  <c r="AA53" i="54"/>
  <c r="AF53" i="54"/>
  <c r="AA57" i="54"/>
  <c r="AF57" i="54"/>
  <c r="AA144" i="54"/>
  <c r="AF144" i="54"/>
  <c r="AF148" i="54"/>
  <c r="AA148" i="54"/>
  <c r="AA171" i="54"/>
  <c r="AF171" i="54"/>
  <c r="AA185" i="54"/>
  <c r="AF185" i="54"/>
  <c r="AF28" i="54"/>
  <c r="AA28" i="54"/>
  <c r="AA40" i="54"/>
  <c r="AF40" i="54"/>
  <c r="AF45" i="54"/>
  <c r="AA45" i="54"/>
  <c r="AA58" i="54"/>
  <c r="AF58" i="54"/>
  <c r="AA65" i="54"/>
  <c r="AF65" i="54"/>
  <c r="AA120" i="54"/>
  <c r="AF120" i="54"/>
  <c r="AA129" i="54"/>
  <c r="AF129" i="54"/>
  <c r="AF137" i="54"/>
  <c r="AA137" i="54"/>
  <c r="AF141" i="54"/>
  <c r="AA141" i="54"/>
  <c r="AF187" i="54"/>
  <c r="AA187" i="54"/>
  <c r="AF191" i="54"/>
  <c r="AA191" i="54"/>
  <c r="AA211" i="54"/>
  <c r="AF211" i="54"/>
  <c r="AA249" i="54"/>
  <c r="AF249" i="54"/>
  <c r="AF253" i="54"/>
  <c r="AA253" i="54"/>
  <c r="AA258" i="54"/>
  <c r="AF258" i="54"/>
  <c r="AA289" i="54"/>
  <c r="AF289" i="54"/>
  <c r="AA300" i="54"/>
  <c r="AF300" i="54"/>
  <c r="AA310" i="54"/>
  <c r="AF310" i="54"/>
  <c r="AF326" i="54"/>
  <c r="AA326" i="54"/>
  <c r="AA381" i="54"/>
  <c r="AF381" i="54"/>
  <c r="AF385" i="54"/>
  <c r="AA385" i="54"/>
  <c r="AA389" i="54"/>
  <c r="AF389" i="54"/>
  <c r="AF393" i="54"/>
  <c r="AA393" i="54"/>
  <c r="AF397" i="54"/>
  <c r="AA397" i="54"/>
  <c r="AF401" i="54"/>
  <c r="AA401" i="54"/>
  <c r="AF412" i="54"/>
  <c r="AA412" i="54"/>
  <c r="AF416" i="54"/>
  <c r="AA416" i="54"/>
  <c r="AF428" i="54"/>
  <c r="AA428" i="54"/>
  <c r="AF443" i="54"/>
  <c r="AA443" i="54"/>
  <c r="AA23" i="54"/>
  <c r="AF23" i="54"/>
  <c r="AF26" i="54"/>
  <c r="AA26" i="54"/>
  <c r="AA31" i="54"/>
  <c r="AF31" i="54"/>
  <c r="AA33" i="54"/>
  <c r="AF33" i="54"/>
  <c r="AA42" i="54"/>
  <c r="AF42" i="54"/>
  <c r="AF46" i="54"/>
  <c r="AA46" i="54"/>
  <c r="AA50" i="54"/>
  <c r="AF50" i="54"/>
  <c r="AF122" i="54"/>
  <c r="AA122" i="54"/>
  <c r="AF135" i="54"/>
  <c r="AA135" i="54"/>
  <c r="AF139" i="54"/>
  <c r="AA139" i="54"/>
  <c r="AA150" i="54"/>
  <c r="AF150" i="54"/>
  <c r="AA164" i="54"/>
  <c r="AF164" i="54"/>
  <c r="AF173" i="54"/>
  <c r="AA173" i="54"/>
  <c r="AF181" i="54"/>
  <c r="AA181" i="54"/>
  <c r="AF189" i="54"/>
  <c r="AA189" i="54"/>
  <c r="AF197" i="54"/>
  <c r="AA197" i="54"/>
  <c r="AA218" i="54"/>
  <c r="AF218" i="54"/>
  <c r="AA223" i="54"/>
  <c r="AF223" i="54"/>
  <c r="AF228" i="54"/>
  <c r="AA228" i="54"/>
  <c r="AA238" i="54"/>
  <c r="AF238" i="54"/>
  <c r="Z243" i="54"/>
  <c r="AF244" i="54"/>
  <c r="AA244" i="54"/>
  <c r="AF282" i="54"/>
  <c r="AA282" i="54"/>
  <c r="AF290" i="54"/>
  <c r="AA290" i="54"/>
  <c r="AA312" i="54"/>
  <c r="AF312" i="54"/>
  <c r="AF348" i="54"/>
  <c r="AA348" i="54"/>
  <c r="AA356" i="54"/>
  <c r="AF356" i="54"/>
  <c r="AA366" i="54"/>
  <c r="AF366" i="54"/>
  <c r="AF375" i="54"/>
  <c r="AA375" i="54"/>
  <c r="AA404" i="54"/>
  <c r="AF404" i="54"/>
  <c r="AF418" i="54"/>
  <c r="AA418" i="54"/>
  <c r="AA441" i="54"/>
  <c r="AF441" i="54"/>
  <c r="AF208" i="54"/>
  <c r="AA208" i="54"/>
  <c r="AA216" i="54"/>
  <c r="AF216" i="54"/>
  <c r="AA221" i="54"/>
  <c r="AF221" i="54"/>
  <c r="AF230" i="54"/>
  <c r="AA230" i="54"/>
  <c r="AF232" i="54"/>
  <c r="AA232" i="54"/>
  <c r="AA239" i="54"/>
  <c r="AF239" i="54"/>
  <c r="Y243" i="54"/>
  <c r="AA283" i="54"/>
  <c r="AF283" i="54"/>
  <c r="AF285" i="54"/>
  <c r="AA285" i="54"/>
  <c r="AF291" i="54"/>
  <c r="AA291" i="54"/>
  <c r="AF328" i="54"/>
  <c r="AA328" i="54"/>
  <c r="AF340" i="54"/>
  <c r="AA340" i="54"/>
  <c r="AF342" i="54"/>
  <c r="AA342" i="54"/>
  <c r="AA349" i="54"/>
  <c r="AF349" i="54"/>
  <c r="AF371" i="54"/>
  <c r="AA371" i="54"/>
  <c r="AF376" i="54"/>
  <c r="AA376" i="54"/>
  <c r="AF382" i="54"/>
  <c r="AA382" i="54"/>
  <c r="AA402" i="54"/>
  <c r="AF402" i="54"/>
  <c r="AF414" i="54"/>
  <c r="AA414" i="54"/>
  <c r="AA435" i="54"/>
  <c r="AF435" i="54"/>
  <c r="AA439" i="54"/>
  <c r="AF439" i="54"/>
  <c r="AF467" i="54"/>
  <c r="AA467" i="54"/>
  <c r="AF477" i="54"/>
  <c r="AA477" i="54"/>
  <c r="AF480" i="54"/>
  <c r="AA480" i="54"/>
  <c r="AA482" i="54"/>
  <c r="AF482" i="54"/>
  <c r="AF484" i="54"/>
  <c r="AA484" i="54"/>
  <c r="AA502" i="54"/>
  <c r="AF502" i="54"/>
  <c r="AA508" i="54"/>
  <c r="AF508" i="54"/>
  <c r="AA512" i="54"/>
  <c r="AF512" i="54"/>
  <c r="AA516" i="54"/>
  <c r="AF516" i="54"/>
  <c r="AF531" i="54"/>
  <c r="AA531" i="54"/>
  <c r="AF533" i="54"/>
  <c r="AA533" i="54"/>
  <c r="AF535" i="54"/>
  <c r="AA535" i="54"/>
  <c r="AF537" i="54"/>
  <c r="AA537" i="54"/>
  <c r="AF539" i="54"/>
  <c r="AA539" i="54"/>
  <c r="AA541" i="54"/>
  <c r="AF541" i="54"/>
  <c r="AF460" i="54"/>
  <c r="AA460" i="54"/>
  <c r="AF462" i="54"/>
  <c r="AA462" i="54"/>
  <c r="AA466" i="54"/>
  <c r="AF466" i="54"/>
  <c r="AA475" i="54"/>
  <c r="AF475" i="54"/>
  <c r="AF498" i="54"/>
  <c r="AA498" i="54"/>
  <c r="AA501" i="54"/>
  <c r="AF501" i="54"/>
  <c r="AF504" i="54"/>
  <c r="AA504" i="54"/>
  <c r="AA513" i="54"/>
  <c r="AF513" i="54"/>
  <c r="AA519" i="54"/>
  <c r="AF519" i="54"/>
  <c r="AA527" i="54"/>
  <c r="AF527" i="54"/>
  <c r="AA529" i="54"/>
  <c r="AF529" i="54"/>
  <c r="AF543" i="54"/>
  <c r="AA543" i="54"/>
  <c r="AA547" i="54"/>
  <c r="AF547" i="54"/>
  <c r="AA549" i="54"/>
  <c r="AF549" i="54"/>
  <c r="AF560" i="54"/>
  <c r="AA560" i="54"/>
  <c r="AA569" i="54"/>
  <c r="AF569" i="54"/>
  <c r="AA574" i="54"/>
  <c r="AF574" i="54"/>
  <c r="AA579" i="54"/>
  <c r="AF579" i="54"/>
  <c r="AA586" i="54"/>
  <c r="AF586" i="54"/>
  <c r="AA592" i="54"/>
  <c r="AF592" i="54"/>
  <c r="AA596" i="54"/>
  <c r="AF596" i="54"/>
  <c r="AA600" i="54"/>
  <c r="AF600" i="54"/>
  <c r="AA604" i="54"/>
  <c r="AF604" i="54"/>
  <c r="AF608" i="54"/>
  <c r="AA608" i="54"/>
  <c r="AF612" i="54"/>
  <c r="AA612" i="54"/>
  <c r="AA621" i="54"/>
  <c r="AF621" i="54"/>
  <c r="AF623" i="54"/>
  <c r="AA623" i="54"/>
  <c r="AA627" i="54"/>
  <c r="AF627" i="54"/>
  <c r="AF635" i="54"/>
  <c r="AA635" i="54"/>
  <c r="AA637" i="54"/>
  <c r="AF637" i="54"/>
  <c r="AA641" i="54"/>
  <c r="AF641" i="54"/>
  <c r="AA645" i="54"/>
  <c r="AF645" i="54"/>
  <c r="AA649" i="54"/>
  <c r="AF649" i="54"/>
  <c r="AA654" i="54"/>
  <c r="AF654" i="54"/>
  <c r="AF658" i="54"/>
  <c r="AA658" i="54"/>
  <c r="AA661" i="54"/>
  <c r="AF661" i="54"/>
  <c r="AF665" i="54"/>
  <c r="AA665" i="54"/>
  <c r="AA669" i="54"/>
  <c r="AF669" i="54"/>
  <c r="AA563" i="54"/>
  <c r="AF563" i="54"/>
  <c r="AF565" i="54"/>
  <c r="AA565" i="54"/>
  <c r="AA568" i="54"/>
  <c r="AF568" i="54"/>
  <c r="AA578" i="54"/>
  <c r="AF578" i="54"/>
  <c r="AA584" i="54"/>
  <c r="AF584" i="54"/>
  <c r="AF588" i="54"/>
  <c r="AA588" i="54"/>
  <c r="AA593" i="54"/>
  <c r="AF593" i="54"/>
  <c r="AA597" i="54"/>
  <c r="AF597" i="54"/>
  <c r="AA601" i="54"/>
  <c r="AF601" i="54"/>
  <c r="AA605" i="54"/>
  <c r="AF605" i="54"/>
  <c r="AA609" i="54"/>
  <c r="AF609" i="54"/>
  <c r="AA613" i="54"/>
  <c r="AF613" i="54"/>
  <c r="AA619" i="54"/>
  <c r="AF619" i="54"/>
  <c r="AA629" i="54"/>
  <c r="AF629" i="54"/>
  <c r="AA633" i="54"/>
  <c r="AF633" i="54"/>
  <c r="AA643" i="54"/>
  <c r="AF643" i="54"/>
  <c r="AF656" i="54"/>
  <c r="AA656" i="54"/>
  <c r="AA660" i="54"/>
  <c r="AF660" i="54"/>
  <c r="AA664" i="54"/>
  <c r="AF664" i="54"/>
  <c r="AA668" i="54"/>
  <c r="AF668" i="54"/>
  <c r="AF672" i="54"/>
  <c r="AA672" i="54"/>
  <c r="AG226" i="54"/>
  <c r="AC226" i="54"/>
  <c r="AH226" i="54" s="1"/>
  <c r="AC440" i="54"/>
  <c r="AH440" i="54" s="1"/>
  <c r="AG440" i="54"/>
  <c r="AG390" i="54"/>
  <c r="AC390" i="54"/>
  <c r="AH390" i="54" s="1"/>
  <c r="AG522" i="54"/>
  <c r="AC522" i="54"/>
  <c r="AH522" i="54" s="1"/>
  <c r="AN522" i="54" s="1"/>
  <c r="AG424" i="54"/>
  <c r="AC424" i="54"/>
  <c r="AH424" i="54" s="1"/>
  <c r="AG556" i="54"/>
  <c r="AN556" i="54"/>
  <c r="AC556" i="54"/>
  <c r="AH556" i="54" s="1"/>
  <c r="AG370" i="54"/>
  <c r="AC370" i="54"/>
  <c r="AH370" i="54" s="1"/>
  <c r="AG553" i="54"/>
  <c r="AN553" i="54"/>
  <c r="AC553" i="54"/>
  <c r="AH553" i="54" s="1"/>
  <c r="AG557" i="54"/>
  <c r="AN557" i="54"/>
  <c r="AC557" i="54"/>
  <c r="AH557" i="54" s="1"/>
  <c r="AG235" i="54"/>
  <c r="AC235" i="54"/>
  <c r="AH235" i="54" s="1"/>
  <c r="AG518" i="54"/>
  <c r="AC518" i="54"/>
  <c r="AH518" i="54" s="1"/>
  <c r="AN518" i="54" s="1"/>
  <c r="AG62" i="54"/>
  <c r="AC62" i="54"/>
  <c r="AH62" i="54" s="1"/>
  <c r="AG571" i="54"/>
  <c r="AN571" i="54"/>
  <c r="AC571" i="54"/>
  <c r="AH571" i="54" s="1"/>
  <c r="AG276" i="54"/>
  <c r="AC276" i="54"/>
  <c r="AH276" i="54" s="1"/>
  <c r="AG294" i="54"/>
  <c r="AC294" i="54"/>
  <c r="AH294" i="54" s="1"/>
  <c r="AG589" i="54"/>
  <c r="AC589" i="54"/>
  <c r="AH589" i="54" s="1"/>
  <c r="AN589" i="54"/>
  <c r="AG345" i="54"/>
  <c r="AC345" i="54"/>
  <c r="AH345" i="54" s="1"/>
  <c r="AG470" i="54"/>
  <c r="AC470" i="54"/>
  <c r="AH470" i="54" s="1"/>
  <c r="AG585" i="54"/>
  <c r="AN585" i="54"/>
  <c r="AC585" i="54"/>
  <c r="AH585" i="54" s="1"/>
  <c r="AG413" i="53"/>
  <c r="AC413" i="53"/>
  <c r="AH413" i="53" s="1"/>
  <c r="AG275" i="54"/>
  <c r="AC275" i="54"/>
  <c r="AH275" i="54" s="1"/>
  <c r="AG454" i="54"/>
  <c r="AC454" i="54"/>
  <c r="AH454" i="54" s="1"/>
  <c r="AG474" i="54"/>
  <c r="AC474" i="54"/>
  <c r="AH474" i="54" s="1"/>
  <c r="AG479" i="54"/>
  <c r="AC479" i="54"/>
  <c r="AH479" i="54" s="1"/>
  <c r="AG487" i="54"/>
  <c r="AC487" i="54"/>
  <c r="AH487" i="54" s="1"/>
  <c r="AA68" i="54"/>
  <c r="AF68" i="54"/>
  <c r="AG459" i="54"/>
  <c r="AC459" i="54"/>
  <c r="AH459" i="54" s="1"/>
  <c r="AG455" i="54"/>
  <c r="AC455" i="54"/>
  <c r="AH455" i="54" s="1"/>
  <c r="AG468" i="54"/>
  <c r="AC468" i="54"/>
  <c r="AH468" i="54" s="1"/>
  <c r="AG570" i="54"/>
  <c r="AC570" i="54"/>
  <c r="AH570" i="54" s="1"/>
  <c r="AN570" i="54"/>
  <c r="AG457" i="54"/>
  <c r="AC457" i="54"/>
  <c r="AH457" i="54" s="1"/>
  <c r="AG576" i="54"/>
  <c r="AN576" i="54"/>
  <c r="AC576" i="54"/>
  <c r="AH576" i="54" s="1"/>
  <c r="AG491" i="54"/>
  <c r="AC491" i="54"/>
  <c r="AH491" i="54" s="1"/>
  <c r="AG453" i="54"/>
  <c r="AC453" i="54"/>
  <c r="AH453" i="54" s="1"/>
  <c r="AG559" i="54"/>
  <c r="AC559" i="54"/>
  <c r="AH559" i="54" s="1"/>
  <c r="AN559" i="54"/>
  <c r="AG436" i="54"/>
  <c r="AC436" i="54"/>
  <c r="AH436" i="54" s="1"/>
  <c r="AG429" i="54"/>
  <c r="AC429" i="54"/>
  <c r="AH429" i="54" s="1"/>
  <c r="AG580" i="54"/>
  <c r="AN580" i="54"/>
  <c r="AC580" i="54"/>
  <c r="AH580" i="54" s="1"/>
  <c r="AG458" i="54"/>
  <c r="AC458" i="54"/>
  <c r="AH458" i="54" s="1"/>
  <c r="AG476" i="54"/>
  <c r="AC476" i="54"/>
  <c r="AH476" i="54" s="1"/>
  <c r="AC447" i="54"/>
  <c r="AH447" i="54" s="1"/>
  <c r="AG447" i="54"/>
  <c r="AG525" i="54"/>
  <c r="AC525" i="54"/>
  <c r="AH525" i="54" s="1"/>
  <c r="AN525" i="54" s="1"/>
  <c r="AG520" i="54"/>
  <c r="AC520" i="54"/>
  <c r="AH520" i="54" s="1"/>
  <c r="AN520" i="54" s="1"/>
  <c r="AG321" i="54"/>
  <c r="AC321" i="54"/>
  <c r="AH321" i="54" s="1"/>
  <c r="AG408" i="54"/>
  <c r="AC408" i="54"/>
  <c r="AH408" i="54" s="1"/>
  <c r="AG400" i="54"/>
  <c r="AC400" i="54"/>
  <c r="AH400" i="54" s="1"/>
  <c r="AG398" i="54"/>
  <c r="AC398" i="54"/>
  <c r="AH398" i="54" s="1"/>
  <c r="AG399" i="54"/>
  <c r="AC399" i="54"/>
  <c r="AH399" i="54" s="1"/>
  <c r="AG323" i="54"/>
  <c r="AC323" i="54"/>
  <c r="AH323" i="54" s="1"/>
  <c r="AG195" i="54"/>
  <c r="AC195" i="54"/>
  <c r="AH195" i="54" s="1"/>
  <c r="AG240" i="54"/>
  <c r="AC240" i="54"/>
  <c r="AH240" i="54" s="1"/>
  <c r="AG198" i="54"/>
  <c r="AC198" i="54"/>
  <c r="AH198" i="54" s="1"/>
  <c r="AG330" i="54"/>
  <c r="AC330" i="54"/>
  <c r="AH330" i="54" s="1"/>
  <c r="AG128" i="54"/>
  <c r="AC128" i="54"/>
  <c r="AH128" i="54" s="1"/>
  <c r="AG222" i="54"/>
  <c r="AC222" i="54"/>
  <c r="AH222" i="54" s="1"/>
  <c r="AG280" i="54"/>
  <c r="AC280" i="54"/>
  <c r="AH280" i="54" s="1"/>
  <c r="AG175" i="54"/>
  <c r="AC175" i="54"/>
  <c r="AH175" i="54" s="1"/>
  <c r="AG125" i="54"/>
  <c r="AC125" i="54"/>
  <c r="AH125" i="54" s="1"/>
  <c r="AG131" i="54"/>
  <c r="AC131" i="54"/>
  <c r="AH131" i="54" s="1"/>
  <c r="AG194" i="54"/>
  <c r="AC194" i="54"/>
  <c r="AH194" i="54" s="1"/>
  <c r="AG204" i="54"/>
  <c r="AC204" i="54"/>
  <c r="AH204" i="54" s="1"/>
  <c r="AG127" i="54"/>
  <c r="AC127" i="54"/>
  <c r="AH127" i="54" s="1"/>
  <c r="AG152" i="54"/>
  <c r="AC152" i="54"/>
  <c r="AH152" i="54" s="1"/>
  <c r="AG158" i="54"/>
  <c r="AC158" i="54"/>
  <c r="AH158" i="54" s="1"/>
  <c r="AG177" i="54"/>
  <c r="AC177" i="54"/>
  <c r="AH177" i="54" s="1"/>
  <c r="AG161" i="54"/>
  <c r="AC161" i="54"/>
  <c r="AH161" i="54" s="1"/>
  <c r="AG296" i="54"/>
  <c r="AC296" i="54"/>
  <c r="AH296" i="54" s="1"/>
  <c r="AG192" i="54"/>
  <c r="AC192" i="54"/>
  <c r="AH192" i="54" s="1"/>
  <c r="AG157" i="54"/>
  <c r="AC157" i="54"/>
  <c r="AH157" i="54" s="1"/>
  <c r="AG298" i="54"/>
  <c r="AC298" i="54"/>
  <c r="AH298" i="54" s="1"/>
  <c r="AG220" i="54"/>
  <c r="AC220" i="54"/>
  <c r="AH220" i="54" s="1"/>
  <c r="AG156" i="54"/>
  <c r="AC156" i="54"/>
  <c r="AH156" i="54" s="1"/>
  <c r="AG160" i="54"/>
  <c r="AC160" i="54"/>
  <c r="AH160" i="54" s="1"/>
  <c r="AG162" i="54"/>
  <c r="AC162" i="54"/>
  <c r="AH162" i="54" s="1"/>
  <c r="AG188" i="54"/>
  <c r="AC188" i="54"/>
  <c r="AH188" i="54" s="1"/>
  <c r="AG136" i="54"/>
  <c r="AC136" i="54"/>
  <c r="AH136" i="54" s="1"/>
  <c r="AG178" i="54"/>
  <c r="AC178" i="54"/>
  <c r="AH178" i="54" s="1"/>
  <c r="AG372" i="54"/>
  <c r="AC372" i="54"/>
  <c r="AH372" i="54" s="1"/>
  <c r="AG179" i="54"/>
  <c r="AC179" i="54"/>
  <c r="AH179" i="54" s="1"/>
  <c r="AG133" i="54"/>
  <c r="AC133" i="54"/>
  <c r="AH133" i="54" s="1"/>
  <c r="AG142" i="54"/>
  <c r="AC142" i="54"/>
  <c r="AH142" i="54" s="1"/>
  <c r="AG264" i="54"/>
  <c r="AC264" i="54"/>
  <c r="AH264" i="54" s="1"/>
  <c r="AG151" i="54"/>
  <c r="AC151" i="54"/>
  <c r="AH151" i="54" s="1"/>
  <c r="AG357" i="54"/>
  <c r="AC357" i="54"/>
  <c r="AH357" i="54" s="1"/>
  <c r="AG167" i="54"/>
  <c r="AC167" i="54"/>
  <c r="AH167" i="54" s="1"/>
  <c r="AG337" i="54"/>
  <c r="AC337" i="54"/>
  <c r="AH337" i="54" s="1"/>
  <c r="AG206" i="54"/>
  <c r="AC206" i="54"/>
  <c r="AH206" i="54" s="1"/>
  <c r="AG327" i="54"/>
  <c r="AC327" i="54"/>
  <c r="AH327" i="54" s="1"/>
  <c r="AG269" i="54"/>
  <c r="AC269" i="54"/>
  <c r="AH269" i="54" s="1"/>
  <c r="AG272" i="54"/>
  <c r="AG358" i="54"/>
  <c r="AC358" i="54"/>
  <c r="AH358" i="54" s="1"/>
  <c r="AG193" i="54"/>
  <c r="AC193" i="54"/>
  <c r="AH193" i="54" s="1"/>
  <c r="AG331" i="54"/>
  <c r="AC331" i="54"/>
  <c r="AH331" i="54" s="1"/>
  <c r="AG303" i="54"/>
  <c r="AC303" i="54"/>
  <c r="AH303" i="54" s="1"/>
  <c r="AG315" i="54"/>
  <c r="AC315" i="54"/>
  <c r="AH315" i="54" s="1"/>
  <c r="AG176" i="54"/>
  <c r="AC176" i="54"/>
  <c r="AH176" i="54" s="1"/>
  <c r="AG138" i="54"/>
  <c r="AC138" i="54"/>
  <c r="AH138" i="54" s="1"/>
  <c r="AG251" i="54"/>
  <c r="AC251" i="54"/>
  <c r="AH251" i="54" s="1"/>
  <c r="AG262" i="54"/>
  <c r="AC262" i="54"/>
  <c r="AH262" i="54" s="1"/>
  <c r="AG41" i="54"/>
  <c r="AC41" i="54"/>
  <c r="AH41" i="54" s="1"/>
  <c r="AG14" i="54"/>
  <c r="AC14" i="54"/>
  <c r="AH14" i="54" s="1"/>
  <c r="AG368" i="53"/>
  <c r="AC368" i="53"/>
  <c r="AH368" i="53" s="1"/>
  <c r="AG434" i="53"/>
  <c r="AC434" i="53"/>
  <c r="AH434" i="53" s="1"/>
  <c r="AG180" i="53"/>
  <c r="AC180" i="53"/>
  <c r="AH180" i="53" s="1"/>
  <c r="AF675" i="53"/>
  <c r="AA675" i="53"/>
  <c r="AG674" i="53"/>
  <c r="AC674" i="53"/>
  <c r="AF21" i="51"/>
  <c r="AA21" i="51"/>
  <c r="AA27" i="51"/>
  <c r="AF27" i="51"/>
  <c r="AA29" i="51"/>
  <c r="AF29" i="51"/>
  <c r="AA35" i="51"/>
  <c r="AF35" i="51"/>
  <c r="AA39" i="51"/>
  <c r="AF39" i="51"/>
  <c r="AF46" i="51"/>
  <c r="AA46" i="51"/>
  <c r="AA50" i="51"/>
  <c r="AF50" i="51"/>
  <c r="AA52" i="51"/>
  <c r="AF52" i="51"/>
  <c r="AF64" i="51"/>
  <c r="AA64" i="51"/>
  <c r="AF66" i="51"/>
  <c r="AA66" i="51"/>
  <c r="AA75" i="51"/>
  <c r="AF75" i="51"/>
  <c r="AF115" i="51"/>
  <c r="AA115" i="51"/>
  <c r="AF119" i="51"/>
  <c r="AA119" i="51"/>
  <c r="AF124" i="51"/>
  <c r="AA124" i="51"/>
  <c r="AA128" i="51"/>
  <c r="AF128" i="51"/>
  <c r="AF132" i="51"/>
  <c r="AA132" i="51"/>
  <c r="AA136" i="51"/>
  <c r="AF136" i="51"/>
  <c r="AF140" i="51"/>
  <c r="AA140" i="51"/>
  <c r="AA144" i="51"/>
  <c r="AF144" i="51"/>
  <c r="AF149" i="51"/>
  <c r="AA149" i="51"/>
  <c r="AA153" i="51"/>
  <c r="AF153" i="51"/>
  <c r="AF157" i="51"/>
  <c r="AA157" i="51"/>
  <c r="AA161" i="51"/>
  <c r="AF161" i="51"/>
  <c r="AF165" i="51"/>
  <c r="AA165" i="51"/>
  <c r="AA169" i="51"/>
  <c r="AF169" i="51"/>
  <c r="AF174" i="51"/>
  <c r="AA174" i="51"/>
  <c r="AA178" i="51"/>
  <c r="AF178" i="51"/>
  <c r="AA182" i="51"/>
  <c r="AF182" i="51"/>
  <c r="AF190" i="51"/>
  <c r="AA190" i="51"/>
  <c r="AA194" i="51"/>
  <c r="AF194" i="51"/>
  <c r="AA198" i="51"/>
  <c r="AF198" i="51"/>
  <c r="AF202" i="51"/>
  <c r="AA202" i="51"/>
  <c r="AA206" i="51"/>
  <c r="AF206" i="51"/>
  <c r="AF211" i="51"/>
  <c r="AA211" i="51"/>
  <c r="AA215" i="51"/>
  <c r="AF215" i="51"/>
  <c r="AF220" i="51"/>
  <c r="AA220" i="51"/>
  <c r="AF229" i="51"/>
  <c r="AA229" i="51"/>
  <c r="Y241" i="51"/>
  <c r="Z243" i="51"/>
  <c r="AA299" i="51"/>
  <c r="AF299" i="51"/>
  <c r="AA317" i="51"/>
  <c r="AF317" i="51"/>
  <c r="AA321" i="51"/>
  <c r="AF321" i="51"/>
  <c r="AF323" i="51"/>
  <c r="AA323" i="51"/>
  <c r="AA325" i="51"/>
  <c r="AF325" i="51"/>
  <c r="AF327" i="51"/>
  <c r="AA327" i="51"/>
  <c r="AA329" i="51"/>
  <c r="AF329" i="51"/>
  <c r="AA333" i="51"/>
  <c r="AF333" i="51"/>
  <c r="AF340" i="51"/>
  <c r="AA340" i="51"/>
  <c r="AA342" i="51"/>
  <c r="AF342" i="51"/>
  <c r="AF344" i="51"/>
  <c r="AA344" i="51"/>
  <c r="AF346" i="51"/>
  <c r="AA346" i="51"/>
  <c r="AA348" i="51"/>
  <c r="AF348" i="51"/>
  <c r="AA365" i="51"/>
  <c r="AF365" i="51"/>
  <c r="AF367" i="51"/>
  <c r="AA367" i="51"/>
  <c r="AF369" i="51"/>
  <c r="AA369" i="51"/>
  <c r="AA371" i="51"/>
  <c r="AF371" i="51"/>
  <c r="AA373" i="51"/>
  <c r="AF373" i="51"/>
  <c r="AA375" i="51"/>
  <c r="AF375" i="51"/>
  <c r="AF378" i="51"/>
  <c r="AA378" i="51"/>
  <c r="AA382" i="51"/>
  <c r="AF382" i="51"/>
  <c r="AA386" i="51"/>
  <c r="AF386" i="51"/>
  <c r="AA390" i="51"/>
  <c r="AF390" i="51"/>
  <c r="AA394" i="51"/>
  <c r="AF394" i="51"/>
  <c r="AA398" i="51"/>
  <c r="AF398" i="51"/>
  <c r="AA402" i="51"/>
  <c r="AF402" i="51"/>
  <c r="AA428" i="51"/>
  <c r="AF428" i="51"/>
  <c r="AF430" i="51"/>
  <c r="AA430" i="51"/>
  <c r="AA450" i="51"/>
  <c r="AF450" i="51"/>
  <c r="AA454" i="51"/>
  <c r="AF454" i="51"/>
  <c r="AA457" i="51"/>
  <c r="AF457" i="51"/>
  <c r="AF18" i="51"/>
  <c r="AA18" i="51"/>
  <c r="AA24" i="51"/>
  <c r="AF24" i="51"/>
  <c r="AA32" i="51"/>
  <c r="AF32" i="51"/>
  <c r="AA59" i="51"/>
  <c r="AF59" i="51"/>
  <c r="AA61" i="51"/>
  <c r="AF61" i="51"/>
  <c r="AA69" i="51"/>
  <c r="AF69" i="51"/>
  <c r="AF227" i="51"/>
  <c r="AA227" i="51"/>
  <c r="AF247" i="51"/>
  <c r="AA247" i="51"/>
  <c r="AA251" i="51"/>
  <c r="AF251" i="51"/>
  <c r="AF256" i="51"/>
  <c r="AA256" i="51"/>
  <c r="AA260" i="51"/>
  <c r="AF260" i="51"/>
  <c r="AF264" i="51"/>
  <c r="AA264" i="51"/>
  <c r="AA268" i="51"/>
  <c r="AF268" i="51"/>
  <c r="AF272" i="51"/>
  <c r="AA272" i="51"/>
  <c r="AF278" i="51"/>
  <c r="AA278" i="51"/>
  <c r="AF289" i="51"/>
  <c r="AA289" i="51"/>
  <c r="AA291" i="51"/>
  <c r="AF291" i="51"/>
  <c r="AF295" i="51"/>
  <c r="AA295" i="51"/>
  <c r="AA297" i="51"/>
  <c r="AF297" i="51"/>
  <c r="AF307" i="51"/>
  <c r="AA307" i="51"/>
  <c r="AA309" i="51"/>
  <c r="AF309" i="51"/>
  <c r="AA350" i="51"/>
  <c r="AF350" i="51"/>
  <c r="AA354" i="51"/>
  <c r="AF354" i="51"/>
  <c r="AF358" i="51"/>
  <c r="AA358" i="51"/>
  <c r="AA360" i="51"/>
  <c r="AF360" i="51"/>
  <c r="AA424" i="51"/>
  <c r="AF424" i="51"/>
  <c r="AA459" i="51"/>
  <c r="AF459" i="51"/>
  <c r="AA462" i="51"/>
  <c r="AF462" i="51"/>
  <c r="AF466" i="51"/>
  <c r="AA466" i="51"/>
  <c r="AA468" i="51"/>
  <c r="AF468" i="51"/>
  <c r="AA470" i="51"/>
  <c r="AF470" i="51"/>
  <c r="AA472" i="51"/>
  <c r="AF472" i="51"/>
  <c r="AA474" i="51"/>
  <c r="AF474" i="51"/>
  <c r="AA491" i="51"/>
  <c r="AF491" i="51"/>
  <c r="AF495" i="51"/>
  <c r="AA495" i="51"/>
  <c r="AA502" i="51"/>
  <c r="AF502" i="51"/>
  <c r="AF514" i="51"/>
  <c r="AA514" i="51"/>
  <c r="AF525" i="51"/>
  <c r="AA525" i="51"/>
  <c r="AF532" i="51"/>
  <c r="AA532" i="51"/>
  <c r="AA538" i="51"/>
  <c r="AF538" i="51"/>
  <c r="AA558" i="51"/>
  <c r="AF558" i="51"/>
  <c r="AF599" i="51"/>
  <c r="AA599" i="51"/>
  <c r="AF626" i="51"/>
  <c r="AA626" i="51"/>
  <c r="AA13" i="51"/>
  <c r="AF13" i="51"/>
  <c r="AA15" i="51"/>
  <c r="AF15" i="51"/>
  <c r="AA17" i="51"/>
  <c r="AF17" i="51"/>
  <c r="AF22" i="51"/>
  <c r="AA22" i="51"/>
  <c r="AA30" i="51"/>
  <c r="AF30" i="51"/>
  <c r="AF37" i="51"/>
  <c r="AA37" i="51"/>
  <c r="AF40" i="51"/>
  <c r="AA40" i="51"/>
  <c r="AA42" i="51"/>
  <c r="AF42" i="51"/>
  <c r="AF44" i="51"/>
  <c r="AA44" i="51"/>
  <c r="AF48" i="51"/>
  <c r="AA48" i="51"/>
  <c r="AF55" i="51"/>
  <c r="AA55" i="51"/>
  <c r="AA63" i="51"/>
  <c r="AF63" i="51"/>
  <c r="AA70" i="51"/>
  <c r="AF70" i="51"/>
  <c r="AA74" i="51"/>
  <c r="AF74" i="51"/>
  <c r="AA113" i="51"/>
  <c r="AF113" i="51"/>
  <c r="AA117" i="51"/>
  <c r="AF117" i="51"/>
  <c r="AA122" i="51"/>
  <c r="AF122" i="51"/>
  <c r="AA126" i="51"/>
  <c r="AF126" i="51"/>
  <c r="AA130" i="51"/>
  <c r="AF130" i="51"/>
  <c r="AA134" i="51"/>
  <c r="AF134" i="51"/>
  <c r="AA138" i="51"/>
  <c r="AF138" i="51"/>
  <c r="AA142" i="51"/>
  <c r="AF142" i="51"/>
  <c r="AA146" i="51"/>
  <c r="AF146" i="51"/>
  <c r="AF151" i="51"/>
  <c r="AA151" i="51"/>
  <c r="AA155" i="51"/>
  <c r="AF155" i="51"/>
  <c r="AF159" i="51"/>
  <c r="AA159" i="51"/>
  <c r="AA163" i="51"/>
  <c r="AF163" i="51"/>
  <c r="AA167" i="51"/>
  <c r="AF167" i="51"/>
  <c r="AA172" i="51"/>
  <c r="AF172" i="51"/>
  <c r="AF176" i="51"/>
  <c r="AA176" i="51"/>
  <c r="AA180" i="51"/>
  <c r="AF180" i="51"/>
  <c r="AA184" i="51"/>
  <c r="AF184" i="51"/>
  <c r="AA188" i="51"/>
  <c r="AF188" i="51"/>
  <c r="AF192" i="51"/>
  <c r="AA192" i="51"/>
  <c r="AA196" i="51"/>
  <c r="AF196" i="51"/>
  <c r="AA200" i="51"/>
  <c r="AF200" i="51"/>
  <c r="AA204" i="51"/>
  <c r="AF204" i="51"/>
  <c r="AA209" i="51"/>
  <c r="AF209" i="51"/>
  <c r="AA213" i="51"/>
  <c r="AF213" i="51"/>
  <c r="AA218" i="51"/>
  <c r="AF218" i="51"/>
  <c r="AA222" i="51"/>
  <c r="AF222" i="51"/>
  <c r="AA226" i="51"/>
  <c r="AF226" i="51"/>
  <c r="AA231" i="51"/>
  <c r="AF231" i="51"/>
  <c r="AF236" i="51"/>
  <c r="AA236" i="51"/>
  <c r="AA238" i="51"/>
  <c r="AF238" i="51"/>
  <c r="AA240" i="51"/>
  <c r="AF240" i="51"/>
  <c r="AA242" i="51"/>
  <c r="AF242" i="51"/>
  <c r="AF248" i="51"/>
  <c r="AA248" i="51"/>
  <c r="AA252" i="51"/>
  <c r="AF252" i="51"/>
  <c r="AF257" i="51"/>
  <c r="AA257" i="51"/>
  <c r="AA261" i="51"/>
  <c r="AF261" i="51"/>
  <c r="AF265" i="51"/>
  <c r="AA265" i="51"/>
  <c r="AA269" i="51"/>
  <c r="AF269" i="51"/>
  <c r="AF273" i="51"/>
  <c r="AA273" i="51"/>
  <c r="AF279" i="51"/>
  <c r="AA279" i="51"/>
  <c r="AF281" i="51"/>
  <c r="AA281" i="51"/>
  <c r="AF284" i="51"/>
  <c r="AA284" i="51"/>
  <c r="AF287" i="51"/>
  <c r="AA287" i="51"/>
  <c r="AA293" i="51"/>
  <c r="AF293" i="51"/>
  <c r="AA298" i="51"/>
  <c r="AF298" i="51"/>
  <c r="AA310" i="51"/>
  <c r="AF310" i="51"/>
  <c r="AA313" i="51"/>
  <c r="AF313" i="51"/>
  <c r="AF315" i="51"/>
  <c r="AA315" i="51"/>
  <c r="AF319" i="51"/>
  <c r="AA319" i="51"/>
  <c r="AF331" i="51"/>
  <c r="AA331" i="51"/>
  <c r="AF336" i="51"/>
  <c r="AA336" i="51"/>
  <c r="AA339" i="51"/>
  <c r="AF339" i="51"/>
  <c r="AA352" i="51"/>
  <c r="AF352" i="51"/>
  <c r="AF356" i="51"/>
  <c r="AA356" i="51"/>
  <c r="AF363" i="51"/>
  <c r="AA363" i="51"/>
  <c r="AA426" i="51"/>
  <c r="AF426" i="51"/>
  <c r="AA435" i="51"/>
  <c r="AF435" i="51"/>
  <c r="AF440" i="51"/>
  <c r="AA440" i="51"/>
  <c r="AA476" i="51"/>
  <c r="AF476" i="51"/>
  <c r="AF480" i="51"/>
  <c r="AA480" i="51"/>
  <c r="AA498" i="51"/>
  <c r="AF498" i="51"/>
  <c r="AA500" i="51"/>
  <c r="AF500" i="51"/>
  <c r="AF511" i="51"/>
  <c r="AA511" i="51"/>
  <c r="AA521" i="51"/>
  <c r="AF521" i="51"/>
  <c r="AA529" i="51"/>
  <c r="AF529" i="51"/>
  <c r="AF535" i="51"/>
  <c r="AA535" i="51"/>
  <c r="AA545" i="51"/>
  <c r="AF545" i="51"/>
  <c r="AF586" i="51"/>
  <c r="AA586" i="51"/>
  <c r="AF603" i="51"/>
  <c r="AA603" i="51"/>
  <c r="AF618" i="51"/>
  <c r="AA618" i="51"/>
  <c r="AF622" i="51"/>
  <c r="AA622" i="51"/>
  <c r="AA651" i="51"/>
  <c r="AF651" i="51"/>
  <c r="AF655" i="51"/>
  <c r="AA655" i="51"/>
  <c r="AF380" i="51"/>
  <c r="AA380" i="51"/>
  <c r="AF384" i="51"/>
  <c r="AA384" i="51"/>
  <c r="AF388" i="51"/>
  <c r="AA388" i="51"/>
  <c r="AF392" i="51"/>
  <c r="AA392" i="51"/>
  <c r="AF396" i="51"/>
  <c r="AA396" i="51"/>
  <c r="AF400" i="51"/>
  <c r="AA400" i="51"/>
  <c r="AA404" i="51"/>
  <c r="AF404" i="51"/>
  <c r="AA406" i="51"/>
  <c r="AF406" i="51"/>
  <c r="AF408" i="51"/>
  <c r="AA408" i="51"/>
  <c r="AA410" i="51"/>
  <c r="AF410" i="51"/>
  <c r="AA412" i="51"/>
  <c r="AF412" i="51"/>
  <c r="AA414" i="51"/>
  <c r="AF414" i="51"/>
  <c r="AA417" i="51"/>
  <c r="AF417" i="51"/>
  <c r="AF425" i="51"/>
  <c r="AA425" i="51"/>
  <c r="AA432" i="51"/>
  <c r="AF432" i="51"/>
  <c r="AF436" i="51"/>
  <c r="AA436" i="51"/>
  <c r="AF439" i="51"/>
  <c r="AA439" i="51"/>
  <c r="AA444" i="51"/>
  <c r="AF444" i="51"/>
  <c r="AF446" i="51"/>
  <c r="AA446" i="51"/>
  <c r="AA451" i="51"/>
  <c r="AF451" i="51"/>
  <c r="AA455" i="51"/>
  <c r="AF455" i="51"/>
  <c r="AA465" i="51"/>
  <c r="AF465" i="51"/>
  <c r="AA477" i="51"/>
  <c r="AF477" i="51"/>
  <c r="AF481" i="51"/>
  <c r="AA481" i="51"/>
  <c r="AA484" i="51"/>
  <c r="AF484" i="51"/>
  <c r="AA487" i="51"/>
  <c r="AF487" i="51"/>
  <c r="AF490" i="51"/>
  <c r="AA490" i="51"/>
  <c r="AF501" i="51"/>
  <c r="AA501" i="51"/>
  <c r="AF504" i="51"/>
  <c r="AA504" i="51"/>
  <c r="AF506" i="51"/>
  <c r="AA506" i="51"/>
  <c r="AA510" i="51"/>
  <c r="AF510" i="51"/>
  <c r="AF515" i="51"/>
  <c r="AA515" i="51"/>
  <c r="AF518" i="51"/>
  <c r="AA518" i="51"/>
  <c r="AA524" i="51"/>
  <c r="AF524" i="51"/>
  <c r="AA528" i="51"/>
  <c r="AF528" i="51"/>
  <c r="AF536" i="51"/>
  <c r="AA536" i="51"/>
  <c r="AA543" i="51"/>
  <c r="AF543" i="51"/>
  <c r="AA551" i="51"/>
  <c r="AF551" i="51"/>
  <c r="AA560" i="51"/>
  <c r="AF560" i="51"/>
  <c r="AA564" i="51"/>
  <c r="AF564" i="51"/>
  <c r="AA568" i="51"/>
  <c r="AF568" i="51"/>
  <c r="AA573" i="51"/>
  <c r="AF573" i="51"/>
  <c r="AA579" i="51"/>
  <c r="AF579" i="51"/>
  <c r="AA583" i="51"/>
  <c r="AF583" i="51"/>
  <c r="AA589" i="51"/>
  <c r="AF589" i="51"/>
  <c r="AA597" i="51"/>
  <c r="AF597" i="51"/>
  <c r="AA605" i="51"/>
  <c r="AF605" i="51"/>
  <c r="AA624" i="51"/>
  <c r="AF624" i="51"/>
  <c r="AA632" i="51"/>
  <c r="AF632" i="51"/>
  <c r="AF634" i="51"/>
  <c r="AA634" i="51"/>
  <c r="AA642" i="51"/>
  <c r="AF642" i="51"/>
  <c r="AF646" i="51"/>
  <c r="AA646" i="51"/>
  <c r="AA657" i="51"/>
  <c r="AF657" i="51"/>
  <c r="AF664" i="51"/>
  <c r="AA664" i="51"/>
  <c r="AF544" i="51"/>
  <c r="AA544" i="51"/>
  <c r="AF548" i="51"/>
  <c r="AA548" i="51"/>
  <c r="AF553" i="51"/>
  <c r="AA553" i="51"/>
  <c r="AF557" i="51"/>
  <c r="AA557" i="51"/>
  <c r="AF561" i="51"/>
  <c r="AA561" i="51"/>
  <c r="AF565" i="51"/>
  <c r="AA565" i="51"/>
  <c r="AF570" i="51"/>
  <c r="AA570" i="51"/>
  <c r="AF575" i="51"/>
  <c r="AA575" i="51"/>
  <c r="AF580" i="51"/>
  <c r="AA580" i="51"/>
  <c r="AF584" i="51"/>
  <c r="AA584" i="51"/>
  <c r="AF590" i="51"/>
  <c r="AA590" i="51"/>
  <c r="AF594" i="51"/>
  <c r="AA594" i="51"/>
  <c r="AF598" i="51"/>
  <c r="AA598" i="51"/>
  <c r="AF602" i="51"/>
  <c r="AA602" i="51"/>
  <c r="AF606" i="51"/>
  <c r="AA606" i="51"/>
  <c r="AF612" i="51"/>
  <c r="AA612" i="51"/>
  <c r="AA616" i="51"/>
  <c r="AF616" i="51"/>
  <c r="AF620" i="51"/>
  <c r="AA620" i="51"/>
  <c r="AF629" i="51"/>
  <c r="AA629" i="51"/>
  <c r="AF639" i="51"/>
  <c r="AA639" i="51"/>
  <c r="AA643" i="51"/>
  <c r="AF643" i="51"/>
  <c r="AF647" i="51"/>
  <c r="AA647" i="51"/>
  <c r="AA650" i="51"/>
  <c r="AF650" i="51"/>
  <c r="AF654" i="51"/>
  <c r="AA654" i="51"/>
  <c r="AA658" i="51"/>
  <c r="AF658" i="51"/>
  <c r="AF661" i="51"/>
  <c r="AA661" i="51"/>
  <c r="AF665" i="51"/>
  <c r="AA665" i="51"/>
  <c r="AF669" i="51"/>
  <c r="AA669" i="51"/>
  <c r="AF675" i="51"/>
  <c r="AA675" i="51"/>
  <c r="AF20" i="51"/>
  <c r="AA20" i="51"/>
  <c r="AA26" i="51"/>
  <c r="AF26" i="51"/>
  <c r="AF28" i="51"/>
  <c r="AA28" i="51"/>
  <c r="AF34" i="51"/>
  <c r="AA34" i="51"/>
  <c r="AF45" i="51"/>
  <c r="AA45" i="51"/>
  <c r="AF49" i="51"/>
  <c r="AA49" i="51"/>
  <c r="AF51" i="51"/>
  <c r="AA51" i="51"/>
  <c r="AA53" i="51"/>
  <c r="AF53" i="51"/>
  <c r="AF65" i="51"/>
  <c r="AA65" i="51"/>
  <c r="AA71" i="51"/>
  <c r="AF71" i="51"/>
  <c r="AF114" i="51"/>
  <c r="AA114" i="51"/>
  <c r="AA118" i="51"/>
  <c r="AF118" i="51"/>
  <c r="AA123" i="51"/>
  <c r="AF123" i="51"/>
  <c r="AA127" i="51"/>
  <c r="AF127" i="51"/>
  <c r="AA131" i="51"/>
  <c r="AF131" i="51"/>
  <c r="AA135" i="51"/>
  <c r="AF135" i="51"/>
  <c r="AF139" i="51"/>
  <c r="AA139" i="51"/>
  <c r="AA143" i="51"/>
  <c r="AF143" i="51"/>
  <c r="AF152" i="51"/>
  <c r="AA152" i="51"/>
  <c r="AA156" i="51"/>
  <c r="AF156" i="51"/>
  <c r="AF160" i="51"/>
  <c r="AA160" i="51"/>
  <c r="AF164" i="51"/>
  <c r="AA164" i="51"/>
  <c r="AF168" i="51"/>
  <c r="AA168" i="51"/>
  <c r="AA173" i="51"/>
  <c r="AF173" i="51"/>
  <c r="AF177" i="51"/>
  <c r="AA177" i="51"/>
  <c r="AA181" i="51"/>
  <c r="AF181" i="51"/>
  <c r="AA185" i="51"/>
  <c r="AF185" i="51"/>
  <c r="AF189" i="51"/>
  <c r="AA189" i="51"/>
  <c r="AF193" i="51"/>
  <c r="AA193" i="51"/>
  <c r="AF197" i="51"/>
  <c r="AA197" i="51"/>
  <c r="AA201" i="51"/>
  <c r="AF201" i="51"/>
  <c r="AF205" i="51"/>
  <c r="AA205" i="51"/>
  <c r="AF210" i="51"/>
  <c r="AA210" i="51"/>
  <c r="AF214" i="51"/>
  <c r="AA214" i="51"/>
  <c r="AA219" i="51"/>
  <c r="AF219" i="51"/>
  <c r="AF224" i="51"/>
  <c r="AA224" i="51"/>
  <c r="AF230" i="51"/>
  <c r="AA230" i="51"/>
  <c r="AA282" i="51"/>
  <c r="AF282" i="51"/>
  <c r="AA300" i="51"/>
  <c r="AF300" i="51"/>
  <c r="AA316" i="51"/>
  <c r="AF316" i="51"/>
  <c r="AA320" i="51"/>
  <c r="AF320" i="51"/>
  <c r="AA324" i="51"/>
  <c r="AF324" i="51"/>
  <c r="AA326" i="51"/>
  <c r="AF326" i="51"/>
  <c r="AA328" i="51"/>
  <c r="AF328" i="51"/>
  <c r="AF337" i="51"/>
  <c r="AA337" i="51"/>
  <c r="AA341" i="51"/>
  <c r="AF341" i="51"/>
  <c r="AA343" i="51"/>
  <c r="AF343" i="51"/>
  <c r="AF345" i="51"/>
  <c r="AA345" i="51"/>
  <c r="AF347" i="51"/>
  <c r="AA347" i="51"/>
  <c r="AF364" i="51"/>
  <c r="AA364" i="51"/>
  <c r="AF366" i="51"/>
  <c r="AA366" i="51"/>
  <c r="AA368" i="51"/>
  <c r="AF368" i="51"/>
  <c r="AF370" i="51"/>
  <c r="AA370" i="51"/>
  <c r="AF372" i="51"/>
  <c r="AA372" i="51"/>
  <c r="AA374" i="51"/>
  <c r="AF374" i="51"/>
  <c r="AF377" i="51"/>
  <c r="AA377" i="51"/>
  <c r="AA379" i="51"/>
  <c r="AF379" i="51"/>
  <c r="AA383" i="51"/>
  <c r="AF383" i="51"/>
  <c r="AF387" i="51"/>
  <c r="AA387" i="51"/>
  <c r="AA391" i="51"/>
  <c r="AF391" i="51"/>
  <c r="AF395" i="51"/>
  <c r="AA395" i="51"/>
  <c r="AA399" i="51"/>
  <c r="AF399" i="51"/>
  <c r="AF403" i="51"/>
  <c r="AA403" i="51"/>
  <c r="AA429" i="51"/>
  <c r="AF429" i="51"/>
  <c r="AF431" i="51"/>
  <c r="AA431" i="51"/>
  <c r="AA452" i="51"/>
  <c r="AF452" i="51"/>
  <c r="AA456" i="51"/>
  <c r="AF456" i="51"/>
  <c r="AA458" i="51"/>
  <c r="AF458" i="51"/>
  <c r="AF23" i="51"/>
  <c r="AA23" i="51"/>
  <c r="AA31" i="51"/>
  <c r="AF31" i="51"/>
  <c r="AF58" i="51"/>
  <c r="AA58" i="51"/>
  <c r="AA60" i="51"/>
  <c r="AF60" i="51"/>
  <c r="AF62" i="51"/>
  <c r="AA62" i="51"/>
  <c r="AA73" i="51"/>
  <c r="AF73" i="51"/>
  <c r="AA232" i="51"/>
  <c r="AF232" i="51"/>
  <c r="AA250" i="51"/>
  <c r="AF250" i="51"/>
  <c r="AA255" i="51"/>
  <c r="AF255" i="51"/>
  <c r="AA259" i="51"/>
  <c r="AF259" i="51"/>
  <c r="AA263" i="51"/>
  <c r="AF263" i="51"/>
  <c r="AA267" i="51"/>
  <c r="AF267" i="51"/>
  <c r="AA271" i="51"/>
  <c r="AF271" i="51"/>
  <c r="AA275" i="51"/>
  <c r="AF275" i="51"/>
  <c r="AF286" i="51"/>
  <c r="AA286" i="51"/>
  <c r="AF290" i="51"/>
  <c r="AA290" i="51"/>
  <c r="AF292" i="51"/>
  <c r="AA292" i="51"/>
  <c r="AA296" i="51"/>
  <c r="AF296" i="51"/>
  <c r="AA308" i="51"/>
  <c r="AF308" i="51"/>
  <c r="AA312" i="51"/>
  <c r="AF312" i="51"/>
  <c r="AF351" i="51"/>
  <c r="AA351" i="51"/>
  <c r="AA355" i="51"/>
  <c r="AF355" i="51"/>
  <c r="AF362" i="51"/>
  <c r="AA362" i="51"/>
  <c r="AF443" i="51"/>
  <c r="AA443" i="51"/>
  <c r="AA460" i="51"/>
  <c r="AF460" i="51"/>
  <c r="AF463" i="51"/>
  <c r="AA463" i="51"/>
  <c r="AA467" i="51"/>
  <c r="AF467" i="51"/>
  <c r="AA469" i="51"/>
  <c r="AF469" i="51"/>
  <c r="AA471" i="51"/>
  <c r="AF471" i="51"/>
  <c r="AF473" i="51"/>
  <c r="AA473" i="51"/>
  <c r="AF485" i="51"/>
  <c r="AA485" i="51"/>
  <c r="AA493" i="51"/>
  <c r="AF493" i="51"/>
  <c r="AA496" i="51"/>
  <c r="AF496" i="51"/>
  <c r="AA513" i="51"/>
  <c r="AF513" i="51"/>
  <c r="AA519" i="51"/>
  <c r="AF519" i="51"/>
  <c r="AA527" i="51"/>
  <c r="AF527" i="51"/>
  <c r="AA537" i="51"/>
  <c r="AF537" i="51"/>
  <c r="AA549" i="51"/>
  <c r="AF549" i="51"/>
  <c r="AF591" i="51"/>
  <c r="AA591" i="51"/>
  <c r="AA666" i="51"/>
  <c r="AF666" i="51"/>
  <c r="AA14" i="51"/>
  <c r="AF14" i="51"/>
  <c r="AA16" i="51"/>
  <c r="AF16" i="51"/>
  <c r="AF19" i="51"/>
  <c r="AA19" i="51"/>
  <c r="AA25" i="51"/>
  <c r="AF25" i="51"/>
  <c r="AA33" i="51"/>
  <c r="AF33" i="51"/>
  <c r="AA38" i="51"/>
  <c r="AF38" i="51"/>
  <c r="AA41" i="51"/>
  <c r="AF41" i="51"/>
  <c r="AF43" i="51"/>
  <c r="AA43" i="51"/>
  <c r="AF47" i="51"/>
  <c r="AA47" i="51"/>
  <c r="AF54" i="51"/>
  <c r="AA54" i="51"/>
  <c r="AF56" i="51"/>
  <c r="AA56" i="51"/>
  <c r="AA68" i="51"/>
  <c r="AF68" i="51"/>
  <c r="AA72" i="51"/>
  <c r="AF72" i="51"/>
  <c r="AA76" i="51"/>
  <c r="AF76" i="51"/>
  <c r="AA112" i="51"/>
  <c r="AF112" i="51"/>
  <c r="AF116" i="51"/>
  <c r="AA116" i="51"/>
  <c r="AA120" i="51"/>
  <c r="AF120" i="51"/>
  <c r="AF125" i="51"/>
  <c r="AA125" i="51"/>
  <c r="AA129" i="51"/>
  <c r="AF129" i="51"/>
  <c r="AF133" i="51"/>
  <c r="AA133" i="51"/>
  <c r="AA137" i="51"/>
  <c r="AF137" i="51"/>
  <c r="AF141" i="51"/>
  <c r="AA141" i="51"/>
  <c r="AA145" i="51"/>
  <c r="AF145" i="51"/>
  <c r="AF150" i="51"/>
  <c r="AA150" i="51"/>
  <c r="AF154" i="51"/>
  <c r="AA154" i="51"/>
  <c r="AA158" i="51"/>
  <c r="AF158" i="51"/>
  <c r="AA162" i="51"/>
  <c r="AF162" i="51"/>
  <c r="AA166" i="51"/>
  <c r="AF166" i="51"/>
  <c r="AA171" i="51"/>
  <c r="AF171" i="51"/>
  <c r="AA175" i="51"/>
  <c r="AF175" i="51"/>
  <c r="AF179" i="51"/>
  <c r="AA179" i="51"/>
  <c r="AA183" i="51"/>
  <c r="AF183" i="51"/>
  <c r="AA187" i="51"/>
  <c r="AF187" i="51"/>
  <c r="AA191" i="51"/>
  <c r="AF191" i="51"/>
  <c r="AA195" i="51"/>
  <c r="AF195" i="51"/>
  <c r="AF199" i="51"/>
  <c r="AA199" i="51"/>
  <c r="AA203" i="51"/>
  <c r="AF203" i="51"/>
  <c r="AF208" i="51"/>
  <c r="AA208" i="51"/>
  <c r="AA212" i="51"/>
  <c r="AF212" i="51"/>
  <c r="AF216" i="51"/>
  <c r="AA216" i="51"/>
  <c r="AA221" i="51"/>
  <c r="AF221" i="51"/>
  <c r="AF225" i="51"/>
  <c r="AA225" i="51"/>
  <c r="AA228" i="51"/>
  <c r="AF228" i="51"/>
  <c r="AA233" i="51"/>
  <c r="AF233" i="51"/>
  <c r="AA237" i="51"/>
  <c r="AF237" i="51"/>
  <c r="AF239" i="51"/>
  <c r="AA239" i="51"/>
  <c r="AA244" i="51"/>
  <c r="AF244" i="51"/>
  <c r="AF249" i="51"/>
  <c r="AA249" i="51"/>
  <c r="AF253" i="51"/>
  <c r="AA253" i="51"/>
  <c r="AF258" i="51"/>
  <c r="AA258" i="51"/>
  <c r="AF262" i="51"/>
  <c r="AA262" i="51"/>
  <c r="AF266" i="51"/>
  <c r="AA266" i="51"/>
  <c r="AF270" i="51"/>
  <c r="AA270" i="51"/>
  <c r="AF274" i="51"/>
  <c r="AA274" i="51"/>
  <c r="AF280" i="51"/>
  <c r="AA280" i="51"/>
  <c r="AF283" i="51"/>
  <c r="AA283" i="51"/>
  <c r="AF285" i="51"/>
  <c r="AA285" i="51"/>
  <c r="AA294" i="51"/>
  <c r="AF294" i="51"/>
  <c r="AF301" i="51"/>
  <c r="AA301" i="51"/>
  <c r="AF311" i="51"/>
  <c r="AA311" i="51"/>
  <c r="AF314" i="51"/>
  <c r="AA314" i="51"/>
  <c r="AA318" i="51"/>
  <c r="AF318" i="51"/>
  <c r="AF330" i="51"/>
  <c r="AA330" i="51"/>
  <c r="AA334" i="51"/>
  <c r="AF334" i="51"/>
  <c r="AA338" i="51"/>
  <c r="AF338" i="51"/>
  <c r="AF353" i="51"/>
  <c r="AA353" i="51"/>
  <c r="AF357" i="51"/>
  <c r="AA357" i="51"/>
  <c r="AA415" i="51"/>
  <c r="AF415" i="51"/>
  <c r="AA433" i="51"/>
  <c r="AF433" i="51"/>
  <c r="AA437" i="51"/>
  <c r="AF437" i="51"/>
  <c r="AA479" i="51"/>
  <c r="AF479" i="51"/>
  <c r="AF489" i="51"/>
  <c r="AA489" i="51"/>
  <c r="AA499" i="51"/>
  <c r="AF499" i="51"/>
  <c r="AA507" i="51"/>
  <c r="AF507" i="51"/>
  <c r="AF522" i="51"/>
  <c r="AA522" i="51"/>
  <c r="AF530" i="51"/>
  <c r="AA530" i="51"/>
  <c r="AF540" i="51"/>
  <c r="AA540" i="51"/>
  <c r="AA554" i="51"/>
  <c r="AF554" i="51"/>
  <c r="AF595" i="51"/>
  <c r="AA595" i="51"/>
  <c r="AA617" i="51"/>
  <c r="AF617" i="51"/>
  <c r="AA621" i="51"/>
  <c r="AF621" i="51"/>
  <c r="AA652" i="51"/>
  <c r="AF652" i="51"/>
  <c r="AA662" i="51"/>
  <c r="AF662" i="51"/>
  <c r="AA381" i="51"/>
  <c r="AF381" i="51"/>
  <c r="AA385" i="51"/>
  <c r="AF385" i="51"/>
  <c r="AA389" i="51"/>
  <c r="AF389" i="51"/>
  <c r="AF393" i="51"/>
  <c r="AA393" i="51"/>
  <c r="AA397" i="51"/>
  <c r="AF397" i="51"/>
  <c r="AA401" i="51"/>
  <c r="AF401" i="51"/>
  <c r="AA405" i="51"/>
  <c r="AF405" i="51"/>
  <c r="AA407" i="51"/>
  <c r="AF407" i="51"/>
  <c r="AF409" i="51"/>
  <c r="AA409" i="51"/>
  <c r="AA411" i="51"/>
  <c r="AF411" i="51"/>
  <c r="AA413" i="51"/>
  <c r="AF413" i="51"/>
  <c r="AF416" i="51"/>
  <c r="AA416" i="51"/>
  <c r="AF421" i="51"/>
  <c r="AA421" i="51"/>
  <c r="AF427" i="51"/>
  <c r="AA427" i="51"/>
  <c r="AA434" i="51"/>
  <c r="AF434" i="51"/>
  <c r="AA438" i="51"/>
  <c r="AF438" i="51"/>
  <c r="AF441" i="51"/>
  <c r="AA441" i="51"/>
  <c r="AA445" i="51"/>
  <c r="AF445" i="51"/>
  <c r="AA448" i="51"/>
  <c r="AF448" i="51"/>
  <c r="AA453" i="51"/>
  <c r="AF453" i="51"/>
  <c r="AA464" i="51"/>
  <c r="AF464" i="51"/>
  <c r="AA475" i="51"/>
  <c r="AF475" i="51"/>
  <c r="AA478" i="51"/>
  <c r="AF478" i="51"/>
  <c r="AF483" i="51"/>
  <c r="AA483" i="51"/>
  <c r="AA486" i="51"/>
  <c r="AF486" i="51"/>
  <c r="AF488" i="51"/>
  <c r="AA488" i="51"/>
  <c r="AF497" i="51"/>
  <c r="AA497" i="51"/>
  <c r="AA503" i="51"/>
  <c r="AF503" i="51"/>
  <c r="AA505" i="51"/>
  <c r="AF505" i="51"/>
  <c r="AF509" i="51"/>
  <c r="AA509" i="51"/>
  <c r="AA512" i="51"/>
  <c r="AF512" i="51"/>
  <c r="AF517" i="51"/>
  <c r="AA517" i="51"/>
  <c r="AA520" i="51"/>
  <c r="AF520" i="51"/>
  <c r="AF531" i="51"/>
  <c r="AA531" i="51"/>
  <c r="AF534" i="51"/>
  <c r="AA534" i="51"/>
  <c r="AA547" i="51"/>
  <c r="AF547" i="51"/>
  <c r="AA556" i="51"/>
  <c r="AF556" i="51"/>
  <c r="AA562" i="51"/>
  <c r="AF562" i="51"/>
  <c r="AA566" i="51"/>
  <c r="AF566" i="51"/>
  <c r="AA571" i="51"/>
  <c r="AF571" i="51"/>
  <c r="AF576" i="51"/>
  <c r="AA576" i="51"/>
  <c r="AF581" i="51"/>
  <c r="AA581" i="51"/>
  <c r="AF585" i="51"/>
  <c r="AA585" i="51"/>
  <c r="AA593" i="51"/>
  <c r="AF593" i="51"/>
  <c r="AF601" i="51"/>
  <c r="AA601" i="51"/>
  <c r="AA633" i="51"/>
  <c r="AF633" i="51"/>
  <c r="AA637" i="51"/>
  <c r="AF637" i="51"/>
  <c r="AA641" i="51"/>
  <c r="AF641" i="51"/>
  <c r="AA645" i="51"/>
  <c r="AF645" i="51"/>
  <c r="AA649" i="51"/>
  <c r="AF649" i="51"/>
  <c r="AA668" i="51"/>
  <c r="AF668" i="51"/>
  <c r="AF546" i="51"/>
  <c r="AA546" i="51"/>
  <c r="AF550" i="51"/>
  <c r="AA550" i="51"/>
  <c r="AF555" i="51"/>
  <c r="AA555" i="51"/>
  <c r="AF559" i="51"/>
  <c r="AA559" i="51"/>
  <c r="AF563" i="51"/>
  <c r="AA563" i="51"/>
  <c r="AF567" i="51"/>
  <c r="AA567" i="51"/>
  <c r="AF572" i="51"/>
  <c r="AA572" i="51"/>
  <c r="AF577" i="51"/>
  <c r="AA577" i="51"/>
  <c r="AF582" i="51"/>
  <c r="AA582" i="51"/>
  <c r="AA588" i="51"/>
  <c r="AF588" i="51"/>
  <c r="AF592" i="51"/>
  <c r="AA592" i="51"/>
  <c r="AA596" i="51"/>
  <c r="AF596" i="51"/>
  <c r="AA600" i="51"/>
  <c r="AF600" i="51"/>
  <c r="AF604" i="51"/>
  <c r="AA604" i="51"/>
  <c r="AA615" i="51"/>
  <c r="AF615" i="51"/>
  <c r="AF619" i="51"/>
  <c r="AA619" i="51"/>
  <c r="AA623" i="51"/>
  <c r="AF623" i="51"/>
  <c r="AF627" i="51"/>
  <c r="AA627" i="51"/>
  <c r="AA631" i="51"/>
  <c r="AF631" i="51"/>
  <c r="AA636" i="51"/>
  <c r="AA640" i="51"/>
  <c r="AF640" i="51"/>
  <c r="AF648" i="51"/>
  <c r="AA648" i="51"/>
  <c r="AA656" i="51"/>
  <c r="AF656" i="51"/>
  <c r="AA659" i="51"/>
  <c r="AF659" i="51"/>
  <c r="AF663" i="51"/>
  <c r="AA663" i="51"/>
  <c r="AA667" i="51"/>
  <c r="AF667" i="51"/>
  <c r="AA678" i="53" l="1"/>
  <c r="AC167" i="59"/>
  <c r="AH167" i="59" s="1"/>
  <c r="AG332" i="54"/>
  <c r="AC204" i="59"/>
  <c r="AH204" i="59" s="1"/>
  <c r="AF653" i="51"/>
  <c r="AC653" i="51" s="1"/>
  <c r="AH653" i="51" s="1"/>
  <c r="AA539" i="53"/>
  <c r="AF607" i="51"/>
  <c r="AG607" i="51" s="1"/>
  <c r="AG210" i="54"/>
  <c r="AG493" i="54"/>
  <c r="AC144" i="59"/>
  <c r="AH144" i="59" s="1"/>
  <c r="AC292" i="59"/>
  <c r="AH292" i="59" s="1"/>
  <c r="AC187" i="59"/>
  <c r="AH187" i="59" s="1"/>
  <c r="AC173" i="59"/>
  <c r="AH173" i="59" s="1"/>
  <c r="AF610" i="53"/>
  <c r="AC610" i="53" s="1"/>
  <c r="AH610" i="53" s="1"/>
  <c r="AC34" i="59"/>
  <c r="AH34" i="59" s="1"/>
  <c r="AC286" i="59"/>
  <c r="AH286" i="59" s="1"/>
  <c r="AC140" i="59"/>
  <c r="AH140" i="59" s="1"/>
  <c r="AC420" i="54"/>
  <c r="AH420" i="54" s="1"/>
  <c r="AC198" i="59"/>
  <c r="AH198" i="59" s="1"/>
  <c r="AA533" i="51"/>
  <c r="AG179" i="53"/>
  <c r="AC271" i="54"/>
  <c r="AH271" i="54" s="1"/>
  <c r="AC430" i="54"/>
  <c r="AH430" i="54" s="1"/>
  <c r="AA359" i="53"/>
  <c r="AA660" i="53"/>
  <c r="AC52" i="59"/>
  <c r="AH52" i="59" s="1"/>
  <c r="AF644" i="51"/>
  <c r="AG644" i="51" s="1"/>
  <c r="AG259" i="54"/>
  <c r="AC186" i="54"/>
  <c r="AH186" i="54" s="1"/>
  <c r="AG118" i="54"/>
  <c r="AG438" i="54"/>
  <c r="AA616" i="54"/>
  <c r="AA533" i="53"/>
  <c r="AC127" i="59"/>
  <c r="AH127" i="59" s="1"/>
  <c r="AC302" i="59"/>
  <c r="AH302" i="59" s="1"/>
  <c r="AG316" i="54"/>
  <c r="AG359" i="54"/>
  <c r="AG492" i="54"/>
  <c r="AC630" i="59"/>
  <c r="AH630" i="59" s="1"/>
  <c r="AC551" i="59"/>
  <c r="AH551" i="59" s="1"/>
  <c r="AC326" i="59"/>
  <c r="AH326" i="59" s="1"/>
  <c r="AA611" i="54"/>
  <c r="AC605" i="59"/>
  <c r="AH605" i="59" s="1"/>
  <c r="AA671" i="51"/>
  <c r="AC115" i="54"/>
  <c r="AH115" i="54" s="1"/>
  <c r="AF526" i="53"/>
  <c r="AG526" i="53" s="1"/>
  <c r="AA394" i="53"/>
  <c r="AC150" i="59"/>
  <c r="AH150" i="59" s="1"/>
  <c r="AC194" i="59"/>
  <c r="AH194" i="59" s="1"/>
  <c r="AF609" i="53"/>
  <c r="AG609" i="53" s="1"/>
  <c r="AC206" i="59"/>
  <c r="AH206" i="59" s="1"/>
  <c r="AF625" i="54"/>
  <c r="AC625" i="54" s="1"/>
  <c r="AH625" i="54" s="1"/>
  <c r="AC345" i="59"/>
  <c r="AH345" i="59" s="1"/>
  <c r="AC296" i="59"/>
  <c r="AH296" i="59" s="1"/>
  <c r="AC185" i="59"/>
  <c r="AH185" i="59" s="1"/>
  <c r="AA630" i="51"/>
  <c r="AG311" i="54"/>
  <c r="AG202" i="54"/>
  <c r="AC313" i="54"/>
  <c r="AH313" i="54" s="1"/>
  <c r="AF335" i="54"/>
  <c r="AG335" i="54" s="1"/>
  <c r="AF608" i="53"/>
  <c r="AC608" i="53" s="1"/>
  <c r="AH608" i="53" s="1"/>
  <c r="AF450" i="53"/>
  <c r="AG450" i="53" s="1"/>
  <c r="AF332" i="53"/>
  <c r="AC332" i="53" s="1"/>
  <c r="AH332" i="53" s="1"/>
  <c r="AC433" i="59"/>
  <c r="AH433" i="59" s="1"/>
  <c r="AA609" i="51"/>
  <c r="AG78" i="54"/>
  <c r="AG213" i="54"/>
  <c r="AC390" i="53"/>
  <c r="AH390" i="53" s="1"/>
  <c r="AN567" i="53"/>
  <c r="AT567" i="53" s="1"/>
  <c r="AN554" i="53"/>
  <c r="AS554" i="53" s="1"/>
  <c r="AC294" i="59"/>
  <c r="AH294" i="59" s="1"/>
  <c r="AC165" i="59"/>
  <c r="AH165" i="59" s="1"/>
  <c r="AA526" i="51"/>
  <c r="AG19" i="54"/>
  <c r="AC567" i="53"/>
  <c r="AH567" i="53" s="1"/>
  <c r="AF542" i="54"/>
  <c r="AG542" i="54" s="1"/>
  <c r="AF613" i="51"/>
  <c r="AG613" i="51" s="1"/>
  <c r="AF516" i="51"/>
  <c r="AG516" i="51" s="1"/>
  <c r="AA349" i="51"/>
  <c r="AA673" i="51"/>
  <c r="AC333" i="54"/>
  <c r="AH333" i="54" s="1"/>
  <c r="AC314" i="54"/>
  <c r="AH314" i="54" s="1"/>
  <c r="AC281" i="54"/>
  <c r="AH281" i="54" s="1"/>
  <c r="AC163" i="54"/>
  <c r="AH163" i="54" s="1"/>
  <c r="AC299" i="54"/>
  <c r="AH299" i="54" s="1"/>
  <c r="AG255" i="54"/>
  <c r="AC469" i="54"/>
  <c r="AH469" i="54" s="1"/>
  <c r="AG414" i="53"/>
  <c r="AC586" i="53"/>
  <c r="AH586" i="53" s="1"/>
  <c r="AC561" i="54"/>
  <c r="AH561" i="54" s="1"/>
  <c r="AC632" i="59"/>
  <c r="AH632" i="59" s="1"/>
  <c r="AC175" i="59"/>
  <c r="AH175" i="59" s="1"/>
  <c r="AC306" i="59"/>
  <c r="AH306" i="59" s="1"/>
  <c r="AC263" i="59"/>
  <c r="AH263" i="59" s="1"/>
  <c r="AG254" i="54"/>
  <c r="AG205" i="54"/>
  <c r="AC368" i="54"/>
  <c r="AH368" i="54" s="1"/>
  <c r="AG273" i="54"/>
  <c r="AC386" i="54"/>
  <c r="AH386" i="54" s="1"/>
  <c r="AG586" i="53"/>
  <c r="AC494" i="54"/>
  <c r="AH494" i="54" s="1"/>
  <c r="AG561" i="54"/>
  <c r="AA632" i="53"/>
  <c r="AC133" i="59"/>
  <c r="AH133" i="59" s="1"/>
  <c r="AF674" i="51"/>
  <c r="AC674" i="51" s="1"/>
  <c r="AG350" i="54"/>
  <c r="AG318" i="54"/>
  <c r="AG462" i="59"/>
  <c r="AF148" i="51"/>
  <c r="AG148" i="51" s="1"/>
  <c r="AF534" i="53"/>
  <c r="AG534" i="53" s="1"/>
  <c r="AF608" i="51"/>
  <c r="AC608" i="51" s="1"/>
  <c r="AH608" i="51" s="1"/>
  <c r="AA610" i="51"/>
  <c r="AA638" i="51"/>
  <c r="AC74" i="54"/>
  <c r="AH74" i="54" s="1"/>
  <c r="AG242" i="54"/>
  <c r="AC286" i="54"/>
  <c r="AH286" i="54" s="1"/>
  <c r="AG554" i="53"/>
  <c r="AA639" i="54"/>
  <c r="AG443" i="53"/>
  <c r="AC353" i="54"/>
  <c r="AH353" i="54" s="1"/>
  <c r="AG126" i="54"/>
  <c r="AG456" i="54"/>
  <c r="AG32" i="54"/>
  <c r="AC38" i="54"/>
  <c r="AH38" i="54" s="1"/>
  <c r="AC573" i="54"/>
  <c r="AH573" i="54" s="1"/>
  <c r="AF647" i="54"/>
  <c r="AC647" i="54" s="1"/>
  <c r="AH647" i="54" s="1"/>
  <c r="AF676" i="51"/>
  <c r="AG676" i="51" s="1"/>
  <c r="AG27" i="54"/>
  <c r="AC201" i="54"/>
  <c r="AH201" i="54" s="1"/>
  <c r="AG387" i="54"/>
  <c r="AN554" i="54"/>
  <c r="AO554" i="54" s="1"/>
  <c r="AC431" i="54"/>
  <c r="AH431" i="54" s="1"/>
  <c r="AF613" i="53"/>
  <c r="AG613" i="53" s="1"/>
  <c r="AA283" i="53"/>
  <c r="AA447" i="51"/>
  <c r="AF351" i="53"/>
  <c r="AG351" i="53" s="1"/>
  <c r="AF651" i="54"/>
  <c r="AG651" i="54" s="1"/>
  <c r="AA539" i="51"/>
  <c r="Z673" i="53"/>
  <c r="AA673" i="53" s="1"/>
  <c r="AG66" i="53"/>
  <c r="AG322" i="54"/>
  <c r="AG489" i="54"/>
  <c r="AA677" i="53"/>
  <c r="AG214" i="59"/>
  <c r="AC196" i="59"/>
  <c r="AH196" i="59" s="1"/>
  <c r="AC399" i="59"/>
  <c r="AH399" i="59" s="1"/>
  <c r="AC152" i="59"/>
  <c r="AH152" i="59" s="1"/>
  <c r="AG541" i="59"/>
  <c r="AC212" i="59"/>
  <c r="AH212" i="59" s="1"/>
  <c r="AC460" i="59"/>
  <c r="AH460" i="59" s="1"/>
  <c r="AC62" i="59"/>
  <c r="AH62" i="59" s="1"/>
  <c r="AC555" i="59"/>
  <c r="AH555" i="59" s="1"/>
  <c r="D10" i="52"/>
  <c r="D6" i="52" s="1"/>
  <c r="AG197" i="59"/>
  <c r="AC197" i="59"/>
  <c r="AH197" i="59" s="1"/>
  <c r="AG502" i="59"/>
  <c r="AC502" i="59"/>
  <c r="AH502" i="59" s="1"/>
  <c r="AG385" i="59"/>
  <c r="AC385" i="59"/>
  <c r="AH385" i="59" s="1"/>
  <c r="AG172" i="59"/>
  <c r="AC172" i="59"/>
  <c r="AH172" i="59" s="1"/>
  <c r="AG610" i="59"/>
  <c r="AC610" i="59"/>
  <c r="AH610" i="59" s="1"/>
  <c r="AG325" i="59"/>
  <c r="AC325" i="59"/>
  <c r="AH325" i="59" s="1"/>
  <c r="AG158" i="59"/>
  <c r="AC158" i="59"/>
  <c r="AH158" i="59" s="1"/>
  <c r="AG330" i="59"/>
  <c r="AC330" i="59"/>
  <c r="AH330" i="59" s="1"/>
  <c r="AG574" i="59"/>
  <c r="AC574" i="59"/>
  <c r="AH574" i="59" s="1"/>
  <c r="AG533" i="59"/>
  <c r="AC533" i="59"/>
  <c r="AH533" i="59" s="1"/>
  <c r="AG188" i="59"/>
  <c r="AC188" i="59"/>
  <c r="AH188" i="59" s="1"/>
  <c r="AG372" i="59"/>
  <c r="AC372" i="59"/>
  <c r="AH372" i="59" s="1"/>
  <c r="AG157" i="59"/>
  <c r="AC157" i="59"/>
  <c r="AH157" i="59" s="1"/>
  <c r="AG367" i="59"/>
  <c r="AC367" i="59"/>
  <c r="AH367" i="59" s="1"/>
  <c r="AG348" i="59"/>
  <c r="AC348" i="59"/>
  <c r="AH348" i="59" s="1"/>
  <c r="AG637" i="59"/>
  <c r="AC637" i="59"/>
  <c r="AH637" i="59" s="1"/>
  <c r="AG458" i="59"/>
  <c r="AC458" i="59"/>
  <c r="AH458" i="59" s="1"/>
  <c r="AG497" i="59"/>
  <c r="AC497" i="59"/>
  <c r="AH497" i="59" s="1"/>
  <c r="AG261" i="59"/>
  <c r="AC261" i="59"/>
  <c r="AH261" i="59" s="1"/>
  <c r="AG568" i="59"/>
  <c r="AC568" i="59"/>
  <c r="AH568" i="59" s="1"/>
  <c r="AG50" i="59"/>
  <c r="AC50" i="59"/>
  <c r="AH50" i="59" s="1"/>
  <c r="AG375" i="59"/>
  <c r="AC375" i="59"/>
  <c r="AH375" i="59" s="1"/>
  <c r="AG641" i="59"/>
  <c r="AC641" i="59"/>
  <c r="AH641" i="59" s="1"/>
  <c r="AG475" i="59"/>
  <c r="AC475" i="59"/>
  <c r="AH475" i="59" s="1"/>
  <c r="AG195" i="59"/>
  <c r="AC195" i="59"/>
  <c r="AH195" i="59" s="1"/>
  <c r="AG274" i="59"/>
  <c r="AC274" i="59"/>
  <c r="AH274" i="59" s="1"/>
  <c r="AG291" i="59"/>
  <c r="AC291" i="59"/>
  <c r="AH291" i="59" s="1"/>
  <c r="AG639" i="59"/>
  <c r="AC639" i="59"/>
  <c r="AH639" i="59" s="1"/>
  <c r="AG266" i="59"/>
  <c r="AC266" i="59"/>
  <c r="AH266" i="59" s="1"/>
  <c r="AG439" i="59"/>
  <c r="AC439" i="59"/>
  <c r="AH439" i="59" s="1"/>
  <c r="AG584" i="59"/>
  <c r="AC584" i="59"/>
  <c r="AH584" i="59" s="1"/>
  <c r="AG281" i="59"/>
  <c r="AC281" i="59"/>
  <c r="AH281" i="59" s="1"/>
  <c r="AG604" i="59"/>
  <c r="AC604" i="59"/>
  <c r="AH604" i="59" s="1"/>
  <c r="AG233" i="59"/>
  <c r="AC233" i="59"/>
  <c r="AH233" i="59" s="1"/>
  <c r="AG323" i="59"/>
  <c r="AC323" i="59"/>
  <c r="AH323" i="59" s="1"/>
  <c r="AG264" i="59"/>
  <c r="AC264" i="59"/>
  <c r="AH264" i="59" s="1"/>
  <c r="AG430" i="59"/>
  <c r="AC430" i="59"/>
  <c r="AH430" i="59" s="1"/>
  <c r="AG560" i="59"/>
  <c r="AC560" i="59"/>
  <c r="AH560" i="59" s="1"/>
  <c r="AG207" i="59"/>
  <c r="AC207" i="59"/>
  <c r="AH207" i="59" s="1"/>
  <c r="AG285" i="59"/>
  <c r="AC285" i="59"/>
  <c r="AH285" i="59" s="1"/>
  <c r="AG501" i="59"/>
  <c r="AC501" i="59"/>
  <c r="AH501" i="59" s="1"/>
  <c r="AG474" i="59"/>
  <c r="AC474" i="59"/>
  <c r="AH474" i="59" s="1"/>
  <c r="AG272" i="59"/>
  <c r="AC272" i="59"/>
  <c r="AH272" i="59" s="1"/>
  <c r="AG500" i="59"/>
  <c r="AC500" i="59"/>
  <c r="AH500" i="59" s="1"/>
  <c r="AG588" i="59"/>
  <c r="AC588" i="59"/>
  <c r="AH588" i="59" s="1"/>
  <c r="AG178" i="59"/>
  <c r="AC178" i="59"/>
  <c r="AH178" i="59" s="1"/>
  <c r="AG549" i="59"/>
  <c r="AC549" i="59"/>
  <c r="AH549" i="59" s="1"/>
  <c r="AG278" i="59"/>
  <c r="AC278" i="59"/>
  <c r="AH278" i="59" s="1"/>
  <c r="AG428" i="59"/>
  <c r="AC428" i="59"/>
  <c r="AH428" i="59" s="1"/>
  <c r="AG45" i="59"/>
  <c r="AC45" i="59"/>
  <c r="AH45" i="59" s="1"/>
  <c r="AG155" i="59"/>
  <c r="AC155" i="59"/>
  <c r="AH155" i="59" s="1"/>
  <c r="AG151" i="59"/>
  <c r="AC151" i="59"/>
  <c r="AH151" i="59" s="1"/>
  <c r="AG321" i="59"/>
  <c r="AC321" i="59"/>
  <c r="AH321" i="59" s="1"/>
  <c r="AG215" i="59"/>
  <c r="AC215" i="59"/>
  <c r="AH215" i="59" s="1"/>
  <c r="AG346" i="59"/>
  <c r="AC346" i="59"/>
  <c r="AH346" i="59" s="1"/>
  <c r="AG168" i="59"/>
  <c r="AC168" i="59"/>
  <c r="AH168" i="59" s="1"/>
  <c r="AG366" i="59"/>
  <c r="AC366" i="59"/>
  <c r="AH366" i="59" s="1"/>
  <c r="AG620" i="59"/>
  <c r="AC620" i="59"/>
  <c r="AH620" i="59" s="1"/>
  <c r="AG572" i="59"/>
  <c r="AC572" i="59"/>
  <c r="AH572" i="59" s="1"/>
  <c r="AG503" i="59"/>
  <c r="AC503" i="59"/>
  <c r="AH503" i="59" s="1"/>
  <c r="AG259" i="59"/>
  <c r="AC259" i="59"/>
  <c r="AH259" i="59" s="1"/>
  <c r="AG182" i="59"/>
  <c r="AC182" i="59"/>
  <c r="AH182" i="59" s="1"/>
  <c r="AG184" i="59"/>
  <c r="AC184" i="59"/>
  <c r="AH184" i="59" s="1"/>
  <c r="AG76" i="59"/>
  <c r="AC76" i="59"/>
  <c r="AH76" i="59" s="1"/>
  <c r="AG578" i="59"/>
  <c r="AC578" i="59"/>
  <c r="AH578" i="59" s="1"/>
  <c r="AG23" i="59"/>
  <c r="AC23" i="59"/>
  <c r="AH23" i="59" s="1"/>
  <c r="AG135" i="59"/>
  <c r="AC135" i="59"/>
  <c r="AH135" i="59" s="1"/>
  <c r="AG295" i="59"/>
  <c r="AC295" i="59"/>
  <c r="AH295" i="59" s="1"/>
  <c r="AG628" i="59"/>
  <c r="AC628" i="59"/>
  <c r="AH628" i="59" s="1"/>
  <c r="AG211" i="59"/>
  <c r="AC211" i="59"/>
  <c r="AH211" i="59" s="1"/>
  <c r="AG505" i="59"/>
  <c r="AC505" i="59"/>
  <c r="AH505" i="59" s="1"/>
  <c r="AG319" i="59"/>
  <c r="AC319" i="59"/>
  <c r="AH319" i="59" s="1"/>
  <c r="AG441" i="59"/>
  <c r="AC441" i="59"/>
  <c r="AH441" i="59" s="1"/>
  <c r="AG176" i="59"/>
  <c r="AC176" i="59"/>
  <c r="AH176" i="59" s="1"/>
  <c r="AG471" i="59"/>
  <c r="AC471" i="59"/>
  <c r="AH471" i="59" s="1"/>
  <c r="AG317" i="59"/>
  <c r="AC317" i="59"/>
  <c r="AH317" i="59" s="1"/>
  <c r="AG629" i="59"/>
  <c r="AC629" i="59"/>
  <c r="AH629" i="59" s="1"/>
  <c r="AG41" i="59"/>
  <c r="AC41" i="59"/>
  <c r="AH41" i="59" s="1"/>
  <c r="AG576" i="59"/>
  <c r="AC576" i="59"/>
  <c r="AH576" i="59" s="1"/>
  <c r="AG297" i="59"/>
  <c r="AC297" i="59"/>
  <c r="AH297" i="59" s="1"/>
  <c r="AG162" i="59"/>
  <c r="AC162" i="59"/>
  <c r="AH162" i="59" s="1"/>
  <c r="AG235" i="59"/>
  <c r="AC235" i="59"/>
  <c r="AH235" i="59" s="1"/>
  <c r="AG174" i="59"/>
  <c r="AC174" i="59"/>
  <c r="AH174" i="59" s="1"/>
  <c r="AC545" i="59"/>
  <c r="AH545" i="59" s="1"/>
  <c r="AG545" i="59"/>
  <c r="AG582" i="59"/>
  <c r="AC582" i="59"/>
  <c r="AH582" i="59" s="1"/>
  <c r="AG145" i="59"/>
  <c r="AC145" i="59"/>
  <c r="AH145" i="59" s="1"/>
  <c r="AG75" i="59"/>
  <c r="AC75" i="59"/>
  <c r="AH75" i="59" s="1"/>
  <c r="AG72" i="59"/>
  <c r="AC72" i="59"/>
  <c r="AH72" i="59" s="1"/>
  <c r="AG78" i="59"/>
  <c r="AC78" i="59"/>
  <c r="AH78" i="59" s="1"/>
  <c r="AG205" i="59"/>
  <c r="AC205" i="59"/>
  <c r="AH205" i="59" s="1"/>
  <c r="AG443" i="59"/>
  <c r="AC443" i="59"/>
  <c r="AH443" i="59" s="1"/>
  <c r="AG307" i="59"/>
  <c r="AC307" i="59"/>
  <c r="AH307" i="59" s="1"/>
  <c r="AG193" i="59"/>
  <c r="AC193" i="59"/>
  <c r="AH193" i="59" s="1"/>
  <c r="AG63" i="59"/>
  <c r="AC63" i="59"/>
  <c r="AH63" i="59" s="1"/>
  <c r="AG79" i="59"/>
  <c r="AC79" i="59"/>
  <c r="AH79" i="59" s="1"/>
  <c r="AG180" i="59"/>
  <c r="AC180" i="59"/>
  <c r="AH180" i="59" s="1"/>
  <c r="AG329" i="59"/>
  <c r="AC329" i="59"/>
  <c r="AH329" i="59" s="1"/>
  <c r="AG429" i="59"/>
  <c r="AC429" i="59"/>
  <c r="AH429" i="59" s="1"/>
  <c r="AG201" i="59"/>
  <c r="AC201" i="59"/>
  <c r="AH201" i="59" s="1"/>
  <c r="AG559" i="59"/>
  <c r="AC559" i="59"/>
  <c r="AH559" i="59" s="1"/>
  <c r="AG625" i="59"/>
  <c r="AC625" i="59"/>
  <c r="AH625" i="59" s="1"/>
  <c r="AG77" i="59"/>
  <c r="AC77" i="59"/>
  <c r="AH77" i="59" s="1"/>
  <c r="AG147" i="59"/>
  <c r="AC147" i="59"/>
  <c r="AH147" i="59" s="1"/>
  <c r="AG130" i="59"/>
  <c r="AC130" i="59"/>
  <c r="AH130" i="59" s="1"/>
  <c r="AG208" i="59"/>
  <c r="AC208" i="59"/>
  <c r="AH208" i="59" s="1"/>
  <c r="AG74" i="59"/>
  <c r="AC74" i="59"/>
  <c r="AH74" i="59" s="1"/>
  <c r="AG566" i="59"/>
  <c r="AC566" i="59"/>
  <c r="AH566" i="59" s="1"/>
  <c r="AG209" i="59"/>
  <c r="AC209" i="59"/>
  <c r="AH209" i="59" s="1"/>
  <c r="AG132" i="59"/>
  <c r="AC132" i="59"/>
  <c r="AH132" i="59" s="1"/>
  <c r="AG331" i="59"/>
  <c r="AC331" i="59"/>
  <c r="AH331" i="59" s="1"/>
  <c r="AG600" i="59"/>
  <c r="AC600" i="59"/>
  <c r="AH600" i="59" s="1"/>
  <c r="AG252" i="59"/>
  <c r="AC252" i="59"/>
  <c r="AH252" i="59" s="1"/>
  <c r="AG352" i="59"/>
  <c r="AC352" i="59"/>
  <c r="AH352" i="59" s="1"/>
  <c r="AG621" i="59"/>
  <c r="AC621" i="59"/>
  <c r="AH621" i="59" s="1"/>
  <c r="AG47" i="59"/>
  <c r="AC47" i="59"/>
  <c r="AH47" i="59" s="1"/>
  <c r="AG268" i="59"/>
  <c r="AC268" i="59"/>
  <c r="AH268" i="59" s="1"/>
  <c r="AG647" i="59"/>
  <c r="AC647" i="59"/>
  <c r="AH647" i="59" s="1"/>
  <c r="AG633" i="59"/>
  <c r="AC633" i="59"/>
  <c r="AH633" i="59" s="1"/>
  <c r="AG491" i="59"/>
  <c r="AC491" i="59"/>
  <c r="AH491" i="59" s="1"/>
  <c r="AG645" i="59"/>
  <c r="AC645" i="59"/>
  <c r="AH645" i="59" s="1"/>
  <c r="AG73" i="59"/>
  <c r="AC73" i="59"/>
  <c r="AH73" i="59" s="1"/>
  <c r="AG71" i="59"/>
  <c r="AC71" i="59"/>
  <c r="AH71" i="59" s="1"/>
  <c r="AG406" i="59"/>
  <c r="AC406" i="59"/>
  <c r="AH406" i="59" s="1"/>
  <c r="AG493" i="59"/>
  <c r="AC493" i="59"/>
  <c r="AH493" i="59" s="1"/>
  <c r="AG301" i="59"/>
  <c r="AC301" i="59"/>
  <c r="AH301" i="59" s="1"/>
  <c r="AG327" i="59"/>
  <c r="AC327" i="59"/>
  <c r="AH327" i="59" s="1"/>
  <c r="AG335" i="59"/>
  <c r="AC335" i="59"/>
  <c r="AH335" i="59" s="1"/>
  <c r="AG217" i="59"/>
  <c r="AC217" i="59"/>
  <c r="AH217" i="59" s="1"/>
  <c r="AG459" i="59"/>
  <c r="AC459" i="59"/>
  <c r="AH459" i="59" s="1"/>
  <c r="AA322" i="51"/>
  <c r="AG47" i="54"/>
  <c r="AG261" i="54"/>
  <c r="AC267" i="54"/>
  <c r="AH267" i="54" s="1"/>
  <c r="AF628" i="51"/>
  <c r="AC628" i="51" s="1"/>
  <c r="AH628" i="51" s="1"/>
  <c r="AA672" i="51"/>
  <c r="AF614" i="51"/>
  <c r="AG614" i="51" s="1"/>
  <c r="AG60" i="54"/>
  <c r="AG18" i="54"/>
  <c r="AG72" i="54"/>
  <c r="AG217" i="54"/>
  <c r="AG266" i="54"/>
  <c r="AA148" i="53"/>
  <c r="AC293" i="54"/>
  <c r="AH293" i="54" s="1"/>
  <c r="AC554" i="54"/>
  <c r="AH554" i="54" s="1"/>
  <c r="AN573" i="54"/>
  <c r="AT573" i="54" s="1"/>
  <c r="AA628" i="54"/>
  <c r="AA611" i="51"/>
  <c r="AA288" i="51"/>
  <c r="AA635" i="51"/>
  <c r="AA186" i="51"/>
  <c r="AC425" i="53"/>
  <c r="AH425" i="53" s="1"/>
  <c r="AG360" i="54"/>
  <c r="AC287" i="54"/>
  <c r="AH287" i="54" s="1"/>
  <c r="AC186" i="53"/>
  <c r="AH186" i="53" s="1"/>
  <c r="AC114" i="54"/>
  <c r="AH114" i="54" s="1"/>
  <c r="AF631" i="54"/>
  <c r="AG631" i="54" s="1"/>
  <c r="AA644" i="53"/>
  <c r="AG394" i="54"/>
  <c r="AF660" i="51"/>
  <c r="AG660" i="51" s="1"/>
  <c r="AA359" i="51"/>
  <c r="AG15" i="54"/>
  <c r="AC297" i="54"/>
  <c r="AH297" i="54" s="1"/>
  <c r="AC117" i="54"/>
  <c r="AH117" i="54" s="1"/>
  <c r="AG119" i="54"/>
  <c r="AG134" i="54"/>
  <c r="AC159" i="54"/>
  <c r="AH159" i="54" s="1"/>
  <c r="AG442" i="54"/>
  <c r="AN551" i="53"/>
  <c r="AS551" i="53" s="1"/>
  <c r="AG472" i="54"/>
  <c r="AC551" i="54"/>
  <c r="AH551" i="54" s="1"/>
  <c r="AF615" i="53"/>
  <c r="AG615" i="53" s="1"/>
  <c r="AA332" i="51"/>
  <c r="AC677" i="53"/>
  <c r="AH677" i="53" s="1"/>
  <c r="AC76" i="54"/>
  <c r="AH76" i="54" s="1"/>
  <c r="AC49" i="54"/>
  <c r="AH49" i="54" s="1"/>
  <c r="AC260" i="54"/>
  <c r="AH260" i="54" s="1"/>
  <c r="AG367" i="54"/>
  <c r="AG252" i="54"/>
  <c r="AG363" i="54"/>
  <c r="AG180" i="54"/>
  <c r="AC196" i="54"/>
  <c r="AH196" i="54" s="1"/>
  <c r="AG146" i="54"/>
  <c r="AC361" i="54"/>
  <c r="AH361" i="54" s="1"/>
  <c r="AC215" i="54"/>
  <c r="AH215" i="54" s="1"/>
  <c r="AG391" i="54"/>
  <c r="AC55" i="54"/>
  <c r="AH55" i="54" s="1"/>
  <c r="AC582" i="54"/>
  <c r="AH582" i="54" s="1"/>
  <c r="AC346" i="54"/>
  <c r="AH346" i="54" s="1"/>
  <c r="AN553" i="53"/>
  <c r="AS553" i="53" s="1"/>
  <c r="AG395" i="54"/>
  <c r="AG451" i="54"/>
  <c r="AG375" i="53"/>
  <c r="AF450" i="54"/>
  <c r="AG450" i="54" s="1"/>
  <c r="AF636" i="53"/>
  <c r="AC636" i="53" s="1"/>
  <c r="AH636" i="53" s="1"/>
  <c r="AF635" i="53"/>
  <c r="AC635" i="53" s="1"/>
  <c r="AH635" i="53" s="1"/>
  <c r="AA614" i="53"/>
  <c r="AC431" i="53"/>
  <c r="AH431" i="53" s="1"/>
  <c r="AC71" i="54"/>
  <c r="AH71" i="54" s="1"/>
  <c r="AC73" i="54"/>
  <c r="AH73" i="54" s="1"/>
  <c r="AC355" i="54"/>
  <c r="AH355" i="54" s="1"/>
  <c r="AC319" i="54"/>
  <c r="AH319" i="54" s="1"/>
  <c r="AC325" i="54"/>
  <c r="AH325" i="54" s="1"/>
  <c r="AC203" i="54"/>
  <c r="AH203" i="54" s="1"/>
  <c r="AC362" i="54"/>
  <c r="AH362" i="54" s="1"/>
  <c r="AG153" i="54"/>
  <c r="AG257" i="54"/>
  <c r="AG317" i="54"/>
  <c r="AG301" i="54"/>
  <c r="AG329" i="54"/>
  <c r="AC465" i="54"/>
  <c r="AH465" i="54" s="1"/>
  <c r="AC506" i="54"/>
  <c r="AH506" i="54" s="1"/>
  <c r="AG496" i="54"/>
  <c r="AC343" i="54"/>
  <c r="AH343" i="54" s="1"/>
  <c r="AN558" i="54"/>
  <c r="AS558" i="54" s="1"/>
  <c r="AC551" i="53"/>
  <c r="AH551" i="53" s="1"/>
  <c r="AC553" i="53"/>
  <c r="AH553" i="53" s="1"/>
  <c r="AG551" i="54"/>
  <c r="AG229" i="54"/>
  <c r="AC16" i="53"/>
  <c r="AH16" i="53" s="1"/>
  <c r="AF625" i="51"/>
  <c r="AC625" i="51" s="1"/>
  <c r="AH625" i="51" s="1"/>
  <c r="AF617" i="54"/>
  <c r="AC617" i="54" s="1"/>
  <c r="AH617" i="54" s="1"/>
  <c r="AF638" i="54"/>
  <c r="AG638" i="54" s="1"/>
  <c r="AA628" i="53"/>
  <c r="AF673" i="53"/>
  <c r="AN582" i="54"/>
  <c r="AS582" i="54" s="1"/>
  <c r="AC558" i="54"/>
  <c r="AH558" i="54" s="1"/>
  <c r="AC668" i="54"/>
  <c r="AH668" i="54" s="1"/>
  <c r="AG668" i="54"/>
  <c r="AC664" i="54"/>
  <c r="AH664" i="54" s="1"/>
  <c r="AG664" i="54"/>
  <c r="AG660" i="54"/>
  <c r="AC660" i="54"/>
  <c r="AH660" i="54" s="1"/>
  <c r="AC643" i="54"/>
  <c r="AH643" i="54" s="1"/>
  <c r="AG643" i="54"/>
  <c r="AG633" i="54"/>
  <c r="AC633" i="54"/>
  <c r="AH633" i="54" s="1"/>
  <c r="AC629" i="54"/>
  <c r="AH629" i="54" s="1"/>
  <c r="AG629" i="54"/>
  <c r="AC619" i="54"/>
  <c r="AH619" i="54" s="1"/>
  <c r="AG619" i="54"/>
  <c r="AG613" i="54"/>
  <c r="AC613" i="54"/>
  <c r="AH613" i="54" s="1"/>
  <c r="AG609" i="54"/>
  <c r="AC609" i="54"/>
  <c r="AH609" i="54" s="1"/>
  <c r="AC605" i="54"/>
  <c r="AH605" i="54" s="1"/>
  <c r="AG605" i="54"/>
  <c r="AG601" i="54"/>
  <c r="AC601" i="54"/>
  <c r="AH601" i="54" s="1"/>
  <c r="AC597" i="54"/>
  <c r="AH597" i="54" s="1"/>
  <c r="AG597" i="54"/>
  <c r="AC593" i="54"/>
  <c r="AH593" i="54" s="1"/>
  <c r="AG593" i="54"/>
  <c r="AG584" i="54"/>
  <c r="AN584" i="54"/>
  <c r="AC584" i="54"/>
  <c r="AH584" i="54" s="1"/>
  <c r="AG578" i="54"/>
  <c r="AC578" i="54"/>
  <c r="AH578" i="54" s="1"/>
  <c r="AN578" i="54"/>
  <c r="AC568" i="54"/>
  <c r="AH568" i="54" s="1"/>
  <c r="AG568" i="54"/>
  <c r="AN568" i="54"/>
  <c r="AC563" i="54"/>
  <c r="AH563" i="54" s="1"/>
  <c r="AG563" i="54"/>
  <c r="AN563" i="54"/>
  <c r="AG669" i="54"/>
  <c r="AC669" i="54"/>
  <c r="AH669" i="54" s="1"/>
  <c r="AG661" i="54"/>
  <c r="AC661" i="54"/>
  <c r="AH661" i="54" s="1"/>
  <c r="AG654" i="54"/>
  <c r="AC654" i="54"/>
  <c r="AH654" i="54" s="1"/>
  <c r="AG649" i="54"/>
  <c r="AC649" i="54"/>
  <c r="AH649" i="54" s="1"/>
  <c r="AC645" i="54"/>
  <c r="AH645" i="54" s="1"/>
  <c r="AG645" i="54"/>
  <c r="AC641" i="54"/>
  <c r="AH641" i="54" s="1"/>
  <c r="AG641" i="54"/>
  <c r="AC637" i="54"/>
  <c r="AH637" i="54" s="1"/>
  <c r="AG637" i="54"/>
  <c r="AG627" i="54"/>
  <c r="AC627" i="54"/>
  <c r="AH627" i="54" s="1"/>
  <c r="AC621" i="54"/>
  <c r="AH621" i="54" s="1"/>
  <c r="AG621" i="54"/>
  <c r="AC604" i="54"/>
  <c r="AH604" i="54" s="1"/>
  <c r="AG604" i="54"/>
  <c r="AC600" i="54"/>
  <c r="AH600" i="54" s="1"/>
  <c r="AG600" i="54"/>
  <c r="AC596" i="54"/>
  <c r="AH596" i="54" s="1"/>
  <c r="AG596" i="54"/>
  <c r="AG592" i="54"/>
  <c r="AC592" i="54"/>
  <c r="AH592" i="54" s="1"/>
  <c r="AG586" i="54"/>
  <c r="AN586" i="54"/>
  <c r="AC586" i="54"/>
  <c r="AH586" i="54" s="1"/>
  <c r="AN579" i="54"/>
  <c r="AG579" i="54"/>
  <c r="AC579" i="54"/>
  <c r="AH579" i="54" s="1"/>
  <c r="AC574" i="54"/>
  <c r="AH574" i="54" s="1"/>
  <c r="AG574" i="54"/>
  <c r="AN574" i="54"/>
  <c r="AC569" i="54"/>
  <c r="AH569" i="54" s="1"/>
  <c r="AG569" i="54"/>
  <c r="AN569" i="54"/>
  <c r="AG549" i="54"/>
  <c r="AN549" i="54"/>
  <c r="AC549" i="54"/>
  <c r="AH549" i="54" s="1"/>
  <c r="AG547" i="54"/>
  <c r="AC547" i="54"/>
  <c r="AH547" i="54" s="1"/>
  <c r="AN547" i="54"/>
  <c r="AG529" i="54"/>
  <c r="AC529" i="54"/>
  <c r="AH529" i="54" s="1"/>
  <c r="AN529" i="54" s="1"/>
  <c r="AG527" i="54"/>
  <c r="AC527" i="54"/>
  <c r="AH527" i="54" s="1"/>
  <c r="AN527" i="54" s="1"/>
  <c r="AG519" i="54"/>
  <c r="AC519" i="54"/>
  <c r="AH519" i="54" s="1"/>
  <c r="AN519" i="54" s="1"/>
  <c r="AC513" i="54"/>
  <c r="AH513" i="54" s="1"/>
  <c r="AN513" i="54" s="1"/>
  <c r="AG513" i="54"/>
  <c r="AC501" i="54"/>
  <c r="AH501" i="54" s="1"/>
  <c r="AG501" i="54"/>
  <c r="AG475" i="54"/>
  <c r="AC475" i="54"/>
  <c r="AH475" i="54" s="1"/>
  <c r="AG466" i="54"/>
  <c r="AC466" i="54"/>
  <c r="AH466" i="54" s="1"/>
  <c r="AC541" i="54"/>
  <c r="AH541" i="54" s="1"/>
  <c r="AN541" i="54" s="1"/>
  <c r="AG541" i="54"/>
  <c r="AG516" i="54"/>
  <c r="AC516" i="54"/>
  <c r="AH516" i="54" s="1"/>
  <c r="AN516" i="54" s="1"/>
  <c r="AC512" i="54"/>
  <c r="AH512" i="54" s="1"/>
  <c r="AN512" i="54" s="1"/>
  <c r="AG512" i="54"/>
  <c r="AG508" i="54"/>
  <c r="AC508" i="54"/>
  <c r="AH508" i="54" s="1"/>
  <c r="AG502" i="54"/>
  <c r="AC502" i="54"/>
  <c r="AH502" i="54" s="1"/>
  <c r="AC482" i="54"/>
  <c r="AH482" i="54" s="1"/>
  <c r="AG482" i="54"/>
  <c r="AC439" i="54"/>
  <c r="AH439" i="54" s="1"/>
  <c r="AG439" i="54"/>
  <c r="AG435" i="54"/>
  <c r="AC435" i="54"/>
  <c r="AH435" i="54" s="1"/>
  <c r="AC402" i="54"/>
  <c r="AH402" i="54" s="1"/>
  <c r="AG402" i="54"/>
  <c r="AC349" i="54"/>
  <c r="AH349" i="54" s="1"/>
  <c r="AG349" i="54"/>
  <c r="AG283" i="54"/>
  <c r="AC283" i="54"/>
  <c r="AH283" i="54" s="1"/>
  <c r="AG232" i="54"/>
  <c r="AC232" i="54"/>
  <c r="AH232" i="54" s="1"/>
  <c r="AG230" i="54"/>
  <c r="AC230" i="54"/>
  <c r="AH230" i="54" s="1"/>
  <c r="AC208" i="54"/>
  <c r="AH208" i="54" s="1"/>
  <c r="AG208" i="54"/>
  <c r="AG418" i="54"/>
  <c r="AC418" i="54"/>
  <c r="AH418" i="54" s="1"/>
  <c r="AG375" i="54"/>
  <c r="AC375" i="54"/>
  <c r="AH375" i="54" s="1"/>
  <c r="AG348" i="54"/>
  <c r="AC348" i="54"/>
  <c r="AH348" i="54" s="1"/>
  <c r="AC290" i="54"/>
  <c r="AH290" i="54" s="1"/>
  <c r="AG290" i="54"/>
  <c r="AG282" i="54"/>
  <c r="AC282" i="54"/>
  <c r="AH282" i="54" s="1"/>
  <c r="AG244" i="54"/>
  <c r="AC244" i="54"/>
  <c r="AH244" i="54" s="1"/>
  <c r="AG238" i="54"/>
  <c r="AC238" i="54"/>
  <c r="AH238" i="54" s="1"/>
  <c r="AG223" i="54"/>
  <c r="AC223" i="54"/>
  <c r="AH223" i="54" s="1"/>
  <c r="AG218" i="54"/>
  <c r="AC218" i="54"/>
  <c r="AH218" i="54" s="1"/>
  <c r="AG164" i="54"/>
  <c r="AC164" i="54"/>
  <c r="AH164" i="54" s="1"/>
  <c r="AG150" i="54"/>
  <c r="AC150" i="54"/>
  <c r="AH150" i="54" s="1"/>
  <c r="AG50" i="54"/>
  <c r="AC50" i="54"/>
  <c r="AH50" i="54" s="1"/>
  <c r="AG42" i="54"/>
  <c r="AC42" i="54"/>
  <c r="AH42" i="54" s="1"/>
  <c r="AN42" i="54" s="1"/>
  <c r="AG33" i="54"/>
  <c r="AC33" i="54"/>
  <c r="AH33" i="54" s="1"/>
  <c r="AG31" i="54"/>
  <c r="AC31" i="54"/>
  <c r="AH31" i="54" s="1"/>
  <c r="AC23" i="54"/>
  <c r="AH23" i="54" s="1"/>
  <c r="AG23" i="54"/>
  <c r="AG389" i="54"/>
  <c r="AC389" i="54"/>
  <c r="AH389" i="54" s="1"/>
  <c r="AC381" i="54"/>
  <c r="AH381" i="54" s="1"/>
  <c r="AG381" i="54"/>
  <c r="AC310" i="54"/>
  <c r="AH310" i="54" s="1"/>
  <c r="AG310" i="54"/>
  <c r="AG300" i="54"/>
  <c r="AC300" i="54"/>
  <c r="AH300" i="54" s="1"/>
  <c r="AG289" i="54"/>
  <c r="AC289" i="54"/>
  <c r="AH289" i="54" s="1"/>
  <c r="AG258" i="54"/>
  <c r="AC258" i="54"/>
  <c r="AH258" i="54" s="1"/>
  <c r="AG249" i="54"/>
  <c r="AC249" i="54"/>
  <c r="AH249" i="54" s="1"/>
  <c r="AG211" i="54"/>
  <c r="AC211" i="54"/>
  <c r="AH211" i="54" s="1"/>
  <c r="AG129" i="54"/>
  <c r="AC129" i="54"/>
  <c r="AH129" i="54" s="1"/>
  <c r="AG120" i="54"/>
  <c r="AC120" i="54"/>
  <c r="AH120" i="54" s="1"/>
  <c r="AC65" i="54"/>
  <c r="AH65" i="54" s="1"/>
  <c r="AG65" i="54"/>
  <c r="AC58" i="54"/>
  <c r="AH58" i="54" s="1"/>
  <c r="AG58" i="54"/>
  <c r="AG40" i="54"/>
  <c r="AC40" i="54"/>
  <c r="AH40" i="54" s="1"/>
  <c r="AC185" i="54"/>
  <c r="AH185" i="54" s="1"/>
  <c r="AG185" i="54"/>
  <c r="AC171" i="54"/>
  <c r="AH171" i="54" s="1"/>
  <c r="AG171" i="54"/>
  <c r="AG144" i="54"/>
  <c r="AC144" i="54"/>
  <c r="AH144" i="54" s="1"/>
  <c r="AC57" i="54"/>
  <c r="AH57" i="54" s="1"/>
  <c r="AG57" i="54"/>
  <c r="AG53" i="54"/>
  <c r="AC53" i="54"/>
  <c r="AH53" i="54" s="1"/>
  <c r="AG43" i="54"/>
  <c r="AC43" i="54"/>
  <c r="AH43" i="54" s="1"/>
  <c r="AN43" i="54" s="1"/>
  <c r="AG30" i="54"/>
  <c r="AC30" i="54"/>
  <c r="AH30" i="54" s="1"/>
  <c r="AG20" i="54"/>
  <c r="AC20" i="54"/>
  <c r="AH20" i="54" s="1"/>
  <c r="AC621" i="53"/>
  <c r="AH621" i="53" s="1"/>
  <c r="AG621" i="53"/>
  <c r="AC601" i="53"/>
  <c r="AH601" i="53" s="1"/>
  <c r="AG601" i="53"/>
  <c r="AG584" i="53"/>
  <c r="AC584" i="53"/>
  <c r="AH584" i="53" s="1"/>
  <c r="AN584" i="53"/>
  <c r="AG575" i="53"/>
  <c r="AN575" i="53"/>
  <c r="AC575" i="53"/>
  <c r="AH575" i="53" s="1"/>
  <c r="AG538" i="53"/>
  <c r="AC538" i="53"/>
  <c r="AH538" i="53" s="1"/>
  <c r="AC530" i="53"/>
  <c r="AH530" i="53" s="1"/>
  <c r="AG530" i="53"/>
  <c r="AC526" i="53"/>
  <c r="AH526" i="53" s="1"/>
  <c r="AG521" i="53"/>
  <c r="AC521" i="53"/>
  <c r="AH521" i="53" s="1"/>
  <c r="AC513" i="53"/>
  <c r="AH513" i="53" s="1"/>
  <c r="AG513" i="53"/>
  <c r="AC509" i="53"/>
  <c r="AH509" i="53" s="1"/>
  <c r="AG509" i="53"/>
  <c r="AG505" i="53"/>
  <c r="AC505" i="53"/>
  <c r="AH505" i="53" s="1"/>
  <c r="AG503" i="53"/>
  <c r="AC503" i="53"/>
  <c r="AH503" i="53" s="1"/>
  <c r="AG490" i="53"/>
  <c r="AC490" i="53"/>
  <c r="AH490" i="53" s="1"/>
  <c r="AG466" i="53"/>
  <c r="AC466" i="53"/>
  <c r="AH466" i="53" s="1"/>
  <c r="AC460" i="53"/>
  <c r="AH460" i="53" s="1"/>
  <c r="AG460" i="53"/>
  <c r="AG447" i="53"/>
  <c r="AC447" i="53"/>
  <c r="AH447" i="53" s="1"/>
  <c r="AG438" i="53"/>
  <c r="AC438" i="53"/>
  <c r="AH438" i="53" s="1"/>
  <c r="AG430" i="53"/>
  <c r="AC430" i="53"/>
  <c r="AH430" i="53" s="1"/>
  <c r="AG426" i="53"/>
  <c r="AC426" i="53"/>
  <c r="AH426" i="53" s="1"/>
  <c r="AG407" i="53"/>
  <c r="AC407" i="53"/>
  <c r="AH407" i="53" s="1"/>
  <c r="AC384" i="53"/>
  <c r="AH384" i="53" s="1"/>
  <c r="AG384" i="53"/>
  <c r="AG369" i="53"/>
  <c r="AC369" i="53"/>
  <c r="AH369" i="53" s="1"/>
  <c r="AC356" i="53"/>
  <c r="AH356" i="53" s="1"/>
  <c r="AG356" i="53"/>
  <c r="AG348" i="53"/>
  <c r="AC348" i="53"/>
  <c r="AH348" i="53" s="1"/>
  <c r="AG340" i="53"/>
  <c r="AC340" i="53"/>
  <c r="AH340" i="53" s="1"/>
  <c r="AG336" i="53"/>
  <c r="AC336" i="53"/>
  <c r="AH336" i="53" s="1"/>
  <c r="AG327" i="53"/>
  <c r="AC327" i="53"/>
  <c r="AH327" i="53" s="1"/>
  <c r="AG325" i="53"/>
  <c r="AC325" i="53"/>
  <c r="AH325" i="53" s="1"/>
  <c r="AG322" i="53"/>
  <c r="AC322" i="53"/>
  <c r="AH322" i="53" s="1"/>
  <c r="AC285" i="53"/>
  <c r="AH285" i="53" s="1"/>
  <c r="AG285" i="53"/>
  <c r="AC270" i="53"/>
  <c r="AH270" i="53" s="1"/>
  <c r="AG270" i="53"/>
  <c r="AG262" i="53"/>
  <c r="AC262" i="53"/>
  <c r="AH262" i="53" s="1"/>
  <c r="AC259" i="53"/>
  <c r="AH259" i="53" s="1"/>
  <c r="AG259" i="53"/>
  <c r="AC253" i="53"/>
  <c r="AH253" i="53" s="1"/>
  <c r="AG253" i="53"/>
  <c r="AG247" i="53"/>
  <c r="AC247" i="53"/>
  <c r="AH247" i="53" s="1"/>
  <c r="AF242" i="53"/>
  <c r="AA242" i="53"/>
  <c r="Z241" i="53"/>
  <c r="AG239" i="53"/>
  <c r="AC239" i="53"/>
  <c r="AH239" i="53" s="1"/>
  <c r="AG237" i="53"/>
  <c r="AC237" i="53"/>
  <c r="AH237" i="53" s="1"/>
  <c r="AG214" i="53"/>
  <c r="AC214" i="53"/>
  <c r="AH214" i="53" s="1"/>
  <c r="AG665" i="53"/>
  <c r="AC665" i="53"/>
  <c r="AH665" i="53" s="1"/>
  <c r="AG663" i="53"/>
  <c r="AC663" i="53"/>
  <c r="AH663" i="53" s="1"/>
  <c r="AG661" i="53"/>
  <c r="AC661" i="53"/>
  <c r="AH661" i="53" s="1"/>
  <c r="AG659" i="53"/>
  <c r="AC659" i="53"/>
  <c r="AH659" i="53" s="1"/>
  <c r="AG650" i="53"/>
  <c r="AC650" i="53"/>
  <c r="AH650" i="53" s="1"/>
  <c r="AC644" i="53"/>
  <c r="AH644" i="53" s="1"/>
  <c r="AG644" i="53"/>
  <c r="AC642" i="53"/>
  <c r="AH642" i="53" s="1"/>
  <c r="AG642" i="53"/>
  <c r="AG632" i="53"/>
  <c r="AC632" i="53"/>
  <c r="AH632" i="53" s="1"/>
  <c r="AC623" i="53"/>
  <c r="AH623" i="53" s="1"/>
  <c r="AG623" i="53"/>
  <c r="AC619" i="53"/>
  <c r="AH619" i="53" s="1"/>
  <c r="AG619" i="53"/>
  <c r="AC595" i="53"/>
  <c r="AH595" i="53" s="1"/>
  <c r="AG595" i="53"/>
  <c r="AC572" i="53"/>
  <c r="AH572" i="53" s="1"/>
  <c r="AG572" i="53"/>
  <c r="AN572" i="53"/>
  <c r="AG559" i="53"/>
  <c r="AC559" i="53"/>
  <c r="AH559" i="53" s="1"/>
  <c r="AN559" i="53"/>
  <c r="AG546" i="53"/>
  <c r="AN546" i="53"/>
  <c r="AC546" i="53"/>
  <c r="AH546" i="53" s="1"/>
  <c r="AG536" i="53"/>
  <c r="AC536" i="53"/>
  <c r="AH536" i="53" s="1"/>
  <c r="AC532" i="53"/>
  <c r="AH532" i="53" s="1"/>
  <c r="AG532" i="53"/>
  <c r="AG519" i="53"/>
  <c r="AC519" i="53"/>
  <c r="AH519" i="53" s="1"/>
  <c r="AG515" i="53"/>
  <c r="AC515" i="53"/>
  <c r="AH515" i="53" s="1"/>
  <c r="AG511" i="53"/>
  <c r="AC511" i="53"/>
  <c r="AH511" i="53" s="1"/>
  <c r="AC506" i="53"/>
  <c r="AH506" i="53" s="1"/>
  <c r="AG506" i="53"/>
  <c r="AC497" i="53"/>
  <c r="AH497" i="53" s="1"/>
  <c r="AG497" i="53"/>
  <c r="AG488" i="53"/>
  <c r="AC488" i="53"/>
  <c r="AH488" i="53" s="1"/>
  <c r="AG484" i="53"/>
  <c r="AC484" i="53"/>
  <c r="AH484" i="53" s="1"/>
  <c r="AG481" i="53"/>
  <c r="AC481" i="53"/>
  <c r="AH481" i="53" s="1"/>
  <c r="AG451" i="53"/>
  <c r="AC451" i="53"/>
  <c r="AH451" i="53" s="1"/>
  <c r="AG441" i="53"/>
  <c r="AC441" i="53"/>
  <c r="AH441" i="53" s="1"/>
  <c r="AG412" i="53"/>
  <c r="AC412" i="53"/>
  <c r="AH412" i="53" s="1"/>
  <c r="AG406" i="53"/>
  <c r="AC406" i="53"/>
  <c r="AH406" i="53" s="1"/>
  <c r="AG395" i="53"/>
  <c r="AC395" i="53"/>
  <c r="AH395" i="53" s="1"/>
  <c r="AG387" i="53"/>
  <c r="AC387" i="53"/>
  <c r="AH387" i="53" s="1"/>
  <c r="AC382" i="53"/>
  <c r="AH382" i="53" s="1"/>
  <c r="AG382" i="53"/>
  <c r="AG379" i="53"/>
  <c r="AC379" i="53"/>
  <c r="AH379" i="53" s="1"/>
  <c r="AG374" i="53"/>
  <c r="AC374" i="53"/>
  <c r="AH374" i="53" s="1"/>
  <c r="AG372" i="53"/>
  <c r="AC372" i="53"/>
  <c r="AH372" i="53" s="1"/>
  <c r="AG359" i="53"/>
  <c r="AC359" i="53"/>
  <c r="AH359" i="53" s="1"/>
  <c r="AG357" i="53"/>
  <c r="AC357" i="53"/>
  <c r="AH357" i="53" s="1"/>
  <c r="AG354" i="53"/>
  <c r="AC354" i="53"/>
  <c r="AH354" i="53" s="1"/>
  <c r="AC346" i="53"/>
  <c r="AH346" i="53" s="1"/>
  <c r="AG346" i="53"/>
  <c r="AC320" i="53"/>
  <c r="AH320" i="53" s="1"/>
  <c r="AG320" i="53"/>
  <c r="AG312" i="53"/>
  <c r="AC312" i="53"/>
  <c r="AH312" i="53" s="1"/>
  <c r="AC288" i="53"/>
  <c r="AH288" i="53" s="1"/>
  <c r="AG288" i="53"/>
  <c r="AC273" i="53"/>
  <c r="AH273" i="53" s="1"/>
  <c r="AG273" i="53"/>
  <c r="AC265" i="53"/>
  <c r="AH265" i="53" s="1"/>
  <c r="AG265" i="53"/>
  <c r="AC240" i="53"/>
  <c r="AH240" i="53" s="1"/>
  <c r="AG240" i="53"/>
  <c r="AG229" i="53"/>
  <c r="AC229" i="53"/>
  <c r="AH229" i="53" s="1"/>
  <c r="AC222" i="53"/>
  <c r="AH222" i="53" s="1"/>
  <c r="AG222" i="53"/>
  <c r="AC211" i="53"/>
  <c r="AH211" i="53" s="1"/>
  <c r="AG211" i="53"/>
  <c r="AC203" i="53"/>
  <c r="AH203" i="53" s="1"/>
  <c r="AG203" i="53"/>
  <c r="AG201" i="53"/>
  <c r="AC201" i="53"/>
  <c r="AH201" i="53" s="1"/>
  <c r="AG198" i="53"/>
  <c r="AC198" i="53"/>
  <c r="AH198" i="53" s="1"/>
  <c r="AG190" i="53"/>
  <c r="AC190" i="53"/>
  <c r="AH190" i="53" s="1"/>
  <c r="AC185" i="53"/>
  <c r="AH185" i="53" s="1"/>
  <c r="AG185" i="53"/>
  <c r="AC174" i="53"/>
  <c r="AH174" i="53" s="1"/>
  <c r="AG174" i="53"/>
  <c r="AG156" i="53"/>
  <c r="AC156" i="53"/>
  <c r="AH156" i="53" s="1"/>
  <c r="AG143" i="53"/>
  <c r="AC143" i="53"/>
  <c r="AH143" i="53" s="1"/>
  <c r="AC126" i="53"/>
  <c r="AH126" i="53" s="1"/>
  <c r="AG126" i="53"/>
  <c r="AC117" i="53"/>
  <c r="AH117" i="53" s="1"/>
  <c r="AG117" i="53"/>
  <c r="AC40" i="53"/>
  <c r="AH40" i="53" s="1"/>
  <c r="AG40" i="53"/>
  <c r="AC30" i="53"/>
  <c r="AH30" i="53" s="1"/>
  <c r="AG30" i="53"/>
  <c r="AG27" i="53"/>
  <c r="AC27" i="53"/>
  <c r="AH27" i="53" s="1"/>
  <c r="AG14" i="53"/>
  <c r="AC14" i="53"/>
  <c r="AH14" i="53" s="1"/>
  <c r="AG208" i="53"/>
  <c r="AC208" i="53"/>
  <c r="AH208" i="53" s="1"/>
  <c r="AG205" i="53"/>
  <c r="AC205" i="53"/>
  <c r="AH205" i="53" s="1"/>
  <c r="AG168" i="53"/>
  <c r="AC168" i="53"/>
  <c r="AH168" i="53" s="1"/>
  <c r="AC157" i="53"/>
  <c r="AH157" i="53" s="1"/>
  <c r="AG157" i="53"/>
  <c r="AC153" i="53"/>
  <c r="AH153" i="53" s="1"/>
  <c r="AG153" i="53"/>
  <c r="AC149" i="53"/>
  <c r="AH149" i="53" s="1"/>
  <c r="AG149" i="53"/>
  <c r="AC139" i="53"/>
  <c r="AH139" i="53" s="1"/>
  <c r="AG139" i="53"/>
  <c r="AG136" i="53"/>
  <c r="AC136" i="53"/>
  <c r="AH136" i="53" s="1"/>
  <c r="AG131" i="53"/>
  <c r="AC131" i="53"/>
  <c r="AH131" i="53" s="1"/>
  <c r="AG128" i="53"/>
  <c r="AC128" i="53"/>
  <c r="AH128" i="53" s="1"/>
  <c r="AG123" i="53"/>
  <c r="AC123" i="53"/>
  <c r="AH123" i="53" s="1"/>
  <c r="AC119" i="53"/>
  <c r="AH119" i="53" s="1"/>
  <c r="AG119" i="53"/>
  <c r="AG116" i="53"/>
  <c r="AC116" i="53"/>
  <c r="AH116" i="53" s="1"/>
  <c r="AG76" i="53"/>
  <c r="AC76" i="53"/>
  <c r="AH76" i="53" s="1"/>
  <c r="AC60" i="53"/>
  <c r="AH60" i="53" s="1"/>
  <c r="AG60" i="53"/>
  <c r="AC58" i="53"/>
  <c r="AH58" i="53" s="1"/>
  <c r="AG58" i="53"/>
  <c r="AG43" i="53"/>
  <c r="AC43" i="53"/>
  <c r="AH43" i="53" s="1"/>
  <c r="AG63" i="54"/>
  <c r="AC63" i="54"/>
  <c r="AH63" i="54" s="1"/>
  <c r="AG169" i="54"/>
  <c r="AC169" i="54"/>
  <c r="AH169" i="54" s="1"/>
  <c r="AG165" i="54"/>
  <c r="AC165" i="54"/>
  <c r="AH165" i="54" s="1"/>
  <c r="AG268" i="54"/>
  <c r="AC268" i="54"/>
  <c r="AH268" i="54" s="1"/>
  <c r="AG521" i="54"/>
  <c r="AC521" i="54"/>
  <c r="AH521" i="54" s="1"/>
  <c r="AN521" i="54" s="1"/>
  <c r="AG155" i="54"/>
  <c r="AC155" i="54"/>
  <c r="AH155" i="54" s="1"/>
  <c r="AG377" i="54"/>
  <c r="AC377" i="54"/>
  <c r="AH377" i="54" s="1"/>
  <c r="AG190" i="54"/>
  <c r="AC190" i="54"/>
  <c r="AH190" i="54" s="1"/>
  <c r="AG140" i="54"/>
  <c r="AC140" i="54"/>
  <c r="AH140" i="54" s="1"/>
  <c r="AG524" i="54"/>
  <c r="AC524" i="54"/>
  <c r="AH524" i="54" s="1"/>
  <c r="AN524" i="54" s="1"/>
  <c r="AG64" i="54"/>
  <c r="AC64" i="54"/>
  <c r="AH64" i="54" s="1"/>
  <c r="AG667" i="54"/>
  <c r="AC667" i="54"/>
  <c r="AH667" i="54" s="1"/>
  <c r="AG663" i="54"/>
  <c r="AC663" i="54"/>
  <c r="AH663" i="54" s="1"/>
  <c r="AG650" i="54"/>
  <c r="AC650" i="54"/>
  <c r="AH650" i="54" s="1"/>
  <c r="AG642" i="54"/>
  <c r="AC642" i="54"/>
  <c r="AH642" i="54" s="1"/>
  <c r="AG632" i="54"/>
  <c r="AC632" i="54"/>
  <c r="AH632" i="54" s="1"/>
  <c r="AG628" i="54"/>
  <c r="AC628" i="54"/>
  <c r="AH628" i="54" s="1"/>
  <c r="AG618" i="54"/>
  <c r="AC618" i="54"/>
  <c r="AH618" i="54" s="1"/>
  <c r="AG614" i="54"/>
  <c r="AC614" i="54"/>
  <c r="AH614" i="54" s="1"/>
  <c r="AC610" i="54"/>
  <c r="AH610" i="54" s="1"/>
  <c r="AG610" i="54"/>
  <c r="AC606" i="54"/>
  <c r="AH606" i="54" s="1"/>
  <c r="AG606" i="54"/>
  <c r="AG598" i="54"/>
  <c r="AC598" i="54"/>
  <c r="AH598" i="54" s="1"/>
  <c r="AG594" i="54"/>
  <c r="AC594" i="54"/>
  <c r="AH594" i="54" s="1"/>
  <c r="AC583" i="54"/>
  <c r="AH583" i="54" s="1"/>
  <c r="AG583" i="54"/>
  <c r="AN583" i="54"/>
  <c r="AC670" i="54"/>
  <c r="AH670" i="54" s="1"/>
  <c r="AG670" i="54"/>
  <c r="AG666" i="54"/>
  <c r="AC666" i="54"/>
  <c r="AH666" i="54" s="1"/>
  <c r="AC662" i="54"/>
  <c r="AH662" i="54" s="1"/>
  <c r="AG662" i="54"/>
  <c r="AG655" i="54"/>
  <c r="AC655" i="54"/>
  <c r="AH655" i="54" s="1"/>
  <c r="AG634" i="54"/>
  <c r="AC634" i="54"/>
  <c r="AH634" i="54" s="1"/>
  <c r="AC626" i="54"/>
  <c r="AH626" i="54" s="1"/>
  <c r="AG626" i="54"/>
  <c r="AG620" i="54"/>
  <c r="AC620" i="54"/>
  <c r="AH620" i="54" s="1"/>
  <c r="AC615" i="54"/>
  <c r="AH615" i="54" s="1"/>
  <c r="AG615" i="54"/>
  <c r="AG611" i="54"/>
  <c r="AC611" i="54"/>
  <c r="AH611" i="54" s="1"/>
  <c r="AC599" i="54"/>
  <c r="AH599" i="54" s="1"/>
  <c r="AG599" i="54"/>
  <c r="AG595" i="54"/>
  <c r="AC595" i="54"/>
  <c r="AH595" i="54" s="1"/>
  <c r="AG575" i="54"/>
  <c r="AN575" i="54"/>
  <c r="AC575" i="54"/>
  <c r="AH575" i="54" s="1"/>
  <c r="AC566" i="54"/>
  <c r="AH566" i="54" s="1"/>
  <c r="AG566" i="54"/>
  <c r="AN566" i="54"/>
  <c r="AN552" i="54"/>
  <c r="AG552" i="54"/>
  <c r="AC552" i="54"/>
  <c r="AH552" i="54" s="1"/>
  <c r="AG550" i="54"/>
  <c r="AN550" i="54"/>
  <c r="AC550" i="54"/>
  <c r="AH550" i="54" s="1"/>
  <c r="AG530" i="54"/>
  <c r="AC530" i="54"/>
  <c r="AH530" i="54" s="1"/>
  <c r="AN530" i="54" s="1"/>
  <c r="AG514" i="54"/>
  <c r="AC514" i="54"/>
  <c r="AH514" i="54" s="1"/>
  <c r="AN514" i="54" s="1"/>
  <c r="AG509" i="54"/>
  <c r="AC509" i="54"/>
  <c r="AH509" i="54" s="1"/>
  <c r="AG503" i="54"/>
  <c r="AC503" i="54"/>
  <c r="AH503" i="54" s="1"/>
  <c r="AG499" i="54"/>
  <c r="AC499" i="54"/>
  <c r="AH499" i="54" s="1"/>
  <c r="AG540" i="54"/>
  <c r="AC540" i="54"/>
  <c r="AH540" i="54" s="1"/>
  <c r="AN540" i="54" s="1"/>
  <c r="AG538" i="54"/>
  <c r="AC538" i="54"/>
  <c r="AH538" i="54" s="1"/>
  <c r="AN538" i="54" s="1"/>
  <c r="AC536" i="54"/>
  <c r="AH536" i="54" s="1"/>
  <c r="AN536" i="54" s="1"/>
  <c r="AG536" i="54"/>
  <c r="AG532" i="54"/>
  <c r="AC532" i="54"/>
  <c r="AH532" i="54" s="1"/>
  <c r="AN532" i="54" s="1"/>
  <c r="AG515" i="54"/>
  <c r="AC515" i="54"/>
  <c r="AH515" i="54" s="1"/>
  <c r="AN515" i="54" s="1"/>
  <c r="AG510" i="54"/>
  <c r="AC510" i="54"/>
  <c r="AH510" i="54" s="1"/>
  <c r="AG505" i="54"/>
  <c r="AC505" i="54"/>
  <c r="AH505" i="54" s="1"/>
  <c r="AG500" i="54"/>
  <c r="AC500" i="54"/>
  <c r="AH500" i="54" s="1"/>
  <c r="AG486" i="54"/>
  <c r="AC486" i="54"/>
  <c r="AH486" i="54" s="1"/>
  <c r="AG483" i="54"/>
  <c r="AC483" i="54"/>
  <c r="AH483" i="54" s="1"/>
  <c r="AG481" i="54"/>
  <c r="AC481" i="54"/>
  <c r="AH481" i="54" s="1"/>
  <c r="AG471" i="54"/>
  <c r="AC471" i="54"/>
  <c r="AH471" i="54" s="1"/>
  <c r="AC449" i="54"/>
  <c r="AH449" i="54" s="1"/>
  <c r="AG449" i="54"/>
  <c r="AC410" i="54"/>
  <c r="AH410" i="54" s="1"/>
  <c r="AG410" i="54"/>
  <c r="AG383" i="54"/>
  <c r="AC383" i="54"/>
  <c r="AH383" i="54" s="1"/>
  <c r="AC374" i="54"/>
  <c r="AH374" i="54" s="1"/>
  <c r="AG374" i="54"/>
  <c r="AC365" i="54"/>
  <c r="AH365" i="54" s="1"/>
  <c r="AG365" i="54"/>
  <c r="AG351" i="54"/>
  <c r="AC351" i="54"/>
  <c r="AH351" i="54" s="1"/>
  <c r="AC347" i="54"/>
  <c r="AH347" i="54" s="1"/>
  <c r="AG347" i="54"/>
  <c r="AG341" i="54"/>
  <c r="AC341" i="54"/>
  <c r="AH341" i="54" s="1"/>
  <c r="AC339" i="54"/>
  <c r="AH339" i="54" s="1"/>
  <c r="AG339" i="54"/>
  <c r="AG284" i="54"/>
  <c r="AC284" i="54"/>
  <c r="AH284" i="54" s="1"/>
  <c r="AG277" i="54"/>
  <c r="AC277" i="54"/>
  <c r="AH277" i="54" s="1"/>
  <c r="AG265" i="54"/>
  <c r="AC265" i="54"/>
  <c r="AH265" i="54" s="1"/>
  <c r="AC231" i="54"/>
  <c r="AH231" i="54" s="1"/>
  <c r="AG231" i="54"/>
  <c r="AG224" i="54"/>
  <c r="AC224" i="54"/>
  <c r="AH224" i="54" s="1"/>
  <c r="AG214" i="54"/>
  <c r="AC214" i="54"/>
  <c r="AH214" i="54" s="1"/>
  <c r="AG444" i="54"/>
  <c r="AC444" i="54"/>
  <c r="AH444" i="54" s="1"/>
  <c r="AC419" i="54"/>
  <c r="AH419" i="54" s="1"/>
  <c r="AG419" i="54"/>
  <c r="AG409" i="54"/>
  <c r="AC409" i="54"/>
  <c r="AH409" i="54" s="1"/>
  <c r="AG352" i="54"/>
  <c r="AC352" i="54"/>
  <c r="AH352" i="54" s="1"/>
  <c r="AC274" i="54"/>
  <c r="AH274" i="54" s="1"/>
  <c r="AG274" i="54"/>
  <c r="AC227" i="54"/>
  <c r="AH227" i="54" s="1"/>
  <c r="AG227" i="54"/>
  <c r="AG184" i="54"/>
  <c r="AC184" i="54"/>
  <c r="AH184" i="54" s="1"/>
  <c r="AG170" i="54"/>
  <c r="AC170" i="54"/>
  <c r="AH170" i="54" s="1"/>
  <c r="AC154" i="54"/>
  <c r="AH154" i="54" s="1"/>
  <c r="AG154" i="54"/>
  <c r="AG147" i="54"/>
  <c r="AC147" i="54"/>
  <c r="AH147" i="54" s="1"/>
  <c r="AG67" i="54"/>
  <c r="AC67" i="54"/>
  <c r="AH67" i="54" s="1"/>
  <c r="AG48" i="54"/>
  <c r="AC48" i="54"/>
  <c r="AH48" i="54" s="1"/>
  <c r="AG39" i="54"/>
  <c r="AC39" i="54"/>
  <c r="AH39" i="54" s="1"/>
  <c r="AG34" i="54"/>
  <c r="AC34" i="54"/>
  <c r="AH34" i="54" s="1"/>
  <c r="AG25" i="54"/>
  <c r="AC25" i="54"/>
  <c r="AH25" i="54" s="1"/>
  <c r="AG437" i="54"/>
  <c r="AC437" i="54"/>
  <c r="AH437" i="54" s="1"/>
  <c r="AG433" i="54"/>
  <c r="AC433" i="54"/>
  <c r="AH433" i="54" s="1"/>
  <c r="AG417" i="54"/>
  <c r="AC417" i="54"/>
  <c r="AH417" i="54" s="1"/>
  <c r="AG413" i="54"/>
  <c r="AC413" i="54"/>
  <c r="AH413" i="54" s="1"/>
  <c r="AG411" i="54"/>
  <c r="AC411" i="54"/>
  <c r="AH411" i="54" s="1"/>
  <c r="AG384" i="54"/>
  <c r="AC384" i="54"/>
  <c r="AH384" i="54" s="1"/>
  <c r="AG344" i="54"/>
  <c r="AC344" i="54"/>
  <c r="AH344" i="54" s="1"/>
  <c r="AG263" i="54"/>
  <c r="AC263" i="54"/>
  <c r="AH263" i="54" s="1"/>
  <c r="AG250" i="54"/>
  <c r="AC250" i="54"/>
  <c r="AH250" i="54" s="1"/>
  <c r="AG234" i="54"/>
  <c r="AC234" i="54"/>
  <c r="AH234" i="54" s="1"/>
  <c r="AG212" i="54"/>
  <c r="AC212" i="54"/>
  <c r="AH212" i="54" s="1"/>
  <c r="AG21" i="54"/>
  <c r="AC21" i="54"/>
  <c r="AH21" i="54" s="1"/>
  <c r="AC56" i="54"/>
  <c r="AH56" i="54" s="1"/>
  <c r="AG56" i="54"/>
  <c r="AG35" i="54"/>
  <c r="AC35" i="54"/>
  <c r="AH35" i="54" s="1"/>
  <c r="AG17" i="54"/>
  <c r="AC17" i="54"/>
  <c r="AH17" i="54" s="1"/>
  <c r="AG13" i="54"/>
  <c r="AC13" i="54"/>
  <c r="AH13" i="54" s="1"/>
  <c r="AG29" i="54"/>
  <c r="AC29" i="54"/>
  <c r="AH29" i="54" s="1"/>
  <c r="AG678" i="53"/>
  <c r="AC678" i="53"/>
  <c r="AH678" i="53" s="1"/>
  <c r="AG669" i="53"/>
  <c r="AC669" i="53"/>
  <c r="AH669" i="53" s="1"/>
  <c r="AG654" i="53"/>
  <c r="AC654" i="53"/>
  <c r="AH654" i="53" s="1"/>
  <c r="AC628" i="53"/>
  <c r="AH628" i="53" s="1"/>
  <c r="AG628" i="53"/>
  <c r="AG610" i="53"/>
  <c r="AG604" i="53"/>
  <c r="AC604" i="53"/>
  <c r="AH604" i="53" s="1"/>
  <c r="AG602" i="53"/>
  <c r="AC602" i="53"/>
  <c r="AH602" i="53" s="1"/>
  <c r="AG600" i="53"/>
  <c r="AC600" i="53"/>
  <c r="AH600" i="53" s="1"/>
  <c r="AG583" i="53"/>
  <c r="AC583" i="53"/>
  <c r="AH583" i="53" s="1"/>
  <c r="AN583" i="53"/>
  <c r="AG579" i="53"/>
  <c r="AC579" i="53"/>
  <c r="AH579" i="53" s="1"/>
  <c r="AN579" i="53"/>
  <c r="AC573" i="53"/>
  <c r="AH573" i="53" s="1"/>
  <c r="AG573" i="53"/>
  <c r="AN573" i="53"/>
  <c r="AC543" i="53"/>
  <c r="AH543" i="53" s="1"/>
  <c r="AG543" i="53"/>
  <c r="AN543" i="53"/>
  <c r="AC537" i="53"/>
  <c r="AH537" i="53" s="1"/>
  <c r="AG537" i="53"/>
  <c r="AG512" i="53"/>
  <c r="AC512" i="53"/>
  <c r="AH512" i="53" s="1"/>
  <c r="AC507" i="53"/>
  <c r="AH507" i="53" s="1"/>
  <c r="AG507" i="53"/>
  <c r="AC504" i="53"/>
  <c r="AH504" i="53" s="1"/>
  <c r="AG504" i="53"/>
  <c r="AG495" i="53"/>
  <c r="AC495" i="53"/>
  <c r="AH495" i="53" s="1"/>
  <c r="AG485" i="53"/>
  <c r="AC485" i="53"/>
  <c r="AH485" i="53" s="1"/>
  <c r="AG468" i="53"/>
  <c r="AC468" i="53"/>
  <c r="AH468" i="53" s="1"/>
  <c r="AG457" i="53"/>
  <c r="AC457" i="53"/>
  <c r="AH457" i="53" s="1"/>
  <c r="AG453" i="53"/>
  <c r="AC453" i="53"/>
  <c r="AH453" i="53" s="1"/>
  <c r="AG448" i="53"/>
  <c r="AC448" i="53"/>
  <c r="AH448" i="53" s="1"/>
  <c r="AG444" i="53"/>
  <c r="AC444" i="53"/>
  <c r="AH444" i="53" s="1"/>
  <c r="AG439" i="53"/>
  <c r="AC439" i="53"/>
  <c r="AH439" i="53" s="1"/>
  <c r="AG435" i="53"/>
  <c r="AC435" i="53"/>
  <c r="AH435" i="53" s="1"/>
  <c r="AC421" i="53"/>
  <c r="AH421" i="53" s="1"/>
  <c r="AG421" i="53"/>
  <c r="AC411" i="53"/>
  <c r="AH411" i="53" s="1"/>
  <c r="AG411" i="53"/>
  <c r="AC370" i="53"/>
  <c r="AH370" i="53" s="1"/>
  <c r="AG370" i="53"/>
  <c r="AG367" i="53"/>
  <c r="AC367" i="53"/>
  <c r="AH367" i="53" s="1"/>
  <c r="AG365" i="53"/>
  <c r="AC365" i="53"/>
  <c r="AH365" i="53" s="1"/>
  <c r="AC341" i="53"/>
  <c r="AH341" i="53" s="1"/>
  <c r="AG341" i="53"/>
  <c r="AG334" i="53"/>
  <c r="AC334" i="53"/>
  <c r="AH334" i="53" s="1"/>
  <c r="AG329" i="53"/>
  <c r="AC329" i="53"/>
  <c r="AH329" i="53" s="1"/>
  <c r="AG313" i="53"/>
  <c r="AC313" i="53"/>
  <c r="AH313" i="53" s="1"/>
  <c r="AG307" i="53"/>
  <c r="AC307" i="53"/>
  <c r="AH307" i="53" s="1"/>
  <c r="AG296" i="53"/>
  <c r="AC296" i="53"/>
  <c r="AH296" i="53" s="1"/>
  <c r="AC290" i="53"/>
  <c r="AH290" i="53" s="1"/>
  <c r="AG290" i="53"/>
  <c r="AC268" i="53"/>
  <c r="AH268" i="53" s="1"/>
  <c r="AG268" i="53"/>
  <c r="AG266" i="53"/>
  <c r="AC266" i="53"/>
  <c r="AH266" i="53" s="1"/>
  <c r="AG260" i="53"/>
  <c r="AC260" i="53"/>
  <c r="AH260" i="53" s="1"/>
  <c r="AG258" i="53"/>
  <c r="AC258" i="53"/>
  <c r="AH258" i="53" s="1"/>
  <c r="AG255" i="53"/>
  <c r="AC255" i="53"/>
  <c r="AH255" i="53" s="1"/>
  <c r="AG251" i="53"/>
  <c r="AC251" i="53"/>
  <c r="AH251" i="53" s="1"/>
  <c r="AG249" i="53"/>
  <c r="AC249" i="53"/>
  <c r="AH249" i="53" s="1"/>
  <c r="AC238" i="53"/>
  <c r="AH238" i="53" s="1"/>
  <c r="AG238" i="53"/>
  <c r="AG232" i="53"/>
  <c r="AC232" i="53"/>
  <c r="AH232" i="53" s="1"/>
  <c r="AG225" i="53"/>
  <c r="AC225" i="53"/>
  <c r="AH225" i="53" s="1"/>
  <c r="AC215" i="53"/>
  <c r="AH215" i="53" s="1"/>
  <c r="AG215" i="53"/>
  <c r="AC668" i="53"/>
  <c r="AH668" i="53" s="1"/>
  <c r="AG668" i="53"/>
  <c r="AC662" i="53"/>
  <c r="AH662" i="53" s="1"/>
  <c r="AG662" i="53"/>
  <c r="AG658" i="53"/>
  <c r="AC658" i="53"/>
  <c r="AH658" i="53" s="1"/>
  <c r="AC645" i="53"/>
  <c r="AH645" i="53" s="1"/>
  <c r="AG645" i="53"/>
  <c r="AG637" i="53"/>
  <c r="AC637" i="53"/>
  <c r="AH637" i="53" s="1"/>
  <c r="AG633" i="53"/>
  <c r="AC633" i="53"/>
  <c r="AH633" i="53" s="1"/>
  <c r="AG626" i="53"/>
  <c r="AC626" i="53"/>
  <c r="AH626" i="53" s="1"/>
  <c r="AC618" i="53"/>
  <c r="AH618" i="53" s="1"/>
  <c r="AG618" i="53"/>
  <c r="AN585" i="53"/>
  <c r="AG585" i="53"/>
  <c r="AC585" i="53"/>
  <c r="AH585" i="53" s="1"/>
  <c r="AC581" i="53"/>
  <c r="AH581" i="53" s="1"/>
  <c r="AG581" i="53"/>
  <c r="AN581" i="53"/>
  <c r="AG576" i="53"/>
  <c r="AN576" i="53"/>
  <c r="AC576" i="53"/>
  <c r="AH576" i="53" s="1"/>
  <c r="AG571" i="53"/>
  <c r="AC571" i="53"/>
  <c r="AH571" i="53" s="1"/>
  <c r="AN571" i="53"/>
  <c r="AG566" i="53"/>
  <c r="AC566" i="53"/>
  <c r="AH566" i="53" s="1"/>
  <c r="AN566" i="53"/>
  <c r="AG562" i="53"/>
  <c r="AC562" i="53"/>
  <c r="AH562" i="53" s="1"/>
  <c r="AN562" i="53"/>
  <c r="AG558" i="53"/>
  <c r="AN558" i="53"/>
  <c r="AC558" i="53"/>
  <c r="AH558" i="53" s="1"/>
  <c r="AG549" i="53"/>
  <c r="AN549" i="53"/>
  <c r="AC549" i="53"/>
  <c r="AH549" i="53" s="1"/>
  <c r="AC527" i="53"/>
  <c r="AH527" i="53" s="1"/>
  <c r="AG527" i="53"/>
  <c r="AG491" i="53"/>
  <c r="AC491" i="53"/>
  <c r="AH491" i="53" s="1"/>
  <c r="AC487" i="53"/>
  <c r="AH487" i="53" s="1"/>
  <c r="AG487" i="53"/>
  <c r="AC483" i="53"/>
  <c r="AH483" i="53" s="1"/>
  <c r="AG483" i="53"/>
  <c r="AG478" i="53"/>
  <c r="AC478" i="53"/>
  <c r="AH478" i="53" s="1"/>
  <c r="AC473" i="53"/>
  <c r="AH473" i="53" s="1"/>
  <c r="AG473" i="53"/>
  <c r="AG471" i="53"/>
  <c r="AC471" i="53"/>
  <c r="AH471" i="53" s="1"/>
  <c r="AG469" i="53"/>
  <c r="AC469" i="53"/>
  <c r="AH469" i="53" s="1"/>
  <c r="AG463" i="53"/>
  <c r="AC463" i="53"/>
  <c r="AH463" i="53" s="1"/>
  <c r="AC458" i="53"/>
  <c r="AH458" i="53" s="1"/>
  <c r="AG458" i="53"/>
  <c r="AG445" i="53"/>
  <c r="AC445" i="53"/>
  <c r="AH445" i="53" s="1"/>
  <c r="AG436" i="53"/>
  <c r="AC436" i="53"/>
  <c r="AH436" i="53" s="1"/>
  <c r="AG432" i="53"/>
  <c r="AC432" i="53"/>
  <c r="AH432" i="53" s="1"/>
  <c r="AC428" i="53"/>
  <c r="AH428" i="53" s="1"/>
  <c r="AG428" i="53"/>
  <c r="AC417" i="53"/>
  <c r="AH417" i="53" s="1"/>
  <c r="AG417" i="53"/>
  <c r="AG405" i="53"/>
  <c r="AC405" i="53"/>
  <c r="AH405" i="53" s="1"/>
  <c r="AG396" i="53"/>
  <c r="AC396" i="53"/>
  <c r="AH396" i="53" s="1"/>
  <c r="AG388" i="53"/>
  <c r="AC388" i="53"/>
  <c r="AH388" i="53" s="1"/>
  <c r="AG386" i="53"/>
  <c r="AC386" i="53"/>
  <c r="AH386" i="53" s="1"/>
  <c r="AG383" i="53"/>
  <c r="AC383" i="53"/>
  <c r="AH383" i="53" s="1"/>
  <c r="AG378" i="53"/>
  <c r="AC378" i="53"/>
  <c r="AH378" i="53" s="1"/>
  <c r="AG373" i="53"/>
  <c r="AC373" i="53"/>
  <c r="AH373" i="53" s="1"/>
  <c r="AG362" i="53"/>
  <c r="AC362" i="53"/>
  <c r="AH362" i="53" s="1"/>
  <c r="AG355" i="53"/>
  <c r="AC355" i="53"/>
  <c r="AH355" i="53" s="1"/>
  <c r="AG350" i="53"/>
  <c r="AC350" i="53"/>
  <c r="AH350" i="53" s="1"/>
  <c r="AG347" i="53"/>
  <c r="AC347" i="53"/>
  <c r="AH347" i="53" s="1"/>
  <c r="AC298" i="53"/>
  <c r="AH298" i="53" s="1"/>
  <c r="AG298" i="53"/>
  <c r="AC291" i="53"/>
  <c r="AH291" i="53" s="1"/>
  <c r="AG291" i="53"/>
  <c r="AC287" i="53"/>
  <c r="AH287" i="53" s="1"/>
  <c r="AG287" i="53"/>
  <c r="AC279" i="53"/>
  <c r="AH279" i="53" s="1"/>
  <c r="AG279" i="53"/>
  <c r="AC269" i="53"/>
  <c r="AH269" i="53" s="1"/>
  <c r="AG269" i="53"/>
  <c r="AC236" i="53"/>
  <c r="AH236" i="53" s="1"/>
  <c r="AG236" i="53"/>
  <c r="AG230" i="53"/>
  <c r="AC230" i="53"/>
  <c r="AH230" i="53" s="1"/>
  <c r="AG226" i="53"/>
  <c r="AC226" i="53"/>
  <c r="AH226" i="53" s="1"/>
  <c r="AC218" i="53"/>
  <c r="AH218" i="53" s="1"/>
  <c r="AG218" i="53"/>
  <c r="AC212" i="53"/>
  <c r="AH212" i="53" s="1"/>
  <c r="AG212" i="53"/>
  <c r="AG210" i="53"/>
  <c r="AC210" i="53"/>
  <c r="AH210" i="53" s="1"/>
  <c r="AG199" i="53"/>
  <c r="AC199" i="53"/>
  <c r="AH199" i="53" s="1"/>
  <c r="AC197" i="53"/>
  <c r="AH197" i="53" s="1"/>
  <c r="AG197" i="53"/>
  <c r="AG191" i="53"/>
  <c r="AC191" i="53"/>
  <c r="AH191" i="53" s="1"/>
  <c r="AG181" i="53"/>
  <c r="AC181" i="53"/>
  <c r="AH181" i="53" s="1"/>
  <c r="AG178" i="53"/>
  <c r="AC178" i="53"/>
  <c r="AH178" i="53" s="1"/>
  <c r="AC158" i="53"/>
  <c r="AH158" i="53" s="1"/>
  <c r="AG158" i="53"/>
  <c r="AC154" i="53"/>
  <c r="AH154" i="53" s="1"/>
  <c r="AG154" i="53"/>
  <c r="AC151" i="53"/>
  <c r="AH151" i="53" s="1"/>
  <c r="AG151" i="53"/>
  <c r="AC138" i="53"/>
  <c r="AH138" i="53" s="1"/>
  <c r="AG138" i="53"/>
  <c r="AC130" i="53"/>
  <c r="AH130" i="53" s="1"/>
  <c r="AG130" i="53"/>
  <c r="AC115" i="53"/>
  <c r="AH115" i="53" s="1"/>
  <c r="AG115" i="53"/>
  <c r="AC75" i="53"/>
  <c r="AH75" i="53" s="1"/>
  <c r="AG75" i="53"/>
  <c r="AG62" i="53"/>
  <c r="AC62" i="53"/>
  <c r="AH62" i="53" s="1"/>
  <c r="AG55" i="53"/>
  <c r="AC55" i="53"/>
  <c r="AH55" i="53" s="1"/>
  <c r="AC44" i="53"/>
  <c r="AH44" i="53" s="1"/>
  <c r="AG44" i="53"/>
  <c r="AG26" i="53"/>
  <c r="AC26" i="53"/>
  <c r="AH26" i="53" s="1"/>
  <c r="AC176" i="53"/>
  <c r="AH176" i="53" s="1"/>
  <c r="AG176" i="53"/>
  <c r="AC167" i="53"/>
  <c r="AH167" i="53" s="1"/>
  <c r="AG167" i="53"/>
  <c r="AC164" i="53"/>
  <c r="AH164" i="53" s="1"/>
  <c r="AG164" i="53"/>
  <c r="AG146" i="53"/>
  <c r="AC146" i="53"/>
  <c r="AH146" i="53" s="1"/>
  <c r="AC137" i="53"/>
  <c r="AH137" i="53" s="1"/>
  <c r="AG137" i="53"/>
  <c r="AC129" i="53"/>
  <c r="AH129" i="53" s="1"/>
  <c r="AG129" i="53"/>
  <c r="AC127" i="53"/>
  <c r="AH127" i="53" s="1"/>
  <c r="AG127" i="53"/>
  <c r="AC124" i="53"/>
  <c r="AH124" i="53" s="1"/>
  <c r="AG124" i="53"/>
  <c r="AC118" i="53"/>
  <c r="AH118" i="53" s="1"/>
  <c r="AG118" i="53"/>
  <c r="AG73" i="53"/>
  <c r="AC73" i="53"/>
  <c r="AH73" i="53" s="1"/>
  <c r="AG59" i="53"/>
  <c r="AC59" i="53"/>
  <c r="AH59" i="53" s="1"/>
  <c r="AG54" i="53"/>
  <c r="AC54" i="53"/>
  <c r="AH54" i="53" s="1"/>
  <c r="AG42" i="53"/>
  <c r="AC42" i="53"/>
  <c r="AH42" i="53" s="1"/>
  <c r="AG38" i="53"/>
  <c r="AC38" i="53"/>
  <c r="AH38" i="53" s="1"/>
  <c r="AG32" i="53"/>
  <c r="AC32" i="53"/>
  <c r="AH32" i="53" s="1"/>
  <c r="AG28" i="53"/>
  <c r="AC28" i="53"/>
  <c r="AH28" i="53" s="1"/>
  <c r="AC20" i="53"/>
  <c r="AH20" i="53" s="1"/>
  <c r="AG20" i="53"/>
  <c r="AG61" i="54"/>
  <c r="AC61" i="54"/>
  <c r="AH61" i="54" s="1"/>
  <c r="AG47" i="53"/>
  <c r="AC47" i="53"/>
  <c r="AH47" i="53" s="1"/>
  <c r="AG22" i="54"/>
  <c r="AC22" i="54"/>
  <c r="AH22" i="54" s="1"/>
  <c r="AG448" i="54"/>
  <c r="AC448" i="54"/>
  <c r="AH448" i="54" s="1"/>
  <c r="AG75" i="54"/>
  <c r="AC75" i="54"/>
  <c r="AH75" i="54" s="1"/>
  <c r="AG676" i="53"/>
  <c r="AC676" i="53"/>
  <c r="AG407" i="54"/>
  <c r="AC407" i="54"/>
  <c r="AH407" i="54" s="1"/>
  <c r="AG432" i="54"/>
  <c r="AC432" i="54"/>
  <c r="AH432" i="54" s="1"/>
  <c r="AG464" i="53"/>
  <c r="AC464" i="53"/>
  <c r="AH464" i="53" s="1"/>
  <c r="AC672" i="54"/>
  <c r="AH672" i="54" s="1"/>
  <c r="AG672" i="54"/>
  <c r="AG656" i="54"/>
  <c r="AC656" i="54"/>
  <c r="AH656" i="54" s="1"/>
  <c r="AG639" i="54"/>
  <c r="AC639" i="54"/>
  <c r="AH639" i="54" s="1"/>
  <c r="AG588" i="54"/>
  <c r="AC588" i="54"/>
  <c r="AH588" i="54" s="1"/>
  <c r="AN588" i="54"/>
  <c r="AG565" i="54"/>
  <c r="AN565" i="54"/>
  <c r="AC565" i="54"/>
  <c r="AH565" i="54" s="1"/>
  <c r="AC665" i="54"/>
  <c r="AH665" i="54" s="1"/>
  <c r="AG665" i="54"/>
  <c r="AG658" i="54"/>
  <c r="AC658" i="54"/>
  <c r="AH658" i="54" s="1"/>
  <c r="AC635" i="54"/>
  <c r="AH635" i="54" s="1"/>
  <c r="AG635" i="54"/>
  <c r="AC623" i="54"/>
  <c r="AH623" i="54" s="1"/>
  <c r="AG623" i="54"/>
  <c r="AG616" i="54"/>
  <c r="AC616" i="54"/>
  <c r="AH616" i="54" s="1"/>
  <c r="AC612" i="54"/>
  <c r="AH612" i="54" s="1"/>
  <c r="AG612" i="54"/>
  <c r="AC608" i="54"/>
  <c r="AH608" i="54" s="1"/>
  <c r="AG608" i="54"/>
  <c r="AC560" i="54"/>
  <c r="AH560" i="54" s="1"/>
  <c r="AG560" i="54"/>
  <c r="AN560" i="54"/>
  <c r="AG543" i="54"/>
  <c r="AC543" i="54"/>
  <c r="AH543" i="54" s="1"/>
  <c r="AN543" i="54" s="1"/>
  <c r="AG504" i="54"/>
  <c r="AC504" i="54"/>
  <c r="AH504" i="54" s="1"/>
  <c r="AC498" i="54"/>
  <c r="AH498" i="54" s="1"/>
  <c r="AG498" i="54"/>
  <c r="AC462" i="54"/>
  <c r="AH462" i="54" s="1"/>
  <c r="AG462" i="54"/>
  <c r="AG460" i="54"/>
  <c r="AC460" i="54"/>
  <c r="AH460" i="54" s="1"/>
  <c r="AG539" i="54"/>
  <c r="AC539" i="54"/>
  <c r="AH539" i="54" s="1"/>
  <c r="AN539" i="54" s="1"/>
  <c r="AG537" i="54"/>
  <c r="AC537" i="54"/>
  <c r="AH537" i="54" s="1"/>
  <c r="AN537" i="54" s="1"/>
  <c r="AC535" i="54"/>
  <c r="AH535" i="54" s="1"/>
  <c r="AN535" i="54" s="1"/>
  <c r="AG535" i="54"/>
  <c r="AG533" i="54"/>
  <c r="AC533" i="54"/>
  <c r="AH533" i="54" s="1"/>
  <c r="AN533" i="54" s="1"/>
  <c r="AG531" i="54"/>
  <c r="AC531" i="54"/>
  <c r="AH531" i="54" s="1"/>
  <c r="AN531" i="54" s="1"/>
  <c r="AG484" i="54"/>
  <c r="AC484" i="54"/>
  <c r="AH484" i="54" s="1"/>
  <c r="AC480" i="54"/>
  <c r="AH480" i="54" s="1"/>
  <c r="AG480" i="54"/>
  <c r="AG477" i="54"/>
  <c r="AC477" i="54"/>
  <c r="AH477" i="54" s="1"/>
  <c r="AC467" i="54"/>
  <c r="AH467" i="54" s="1"/>
  <c r="AG467" i="54"/>
  <c r="AG414" i="54"/>
  <c r="AC414" i="54"/>
  <c r="AH414" i="54" s="1"/>
  <c r="AG382" i="54"/>
  <c r="AC382" i="54"/>
  <c r="AH382" i="54" s="1"/>
  <c r="AG376" i="54"/>
  <c r="AC376" i="54"/>
  <c r="AH376" i="54" s="1"/>
  <c r="AG371" i="54"/>
  <c r="AC371" i="54"/>
  <c r="AH371" i="54" s="1"/>
  <c r="AG342" i="54"/>
  <c r="AC342" i="54"/>
  <c r="AH342" i="54" s="1"/>
  <c r="AC340" i="54"/>
  <c r="AH340" i="54" s="1"/>
  <c r="AG340" i="54"/>
  <c r="AG328" i="54"/>
  <c r="AC328" i="54"/>
  <c r="AH328" i="54" s="1"/>
  <c r="AC291" i="54"/>
  <c r="AH291" i="54" s="1"/>
  <c r="AG291" i="54"/>
  <c r="AG285" i="54"/>
  <c r="AC285" i="54"/>
  <c r="AH285" i="54" s="1"/>
  <c r="AG239" i="54"/>
  <c r="AC239" i="54"/>
  <c r="AH239" i="54" s="1"/>
  <c r="AG221" i="54"/>
  <c r="AC221" i="54"/>
  <c r="AH221" i="54" s="1"/>
  <c r="AG216" i="54"/>
  <c r="AC216" i="54"/>
  <c r="AH216" i="54" s="1"/>
  <c r="AG441" i="54"/>
  <c r="AC441" i="54"/>
  <c r="AH441" i="54" s="1"/>
  <c r="AG404" i="54"/>
  <c r="AC404" i="54"/>
  <c r="AH404" i="54" s="1"/>
  <c r="AG366" i="54"/>
  <c r="AC366" i="54"/>
  <c r="AH366" i="54" s="1"/>
  <c r="AG356" i="54"/>
  <c r="AC356" i="54"/>
  <c r="AH356" i="54" s="1"/>
  <c r="AG312" i="54"/>
  <c r="AC312" i="54"/>
  <c r="AH312" i="54" s="1"/>
  <c r="AF243" i="54"/>
  <c r="AA243" i="54"/>
  <c r="AG228" i="54"/>
  <c r="AC228" i="54"/>
  <c r="AH228" i="54" s="1"/>
  <c r="AG197" i="54"/>
  <c r="AC197" i="54"/>
  <c r="AH197" i="54" s="1"/>
  <c r="AG189" i="54"/>
  <c r="AC189" i="54"/>
  <c r="AH189" i="54" s="1"/>
  <c r="AG181" i="54"/>
  <c r="AC181" i="54"/>
  <c r="AH181" i="54" s="1"/>
  <c r="AG173" i="54"/>
  <c r="AC173" i="54"/>
  <c r="AH173" i="54" s="1"/>
  <c r="AG139" i="54"/>
  <c r="AC139" i="54"/>
  <c r="AH139" i="54" s="1"/>
  <c r="AG135" i="54"/>
  <c r="AC135" i="54"/>
  <c r="AH135" i="54" s="1"/>
  <c r="AG122" i="54"/>
  <c r="AC122" i="54"/>
  <c r="AH122" i="54" s="1"/>
  <c r="AG46" i="54"/>
  <c r="AC46" i="54"/>
  <c r="AH46" i="54" s="1"/>
  <c r="AC26" i="54"/>
  <c r="AH26" i="54" s="1"/>
  <c r="AG26" i="54"/>
  <c r="AC443" i="54"/>
  <c r="AH443" i="54" s="1"/>
  <c r="AG443" i="54"/>
  <c r="AG428" i="54"/>
  <c r="AC428" i="54"/>
  <c r="AH428" i="54" s="1"/>
  <c r="AG416" i="54"/>
  <c r="AC416" i="54"/>
  <c r="AH416" i="54" s="1"/>
  <c r="AG412" i="54"/>
  <c r="AC412" i="54"/>
  <c r="AH412" i="54" s="1"/>
  <c r="AG401" i="54"/>
  <c r="AC401" i="54"/>
  <c r="AH401" i="54" s="1"/>
  <c r="AG397" i="54"/>
  <c r="AC397" i="54"/>
  <c r="AH397" i="54" s="1"/>
  <c r="AG393" i="54"/>
  <c r="AC393" i="54"/>
  <c r="AH393" i="54" s="1"/>
  <c r="AC385" i="54"/>
  <c r="AH385" i="54" s="1"/>
  <c r="AG385" i="54"/>
  <c r="AG326" i="54"/>
  <c r="AC326" i="54"/>
  <c r="AH326" i="54" s="1"/>
  <c r="AG253" i="54"/>
  <c r="AC253" i="54"/>
  <c r="AH253" i="54" s="1"/>
  <c r="AG191" i="54"/>
  <c r="AC191" i="54"/>
  <c r="AH191" i="54" s="1"/>
  <c r="AC187" i="54"/>
  <c r="AH187" i="54" s="1"/>
  <c r="AG187" i="54"/>
  <c r="AG141" i="54"/>
  <c r="AC141" i="54"/>
  <c r="AH141" i="54" s="1"/>
  <c r="AG137" i="54"/>
  <c r="AC137" i="54"/>
  <c r="AH137" i="54" s="1"/>
  <c r="AG45" i="54"/>
  <c r="AC45" i="54"/>
  <c r="AH45" i="54" s="1"/>
  <c r="AG28" i="54"/>
  <c r="AC28" i="54"/>
  <c r="AH28" i="54" s="1"/>
  <c r="AG148" i="54"/>
  <c r="AC148" i="54"/>
  <c r="AH148" i="54" s="1"/>
  <c r="AC51" i="54"/>
  <c r="AH51" i="54" s="1"/>
  <c r="AG51" i="54"/>
  <c r="AG655" i="53"/>
  <c r="AC655" i="53"/>
  <c r="AH655" i="53" s="1"/>
  <c r="AG651" i="53"/>
  <c r="AC651" i="53"/>
  <c r="AH651" i="53" s="1"/>
  <c r="AC625" i="53"/>
  <c r="AH625" i="53" s="1"/>
  <c r="AG625" i="53"/>
  <c r="AG617" i="53"/>
  <c r="AC617" i="53"/>
  <c r="AH617" i="53" s="1"/>
  <c r="AC611" i="53"/>
  <c r="AH611" i="53" s="1"/>
  <c r="AG611" i="53"/>
  <c r="AC605" i="53"/>
  <c r="AH605" i="53" s="1"/>
  <c r="AG605" i="53"/>
  <c r="AC603" i="53"/>
  <c r="AH603" i="53" s="1"/>
  <c r="AG603" i="53"/>
  <c r="AC591" i="53"/>
  <c r="AH591" i="53" s="1"/>
  <c r="AG591" i="53"/>
  <c r="AG589" i="53"/>
  <c r="AC589" i="53"/>
  <c r="AH589" i="53" s="1"/>
  <c r="AG580" i="53"/>
  <c r="AN580" i="53"/>
  <c r="AC580" i="53"/>
  <c r="AH580" i="53" s="1"/>
  <c r="AG570" i="53"/>
  <c r="AC570" i="53"/>
  <c r="AH570" i="53" s="1"/>
  <c r="AN570" i="53"/>
  <c r="AN565" i="53"/>
  <c r="AG565" i="53"/>
  <c r="AC565" i="53"/>
  <c r="AH565" i="53" s="1"/>
  <c r="AN561" i="53"/>
  <c r="AG561" i="53"/>
  <c r="AC561" i="53"/>
  <c r="AH561" i="53" s="1"/>
  <c r="AN557" i="53"/>
  <c r="AG557" i="53"/>
  <c r="AC557" i="53"/>
  <c r="AH557" i="53" s="1"/>
  <c r="AG548" i="53"/>
  <c r="AC548" i="53"/>
  <c r="AH548" i="53" s="1"/>
  <c r="AN548" i="53"/>
  <c r="AC544" i="53"/>
  <c r="AH544" i="53" s="1"/>
  <c r="AG544" i="53"/>
  <c r="AN544" i="53"/>
  <c r="AG517" i="53"/>
  <c r="AC517" i="53"/>
  <c r="AH517" i="53" s="1"/>
  <c r="AG499" i="53"/>
  <c r="AC499" i="53"/>
  <c r="AH499" i="53" s="1"/>
  <c r="AG486" i="53"/>
  <c r="AC486" i="53"/>
  <c r="AH486" i="53" s="1"/>
  <c r="AC474" i="53"/>
  <c r="AH474" i="53" s="1"/>
  <c r="AG474" i="53"/>
  <c r="AG456" i="53"/>
  <c r="AC456" i="53"/>
  <c r="AH456" i="53" s="1"/>
  <c r="AG452" i="53"/>
  <c r="AC452" i="53"/>
  <c r="AH452" i="53" s="1"/>
  <c r="AG415" i="53"/>
  <c r="AC415" i="53"/>
  <c r="AH415" i="53" s="1"/>
  <c r="AC401" i="53"/>
  <c r="AH401" i="53" s="1"/>
  <c r="AG401" i="53"/>
  <c r="AG391" i="53"/>
  <c r="AC391" i="53"/>
  <c r="AH391" i="53" s="1"/>
  <c r="AC377" i="53"/>
  <c r="AH377" i="53" s="1"/>
  <c r="AG377" i="53"/>
  <c r="AG371" i="53"/>
  <c r="AC371" i="53"/>
  <c r="AH371" i="53" s="1"/>
  <c r="AG366" i="53"/>
  <c r="AC366" i="53"/>
  <c r="AH366" i="53" s="1"/>
  <c r="AC363" i="53"/>
  <c r="AH363" i="53" s="1"/>
  <c r="AG363" i="53"/>
  <c r="AG343" i="53"/>
  <c r="AC343" i="53"/>
  <c r="AH343" i="53" s="1"/>
  <c r="AG333" i="53"/>
  <c r="AC333" i="53"/>
  <c r="AH333" i="53" s="1"/>
  <c r="AC330" i="53"/>
  <c r="AH330" i="53" s="1"/>
  <c r="AG330" i="53"/>
  <c r="AG319" i="53"/>
  <c r="AC319" i="53"/>
  <c r="AH319" i="53" s="1"/>
  <c r="AG317" i="53"/>
  <c r="AC317" i="53"/>
  <c r="AH317" i="53" s="1"/>
  <c r="AC314" i="53"/>
  <c r="AH314" i="53" s="1"/>
  <c r="AG314" i="53"/>
  <c r="AG311" i="53"/>
  <c r="AC311" i="53"/>
  <c r="AH311" i="53" s="1"/>
  <c r="AC309" i="53"/>
  <c r="AH309" i="53" s="1"/>
  <c r="AG309" i="53"/>
  <c r="AC301" i="53"/>
  <c r="AH301" i="53" s="1"/>
  <c r="AG301" i="53"/>
  <c r="AC297" i="53"/>
  <c r="AH297" i="53" s="1"/>
  <c r="AG297" i="53"/>
  <c r="AG293" i="53"/>
  <c r="AC293" i="53"/>
  <c r="AH293" i="53" s="1"/>
  <c r="AC289" i="53"/>
  <c r="AH289" i="53" s="1"/>
  <c r="AG289" i="53"/>
  <c r="AC281" i="53"/>
  <c r="AH281" i="53" s="1"/>
  <c r="AG281" i="53"/>
  <c r="AG275" i="53"/>
  <c r="AC275" i="53"/>
  <c r="AH275" i="53" s="1"/>
  <c r="AC272" i="53"/>
  <c r="AH272" i="53" s="1"/>
  <c r="AG272" i="53"/>
  <c r="AC267" i="53"/>
  <c r="AH267" i="53" s="1"/>
  <c r="AG267" i="53"/>
  <c r="AC264" i="53"/>
  <c r="AH264" i="53" s="1"/>
  <c r="AG264" i="53"/>
  <c r="AG256" i="53"/>
  <c r="AC256" i="53"/>
  <c r="AH256" i="53" s="1"/>
  <c r="AG250" i="53"/>
  <c r="AC250" i="53"/>
  <c r="AH250" i="53" s="1"/>
  <c r="AC231" i="53"/>
  <c r="AH231" i="53" s="1"/>
  <c r="AG231" i="53"/>
  <c r="AC227" i="53"/>
  <c r="AH227" i="53" s="1"/>
  <c r="AG227" i="53"/>
  <c r="AG224" i="53"/>
  <c r="AC224" i="53"/>
  <c r="AH224" i="53" s="1"/>
  <c r="AG220" i="53"/>
  <c r="AC220" i="53"/>
  <c r="AH220" i="53" s="1"/>
  <c r="AG216" i="53"/>
  <c r="AC216" i="53"/>
  <c r="AH216" i="53" s="1"/>
  <c r="AC667" i="53"/>
  <c r="AH667" i="53" s="1"/>
  <c r="AG667" i="53"/>
  <c r="AG657" i="53"/>
  <c r="AC657" i="53"/>
  <c r="AH657" i="53" s="1"/>
  <c r="AC653" i="53"/>
  <c r="AH653" i="53" s="1"/>
  <c r="AG653" i="53"/>
  <c r="AG648" i="53"/>
  <c r="AC648" i="53"/>
  <c r="AH648" i="53" s="1"/>
  <c r="AC646" i="53"/>
  <c r="AH646" i="53" s="1"/>
  <c r="AG646" i="53"/>
  <c r="AC640" i="53"/>
  <c r="AH640" i="53" s="1"/>
  <c r="AG640" i="53"/>
  <c r="AG638" i="53"/>
  <c r="AC638" i="53"/>
  <c r="AH638" i="53" s="1"/>
  <c r="AG634" i="53"/>
  <c r="AC634" i="53"/>
  <c r="AH634" i="53" s="1"/>
  <c r="AC630" i="53"/>
  <c r="AH630" i="53" s="1"/>
  <c r="AG630" i="53"/>
  <c r="AC627" i="53"/>
  <c r="AH627" i="53" s="1"/>
  <c r="AG627" i="53"/>
  <c r="AC607" i="53"/>
  <c r="AH607" i="53" s="1"/>
  <c r="AG607" i="53"/>
  <c r="AC599" i="53"/>
  <c r="AH599" i="53" s="1"/>
  <c r="AG599" i="53"/>
  <c r="AC597" i="53"/>
  <c r="AH597" i="53" s="1"/>
  <c r="AG597" i="53"/>
  <c r="AC593" i="53"/>
  <c r="AH593" i="53" s="1"/>
  <c r="AG593" i="53"/>
  <c r="AC582" i="53"/>
  <c r="AH582" i="53" s="1"/>
  <c r="AG582" i="53"/>
  <c r="AN582" i="53"/>
  <c r="AG577" i="53"/>
  <c r="AC577" i="53"/>
  <c r="AH577" i="53" s="1"/>
  <c r="AN577" i="53"/>
  <c r="AG563" i="53"/>
  <c r="AN563" i="53"/>
  <c r="AC563" i="53"/>
  <c r="AH563" i="53" s="1"/>
  <c r="AN555" i="53"/>
  <c r="AG555" i="53"/>
  <c r="AC555" i="53"/>
  <c r="AH555" i="53" s="1"/>
  <c r="AG550" i="53"/>
  <c r="AN550" i="53"/>
  <c r="AC550" i="53"/>
  <c r="AH550" i="53" s="1"/>
  <c r="AG540" i="53"/>
  <c r="AC540" i="53"/>
  <c r="AH540" i="53" s="1"/>
  <c r="AG528" i="53"/>
  <c r="AC528" i="53"/>
  <c r="AH528" i="53" s="1"/>
  <c r="AG524" i="53"/>
  <c r="AC524" i="53"/>
  <c r="AH524" i="53" s="1"/>
  <c r="AG501" i="53"/>
  <c r="AC501" i="53"/>
  <c r="AH501" i="53" s="1"/>
  <c r="AG493" i="53"/>
  <c r="AC493" i="53"/>
  <c r="AH493" i="53" s="1"/>
  <c r="AG479" i="53"/>
  <c r="AC479" i="53"/>
  <c r="AH479" i="53" s="1"/>
  <c r="AG477" i="53"/>
  <c r="AC477" i="53"/>
  <c r="AH477" i="53" s="1"/>
  <c r="AG475" i="53"/>
  <c r="AC475" i="53"/>
  <c r="AH475" i="53" s="1"/>
  <c r="AC472" i="53"/>
  <c r="AH472" i="53" s="1"/>
  <c r="AG472" i="53"/>
  <c r="AG470" i="53"/>
  <c r="AC470" i="53"/>
  <c r="AH470" i="53" s="1"/>
  <c r="AG467" i="53"/>
  <c r="AC467" i="53"/>
  <c r="AH467" i="53" s="1"/>
  <c r="AC459" i="53"/>
  <c r="AH459" i="53" s="1"/>
  <c r="AG459" i="53"/>
  <c r="AG455" i="53"/>
  <c r="AC455" i="53"/>
  <c r="AH455" i="53" s="1"/>
  <c r="AG437" i="53"/>
  <c r="AC437" i="53"/>
  <c r="AH437" i="53" s="1"/>
  <c r="AG433" i="53"/>
  <c r="AC433" i="53"/>
  <c r="AH433" i="53" s="1"/>
  <c r="AG429" i="53"/>
  <c r="AC429" i="53"/>
  <c r="AH429" i="53" s="1"/>
  <c r="AG409" i="53"/>
  <c r="AC409" i="53"/>
  <c r="AH409" i="53" s="1"/>
  <c r="AG404" i="53"/>
  <c r="AC404" i="53"/>
  <c r="AH404" i="53" s="1"/>
  <c r="AG400" i="53"/>
  <c r="AC400" i="53"/>
  <c r="AH400" i="53" s="1"/>
  <c r="AG398" i="53"/>
  <c r="AC398" i="53"/>
  <c r="AH398" i="53" s="1"/>
  <c r="AG393" i="53"/>
  <c r="AC393" i="53"/>
  <c r="AH393" i="53" s="1"/>
  <c r="AG385" i="53"/>
  <c r="AC385" i="53"/>
  <c r="AH385" i="53" s="1"/>
  <c r="AG364" i="53"/>
  <c r="AC364" i="53"/>
  <c r="AH364" i="53" s="1"/>
  <c r="AG349" i="53"/>
  <c r="AC349" i="53"/>
  <c r="AH349" i="53" s="1"/>
  <c r="AG342" i="53"/>
  <c r="AC342" i="53"/>
  <c r="AH342" i="53" s="1"/>
  <c r="AG337" i="53"/>
  <c r="AC337" i="53"/>
  <c r="AH337" i="53" s="1"/>
  <c r="AG328" i="53"/>
  <c r="AC328" i="53"/>
  <c r="AH328" i="53" s="1"/>
  <c r="AG299" i="53"/>
  <c r="AC299" i="53"/>
  <c r="AH299" i="53" s="1"/>
  <c r="AC295" i="53"/>
  <c r="AH295" i="53" s="1"/>
  <c r="AG295" i="53"/>
  <c r="AG292" i="53"/>
  <c r="AC292" i="53"/>
  <c r="AH292" i="53" s="1"/>
  <c r="AG284" i="53"/>
  <c r="AC284" i="53"/>
  <c r="AH284" i="53" s="1"/>
  <c r="AC280" i="53"/>
  <c r="AH280" i="53" s="1"/>
  <c r="AG280" i="53"/>
  <c r="AC257" i="53"/>
  <c r="AH257" i="53" s="1"/>
  <c r="AG257" i="53"/>
  <c r="AC248" i="53"/>
  <c r="AH248" i="53" s="1"/>
  <c r="AG248" i="53"/>
  <c r="AG233" i="53"/>
  <c r="AC233" i="53"/>
  <c r="AH233" i="53" s="1"/>
  <c r="AC213" i="53"/>
  <c r="AH213" i="53" s="1"/>
  <c r="AG213" i="53"/>
  <c r="AC204" i="53"/>
  <c r="AH204" i="53" s="1"/>
  <c r="AG204" i="53"/>
  <c r="AC195" i="53"/>
  <c r="AH195" i="53" s="1"/>
  <c r="AG195" i="53"/>
  <c r="AG193" i="53"/>
  <c r="AC193" i="53"/>
  <c r="AH193" i="53" s="1"/>
  <c r="AC187" i="53"/>
  <c r="AH187" i="53" s="1"/>
  <c r="AG187" i="53"/>
  <c r="AG182" i="53"/>
  <c r="AC182" i="53"/>
  <c r="AH182" i="53" s="1"/>
  <c r="AG177" i="53"/>
  <c r="AC177" i="53"/>
  <c r="AH177" i="53" s="1"/>
  <c r="AC169" i="53"/>
  <c r="AH169" i="53" s="1"/>
  <c r="AG169" i="53"/>
  <c r="AG161" i="53"/>
  <c r="AC161" i="53"/>
  <c r="AH161" i="53" s="1"/>
  <c r="AC152" i="53"/>
  <c r="AH152" i="53" s="1"/>
  <c r="AG152" i="53"/>
  <c r="AG148" i="53"/>
  <c r="AC148" i="53"/>
  <c r="AH148" i="53" s="1"/>
  <c r="AC140" i="53"/>
  <c r="AH140" i="53" s="1"/>
  <c r="AG140" i="53"/>
  <c r="AC134" i="53"/>
  <c r="AH134" i="53" s="1"/>
  <c r="AG134" i="53"/>
  <c r="AG113" i="53"/>
  <c r="AC113" i="53"/>
  <c r="AH113" i="53" s="1"/>
  <c r="AG74" i="53"/>
  <c r="AC74" i="53"/>
  <c r="AH74" i="53" s="1"/>
  <c r="AG70" i="53"/>
  <c r="AC70" i="53"/>
  <c r="AH70" i="53" s="1"/>
  <c r="AC65" i="53"/>
  <c r="AH65" i="53" s="1"/>
  <c r="AG65" i="53"/>
  <c r="AC56" i="53"/>
  <c r="AH56" i="53" s="1"/>
  <c r="AG56" i="53"/>
  <c r="AC53" i="53"/>
  <c r="AH53" i="53" s="1"/>
  <c r="AG53" i="53"/>
  <c r="AG48" i="53"/>
  <c r="AC48" i="53"/>
  <c r="AH48" i="53" s="1"/>
  <c r="AG37" i="53"/>
  <c r="AC37" i="53"/>
  <c r="AH37" i="53" s="1"/>
  <c r="AC34" i="53"/>
  <c r="AH34" i="53" s="1"/>
  <c r="AG34" i="53"/>
  <c r="AC22" i="53"/>
  <c r="AH22" i="53" s="1"/>
  <c r="AG22" i="53"/>
  <c r="AG17" i="53"/>
  <c r="AC17" i="53"/>
  <c r="AH17" i="53" s="1"/>
  <c r="AC196" i="53"/>
  <c r="AH196" i="53" s="1"/>
  <c r="AG196" i="53"/>
  <c r="AC188" i="53"/>
  <c r="AH188" i="53" s="1"/>
  <c r="AG188" i="53"/>
  <c r="AG173" i="53"/>
  <c r="AC173" i="53"/>
  <c r="AH173" i="53" s="1"/>
  <c r="AC166" i="53"/>
  <c r="AH166" i="53" s="1"/>
  <c r="AG166" i="53"/>
  <c r="AC163" i="53"/>
  <c r="AH163" i="53" s="1"/>
  <c r="AG163" i="53"/>
  <c r="AG160" i="53"/>
  <c r="AC160" i="53"/>
  <c r="AH160" i="53" s="1"/>
  <c r="AC144" i="53"/>
  <c r="AH144" i="53" s="1"/>
  <c r="AG144" i="53"/>
  <c r="AG133" i="53"/>
  <c r="AC133" i="53"/>
  <c r="AH133" i="53" s="1"/>
  <c r="AC125" i="53"/>
  <c r="AH125" i="53" s="1"/>
  <c r="AG125" i="53"/>
  <c r="AG112" i="53"/>
  <c r="AC112" i="53"/>
  <c r="AH112" i="53" s="1"/>
  <c r="AG72" i="53"/>
  <c r="AC72" i="53"/>
  <c r="AH72" i="53" s="1"/>
  <c r="AG68" i="53"/>
  <c r="AC68" i="53"/>
  <c r="AH68" i="53" s="1"/>
  <c r="AG63" i="53"/>
  <c r="AC63" i="53"/>
  <c r="AH63" i="53" s="1"/>
  <c r="AG51" i="53"/>
  <c r="AC51" i="53"/>
  <c r="AH51" i="53" s="1"/>
  <c r="AG49" i="53"/>
  <c r="AC49" i="53"/>
  <c r="AH49" i="53" s="1"/>
  <c r="AG46" i="53"/>
  <c r="AC46" i="53"/>
  <c r="AH46" i="53" s="1"/>
  <c r="AG41" i="53"/>
  <c r="AC41" i="53"/>
  <c r="AH41" i="53" s="1"/>
  <c r="AG35" i="53"/>
  <c r="AC35" i="53"/>
  <c r="AH35" i="53" s="1"/>
  <c r="AG31" i="53"/>
  <c r="AC31" i="53"/>
  <c r="AH31" i="53" s="1"/>
  <c r="AG25" i="53"/>
  <c r="AC25" i="53"/>
  <c r="AH25" i="53" s="1"/>
  <c r="AG23" i="53"/>
  <c r="AC23" i="53"/>
  <c r="AH23" i="53" s="1"/>
  <c r="AG19" i="53"/>
  <c r="AC19" i="53"/>
  <c r="AH19" i="53" s="1"/>
  <c r="AG15" i="53"/>
  <c r="AC15" i="53"/>
  <c r="AH15" i="53" s="1"/>
  <c r="AG270" i="54"/>
  <c r="AC270" i="54"/>
  <c r="AH270" i="54" s="1"/>
  <c r="AG292" i="54"/>
  <c r="AC292" i="54"/>
  <c r="AH292" i="54" s="1"/>
  <c r="AG171" i="53"/>
  <c r="AC171" i="53"/>
  <c r="AH171" i="53" s="1"/>
  <c r="AG446" i="53"/>
  <c r="AC446" i="53"/>
  <c r="AH446" i="53" s="1"/>
  <c r="AG336" i="54"/>
  <c r="AC336" i="54"/>
  <c r="AH336" i="54" s="1"/>
  <c r="AG378" i="54"/>
  <c r="AC378" i="54"/>
  <c r="AH378" i="54" s="1"/>
  <c r="AC671" i="54"/>
  <c r="AH671" i="54" s="1"/>
  <c r="AG671" i="54"/>
  <c r="AG657" i="54"/>
  <c r="AC657" i="54"/>
  <c r="AH657" i="54" s="1"/>
  <c r="AG652" i="54"/>
  <c r="AC652" i="54"/>
  <c r="AH652" i="54" s="1"/>
  <c r="AG646" i="54"/>
  <c r="AC646" i="54"/>
  <c r="AH646" i="54" s="1"/>
  <c r="AC624" i="54"/>
  <c r="AH624" i="54" s="1"/>
  <c r="AG624" i="54"/>
  <c r="AG602" i="54"/>
  <c r="AC602" i="54"/>
  <c r="AH602" i="54" s="1"/>
  <c r="AG587" i="54"/>
  <c r="AN587" i="54"/>
  <c r="AC587" i="54"/>
  <c r="AH587" i="54" s="1"/>
  <c r="AG567" i="54"/>
  <c r="AN567" i="54"/>
  <c r="AC567" i="54"/>
  <c r="AH567" i="54" s="1"/>
  <c r="AC564" i="54"/>
  <c r="AH564" i="54" s="1"/>
  <c r="AG564" i="54"/>
  <c r="AN564" i="54"/>
  <c r="AG562" i="54"/>
  <c r="AN562" i="54"/>
  <c r="AC562" i="54"/>
  <c r="AH562" i="54" s="1"/>
  <c r="AG659" i="54"/>
  <c r="AC659" i="54"/>
  <c r="AH659" i="54" s="1"/>
  <c r="AG653" i="54"/>
  <c r="AC653" i="54"/>
  <c r="AH653" i="54" s="1"/>
  <c r="AC648" i="54"/>
  <c r="AH648" i="54" s="1"/>
  <c r="AG648" i="54"/>
  <c r="AC644" i="54"/>
  <c r="AH644" i="54" s="1"/>
  <c r="AG644" i="54"/>
  <c r="AC640" i="54"/>
  <c r="AH640" i="54" s="1"/>
  <c r="AG640" i="54"/>
  <c r="AC636" i="54"/>
  <c r="AH636" i="54" s="1"/>
  <c r="AG636" i="54"/>
  <c r="AG630" i="54"/>
  <c r="AC630" i="54"/>
  <c r="AH630" i="54" s="1"/>
  <c r="AG622" i="54"/>
  <c r="AC622" i="54"/>
  <c r="AH622" i="54" s="1"/>
  <c r="AG607" i="54"/>
  <c r="AC607" i="54"/>
  <c r="AH607" i="54" s="1"/>
  <c r="AC603" i="54"/>
  <c r="AH603" i="54" s="1"/>
  <c r="AG603" i="54"/>
  <c r="AC591" i="54"/>
  <c r="AH591" i="54" s="1"/>
  <c r="AG591" i="54"/>
  <c r="AG548" i="54"/>
  <c r="AC548" i="54"/>
  <c r="AH548" i="54" s="1"/>
  <c r="AN548" i="54"/>
  <c r="AG546" i="54"/>
  <c r="AC546" i="54"/>
  <c r="AH546" i="54" s="1"/>
  <c r="AN546" i="54"/>
  <c r="AG528" i="54"/>
  <c r="AC528" i="54"/>
  <c r="AH528" i="54" s="1"/>
  <c r="AN528" i="54" s="1"/>
  <c r="AG488" i="54"/>
  <c r="AC488" i="54"/>
  <c r="AH488" i="54" s="1"/>
  <c r="AG478" i="54"/>
  <c r="AC478" i="54"/>
  <c r="AH478" i="54" s="1"/>
  <c r="AG473" i="54"/>
  <c r="AC473" i="54"/>
  <c r="AH473" i="54" s="1"/>
  <c r="AG463" i="54"/>
  <c r="AC463" i="54"/>
  <c r="AH463" i="54" s="1"/>
  <c r="AG461" i="54"/>
  <c r="AC461" i="54"/>
  <c r="AH461" i="54" s="1"/>
  <c r="AG534" i="54"/>
  <c r="AC534" i="54"/>
  <c r="AH534" i="54" s="1"/>
  <c r="AN534" i="54" s="1"/>
  <c r="AG523" i="54"/>
  <c r="AC523" i="54"/>
  <c r="AH523" i="54" s="1"/>
  <c r="AN523" i="54" s="1"/>
  <c r="AC507" i="54"/>
  <c r="AH507" i="54" s="1"/>
  <c r="AG507" i="54"/>
  <c r="AG490" i="54"/>
  <c r="AC490" i="54"/>
  <c r="AH490" i="54" s="1"/>
  <c r="AG434" i="54"/>
  <c r="AC434" i="54"/>
  <c r="AH434" i="54" s="1"/>
  <c r="AG415" i="54"/>
  <c r="AC415" i="54"/>
  <c r="AH415" i="54" s="1"/>
  <c r="AG406" i="54"/>
  <c r="AC406" i="54"/>
  <c r="AH406" i="54" s="1"/>
  <c r="AG246" i="54"/>
  <c r="AC246" i="54"/>
  <c r="AH246" i="54" s="1"/>
  <c r="AC233" i="54"/>
  <c r="AH233" i="54" s="1"/>
  <c r="AG233" i="54"/>
  <c r="AG405" i="54"/>
  <c r="AC405" i="54"/>
  <c r="AH405" i="54" s="1"/>
  <c r="AG403" i="54"/>
  <c r="AC403" i="54"/>
  <c r="AH403" i="54" s="1"/>
  <c r="AG324" i="54"/>
  <c r="AC324" i="54"/>
  <c r="AH324" i="54" s="1"/>
  <c r="AG320" i="54"/>
  <c r="AC320" i="54"/>
  <c r="AH320" i="54" s="1"/>
  <c r="AC295" i="54"/>
  <c r="AH295" i="54" s="1"/>
  <c r="AG295" i="54"/>
  <c r="AC241" i="54"/>
  <c r="AH241" i="54" s="1"/>
  <c r="AG241" i="54"/>
  <c r="AG199" i="54"/>
  <c r="AC199" i="54"/>
  <c r="AH199" i="54" s="1"/>
  <c r="AG166" i="54"/>
  <c r="AC166" i="54"/>
  <c r="AH166" i="54" s="1"/>
  <c r="AG130" i="54"/>
  <c r="AC130" i="54"/>
  <c r="AH130" i="54" s="1"/>
  <c r="AG121" i="54"/>
  <c r="AC121" i="54"/>
  <c r="AH121" i="54" s="1"/>
  <c r="AG116" i="54"/>
  <c r="AC116" i="54"/>
  <c r="AH116" i="54" s="1"/>
  <c r="AG70" i="54"/>
  <c r="AC70" i="54"/>
  <c r="AH70" i="54" s="1"/>
  <c r="AC44" i="54"/>
  <c r="AH44" i="54" s="1"/>
  <c r="AN44" i="54" s="1"/>
  <c r="AG44" i="54"/>
  <c r="AG446" i="54"/>
  <c r="AC446" i="54"/>
  <c r="AH446" i="54" s="1"/>
  <c r="AC427" i="54"/>
  <c r="AH427" i="54" s="1"/>
  <c r="AG427" i="54"/>
  <c r="AC396" i="54"/>
  <c r="AH396" i="54" s="1"/>
  <c r="AG396" i="54"/>
  <c r="AG392" i="54"/>
  <c r="AC392" i="54"/>
  <c r="AH392" i="54" s="1"/>
  <c r="AC388" i="54"/>
  <c r="AH388" i="54" s="1"/>
  <c r="AG388" i="54"/>
  <c r="AG380" i="54"/>
  <c r="AC380" i="54"/>
  <c r="AH380" i="54" s="1"/>
  <c r="AG373" i="54"/>
  <c r="AC373" i="54"/>
  <c r="AH373" i="54" s="1"/>
  <c r="AG369" i="54"/>
  <c r="AC369" i="54"/>
  <c r="AH369" i="54" s="1"/>
  <c r="AG354" i="54"/>
  <c r="AC354" i="54"/>
  <c r="AH354" i="54" s="1"/>
  <c r="AG308" i="54"/>
  <c r="AC308" i="54"/>
  <c r="AH308" i="54" s="1"/>
  <c r="AC288" i="54"/>
  <c r="AH288" i="54" s="1"/>
  <c r="AG288" i="54"/>
  <c r="AG207" i="54"/>
  <c r="AC207" i="54"/>
  <c r="AH207" i="54" s="1"/>
  <c r="AC183" i="54"/>
  <c r="AH183" i="54" s="1"/>
  <c r="AG183" i="54"/>
  <c r="AC174" i="54"/>
  <c r="AH174" i="54" s="1"/>
  <c r="AG174" i="54"/>
  <c r="AG77" i="54"/>
  <c r="AC77" i="54"/>
  <c r="AH77" i="54" s="1"/>
  <c r="AG200" i="54"/>
  <c r="AC200" i="54"/>
  <c r="AH200" i="54" s="1"/>
  <c r="AG168" i="54"/>
  <c r="AC168" i="54"/>
  <c r="AH168" i="54" s="1"/>
  <c r="AG145" i="54"/>
  <c r="AC145" i="54"/>
  <c r="AH145" i="54" s="1"/>
  <c r="AG143" i="54"/>
  <c r="AC143" i="54"/>
  <c r="AH143" i="54" s="1"/>
  <c r="AC66" i="54"/>
  <c r="AH66" i="54" s="1"/>
  <c r="AG66" i="54"/>
  <c r="AC54" i="54"/>
  <c r="AH54" i="54" s="1"/>
  <c r="AG54" i="54"/>
  <c r="AC52" i="54"/>
  <c r="AH52" i="54" s="1"/>
  <c r="AG52" i="54"/>
  <c r="AG24" i="54"/>
  <c r="AC24" i="54"/>
  <c r="AH24" i="54" s="1"/>
  <c r="AG624" i="53"/>
  <c r="AC624" i="53"/>
  <c r="AH624" i="53" s="1"/>
  <c r="AG620" i="53"/>
  <c r="AC620" i="53"/>
  <c r="AH620" i="53" s="1"/>
  <c r="AG616" i="53"/>
  <c r="AC616" i="53"/>
  <c r="AH616" i="53" s="1"/>
  <c r="AG590" i="53"/>
  <c r="AC590" i="53"/>
  <c r="AH590" i="53" s="1"/>
  <c r="AC588" i="53"/>
  <c r="AH588" i="53" s="1"/>
  <c r="AG588" i="53"/>
  <c r="AG568" i="53"/>
  <c r="AN568" i="53"/>
  <c r="AC568" i="53"/>
  <c r="AH568" i="53" s="1"/>
  <c r="AG564" i="53"/>
  <c r="AN564" i="53"/>
  <c r="AC564" i="53"/>
  <c r="AH564" i="53" s="1"/>
  <c r="AN560" i="53"/>
  <c r="AG560" i="53"/>
  <c r="AC560" i="53"/>
  <c r="AH560" i="53" s="1"/>
  <c r="AN556" i="53"/>
  <c r="AG556" i="53"/>
  <c r="AC556" i="53"/>
  <c r="AH556" i="53" s="1"/>
  <c r="AG547" i="53"/>
  <c r="AN547" i="53"/>
  <c r="AC547" i="53"/>
  <c r="AH547" i="53" s="1"/>
  <c r="AC533" i="53"/>
  <c r="AH533" i="53" s="1"/>
  <c r="AG533" i="53"/>
  <c r="AG529" i="53"/>
  <c r="AC529" i="53"/>
  <c r="AH529" i="53" s="1"/>
  <c r="AG525" i="53"/>
  <c r="AC525" i="53"/>
  <c r="AH525" i="53" s="1"/>
  <c r="AG520" i="53"/>
  <c r="AC520" i="53"/>
  <c r="AH520" i="53" s="1"/>
  <c r="AG516" i="53"/>
  <c r="AC516" i="53"/>
  <c r="AH516" i="53" s="1"/>
  <c r="AC500" i="53"/>
  <c r="AH500" i="53" s="1"/>
  <c r="AG500" i="53"/>
  <c r="AG489" i="53"/>
  <c r="AC489" i="53"/>
  <c r="AH489" i="53" s="1"/>
  <c r="AG465" i="53"/>
  <c r="AC465" i="53"/>
  <c r="AH465" i="53" s="1"/>
  <c r="AG462" i="53"/>
  <c r="AC462" i="53"/>
  <c r="AH462" i="53" s="1"/>
  <c r="AC427" i="53"/>
  <c r="AH427" i="53" s="1"/>
  <c r="AG427" i="53"/>
  <c r="AG416" i="53"/>
  <c r="AC416" i="53"/>
  <c r="AH416" i="53" s="1"/>
  <c r="AC403" i="53"/>
  <c r="AH403" i="53" s="1"/>
  <c r="AG403" i="53"/>
  <c r="AG397" i="53"/>
  <c r="AC397" i="53"/>
  <c r="AH397" i="53" s="1"/>
  <c r="AC389" i="53"/>
  <c r="AH389" i="53" s="1"/>
  <c r="AG389" i="53"/>
  <c r="AG380" i="53"/>
  <c r="AC380" i="53"/>
  <c r="AH380" i="53" s="1"/>
  <c r="AG360" i="53"/>
  <c r="AC360" i="53"/>
  <c r="AH360" i="53" s="1"/>
  <c r="AC352" i="53"/>
  <c r="AH352" i="53" s="1"/>
  <c r="AG352" i="53"/>
  <c r="AC344" i="53"/>
  <c r="AH344" i="53" s="1"/>
  <c r="AG344" i="53"/>
  <c r="AC339" i="53"/>
  <c r="AH339" i="53" s="1"/>
  <c r="AG339" i="53"/>
  <c r="AG331" i="53"/>
  <c r="AC331" i="53"/>
  <c r="AH331" i="53" s="1"/>
  <c r="AC326" i="53"/>
  <c r="AH326" i="53" s="1"/>
  <c r="AG326" i="53"/>
  <c r="AG323" i="53"/>
  <c r="AC323" i="53"/>
  <c r="AH323" i="53" s="1"/>
  <c r="AG321" i="53"/>
  <c r="AC321" i="53"/>
  <c r="AH321" i="53" s="1"/>
  <c r="AG318" i="53"/>
  <c r="AC318" i="53"/>
  <c r="AH318" i="53" s="1"/>
  <c r="AG315" i="53"/>
  <c r="AC315" i="53"/>
  <c r="AH315" i="53" s="1"/>
  <c r="AC310" i="53"/>
  <c r="AH310" i="53" s="1"/>
  <c r="AG310" i="53"/>
  <c r="AG300" i="53"/>
  <c r="AC300" i="53"/>
  <c r="AH300" i="53" s="1"/>
  <c r="AG286" i="53"/>
  <c r="AC286" i="53"/>
  <c r="AH286" i="53" s="1"/>
  <c r="AG282" i="53"/>
  <c r="AC282" i="53"/>
  <c r="AH282" i="53" s="1"/>
  <c r="AC278" i="53"/>
  <c r="AH278" i="53" s="1"/>
  <c r="AG278" i="53"/>
  <c r="AC274" i="53"/>
  <c r="AH274" i="53" s="1"/>
  <c r="AG274" i="53"/>
  <c r="AG271" i="53"/>
  <c r="AC271" i="53"/>
  <c r="AH271" i="53" s="1"/>
  <c r="AC263" i="53"/>
  <c r="AH263" i="53" s="1"/>
  <c r="AG263" i="53"/>
  <c r="AG243" i="53"/>
  <c r="AC243" i="53"/>
  <c r="AH243" i="53" s="1"/>
  <c r="AC228" i="53"/>
  <c r="AH228" i="53" s="1"/>
  <c r="AG228" i="53"/>
  <c r="AC221" i="53"/>
  <c r="AH221" i="53" s="1"/>
  <c r="AG221" i="53"/>
  <c r="AG219" i="53"/>
  <c r="AC219" i="53"/>
  <c r="AH219" i="53" s="1"/>
  <c r="AG666" i="53"/>
  <c r="AC666" i="53"/>
  <c r="AH666" i="53" s="1"/>
  <c r="AG664" i="53"/>
  <c r="AC664" i="53"/>
  <c r="AH664" i="53" s="1"/>
  <c r="AC660" i="53"/>
  <c r="AH660" i="53" s="1"/>
  <c r="AG660" i="53"/>
  <c r="AC656" i="53"/>
  <c r="AH656" i="53" s="1"/>
  <c r="AG656" i="53"/>
  <c r="AC652" i="53"/>
  <c r="AH652" i="53" s="1"/>
  <c r="AG652" i="53"/>
  <c r="AG649" i="53"/>
  <c r="AC649" i="53"/>
  <c r="AH649" i="53" s="1"/>
  <c r="AG647" i="53"/>
  <c r="AC647" i="53"/>
  <c r="AH647" i="53" s="1"/>
  <c r="AG643" i="53"/>
  <c r="AC643" i="53"/>
  <c r="AH643" i="53" s="1"/>
  <c r="AG641" i="53"/>
  <c r="AC641" i="53"/>
  <c r="AH641" i="53" s="1"/>
  <c r="AC639" i="53"/>
  <c r="AH639" i="53" s="1"/>
  <c r="AG639" i="53"/>
  <c r="AG631" i="53"/>
  <c r="AC631" i="53"/>
  <c r="AH631" i="53" s="1"/>
  <c r="AG629" i="53"/>
  <c r="AC629" i="53"/>
  <c r="AH629" i="53" s="1"/>
  <c r="AG622" i="53"/>
  <c r="AC622" i="53"/>
  <c r="AH622" i="53" s="1"/>
  <c r="AC614" i="53"/>
  <c r="AH614" i="53" s="1"/>
  <c r="AG614" i="53"/>
  <c r="AG612" i="53"/>
  <c r="AC612" i="53"/>
  <c r="AH612" i="53" s="1"/>
  <c r="AG606" i="53"/>
  <c r="AC606" i="53"/>
  <c r="AH606" i="53" s="1"/>
  <c r="AG598" i="53"/>
  <c r="AC598" i="53"/>
  <c r="AH598" i="53" s="1"/>
  <c r="AG596" i="53"/>
  <c r="AC596" i="53"/>
  <c r="AH596" i="53" s="1"/>
  <c r="AG594" i="53"/>
  <c r="AC594" i="53"/>
  <c r="AH594" i="53" s="1"/>
  <c r="AG592" i="53"/>
  <c r="AC592" i="53"/>
  <c r="AH592" i="53" s="1"/>
  <c r="AG545" i="53"/>
  <c r="AN545" i="53"/>
  <c r="AC545" i="53"/>
  <c r="AH545" i="53" s="1"/>
  <c r="AG539" i="53"/>
  <c r="AC539" i="53"/>
  <c r="AH539" i="53" s="1"/>
  <c r="AG535" i="53"/>
  <c r="AC535" i="53"/>
  <c r="AH535" i="53" s="1"/>
  <c r="AC531" i="53"/>
  <c r="AH531" i="53" s="1"/>
  <c r="AG531" i="53"/>
  <c r="AG522" i="53"/>
  <c r="AC522" i="53"/>
  <c r="AH522" i="53" s="1"/>
  <c r="AG518" i="53"/>
  <c r="AC518" i="53"/>
  <c r="AH518" i="53" s="1"/>
  <c r="AG514" i="53"/>
  <c r="AC514" i="53"/>
  <c r="AH514" i="53" s="1"/>
  <c r="AG510" i="53"/>
  <c r="AC510" i="53"/>
  <c r="AH510" i="53" s="1"/>
  <c r="AG502" i="53"/>
  <c r="AC502" i="53"/>
  <c r="AH502" i="53" s="1"/>
  <c r="AC498" i="53"/>
  <c r="AH498" i="53" s="1"/>
  <c r="AG498" i="53"/>
  <c r="AG496" i="53"/>
  <c r="AC496" i="53"/>
  <c r="AH496" i="53" s="1"/>
  <c r="AG480" i="53"/>
  <c r="AC480" i="53"/>
  <c r="AH480" i="53" s="1"/>
  <c r="AG476" i="53"/>
  <c r="AC476" i="53"/>
  <c r="AH476" i="53" s="1"/>
  <c r="AG454" i="53"/>
  <c r="AC454" i="53"/>
  <c r="AH454" i="53" s="1"/>
  <c r="AG440" i="53"/>
  <c r="AC440" i="53"/>
  <c r="AH440" i="53" s="1"/>
  <c r="AG424" i="53"/>
  <c r="AC424" i="53"/>
  <c r="AH424" i="53" s="1"/>
  <c r="AC410" i="53"/>
  <c r="AH410" i="53" s="1"/>
  <c r="AG410" i="53"/>
  <c r="AG408" i="53"/>
  <c r="AC408" i="53"/>
  <c r="AH408" i="53" s="1"/>
  <c r="AG402" i="53"/>
  <c r="AC402" i="53"/>
  <c r="AH402" i="53" s="1"/>
  <c r="AG399" i="53"/>
  <c r="AC399" i="53"/>
  <c r="AH399" i="53" s="1"/>
  <c r="AG394" i="53"/>
  <c r="AC394" i="53"/>
  <c r="AH394" i="53" s="1"/>
  <c r="AG392" i="53"/>
  <c r="AC392" i="53"/>
  <c r="AH392" i="53" s="1"/>
  <c r="AG381" i="53"/>
  <c r="AC381" i="53"/>
  <c r="AH381" i="53" s="1"/>
  <c r="AC358" i="53"/>
  <c r="AH358" i="53" s="1"/>
  <c r="AG358" i="53"/>
  <c r="AG353" i="53"/>
  <c r="AC353" i="53"/>
  <c r="AH353" i="53" s="1"/>
  <c r="AG345" i="53"/>
  <c r="AC345" i="53"/>
  <c r="AH345" i="53" s="1"/>
  <c r="AG338" i="53"/>
  <c r="AC338" i="53"/>
  <c r="AH338" i="53" s="1"/>
  <c r="AC324" i="53"/>
  <c r="AH324" i="53" s="1"/>
  <c r="AG324" i="53"/>
  <c r="AG316" i="53"/>
  <c r="AC316" i="53"/>
  <c r="AH316" i="53" s="1"/>
  <c r="AG308" i="53"/>
  <c r="AC308" i="53"/>
  <c r="AH308" i="53" s="1"/>
  <c r="AG294" i="53"/>
  <c r="AC294" i="53"/>
  <c r="AH294" i="53" s="1"/>
  <c r="AC283" i="53"/>
  <c r="AH283" i="53" s="1"/>
  <c r="AG283" i="53"/>
  <c r="AC261" i="53"/>
  <c r="AH261" i="53" s="1"/>
  <c r="AG261" i="53"/>
  <c r="AC252" i="53"/>
  <c r="AH252" i="53" s="1"/>
  <c r="AG252" i="53"/>
  <c r="AC244" i="53"/>
  <c r="AH244" i="53" s="1"/>
  <c r="AG244" i="53"/>
  <c r="AC209" i="53"/>
  <c r="AH209" i="53" s="1"/>
  <c r="AG209" i="53"/>
  <c r="AC202" i="53"/>
  <c r="AH202" i="53" s="1"/>
  <c r="AG202" i="53"/>
  <c r="AC194" i="53"/>
  <c r="AH194" i="53" s="1"/>
  <c r="AG194" i="53"/>
  <c r="AG189" i="53"/>
  <c r="AC189" i="53"/>
  <c r="AH189" i="53" s="1"/>
  <c r="AC183" i="53"/>
  <c r="AH183" i="53" s="1"/>
  <c r="AG183" i="53"/>
  <c r="AC175" i="53"/>
  <c r="AH175" i="53" s="1"/>
  <c r="AG175" i="53"/>
  <c r="AC172" i="53"/>
  <c r="AH172" i="53" s="1"/>
  <c r="AG172" i="53"/>
  <c r="AC165" i="53"/>
  <c r="AH165" i="53" s="1"/>
  <c r="AG165" i="53"/>
  <c r="AG145" i="53"/>
  <c r="AC145" i="53"/>
  <c r="AH145" i="53" s="1"/>
  <c r="AC142" i="53"/>
  <c r="AH142" i="53" s="1"/>
  <c r="AG142" i="53"/>
  <c r="AC122" i="53"/>
  <c r="AH122" i="53" s="1"/>
  <c r="AG122" i="53"/>
  <c r="AG71" i="53"/>
  <c r="AC71" i="53"/>
  <c r="AH71" i="53" s="1"/>
  <c r="AG52" i="53"/>
  <c r="AC52" i="53"/>
  <c r="AH52" i="53" s="1"/>
  <c r="AG39" i="53"/>
  <c r="AC39" i="53"/>
  <c r="AH39" i="53" s="1"/>
  <c r="AG33" i="53"/>
  <c r="AC33" i="53"/>
  <c r="AH33" i="53" s="1"/>
  <c r="AG29" i="53"/>
  <c r="AC29" i="53"/>
  <c r="AH29" i="53" s="1"/>
  <c r="AG21" i="53"/>
  <c r="AC21" i="53"/>
  <c r="AH21" i="53" s="1"/>
  <c r="AG13" i="53"/>
  <c r="AC13" i="53"/>
  <c r="AH13" i="53" s="1"/>
  <c r="AG206" i="53"/>
  <c r="AC206" i="53"/>
  <c r="AH206" i="53" s="1"/>
  <c r="AC200" i="53"/>
  <c r="AH200" i="53" s="1"/>
  <c r="AG200" i="53"/>
  <c r="AC192" i="53"/>
  <c r="AH192" i="53" s="1"/>
  <c r="AG192" i="53"/>
  <c r="AC184" i="53"/>
  <c r="AH184" i="53" s="1"/>
  <c r="AG184" i="53"/>
  <c r="AC162" i="53"/>
  <c r="AH162" i="53" s="1"/>
  <c r="AG162" i="53"/>
  <c r="AC159" i="53"/>
  <c r="AH159" i="53" s="1"/>
  <c r="AG159" i="53"/>
  <c r="AC155" i="53"/>
  <c r="AH155" i="53" s="1"/>
  <c r="AG155" i="53"/>
  <c r="AG150" i="53"/>
  <c r="AC150" i="53"/>
  <c r="AH150" i="53" s="1"/>
  <c r="AC141" i="53"/>
  <c r="AH141" i="53" s="1"/>
  <c r="AG141" i="53"/>
  <c r="AC135" i="53"/>
  <c r="AH135" i="53" s="1"/>
  <c r="AG135" i="53"/>
  <c r="AC132" i="53"/>
  <c r="AH132" i="53" s="1"/>
  <c r="AG132" i="53"/>
  <c r="AG120" i="53"/>
  <c r="AC120" i="53"/>
  <c r="AH120" i="53" s="1"/>
  <c r="AG114" i="53"/>
  <c r="AC114" i="53"/>
  <c r="AH114" i="53" s="1"/>
  <c r="AG69" i="53"/>
  <c r="AC69" i="53"/>
  <c r="AH69" i="53" s="1"/>
  <c r="AC64" i="53"/>
  <c r="AH64" i="53" s="1"/>
  <c r="AG64" i="53"/>
  <c r="AG61" i="53"/>
  <c r="AC61" i="53"/>
  <c r="AH61" i="53" s="1"/>
  <c r="AG50" i="53"/>
  <c r="AC50" i="53"/>
  <c r="AH50" i="53" s="1"/>
  <c r="AG45" i="53"/>
  <c r="AC45" i="53"/>
  <c r="AH45" i="53" s="1"/>
  <c r="AG24" i="53"/>
  <c r="AC24" i="53"/>
  <c r="AH24" i="53" s="1"/>
  <c r="AG18" i="53"/>
  <c r="AC18" i="53"/>
  <c r="AH18" i="53" s="1"/>
  <c r="AG132" i="54"/>
  <c r="AC132" i="54"/>
  <c r="AH132" i="54" s="1"/>
  <c r="AG182" i="54"/>
  <c r="AC182" i="54"/>
  <c r="AH182" i="54" s="1"/>
  <c r="AG124" i="54"/>
  <c r="AC124" i="54"/>
  <c r="AH124" i="54" s="1"/>
  <c r="AG16" i="54"/>
  <c r="AC16" i="54"/>
  <c r="AH16" i="54" s="1"/>
  <c r="AG334" i="54"/>
  <c r="AC334" i="54"/>
  <c r="AH334" i="54" s="1"/>
  <c r="AG302" i="54"/>
  <c r="AC302" i="54"/>
  <c r="AH302" i="54" s="1"/>
  <c r="AG245" i="54"/>
  <c r="AC245" i="54"/>
  <c r="AH245" i="54" s="1"/>
  <c r="AG517" i="54"/>
  <c r="AC517" i="54"/>
  <c r="AH517" i="54" s="1"/>
  <c r="AN517" i="54" s="1"/>
  <c r="AC37" i="54"/>
  <c r="AH37" i="54" s="1"/>
  <c r="AG37" i="54"/>
  <c r="AT559" i="54"/>
  <c r="AO559" i="54"/>
  <c r="AS559" i="54"/>
  <c r="AT576" i="54"/>
  <c r="AO576" i="54"/>
  <c r="AS576" i="54"/>
  <c r="AG68" i="54"/>
  <c r="AC68" i="54"/>
  <c r="AH68" i="54" s="1"/>
  <c r="AT585" i="54"/>
  <c r="AS585" i="54"/>
  <c r="AO585" i="54"/>
  <c r="AS589" i="54"/>
  <c r="AT589" i="54"/>
  <c r="AO589" i="54"/>
  <c r="AS571" i="54"/>
  <c r="AT571" i="54"/>
  <c r="AO571" i="54"/>
  <c r="AS553" i="54"/>
  <c r="AT553" i="54"/>
  <c r="AO553" i="54"/>
  <c r="AT586" i="53"/>
  <c r="AS586" i="53"/>
  <c r="AO586" i="53"/>
  <c r="AO556" i="54"/>
  <c r="AS556" i="54"/>
  <c r="AT556" i="54"/>
  <c r="AT561" i="54"/>
  <c r="AO561" i="54"/>
  <c r="AS561" i="54"/>
  <c r="AT580" i="54"/>
  <c r="AO580" i="54"/>
  <c r="AS580" i="54"/>
  <c r="AT570" i="54"/>
  <c r="AS570" i="54"/>
  <c r="AO570" i="54"/>
  <c r="AS557" i="54"/>
  <c r="AT557" i="54"/>
  <c r="AO557" i="54"/>
  <c r="AS551" i="54"/>
  <c r="AT551" i="54"/>
  <c r="AO551" i="54"/>
  <c r="AH674" i="53"/>
  <c r="AG675" i="53"/>
  <c r="AC675" i="53"/>
  <c r="C8" i="52"/>
  <c r="J7" i="52"/>
  <c r="AC663" i="51"/>
  <c r="AH663" i="51" s="1"/>
  <c r="AG663" i="51"/>
  <c r="AG653" i="51"/>
  <c r="AC648" i="51"/>
  <c r="AH648" i="51" s="1"/>
  <c r="AG648" i="51"/>
  <c r="AC636" i="51"/>
  <c r="AH636" i="51" s="1"/>
  <c r="AG636" i="51"/>
  <c r="AG627" i="51"/>
  <c r="AC627" i="51"/>
  <c r="AH627" i="51" s="1"/>
  <c r="AG619" i="51"/>
  <c r="AC619" i="51"/>
  <c r="AH619" i="51" s="1"/>
  <c r="AG611" i="51"/>
  <c r="AC611" i="51"/>
  <c r="AH611" i="51" s="1"/>
  <c r="AC604" i="51"/>
  <c r="AH604" i="51" s="1"/>
  <c r="AG604" i="51"/>
  <c r="AG592" i="51"/>
  <c r="AC592" i="51"/>
  <c r="AH592" i="51" s="1"/>
  <c r="AC582" i="51"/>
  <c r="AH582" i="51" s="1"/>
  <c r="AG582" i="51"/>
  <c r="AN582" i="51"/>
  <c r="AC577" i="51"/>
  <c r="AH577" i="51" s="1"/>
  <c r="AG577" i="51"/>
  <c r="AN577" i="51"/>
  <c r="AC572" i="51"/>
  <c r="AH572" i="51" s="1"/>
  <c r="AG572" i="51"/>
  <c r="AN572" i="51"/>
  <c r="AC567" i="51"/>
  <c r="AH567" i="51" s="1"/>
  <c r="AG567" i="51"/>
  <c r="AN567" i="51"/>
  <c r="AC563" i="51"/>
  <c r="AH563" i="51" s="1"/>
  <c r="AG563" i="51"/>
  <c r="AN563" i="51"/>
  <c r="AG559" i="51"/>
  <c r="AC559" i="51"/>
  <c r="AH559" i="51" s="1"/>
  <c r="AN559" i="51"/>
  <c r="AG555" i="51"/>
  <c r="AC555" i="51"/>
  <c r="AH555" i="51" s="1"/>
  <c r="AN555" i="51"/>
  <c r="AG550" i="51"/>
  <c r="AC550" i="51"/>
  <c r="AH550" i="51" s="1"/>
  <c r="AN550" i="51"/>
  <c r="AG546" i="51"/>
  <c r="AC546" i="51"/>
  <c r="AH546" i="51" s="1"/>
  <c r="AN546" i="51"/>
  <c r="AC601" i="51"/>
  <c r="AH601" i="51" s="1"/>
  <c r="AG601" i="51"/>
  <c r="AG585" i="51"/>
  <c r="AN585" i="51"/>
  <c r="AC585" i="51"/>
  <c r="AH585" i="51" s="1"/>
  <c r="AG581" i="51"/>
  <c r="AN581" i="51"/>
  <c r="AC581" i="51"/>
  <c r="AH581" i="51" s="1"/>
  <c r="AG576" i="51"/>
  <c r="AC576" i="51"/>
  <c r="AH576" i="51" s="1"/>
  <c r="AN576" i="51"/>
  <c r="AC539" i="51"/>
  <c r="AH539" i="51" s="1"/>
  <c r="AG539" i="51"/>
  <c r="AG534" i="51"/>
  <c r="AC534" i="51"/>
  <c r="AH534" i="51" s="1"/>
  <c r="AG531" i="51"/>
  <c r="AC531" i="51"/>
  <c r="AH531" i="51" s="1"/>
  <c r="AG526" i="51"/>
  <c r="AC526" i="51"/>
  <c r="AH526" i="51" s="1"/>
  <c r="AG517" i="51"/>
  <c r="AC517" i="51"/>
  <c r="AH517" i="51" s="1"/>
  <c r="AC509" i="51"/>
  <c r="AH509" i="51" s="1"/>
  <c r="AG509" i="51"/>
  <c r="AG497" i="51"/>
  <c r="AC497" i="51"/>
  <c r="AH497" i="51" s="1"/>
  <c r="AG488" i="51"/>
  <c r="AC488" i="51"/>
  <c r="AH488" i="51" s="1"/>
  <c r="AC483" i="51"/>
  <c r="AH483" i="51" s="1"/>
  <c r="AG483" i="51"/>
  <c r="AC441" i="51"/>
  <c r="AH441" i="51" s="1"/>
  <c r="AG441" i="51"/>
  <c r="AG427" i="51"/>
  <c r="AC427" i="51"/>
  <c r="AH427" i="51" s="1"/>
  <c r="AG421" i="51"/>
  <c r="AC421" i="51"/>
  <c r="AH421" i="51" s="1"/>
  <c r="AC416" i="51"/>
  <c r="AH416" i="51" s="1"/>
  <c r="AG416" i="51"/>
  <c r="AG409" i="51"/>
  <c r="AC409" i="51"/>
  <c r="AH409" i="51" s="1"/>
  <c r="AG393" i="51"/>
  <c r="AC393" i="51"/>
  <c r="AH393" i="51" s="1"/>
  <c r="AC672" i="51"/>
  <c r="AG672" i="51"/>
  <c r="AC630" i="51"/>
  <c r="AH630" i="51" s="1"/>
  <c r="AG630" i="51"/>
  <c r="AC595" i="51"/>
  <c r="AH595" i="51" s="1"/>
  <c r="AG595" i="51"/>
  <c r="AC540" i="51"/>
  <c r="AH540" i="51" s="1"/>
  <c r="AG540" i="51"/>
  <c r="AC530" i="51"/>
  <c r="AH530" i="51" s="1"/>
  <c r="AG530" i="51"/>
  <c r="AG522" i="51"/>
  <c r="AC522" i="51"/>
  <c r="AH522" i="51" s="1"/>
  <c r="AC489" i="51"/>
  <c r="AH489" i="51" s="1"/>
  <c r="AG489" i="51"/>
  <c r="AG447" i="51"/>
  <c r="AC447" i="51"/>
  <c r="AH447" i="51" s="1"/>
  <c r="AG357" i="51"/>
  <c r="AC357" i="51"/>
  <c r="AH357" i="51" s="1"/>
  <c r="AG353" i="51"/>
  <c r="AC353" i="51"/>
  <c r="AH353" i="51" s="1"/>
  <c r="AG349" i="51"/>
  <c r="AC349" i="51"/>
  <c r="AH349" i="51" s="1"/>
  <c r="AC330" i="51"/>
  <c r="AH330" i="51" s="1"/>
  <c r="AG330" i="51"/>
  <c r="AC314" i="51"/>
  <c r="AH314" i="51" s="1"/>
  <c r="AG314" i="51"/>
  <c r="AG311" i="51"/>
  <c r="AC311" i="51"/>
  <c r="AH311" i="51" s="1"/>
  <c r="AC301" i="51"/>
  <c r="AH301" i="51" s="1"/>
  <c r="AG301" i="51"/>
  <c r="AG288" i="51"/>
  <c r="AC288" i="51"/>
  <c r="AH288" i="51" s="1"/>
  <c r="AC285" i="51"/>
  <c r="AH285" i="51" s="1"/>
  <c r="AG285" i="51"/>
  <c r="AC283" i="51"/>
  <c r="AH283" i="51" s="1"/>
  <c r="AG283" i="51"/>
  <c r="AG280" i="51"/>
  <c r="AC280" i="51"/>
  <c r="AH280" i="51" s="1"/>
  <c r="AG274" i="51"/>
  <c r="AC274" i="51"/>
  <c r="AH274" i="51" s="1"/>
  <c r="AG270" i="51"/>
  <c r="AC270" i="51"/>
  <c r="AH270" i="51" s="1"/>
  <c r="AG266" i="51"/>
  <c r="AC266" i="51"/>
  <c r="AH266" i="51" s="1"/>
  <c r="AG262" i="51"/>
  <c r="AC262" i="51"/>
  <c r="AH262" i="51" s="1"/>
  <c r="AG258" i="51"/>
  <c r="AC258" i="51"/>
  <c r="AH258" i="51" s="1"/>
  <c r="AG253" i="51"/>
  <c r="AC253" i="51"/>
  <c r="AH253" i="51" s="1"/>
  <c r="AG249" i="51"/>
  <c r="AC249" i="51"/>
  <c r="AH249" i="51" s="1"/>
  <c r="AG239" i="51"/>
  <c r="AC239" i="51"/>
  <c r="AH239" i="51" s="1"/>
  <c r="AC225" i="51"/>
  <c r="AH225" i="51" s="1"/>
  <c r="AG225" i="51"/>
  <c r="AC216" i="51"/>
  <c r="AH216" i="51" s="1"/>
  <c r="AG216" i="51"/>
  <c r="AC208" i="51"/>
  <c r="AH208" i="51" s="1"/>
  <c r="AG208" i="51"/>
  <c r="AC199" i="51"/>
  <c r="AH199" i="51" s="1"/>
  <c r="AG199" i="51"/>
  <c r="AC179" i="51"/>
  <c r="AH179" i="51" s="1"/>
  <c r="AG179" i="51"/>
  <c r="AC154" i="51"/>
  <c r="AH154" i="51" s="1"/>
  <c r="AG154" i="51"/>
  <c r="AC150" i="51"/>
  <c r="AH150" i="51" s="1"/>
  <c r="AG150" i="51"/>
  <c r="AC141" i="51"/>
  <c r="AH141" i="51" s="1"/>
  <c r="AG141" i="51"/>
  <c r="AC133" i="51"/>
  <c r="AH133" i="51" s="1"/>
  <c r="AG133" i="51"/>
  <c r="AC125" i="51"/>
  <c r="AH125" i="51" s="1"/>
  <c r="AG125" i="51"/>
  <c r="AC116" i="51"/>
  <c r="AH116" i="51" s="1"/>
  <c r="AG116" i="51"/>
  <c r="AC56" i="51"/>
  <c r="AH56" i="51" s="1"/>
  <c r="AG56" i="51"/>
  <c r="AC54" i="51"/>
  <c r="AH54" i="51" s="1"/>
  <c r="AG54" i="51"/>
  <c r="AC47" i="51"/>
  <c r="AH47" i="51" s="1"/>
  <c r="AG47" i="51"/>
  <c r="AG43" i="51"/>
  <c r="AC43" i="51"/>
  <c r="AH43" i="51" s="1"/>
  <c r="AG19" i="51"/>
  <c r="AC19" i="51"/>
  <c r="AH19" i="51" s="1"/>
  <c r="AG591" i="51"/>
  <c r="AC591" i="51"/>
  <c r="AH591" i="51" s="1"/>
  <c r="AC485" i="51"/>
  <c r="AH485" i="51" s="1"/>
  <c r="AG485" i="51"/>
  <c r="AC473" i="51"/>
  <c r="AH473" i="51" s="1"/>
  <c r="AG473" i="51"/>
  <c r="AG463" i="51"/>
  <c r="AC463" i="51"/>
  <c r="AH463" i="51" s="1"/>
  <c r="AG443" i="51"/>
  <c r="AC443" i="51"/>
  <c r="AH443" i="51" s="1"/>
  <c r="AG362" i="51"/>
  <c r="AC362" i="51"/>
  <c r="AH362" i="51" s="1"/>
  <c r="AG359" i="51"/>
  <c r="AC359" i="51"/>
  <c r="AH359" i="51" s="1"/>
  <c r="AG351" i="51"/>
  <c r="AC351" i="51"/>
  <c r="AH351" i="51" s="1"/>
  <c r="AG292" i="51"/>
  <c r="AC292" i="51"/>
  <c r="AH292" i="51" s="1"/>
  <c r="AC290" i="51"/>
  <c r="AH290" i="51" s="1"/>
  <c r="AG290" i="51"/>
  <c r="AG286" i="51"/>
  <c r="AC286" i="51"/>
  <c r="AH286" i="51" s="1"/>
  <c r="AG62" i="51"/>
  <c r="AC62" i="51"/>
  <c r="AH62" i="51" s="1"/>
  <c r="AC58" i="51"/>
  <c r="AH58" i="51" s="1"/>
  <c r="AG58" i="51"/>
  <c r="AG23" i="51"/>
  <c r="AC23" i="51"/>
  <c r="AH23" i="51" s="1"/>
  <c r="AC431" i="51"/>
  <c r="AH431" i="51" s="1"/>
  <c r="AG431" i="51"/>
  <c r="AC403" i="51"/>
  <c r="AH403" i="51" s="1"/>
  <c r="AG403" i="51"/>
  <c r="AG395" i="51"/>
  <c r="AC395" i="51"/>
  <c r="AH395" i="51" s="1"/>
  <c r="AC387" i="51"/>
  <c r="AH387" i="51" s="1"/>
  <c r="AG387" i="51"/>
  <c r="AC377" i="51"/>
  <c r="AH377" i="51" s="1"/>
  <c r="AG377" i="51"/>
  <c r="AC372" i="51"/>
  <c r="AH372" i="51" s="1"/>
  <c r="AG372" i="51"/>
  <c r="AC370" i="51"/>
  <c r="AH370" i="51" s="1"/>
  <c r="AG370" i="51"/>
  <c r="AC366" i="51"/>
  <c r="AH366" i="51" s="1"/>
  <c r="AG366" i="51"/>
  <c r="AC364" i="51"/>
  <c r="AH364" i="51" s="1"/>
  <c r="AG364" i="51"/>
  <c r="AG347" i="51"/>
  <c r="AC347" i="51"/>
  <c r="AH347" i="51" s="1"/>
  <c r="AG345" i="51"/>
  <c r="AC345" i="51"/>
  <c r="AH345" i="51" s="1"/>
  <c r="AC337" i="51"/>
  <c r="AH337" i="51" s="1"/>
  <c r="AG337" i="51"/>
  <c r="AC322" i="51"/>
  <c r="AH322" i="51" s="1"/>
  <c r="AG322" i="51"/>
  <c r="AC230" i="51"/>
  <c r="AH230" i="51" s="1"/>
  <c r="AG230" i="51"/>
  <c r="AC224" i="51"/>
  <c r="AH224" i="51" s="1"/>
  <c r="AG224" i="51"/>
  <c r="AC214" i="51"/>
  <c r="AH214" i="51" s="1"/>
  <c r="AG214" i="51"/>
  <c r="AC210" i="51"/>
  <c r="AH210" i="51" s="1"/>
  <c r="AG210" i="51"/>
  <c r="AC205" i="51"/>
  <c r="AH205" i="51" s="1"/>
  <c r="AG205" i="51"/>
  <c r="AC197" i="51"/>
  <c r="AH197" i="51" s="1"/>
  <c r="AG197" i="51"/>
  <c r="AC193" i="51"/>
  <c r="AH193" i="51" s="1"/>
  <c r="AG193" i="51"/>
  <c r="AC189" i="51"/>
  <c r="AH189" i="51" s="1"/>
  <c r="AG189" i="51"/>
  <c r="AC177" i="51"/>
  <c r="AH177" i="51" s="1"/>
  <c r="AG177" i="51"/>
  <c r="AC168" i="51"/>
  <c r="AH168" i="51" s="1"/>
  <c r="AG168" i="51"/>
  <c r="AC164" i="51"/>
  <c r="AH164" i="51" s="1"/>
  <c r="AG164" i="51"/>
  <c r="AC160" i="51"/>
  <c r="AH160" i="51" s="1"/>
  <c r="AG160" i="51"/>
  <c r="AC152" i="51"/>
  <c r="AH152" i="51" s="1"/>
  <c r="AG152" i="51"/>
  <c r="AC139" i="51"/>
  <c r="AH139" i="51" s="1"/>
  <c r="AG139" i="51"/>
  <c r="AC114" i="51"/>
  <c r="AH114" i="51" s="1"/>
  <c r="AG114" i="51"/>
  <c r="AC65" i="51"/>
  <c r="AH65" i="51" s="1"/>
  <c r="AG65" i="51"/>
  <c r="AG51" i="51"/>
  <c r="AC51" i="51"/>
  <c r="AH51" i="51" s="1"/>
  <c r="AC49" i="51"/>
  <c r="AH49" i="51" s="1"/>
  <c r="AG49" i="51"/>
  <c r="AC45" i="51"/>
  <c r="AH45" i="51" s="1"/>
  <c r="AG45" i="51"/>
  <c r="AG34" i="51"/>
  <c r="AC34" i="51"/>
  <c r="AH34" i="51" s="1"/>
  <c r="AG28" i="51"/>
  <c r="AC28" i="51"/>
  <c r="AH28" i="51" s="1"/>
  <c r="AG20" i="51"/>
  <c r="AC20" i="51"/>
  <c r="AH20" i="51" s="1"/>
  <c r="AG675" i="51"/>
  <c r="AC675" i="51"/>
  <c r="AC669" i="51"/>
  <c r="AH669" i="51" s="1"/>
  <c r="AG669" i="51"/>
  <c r="AC665" i="51"/>
  <c r="AH665" i="51" s="1"/>
  <c r="AG665" i="51"/>
  <c r="AC661" i="51"/>
  <c r="AH661" i="51" s="1"/>
  <c r="AG661" i="51"/>
  <c r="AC654" i="51"/>
  <c r="AH654" i="51" s="1"/>
  <c r="AG654" i="51"/>
  <c r="AG647" i="51"/>
  <c r="AC647" i="51"/>
  <c r="AH647" i="51" s="1"/>
  <c r="AC639" i="51"/>
  <c r="AH639" i="51" s="1"/>
  <c r="AG639" i="51"/>
  <c r="AG635" i="51"/>
  <c r="AC635" i="51"/>
  <c r="AH635" i="51" s="1"/>
  <c r="AG629" i="51"/>
  <c r="AC629" i="51"/>
  <c r="AH629" i="51" s="1"/>
  <c r="AC620" i="51"/>
  <c r="AH620" i="51" s="1"/>
  <c r="AG620" i="51"/>
  <c r="AC612" i="51"/>
  <c r="AH612" i="51" s="1"/>
  <c r="AG612" i="51"/>
  <c r="AC610" i="51"/>
  <c r="AH610" i="51" s="1"/>
  <c r="AG610" i="51"/>
  <c r="AC606" i="51"/>
  <c r="AH606" i="51" s="1"/>
  <c r="AG606" i="51"/>
  <c r="AC602" i="51"/>
  <c r="AH602" i="51" s="1"/>
  <c r="AG602" i="51"/>
  <c r="AC598" i="51"/>
  <c r="AH598" i="51" s="1"/>
  <c r="AG598" i="51"/>
  <c r="AC594" i="51"/>
  <c r="AH594" i="51" s="1"/>
  <c r="AG594" i="51"/>
  <c r="AC590" i="51"/>
  <c r="AH590" i="51" s="1"/>
  <c r="AG590" i="51"/>
  <c r="AC584" i="51"/>
  <c r="AH584" i="51" s="1"/>
  <c r="AG584" i="51"/>
  <c r="AN584" i="51"/>
  <c r="AC580" i="51"/>
  <c r="AH580" i="51" s="1"/>
  <c r="AG580" i="51"/>
  <c r="AN580" i="51"/>
  <c r="AC575" i="51"/>
  <c r="AH575" i="51" s="1"/>
  <c r="AG575" i="51"/>
  <c r="AN575" i="51"/>
  <c r="AC570" i="51"/>
  <c r="AH570" i="51" s="1"/>
  <c r="AG570" i="51"/>
  <c r="AN570" i="51"/>
  <c r="AC565" i="51"/>
  <c r="AH565" i="51" s="1"/>
  <c r="AG565" i="51"/>
  <c r="AN565" i="51"/>
  <c r="AC561" i="51"/>
  <c r="AH561" i="51" s="1"/>
  <c r="AG561" i="51"/>
  <c r="AN561" i="51"/>
  <c r="AN557" i="51"/>
  <c r="AG557" i="51"/>
  <c r="AC557" i="51"/>
  <c r="AH557" i="51" s="1"/>
  <c r="AN553" i="51"/>
  <c r="AG553" i="51"/>
  <c r="AC553" i="51"/>
  <c r="AH553" i="51" s="1"/>
  <c r="AN548" i="51"/>
  <c r="AG548" i="51"/>
  <c r="AC548" i="51"/>
  <c r="AH548" i="51" s="1"/>
  <c r="AN544" i="51"/>
  <c r="AG544" i="51"/>
  <c r="AC544" i="51"/>
  <c r="AH544" i="51" s="1"/>
  <c r="AG664" i="51"/>
  <c r="AC664" i="51"/>
  <c r="AH664" i="51" s="1"/>
  <c r="AC646" i="51"/>
  <c r="AH646" i="51" s="1"/>
  <c r="AG646" i="51"/>
  <c r="AC638" i="51"/>
  <c r="AH638" i="51" s="1"/>
  <c r="AG638" i="51"/>
  <c r="AC634" i="51"/>
  <c r="AH634" i="51" s="1"/>
  <c r="AG634" i="51"/>
  <c r="AC536" i="51"/>
  <c r="AH536" i="51" s="1"/>
  <c r="AG536" i="51"/>
  <c r="AG533" i="51"/>
  <c r="AC533" i="51"/>
  <c r="AH533" i="51" s="1"/>
  <c r="AC518" i="51"/>
  <c r="AH518" i="51" s="1"/>
  <c r="AG518" i="51"/>
  <c r="AG515" i="51"/>
  <c r="AC515" i="51"/>
  <c r="AH515" i="51" s="1"/>
  <c r="AC506" i="51"/>
  <c r="AH506" i="51" s="1"/>
  <c r="AG506" i="51"/>
  <c r="AC504" i="51"/>
  <c r="AH504" i="51" s="1"/>
  <c r="AG504" i="51"/>
  <c r="AC501" i="51"/>
  <c r="AH501" i="51" s="1"/>
  <c r="AG501" i="51"/>
  <c r="AC490" i="51"/>
  <c r="AH490" i="51" s="1"/>
  <c r="AG490" i="51"/>
  <c r="AG481" i="51"/>
  <c r="AC481" i="51"/>
  <c r="AH481" i="51" s="1"/>
  <c r="AC446" i="51"/>
  <c r="AH446" i="51" s="1"/>
  <c r="AG446" i="51"/>
  <c r="AG439" i="51"/>
  <c r="AC439" i="51"/>
  <c r="AH439" i="51" s="1"/>
  <c r="AG436" i="51"/>
  <c r="AC436" i="51"/>
  <c r="AH436" i="51" s="1"/>
  <c r="AG425" i="51"/>
  <c r="AC425" i="51"/>
  <c r="AH425" i="51" s="1"/>
  <c r="AC408" i="51"/>
  <c r="AH408" i="51" s="1"/>
  <c r="AG408" i="51"/>
  <c r="AC400" i="51"/>
  <c r="AH400" i="51" s="1"/>
  <c r="AG400" i="51"/>
  <c r="AC396" i="51"/>
  <c r="AH396" i="51" s="1"/>
  <c r="AG396" i="51"/>
  <c r="AC392" i="51"/>
  <c r="AH392" i="51" s="1"/>
  <c r="AG392" i="51"/>
  <c r="AC388" i="51"/>
  <c r="AH388" i="51" s="1"/>
  <c r="AG388" i="51"/>
  <c r="AC384" i="51"/>
  <c r="AH384" i="51" s="1"/>
  <c r="AG384" i="51"/>
  <c r="AC380" i="51"/>
  <c r="AH380" i="51" s="1"/>
  <c r="AG380" i="51"/>
  <c r="AC671" i="51"/>
  <c r="AG671" i="51"/>
  <c r="AG655" i="51"/>
  <c r="AC655" i="51"/>
  <c r="AH655" i="51" s="1"/>
  <c r="AC622" i="51"/>
  <c r="AH622" i="51" s="1"/>
  <c r="AG622" i="51"/>
  <c r="AC618" i="51"/>
  <c r="AH618" i="51" s="1"/>
  <c r="AG618" i="51"/>
  <c r="AG603" i="51"/>
  <c r="AC603" i="51"/>
  <c r="AH603" i="51" s="1"/>
  <c r="AC586" i="51"/>
  <c r="AH586" i="51" s="1"/>
  <c r="AG586" i="51"/>
  <c r="AN586" i="51"/>
  <c r="AG535" i="51"/>
  <c r="AC535" i="51"/>
  <c r="AH535" i="51" s="1"/>
  <c r="AG511" i="51"/>
  <c r="AC511" i="51"/>
  <c r="AH511" i="51" s="1"/>
  <c r="AC480" i="51"/>
  <c r="AH480" i="51" s="1"/>
  <c r="AG480" i="51"/>
  <c r="AG440" i="51"/>
  <c r="AC440" i="51"/>
  <c r="AH440" i="51" s="1"/>
  <c r="AG363" i="51"/>
  <c r="AC363" i="51"/>
  <c r="AH363" i="51" s="1"/>
  <c r="AC356" i="51"/>
  <c r="AH356" i="51" s="1"/>
  <c r="AG356" i="51"/>
  <c r="AC336" i="51"/>
  <c r="AH336" i="51" s="1"/>
  <c r="AG336" i="51"/>
  <c r="AG331" i="51"/>
  <c r="AC331" i="51"/>
  <c r="AH331" i="51" s="1"/>
  <c r="AG319" i="51"/>
  <c r="AC319" i="51"/>
  <c r="AH319" i="51" s="1"/>
  <c r="AG315" i="51"/>
  <c r="AC315" i="51"/>
  <c r="AH315" i="51" s="1"/>
  <c r="AC287" i="51"/>
  <c r="AH287" i="51" s="1"/>
  <c r="AG287" i="51"/>
  <c r="AG284" i="51"/>
  <c r="AC284" i="51"/>
  <c r="AH284" i="51" s="1"/>
  <c r="AC281" i="51"/>
  <c r="AH281" i="51" s="1"/>
  <c r="AG281" i="51"/>
  <c r="AC279" i="51"/>
  <c r="AH279" i="51" s="1"/>
  <c r="AG279" i="51"/>
  <c r="AC273" i="51"/>
  <c r="AH273" i="51" s="1"/>
  <c r="AG273" i="51"/>
  <c r="AC265" i="51"/>
  <c r="AH265" i="51" s="1"/>
  <c r="AG265" i="51"/>
  <c r="AC257" i="51"/>
  <c r="AH257" i="51" s="1"/>
  <c r="AG257" i="51"/>
  <c r="AC248" i="51"/>
  <c r="AH248" i="51" s="1"/>
  <c r="AG248" i="51"/>
  <c r="AC240" i="51"/>
  <c r="AH240" i="51" s="1"/>
  <c r="AG240" i="51"/>
  <c r="AC238" i="51"/>
  <c r="AH238" i="51" s="1"/>
  <c r="AG238" i="51"/>
  <c r="AG231" i="51"/>
  <c r="AC231" i="51"/>
  <c r="AH231" i="51" s="1"/>
  <c r="AC226" i="51"/>
  <c r="AH226" i="51" s="1"/>
  <c r="AG226" i="51"/>
  <c r="AG222" i="51"/>
  <c r="AC222" i="51"/>
  <c r="AH222" i="51" s="1"/>
  <c r="AG218" i="51"/>
  <c r="AC218" i="51"/>
  <c r="AH218" i="51" s="1"/>
  <c r="AG213" i="51"/>
  <c r="AC213" i="51"/>
  <c r="AH213" i="51" s="1"/>
  <c r="AG209" i="51"/>
  <c r="AC209" i="51"/>
  <c r="AH209" i="51" s="1"/>
  <c r="AG204" i="51"/>
  <c r="AC204" i="51"/>
  <c r="AH204" i="51" s="1"/>
  <c r="AG200" i="51"/>
  <c r="AC200" i="51"/>
  <c r="AH200" i="51" s="1"/>
  <c r="AG196" i="51"/>
  <c r="AC196" i="51"/>
  <c r="AH196" i="51" s="1"/>
  <c r="AG188" i="51"/>
  <c r="AC188" i="51"/>
  <c r="AH188" i="51" s="1"/>
  <c r="AG184" i="51"/>
  <c r="AC184" i="51"/>
  <c r="AH184" i="51" s="1"/>
  <c r="AG180" i="51"/>
  <c r="AC180" i="51"/>
  <c r="AH180" i="51" s="1"/>
  <c r="AG172" i="51"/>
  <c r="AC172" i="51"/>
  <c r="AH172" i="51" s="1"/>
  <c r="AG167" i="51"/>
  <c r="AC167" i="51"/>
  <c r="AH167" i="51" s="1"/>
  <c r="AG163" i="51"/>
  <c r="AC163" i="51"/>
  <c r="AH163" i="51" s="1"/>
  <c r="AG155" i="51"/>
  <c r="AC155" i="51"/>
  <c r="AH155" i="51" s="1"/>
  <c r="AG146" i="51"/>
  <c r="AC146" i="51"/>
  <c r="AH146" i="51" s="1"/>
  <c r="AG142" i="51"/>
  <c r="AC142" i="51"/>
  <c r="AH142" i="51" s="1"/>
  <c r="AG138" i="51"/>
  <c r="AC138" i="51"/>
  <c r="AH138" i="51" s="1"/>
  <c r="AG134" i="51"/>
  <c r="AC134" i="51"/>
  <c r="AH134" i="51" s="1"/>
  <c r="AG130" i="51"/>
  <c r="AC130" i="51"/>
  <c r="AH130" i="51" s="1"/>
  <c r="AG126" i="51"/>
  <c r="AC126" i="51"/>
  <c r="AH126" i="51" s="1"/>
  <c r="AG122" i="51"/>
  <c r="AC122" i="51"/>
  <c r="AH122" i="51" s="1"/>
  <c r="AG117" i="51"/>
  <c r="AC117" i="51"/>
  <c r="AH117" i="51" s="1"/>
  <c r="AG113" i="51"/>
  <c r="AC113" i="51"/>
  <c r="AH113" i="51" s="1"/>
  <c r="AG74" i="51"/>
  <c r="AC74" i="51"/>
  <c r="AH74" i="51" s="1"/>
  <c r="AG70" i="51"/>
  <c r="AC70" i="51"/>
  <c r="AH70" i="51" s="1"/>
  <c r="AC63" i="51"/>
  <c r="AH63" i="51" s="1"/>
  <c r="AG63" i="51"/>
  <c r="AC42" i="51"/>
  <c r="AH42" i="51" s="1"/>
  <c r="AG42" i="51"/>
  <c r="AC30" i="51"/>
  <c r="AH30" i="51" s="1"/>
  <c r="AG30" i="51"/>
  <c r="AG17" i="51"/>
  <c r="AC17" i="51"/>
  <c r="AH17" i="51" s="1"/>
  <c r="AC15" i="51"/>
  <c r="AH15" i="51" s="1"/>
  <c r="AG15" i="51"/>
  <c r="AG13" i="51"/>
  <c r="AC13" i="51"/>
  <c r="AH13" i="51" s="1"/>
  <c r="AN558" i="51"/>
  <c r="AG558" i="51"/>
  <c r="AC558" i="51"/>
  <c r="AH558" i="51" s="1"/>
  <c r="AC538" i="51"/>
  <c r="AH538" i="51" s="1"/>
  <c r="AG538" i="51"/>
  <c r="AC502" i="51"/>
  <c r="AH502" i="51" s="1"/>
  <c r="AG502" i="51"/>
  <c r="AG491" i="51"/>
  <c r="AC491" i="51"/>
  <c r="AH491" i="51" s="1"/>
  <c r="AC474" i="51"/>
  <c r="AH474" i="51" s="1"/>
  <c r="AG474" i="51"/>
  <c r="AG472" i="51"/>
  <c r="AC472" i="51"/>
  <c r="AH472" i="51" s="1"/>
  <c r="AG470" i="51"/>
  <c r="AC470" i="51"/>
  <c r="AH470" i="51" s="1"/>
  <c r="AG468" i="51"/>
  <c r="AC468" i="51"/>
  <c r="AH468" i="51" s="1"/>
  <c r="AC462" i="51"/>
  <c r="AH462" i="51" s="1"/>
  <c r="AG462" i="51"/>
  <c r="AC459" i="51"/>
  <c r="AH459" i="51" s="1"/>
  <c r="AG459" i="51"/>
  <c r="AG424" i="51"/>
  <c r="AC424" i="51"/>
  <c r="AH424" i="51" s="1"/>
  <c r="AC360" i="51"/>
  <c r="AH360" i="51" s="1"/>
  <c r="AG360" i="51"/>
  <c r="AC354" i="51"/>
  <c r="AH354" i="51" s="1"/>
  <c r="AG354" i="51"/>
  <c r="AC350" i="51"/>
  <c r="AH350" i="51" s="1"/>
  <c r="AG350" i="51"/>
  <c r="AG309" i="51"/>
  <c r="AC309" i="51"/>
  <c r="AH309" i="51" s="1"/>
  <c r="AC297" i="51"/>
  <c r="AH297" i="51" s="1"/>
  <c r="AG297" i="51"/>
  <c r="AC291" i="51"/>
  <c r="AH291" i="51" s="1"/>
  <c r="AG291" i="51"/>
  <c r="AC268" i="51"/>
  <c r="AH268" i="51" s="1"/>
  <c r="AG268" i="51"/>
  <c r="AC260" i="51"/>
  <c r="AH260" i="51" s="1"/>
  <c r="AG260" i="51"/>
  <c r="AC251" i="51"/>
  <c r="AH251" i="51" s="1"/>
  <c r="AG251" i="51"/>
  <c r="AG69" i="51"/>
  <c r="AC69" i="51"/>
  <c r="AH69" i="51" s="1"/>
  <c r="AC61" i="51"/>
  <c r="AH61" i="51" s="1"/>
  <c r="AG61" i="51"/>
  <c r="AG59" i="51"/>
  <c r="AC59" i="51"/>
  <c r="AH59" i="51" s="1"/>
  <c r="AG32" i="51"/>
  <c r="AC32" i="51"/>
  <c r="AH32" i="51" s="1"/>
  <c r="AG24" i="51"/>
  <c r="AC24" i="51"/>
  <c r="AH24" i="51" s="1"/>
  <c r="AC457" i="51"/>
  <c r="AH457" i="51" s="1"/>
  <c r="AG457" i="51"/>
  <c r="AC454" i="51"/>
  <c r="AH454" i="51" s="1"/>
  <c r="AG454" i="51"/>
  <c r="AC450" i="51"/>
  <c r="AH450" i="51" s="1"/>
  <c r="AG450" i="51"/>
  <c r="AG428" i="51"/>
  <c r="AC428" i="51"/>
  <c r="AH428" i="51" s="1"/>
  <c r="AC402" i="51"/>
  <c r="AH402" i="51" s="1"/>
  <c r="AG402" i="51"/>
  <c r="AC398" i="51"/>
  <c r="AH398" i="51" s="1"/>
  <c r="AG398" i="51"/>
  <c r="AC394" i="51"/>
  <c r="AH394" i="51" s="1"/>
  <c r="AG394" i="51"/>
  <c r="AC390" i="51"/>
  <c r="AH390" i="51" s="1"/>
  <c r="AG390" i="51"/>
  <c r="AC386" i="51"/>
  <c r="AH386" i="51" s="1"/>
  <c r="AG386" i="51"/>
  <c r="AC382" i="51"/>
  <c r="AH382" i="51" s="1"/>
  <c r="AG382" i="51"/>
  <c r="AC375" i="51"/>
  <c r="AH375" i="51" s="1"/>
  <c r="AG375" i="51"/>
  <c r="AG373" i="51"/>
  <c r="AC373" i="51"/>
  <c r="AH373" i="51" s="1"/>
  <c r="AG371" i="51"/>
  <c r="AC371" i="51"/>
  <c r="AH371" i="51" s="1"/>
  <c r="AG365" i="51"/>
  <c r="AC365" i="51"/>
  <c r="AH365" i="51" s="1"/>
  <c r="AC348" i="51"/>
  <c r="AH348" i="51" s="1"/>
  <c r="AG348" i="51"/>
  <c r="AC342" i="51"/>
  <c r="AH342" i="51" s="1"/>
  <c r="AG342" i="51"/>
  <c r="AG333" i="51"/>
  <c r="AC333" i="51"/>
  <c r="AH333" i="51" s="1"/>
  <c r="AC329" i="51"/>
  <c r="AH329" i="51" s="1"/>
  <c r="AG329" i="51"/>
  <c r="AG325" i="51"/>
  <c r="AC325" i="51"/>
  <c r="AH325" i="51" s="1"/>
  <c r="AC321" i="51"/>
  <c r="AH321" i="51" s="1"/>
  <c r="AG321" i="51"/>
  <c r="AG317" i="51"/>
  <c r="AC317" i="51"/>
  <c r="AH317" i="51" s="1"/>
  <c r="AC299" i="51"/>
  <c r="AH299" i="51" s="1"/>
  <c r="AG299" i="51"/>
  <c r="AF243" i="51"/>
  <c r="AA243" i="51"/>
  <c r="AG215" i="51"/>
  <c r="AC215" i="51"/>
  <c r="AH215" i="51" s="1"/>
  <c r="AG206" i="51"/>
  <c r="AC206" i="51"/>
  <c r="AH206" i="51" s="1"/>
  <c r="AG198" i="51"/>
  <c r="AC198" i="51"/>
  <c r="AH198" i="51" s="1"/>
  <c r="AG194" i="51"/>
  <c r="AC194" i="51"/>
  <c r="AH194" i="51" s="1"/>
  <c r="AG186" i="51"/>
  <c r="AC186" i="51"/>
  <c r="AH186" i="51" s="1"/>
  <c r="AG182" i="51"/>
  <c r="AC182" i="51"/>
  <c r="AH182" i="51" s="1"/>
  <c r="AG178" i="51"/>
  <c r="AC178" i="51"/>
  <c r="AH178" i="51" s="1"/>
  <c r="AG169" i="51"/>
  <c r="AC169" i="51"/>
  <c r="AH169" i="51" s="1"/>
  <c r="AG161" i="51"/>
  <c r="AC161" i="51"/>
  <c r="AH161" i="51" s="1"/>
  <c r="AG153" i="51"/>
  <c r="AC153" i="51"/>
  <c r="AH153" i="51" s="1"/>
  <c r="AG144" i="51"/>
  <c r="AC144" i="51"/>
  <c r="AH144" i="51" s="1"/>
  <c r="AG136" i="51"/>
  <c r="AC136" i="51"/>
  <c r="AH136" i="51" s="1"/>
  <c r="AG128" i="51"/>
  <c r="AC128" i="51"/>
  <c r="AH128" i="51" s="1"/>
  <c r="AG75" i="51"/>
  <c r="AC75" i="51"/>
  <c r="AH75" i="51" s="1"/>
  <c r="AC52" i="51"/>
  <c r="AH52" i="51" s="1"/>
  <c r="AG52" i="51"/>
  <c r="AC50" i="51"/>
  <c r="AH50" i="51" s="1"/>
  <c r="AG50" i="51"/>
  <c r="AC39" i="51"/>
  <c r="AH39" i="51" s="1"/>
  <c r="AG39" i="51"/>
  <c r="AG35" i="51"/>
  <c r="AC35" i="51"/>
  <c r="AH35" i="51" s="1"/>
  <c r="AC29" i="51"/>
  <c r="AH29" i="51" s="1"/>
  <c r="AG29" i="51"/>
  <c r="AC27" i="51"/>
  <c r="AH27" i="51" s="1"/>
  <c r="AG27" i="51"/>
  <c r="AC667" i="51"/>
  <c r="AH667" i="51" s="1"/>
  <c r="AG667" i="51"/>
  <c r="AC659" i="51"/>
  <c r="AH659" i="51" s="1"/>
  <c r="AG659" i="51"/>
  <c r="AG656" i="51"/>
  <c r="AC656" i="51"/>
  <c r="AH656" i="51" s="1"/>
  <c r="AC640" i="51"/>
  <c r="AH640" i="51" s="1"/>
  <c r="AG640" i="51"/>
  <c r="AC631" i="51"/>
  <c r="AH631" i="51" s="1"/>
  <c r="AG631" i="51"/>
  <c r="AC623" i="51"/>
  <c r="AH623" i="51" s="1"/>
  <c r="AG623" i="51"/>
  <c r="AC615" i="51"/>
  <c r="AH615" i="51" s="1"/>
  <c r="AG615" i="51"/>
  <c r="AG600" i="51"/>
  <c r="AC600" i="51"/>
  <c r="AH600" i="51" s="1"/>
  <c r="AG596" i="51"/>
  <c r="AC596" i="51"/>
  <c r="AH596" i="51" s="1"/>
  <c r="AG588" i="51"/>
  <c r="AC588" i="51"/>
  <c r="AH588" i="51" s="1"/>
  <c r="AG668" i="51"/>
  <c r="AC668" i="51"/>
  <c r="AH668" i="51" s="1"/>
  <c r="AC649" i="51"/>
  <c r="AH649" i="51" s="1"/>
  <c r="AG649" i="51"/>
  <c r="AG645" i="51"/>
  <c r="AC645" i="51"/>
  <c r="AH645" i="51" s="1"/>
  <c r="AG641" i="51"/>
  <c r="AC641" i="51"/>
  <c r="AH641" i="51" s="1"/>
  <c r="AG637" i="51"/>
  <c r="AC637" i="51"/>
  <c r="AH637" i="51" s="1"/>
  <c r="AG633" i="51"/>
  <c r="AC633" i="51"/>
  <c r="AH633" i="51" s="1"/>
  <c r="AG609" i="51"/>
  <c r="AC609" i="51"/>
  <c r="AH609" i="51" s="1"/>
  <c r="AG593" i="51"/>
  <c r="AC593" i="51"/>
  <c r="AH593" i="51" s="1"/>
  <c r="AG571" i="51"/>
  <c r="AC571" i="51"/>
  <c r="AH571" i="51" s="1"/>
  <c r="AN571" i="51"/>
  <c r="AG566" i="51"/>
  <c r="AN566" i="51"/>
  <c r="AC566" i="51"/>
  <c r="AH566" i="51" s="1"/>
  <c r="AG562" i="51"/>
  <c r="AN562" i="51"/>
  <c r="AC562" i="51"/>
  <c r="AH562" i="51" s="1"/>
  <c r="AG556" i="51"/>
  <c r="AC556" i="51"/>
  <c r="AH556" i="51" s="1"/>
  <c r="AN556" i="51"/>
  <c r="AG547" i="51"/>
  <c r="AC547" i="51"/>
  <c r="AH547" i="51" s="1"/>
  <c r="AN547" i="51"/>
  <c r="AC520" i="51"/>
  <c r="AH520" i="51" s="1"/>
  <c r="AG520" i="51"/>
  <c r="AC512" i="51"/>
  <c r="AH512" i="51" s="1"/>
  <c r="AG512" i="51"/>
  <c r="AC505" i="51"/>
  <c r="AH505" i="51" s="1"/>
  <c r="AG505" i="51"/>
  <c r="AG503" i="51"/>
  <c r="AC503" i="51"/>
  <c r="AH503" i="51" s="1"/>
  <c r="AC486" i="51"/>
  <c r="AH486" i="51" s="1"/>
  <c r="AG486" i="51"/>
  <c r="AC478" i="51"/>
  <c r="AH478" i="51" s="1"/>
  <c r="AG478" i="51"/>
  <c r="AG475" i="51"/>
  <c r="AC475" i="51"/>
  <c r="AH475" i="51" s="1"/>
  <c r="AG464" i="51"/>
  <c r="AC464" i="51"/>
  <c r="AH464" i="51" s="1"/>
  <c r="AC453" i="51"/>
  <c r="AH453" i="51" s="1"/>
  <c r="AG453" i="51"/>
  <c r="AC448" i="51"/>
  <c r="AH448" i="51" s="1"/>
  <c r="AG448" i="51"/>
  <c r="AC445" i="51"/>
  <c r="AH445" i="51" s="1"/>
  <c r="AG445" i="51"/>
  <c r="AG438" i="51"/>
  <c r="AC438" i="51"/>
  <c r="AH438" i="51" s="1"/>
  <c r="AC434" i="51"/>
  <c r="AH434" i="51" s="1"/>
  <c r="AG434" i="51"/>
  <c r="AG413" i="51"/>
  <c r="AC413" i="51"/>
  <c r="AH413" i="51" s="1"/>
  <c r="AG411" i="51"/>
  <c r="AC411" i="51"/>
  <c r="AH411" i="51" s="1"/>
  <c r="AG407" i="51"/>
  <c r="AC407" i="51"/>
  <c r="AH407" i="51" s="1"/>
  <c r="AC405" i="51"/>
  <c r="AH405" i="51" s="1"/>
  <c r="AG405" i="51"/>
  <c r="AG401" i="51"/>
  <c r="AC401" i="51"/>
  <c r="AH401" i="51" s="1"/>
  <c r="AC397" i="51"/>
  <c r="AH397" i="51" s="1"/>
  <c r="AG397" i="51"/>
  <c r="AC389" i="51"/>
  <c r="AH389" i="51" s="1"/>
  <c r="AG389" i="51"/>
  <c r="AG385" i="51"/>
  <c r="AC385" i="51"/>
  <c r="AH385" i="51" s="1"/>
  <c r="AC381" i="51"/>
  <c r="AH381" i="51" s="1"/>
  <c r="AG381" i="51"/>
  <c r="AG662" i="51"/>
  <c r="AC662" i="51"/>
  <c r="AH662" i="51" s="1"/>
  <c r="AC652" i="51"/>
  <c r="AH652" i="51" s="1"/>
  <c r="AG652" i="51"/>
  <c r="AG621" i="51"/>
  <c r="AC621" i="51"/>
  <c r="AH621" i="51" s="1"/>
  <c r="AG617" i="51"/>
  <c r="AC617" i="51"/>
  <c r="AH617" i="51" s="1"/>
  <c r="AN554" i="51"/>
  <c r="AG554" i="51"/>
  <c r="AC554" i="51"/>
  <c r="AH554" i="51" s="1"/>
  <c r="AG507" i="51"/>
  <c r="AC507" i="51"/>
  <c r="AH507" i="51" s="1"/>
  <c r="AG499" i="51"/>
  <c r="AC499" i="51"/>
  <c r="AH499" i="51" s="1"/>
  <c r="AC479" i="51"/>
  <c r="AH479" i="51" s="1"/>
  <c r="AG479" i="51"/>
  <c r="AG437" i="51"/>
  <c r="AC437" i="51"/>
  <c r="AH437" i="51" s="1"/>
  <c r="AC433" i="51"/>
  <c r="AH433" i="51" s="1"/>
  <c r="AG433" i="51"/>
  <c r="AG415" i="51"/>
  <c r="AC415" i="51"/>
  <c r="AH415" i="51" s="1"/>
  <c r="AC338" i="51"/>
  <c r="AH338" i="51" s="1"/>
  <c r="AG338" i="51"/>
  <c r="AC334" i="51"/>
  <c r="AH334" i="51" s="1"/>
  <c r="AG334" i="51"/>
  <c r="AC318" i="51"/>
  <c r="AH318" i="51" s="1"/>
  <c r="AG318" i="51"/>
  <c r="AG294" i="51"/>
  <c r="AC294" i="51"/>
  <c r="AH294" i="51" s="1"/>
  <c r="AC244" i="51"/>
  <c r="AH244" i="51" s="1"/>
  <c r="AG244" i="51"/>
  <c r="AG237" i="51"/>
  <c r="AC237" i="51"/>
  <c r="AH237" i="51" s="1"/>
  <c r="AC233" i="51"/>
  <c r="AH233" i="51" s="1"/>
  <c r="AG233" i="51"/>
  <c r="AC228" i="51"/>
  <c r="AH228" i="51" s="1"/>
  <c r="AG228" i="51"/>
  <c r="AC221" i="51"/>
  <c r="AH221" i="51" s="1"/>
  <c r="AG221" i="51"/>
  <c r="AC212" i="51"/>
  <c r="AH212" i="51" s="1"/>
  <c r="AG212" i="51"/>
  <c r="AC203" i="51"/>
  <c r="AH203" i="51" s="1"/>
  <c r="AG203" i="51"/>
  <c r="AC195" i="51"/>
  <c r="AH195" i="51" s="1"/>
  <c r="AG195" i="51"/>
  <c r="AC191" i="51"/>
  <c r="AH191" i="51" s="1"/>
  <c r="AG191" i="51"/>
  <c r="AC187" i="51"/>
  <c r="AH187" i="51" s="1"/>
  <c r="AG187" i="51"/>
  <c r="AC183" i="51"/>
  <c r="AH183" i="51" s="1"/>
  <c r="AG183" i="51"/>
  <c r="AC175" i="51"/>
  <c r="AH175" i="51" s="1"/>
  <c r="AG175" i="51"/>
  <c r="AC171" i="51"/>
  <c r="AH171" i="51" s="1"/>
  <c r="AG171" i="51"/>
  <c r="AC166" i="51"/>
  <c r="AH166" i="51" s="1"/>
  <c r="AG166" i="51"/>
  <c r="AC162" i="51"/>
  <c r="AH162" i="51" s="1"/>
  <c r="AG162" i="51"/>
  <c r="AC158" i="51"/>
  <c r="AH158" i="51" s="1"/>
  <c r="AG158" i="51"/>
  <c r="AC145" i="51"/>
  <c r="AH145" i="51" s="1"/>
  <c r="AG145" i="51"/>
  <c r="AC137" i="51"/>
  <c r="AH137" i="51" s="1"/>
  <c r="AG137" i="51"/>
  <c r="AC129" i="51"/>
  <c r="AH129" i="51" s="1"/>
  <c r="AG129" i="51"/>
  <c r="AC120" i="51"/>
  <c r="AH120" i="51" s="1"/>
  <c r="AG120" i="51"/>
  <c r="AC112" i="51"/>
  <c r="AH112" i="51" s="1"/>
  <c r="AG112" i="51"/>
  <c r="AG76" i="51"/>
  <c r="AC76" i="51"/>
  <c r="AH76" i="51" s="1"/>
  <c r="AG72" i="51"/>
  <c r="AC72" i="51"/>
  <c r="AH72" i="51" s="1"/>
  <c r="AG68" i="51"/>
  <c r="AC68" i="51"/>
  <c r="AH68" i="51" s="1"/>
  <c r="AG41" i="51"/>
  <c r="AC41" i="51"/>
  <c r="AH41" i="51" s="1"/>
  <c r="AC38" i="51"/>
  <c r="AH38" i="51" s="1"/>
  <c r="AG38" i="51"/>
  <c r="AC33" i="51"/>
  <c r="AH33" i="51" s="1"/>
  <c r="AG33" i="51"/>
  <c r="AG25" i="51"/>
  <c r="AC25" i="51"/>
  <c r="AH25" i="51" s="1"/>
  <c r="AG16" i="51"/>
  <c r="AC16" i="51"/>
  <c r="AH16" i="51" s="1"/>
  <c r="AG14" i="51"/>
  <c r="AC14" i="51"/>
  <c r="AH14" i="51" s="1"/>
  <c r="AG666" i="51"/>
  <c r="AC666" i="51"/>
  <c r="AH666" i="51" s="1"/>
  <c r="AC607" i="51"/>
  <c r="AH607" i="51" s="1"/>
  <c r="AN549" i="51"/>
  <c r="AG549" i="51"/>
  <c r="AC549" i="51"/>
  <c r="AH549" i="51" s="1"/>
  <c r="AG537" i="51"/>
  <c r="AC537" i="51"/>
  <c r="AH537" i="51" s="1"/>
  <c r="AC527" i="51"/>
  <c r="AH527" i="51" s="1"/>
  <c r="AG527" i="51"/>
  <c r="AC519" i="51"/>
  <c r="AH519" i="51" s="1"/>
  <c r="AG519" i="51"/>
  <c r="AC513" i="51"/>
  <c r="AH513" i="51" s="1"/>
  <c r="AG513" i="51"/>
  <c r="AC496" i="51"/>
  <c r="AH496" i="51" s="1"/>
  <c r="AG496" i="51"/>
  <c r="AC493" i="51"/>
  <c r="AH493" i="51" s="1"/>
  <c r="AG493" i="51"/>
  <c r="AC471" i="51"/>
  <c r="AH471" i="51" s="1"/>
  <c r="AG471" i="51"/>
  <c r="AC469" i="51"/>
  <c r="AH469" i="51" s="1"/>
  <c r="AG469" i="51"/>
  <c r="AG467" i="51"/>
  <c r="AC467" i="51"/>
  <c r="AH467" i="51" s="1"/>
  <c r="AC460" i="51"/>
  <c r="AH460" i="51" s="1"/>
  <c r="AG460" i="51"/>
  <c r="AC355" i="51"/>
  <c r="AH355" i="51" s="1"/>
  <c r="AG355" i="51"/>
  <c r="AC312" i="51"/>
  <c r="AH312" i="51" s="1"/>
  <c r="AG312" i="51"/>
  <c r="AC308" i="51"/>
  <c r="AH308" i="51" s="1"/>
  <c r="AG308" i="51"/>
  <c r="AG296" i="51"/>
  <c r="AC296" i="51"/>
  <c r="AH296" i="51" s="1"/>
  <c r="AC275" i="51"/>
  <c r="AH275" i="51" s="1"/>
  <c r="AG275" i="51"/>
  <c r="AC271" i="51"/>
  <c r="AH271" i="51" s="1"/>
  <c r="AG271" i="51"/>
  <c r="AC267" i="51"/>
  <c r="AH267" i="51" s="1"/>
  <c r="AG267" i="51"/>
  <c r="AC263" i="51"/>
  <c r="AH263" i="51" s="1"/>
  <c r="AG263" i="51"/>
  <c r="AC259" i="51"/>
  <c r="AH259" i="51" s="1"/>
  <c r="AG259" i="51"/>
  <c r="AC255" i="51"/>
  <c r="AH255" i="51" s="1"/>
  <c r="AG255" i="51"/>
  <c r="AC250" i="51"/>
  <c r="AH250" i="51" s="1"/>
  <c r="AG250" i="51"/>
  <c r="AC232" i="51"/>
  <c r="AH232" i="51" s="1"/>
  <c r="AG232" i="51"/>
  <c r="AG73" i="51"/>
  <c r="AC73" i="51"/>
  <c r="AH73" i="51" s="1"/>
  <c r="AC60" i="51"/>
  <c r="AH60" i="51" s="1"/>
  <c r="AG60" i="51"/>
  <c r="AG31" i="51"/>
  <c r="AC31" i="51"/>
  <c r="AH31" i="51" s="1"/>
  <c r="AC458" i="51"/>
  <c r="AH458" i="51" s="1"/>
  <c r="AG458" i="51"/>
  <c r="AC456" i="51"/>
  <c r="AH456" i="51" s="1"/>
  <c r="AG456" i="51"/>
  <c r="AC452" i="51"/>
  <c r="AH452" i="51" s="1"/>
  <c r="AG452" i="51"/>
  <c r="AC429" i="51"/>
  <c r="AH429" i="51" s="1"/>
  <c r="AG429" i="51"/>
  <c r="AC399" i="51"/>
  <c r="AH399" i="51" s="1"/>
  <c r="AG399" i="51"/>
  <c r="AC391" i="51"/>
  <c r="AH391" i="51" s="1"/>
  <c r="AG391" i="51"/>
  <c r="AC383" i="51"/>
  <c r="AH383" i="51" s="1"/>
  <c r="AG383" i="51"/>
  <c r="AG379" i="51"/>
  <c r="AC379" i="51"/>
  <c r="AH379" i="51" s="1"/>
  <c r="AG374" i="51"/>
  <c r="AC374" i="51"/>
  <c r="AH374" i="51" s="1"/>
  <c r="AC368" i="51"/>
  <c r="AH368" i="51" s="1"/>
  <c r="AG368" i="51"/>
  <c r="AC343" i="51"/>
  <c r="AH343" i="51" s="1"/>
  <c r="AG343" i="51"/>
  <c r="AC341" i="51"/>
  <c r="AH341" i="51" s="1"/>
  <c r="AG341" i="51"/>
  <c r="AC332" i="51"/>
  <c r="AH332" i="51" s="1"/>
  <c r="AG332" i="51"/>
  <c r="AC328" i="51"/>
  <c r="AH328" i="51" s="1"/>
  <c r="AG328" i="51"/>
  <c r="AC326" i="51"/>
  <c r="AH326" i="51" s="1"/>
  <c r="AG326" i="51"/>
  <c r="AC324" i="51"/>
  <c r="AH324" i="51" s="1"/>
  <c r="AG324" i="51"/>
  <c r="AC320" i="51"/>
  <c r="AH320" i="51" s="1"/>
  <c r="AG320" i="51"/>
  <c r="AC316" i="51"/>
  <c r="AH316" i="51" s="1"/>
  <c r="AG316" i="51"/>
  <c r="AC300" i="51"/>
  <c r="AH300" i="51" s="1"/>
  <c r="AG300" i="51"/>
  <c r="AC282" i="51"/>
  <c r="AH282" i="51" s="1"/>
  <c r="AG282" i="51"/>
  <c r="AC219" i="51"/>
  <c r="AH219" i="51" s="1"/>
  <c r="AG219" i="51"/>
  <c r="AC201" i="51"/>
  <c r="AH201" i="51" s="1"/>
  <c r="AG201" i="51"/>
  <c r="AC185" i="51"/>
  <c r="AH185" i="51" s="1"/>
  <c r="AG185" i="51"/>
  <c r="AC181" i="51"/>
  <c r="AH181" i="51" s="1"/>
  <c r="AG181" i="51"/>
  <c r="AC173" i="51"/>
  <c r="AH173" i="51" s="1"/>
  <c r="AG173" i="51"/>
  <c r="AC156" i="51"/>
  <c r="AH156" i="51" s="1"/>
  <c r="AG156" i="51"/>
  <c r="AC143" i="51"/>
  <c r="AH143" i="51" s="1"/>
  <c r="AG143" i="51"/>
  <c r="AC135" i="51"/>
  <c r="AH135" i="51" s="1"/>
  <c r="AG135" i="51"/>
  <c r="AC131" i="51"/>
  <c r="AH131" i="51" s="1"/>
  <c r="AG131" i="51"/>
  <c r="AC127" i="51"/>
  <c r="AH127" i="51" s="1"/>
  <c r="AG127" i="51"/>
  <c r="AC123" i="51"/>
  <c r="AH123" i="51" s="1"/>
  <c r="AG123" i="51"/>
  <c r="AC118" i="51"/>
  <c r="AH118" i="51" s="1"/>
  <c r="AG118" i="51"/>
  <c r="AG71" i="51"/>
  <c r="AC71" i="51"/>
  <c r="AH71" i="51" s="1"/>
  <c r="AC53" i="51"/>
  <c r="AH53" i="51" s="1"/>
  <c r="AG53" i="51"/>
  <c r="AG26" i="51"/>
  <c r="AC26" i="51"/>
  <c r="AH26" i="51" s="1"/>
  <c r="AG658" i="51"/>
  <c r="AC658" i="51"/>
  <c r="AH658" i="51" s="1"/>
  <c r="AG650" i="51"/>
  <c r="AC650" i="51"/>
  <c r="AH650" i="51" s="1"/>
  <c r="AG643" i="51"/>
  <c r="AC643" i="51"/>
  <c r="AH643" i="51" s="1"/>
  <c r="AG616" i="51"/>
  <c r="AC616" i="51"/>
  <c r="AH616" i="51" s="1"/>
  <c r="AG657" i="51"/>
  <c r="AC657" i="51"/>
  <c r="AH657" i="51" s="1"/>
  <c r="AC642" i="51"/>
  <c r="AH642" i="51" s="1"/>
  <c r="AG642" i="51"/>
  <c r="AG632" i="51"/>
  <c r="AC632" i="51"/>
  <c r="AH632" i="51" s="1"/>
  <c r="AG624" i="51"/>
  <c r="AC624" i="51"/>
  <c r="AH624" i="51" s="1"/>
  <c r="AG605" i="51"/>
  <c r="AC605" i="51"/>
  <c r="AH605" i="51" s="1"/>
  <c r="AG597" i="51"/>
  <c r="AC597" i="51"/>
  <c r="AH597" i="51" s="1"/>
  <c r="AG589" i="51"/>
  <c r="AC589" i="51"/>
  <c r="AH589" i="51" s="1"/>
  <c r="AN583" i="51"/>
  <c r="AC583" i="51"/>
  <c r="AH583" i="51" s="1"/>
  <c r="AG583" i="51"/>
  <c r="AN579" i="51"/>
  <c r="AC579" i="51"/>
  <c r="AH579" i="51" s="1"/>
  <c r="AG579" i="51"/>
  <c r="AN573" i="51"/>
  <c r="AG573" i="51"/>
  <c r="AC573" i="51"/>
  <c r="AH573" i="51" s="1"/>
  <c r="AN568" i="51"/>
  <c r="AC568" i="51"/>
  <c r="AH568" i="51" s="1"/>
  <c r="AG568" i="51"/>
  <c r="AN564" i="51"/>
  <c r="AC564" i="51"/>
  <c r="AH564" i="51" s="1"/>
  <c r="AG564" i="51"/>
  <c r="AN560" i="51"/>
  <c r="AC560" i="51"/>
  <c r="AH560" i="51" s="1"/>
  <c r="AG560" i="51"/>
  <c r="AG551" i="51"/>
  <c r="AC551" i="51"/>
  <c r="AH551" i="51" s="1"/>
  <c r="AN551" i="51"/>
  <c r="AG543" i="51"/>
  <c r="AC543" i="51"/>
  <c r="AH543" i="51" s="1"/>
  <c r="AN543" i="51"/>
  <c r="AC528" i="51"/>
  <c r="AH528" i="51" s="1"/>
  <c r="AG528" i="51"/>
  <c r="AC524" i="51"/>
  <c r="AH524" i="51" s="1"/>
  <c r="AG524" i="51"/>
  <c r="AC510" i="51"/>
  <c r="AH510" i="51" s="1"/>
  <c r="AG510" i="51"/>
  <c r="AG487" i="51"/>
  <c r="AC487" i="51"/>
  <c r="AH487" i="51" s="1"/>
  <c r="AC484" i="51"/>
  <c r="AH484" i="51" s="1"/>
  <c r="AG484" i="51"/>
  <c r="AC477" i="51"/>
  <c r="AH477" i="51" s="1"/>
  <c r="AG477" i="51"/>
  <c r="AG465" i="51"/>
  <c r="AC465" i="51"/>
  <c r="AH465" i="51" s="1"/>
  <c r="AC455" i="51"/>
  <c r="AH455" i="51" s="1"/>
  <c r="AG455" i="51"/>
  <c r="AC451" i="51"/>
  <c r="AH451" i="51" s="1"/>
  <c r="AG451" i="51"/>
  <c r="AC444" i="51"/>
  <c r="AH444" i="51" s="1"/>
  <c r="AG444" i="51"/>
  <c r="AC432" i="51"/>
  <c r="AH432" i="51" s="1"/>
  <c r="AG432" i="51"/>
  <c r="AG417" i="51"/>
  <c r="AC417" i="51"/>
  <c r="AH417" i="51" s="1"/>
  <c r="AC414" i="51"/>
  <c r="AH414" i="51" s="1"/>
  <c r="AG414" i="51"/>
  <c r="AC412" i="51"/>
  <c r="AH412" i="51" s="1"/>
  <c r="AG412" i="51"/>
  <c r="AG410" i="51"/>
  <c r="AC410" i="51"/>
  <c r="AH410" i="51" s="1"/>
  <c r="AC406" i="51"/>
  <c r="AH406" i="51" s="1"/>
  <c r="AG406" i="51"/>
  <c r="AC404" i="51"/>
  <c r="AH404" i="51" s="1"/>
  <c r="AG404" i="51"/>
  <c r="AG651" i="51"/>
  <c r="AC651" i="51"/>
  <c r="AH651" i="51" s="1"/>
  <c r="AN545" i="51"/>
  <c r="AG545" i="51"/>
  <c r="AC545" i="51"/>
  <c r="AH545" i="51" s="1"/>
  <c r="AG529" i="51"/>
  <c r="AC529" i="51"/>
  <c r="AH529" i="51" s="1"/>
  <c r="AG521" i="51"/>
  <c r="AC521" i="51"/>
  <c r="AH521" i="51" s="1"/>
  <c r="AC500" i="51"/>
  <c r="AH500" i="51" s="1"/>
  <c r="AG500" i="51"/>
  <c r="AC498" i="51"/>
  <c r="AH498" i="51" s="1"/>
  <c r="AG498" i="51"/>
  <c r="AC476" i="51"/>
  <c r="AH476" i="51" s="1"/>
  <c r="AG476" i="51"/>
  <c r="AC435" i="51"/>
  <c r="AH435" i="51" s="1"/>
  <c r="AG435" i="51"/>
  <c r="AG426" i="51"/>
  <c r="AC426" i="51"/>
  <c r="AH426" i="51" s="1"/>
  <c r="AC352" i="51"/>
  <c r="AH352" i="51" s="1"/>
  <c r="AG352" i="51"/>
  <c r="AC339" i="51"/>
  <c r="AH339" i="51" s="1"/>
  <c r="AG339" i="51"/>
  <c r="AC313" i="51"/>
  <c r="AH313" i="51" s="1"/>
  <c r="AG313" i="51"/>
  <c r="AC310" i="51"/>
  <c r="AH310" i="51" s="1"/>
  <c r="AG310" i="51"/>
  <c r="AC298" i="51"/>
  <c r="AH298" i="51" s="1"/>
  <c r="AG298" i="51"/>
  <c r="AC293" i="51"/>
  <c r="AH293" i="51" s="1"/>
  <c r="AG293" i="51"/>
  <c r="AC269" i="51"/>
  <c r="AH269" i="51" s="1"/>
  <c r="AG269" i="51"/>
  <c r="AC261" i="51"/>
  <c r="AH261" i="51" s="1"/>
  <c r="AG261" i="51"/>
  <c r="AC252" i="51"/>
  <c r="AH252" i="51" s="1"/>
  <c r="AG252" i="51"/>
  <c r="AC242" i="51"/>
  <c r="AH242" i="51" s="1"/>
  <c r="AG242" i="51"/>
  <c r="Z241" i="51"/>
  <c r="AC236" i="51"/>
  <c r="AH236" i="51" s="1"/>
  <c r="AG236" i="51"/>
  <c r="AC192" i="51"/>
  <c r="AH192" i="51" s="1"/>
  <c r="AG192" i="51"/>
  <c r="AC176" i="51"/>
  <c r="AH176" i="51" s="1"/>
  <c r="AG176" i="51"/>
  <c r="AC159" i="51"/>
  <c r="AH159" i="51" s="1"/>
  <c r="AG159" i="51"/>
  <c r="AG151" i="51"/>
  <c r="AC151" i="51"/>
  <c r="AH151" i="51" s="1"/>
  <c r="AG55" i="51"/>
  <c r="AC55" i="51"/>
  <c r="AH55" i="51" s="1"/>
  <c r="AC48" i="51"/>
  <c r="AH48" i="51" s="1"/>
  <c r="AG48" i="51"/>
  <c r="AC44" i="51"/>
  <c r="AH44" i="51" s="1"/>
  <c r="AG44" i="51"/>
  <c r="AC40" i="51"/>
  <c r="AH40" i="51" s="1"/>
  <c r="AG40" i="51"/>
  <c r="AG37" i="51"/>
  <c r="AC37" i="51"/>
  <c r="AH37" i="51" s="1"/>
  <c r="AG22" i="51"/>
  <c r="AC22" i="51"/>
  <c r="AH22" i="51" s="1"/>
  <c r="AC626" i="51"/>
  <c r="AH626" i="51" s="1"/>
  <c r="AG626" i="51"/>
  <c r="AG599" i="51"/>
  <c r="AC599" i="51"/>
  <c r="AH599" i="51" s="1"/>
  <c r="AC532" i="51"/>
  <c r="AH532" i="51" s="1"/>
  <c r="AG532" i="51"/>
  <c r="AC525" i="51"/>
  <c r="AH525" i="51" s="1"/>
  <c r="AG525" i="51"/>
  <c r="AC514" i="51"/>
  <c r="AH514" i="51" s="1"/>
  <c r="AG514" i="51"/>
  <c r="AG495" i="51"/>
  <c r="AC495" i="51"/>
  <c r="AH495" i="51" s="1"/>
  <c r="AC466" i="51"/>
  <c r="AH466" i="51" s="1"/>
  <c r="AG466" i="51"/>
  <c r="AC358" i="51"/>
  <c r="AH358" i="51" s="1"/>
  <c r="AG358" i="51"/>
  <c r="AG307" i="51"/>
  <c r="AC307" i="51"/>
  <c r="AH307" i="51" s="1"/>
  <c r="AC295" i="51"/>
  <c r="AH295" i="51" s="1"/>
  <c r="AG295" i="51"/>
  <c r="AC289" i="51"/>
  <c r="AH289" i="51" s="1"/>
  <c r="AG289" i="51"/>
  <c r="AC278" i="51"/>
  <c r="AH278" i="51" s="1"/>
  <c r="AG278" i="51"/>
  <c r="AG272" i="51"/>
  <c r="AC272" i="51"/>
  <c r="AH272" i="51" s="1"/>
  <c r="AG264" i="51"/>
  <c r="AC264" i="51"/>
  <c r="AH264" i="51" s="1"/>
  <c r="AG256" i="51"/>
  <c r="AC256" i="51"/>
  <c r="AH256" i="51" s="1"/>
  <c r="AG247" i="51"/>
  <c r="AC247" i="51"/>
  <c r="AH247" i="51" s="1"/>
  <c r="AG227" i="51"/>
  <c r="AC227" i="51"/>
  <c r="AH227" i="51" s="1"/>
  <c r="AG18" i="51"/>
  <c r="AC18" i="51"/>
  <c r="AH18" i="51" s="1"/>
  <c r="AC430" i="51"/>
  <c r="AH430" i="51" s="1"/>
  <c r="AG430" i="51"/>
  <c r="AG378" i="51"/>
  <c r="AC378" i="51"/>
  <c r="AH378" i="51" s="1"/>
  <c r="AG369" i="51"/>
  <c r="AC369" i="51"/>
  <c r="AH369" i="51" s="1"/>
  <c r="AG367" i="51"/>
  <c r="AC367" i="51"/>
  <c r="AH367" i="51" s="1"/>
  <c r="AC346" i="51"/>
  <c r="AH346" i="51" s="1"/>
  <c r="AG346" i="51"/>
  <c r="AC344" i="51"/>
  <c r="AH344" i="51" s="1"/>
  <c r="AG344" i="51"/>
  <c r="AC340" i="51"/>
  <c r="AH340" i="51" s="1"/>
  <c r="AG340" i="51"/>
  <c r="AG327" i="51"/>
  <c r="AC327" i="51"/>
  <c r="AH327" i="51" s="1"/>
  <c r="AG323" i="51"/>
  <c r="AC323" i="51"/>
  <c r="AH323" i="51" s="1"/>
  <c r="AG229" i="51"/>
  <c r="AC229" i="51"/>
  <c r="AH229" i="51" s="1"/>
  <c r="AG220" i="51"/>
  <c r="AC220" i="51"/>
  <c r="AH220" i="51" s="1"/>
  <c r="AG211" i="51"/>
  <c r="AC211" i="51"/>
  <c r="AH211" i="51" s="1"/>
  <c r="AG202" i="51"/>
  <c r="AC202" i="51"/>
  <c r="AH202" i="51" s="1"/>
  <c r="AG190" i="51"/>
  <c r="AC190" i="51"/>
  <c r="AH190" i="51" s="1"/>
  <c r="AC174" i="51"/>
  <c r="AH174" i="51" s="1"/>
  <c r="AG174" i="51"/>
  <c r="AG165" i="51"/>
  <c r="AC165" i="51"/>
  <c r="AH165" i="51" s="1"/>
  <c r="AC157" i="51"/>
  <c r="AH157" i="51" s="1"/>
  <c r="AG157" i="51"/>
  <c r="AG149" i="51"/>
  <c r="AC149" i="51"/>
  <c r="AH149" i="51" s="1"/>
  <c r="AC140" i="51"/>
  <c r="AH140" i="51" s="1"/>
  <c r="AG140" i="51"/>
  <c r="AG132" i="51"/>
  <c r="AC132" i="51"/>
  <c r="AH132" i="51" s="1"/>
  <c r="AC124" i="51"/>
  <c r="AH124" i="51" s="1"/>
  <c r="AG124" i="51"/>
  <c r="AG119" i="51"/>
  <c r="AC119" i="51"/>
  <c r="AH119" i="51" s="1"/>
  <c r="AC115" i="51"/>
  <c r="AH115" i="51" s="1"/>
  <c r="AG115" i="51"/>
  <c r="AG66" i="51"/>
  <c r="AC66" i="51"/>
  <c r="AH66" i="51" s="1"/>
  <c r="AG64" i="51"/>
  <c r="AC64" i="51"/>
  <c r="AH64" i="51" s="1"/>
  <c r="AG46" i="51"/>
  <c r="AC46" i="51"/>
  <c r="AH46" i="51" s="1"/>
  <c r="AC21" i="51"/>
  <c r="AH21" i="51" s="1"/>
  <c r="AG21" i="51"/>
  <c r="AC673" i="51"/>
  <c r="AG673" i="51"/>
  <c r="AC644" i="51" l="1"/>
  <c r="AH644" i="51" s="1"/>
  <c r="AT551" i="53"/>
  <c r="AC609" i="53"/>
  <c r="AH609" i="53" s="1"/>
  <c r="AC148" i="51"/>
  <c r="AH148" i="51" s="1"/>
  <c r="AG674" i="51"/>
  <c r="AG625" i="54"/>
  <c r="AC613" i="51"/>
  <c r="AH613" i="51" s="1"/>
  <c r="AG608" i="53"/>
  <c r="AC335" i="54"/>
  <c r="AH335" i="54" s="1"/>
  <c r="AG635" i="53"/>
  <c r="AG647" i="54"/>
  <c r="AO567" i="53"/>
  <c r="AC542" i="54"/>
  <c r="AH542" i="54" s="1"/>
  <c r="AN542" i="54" s="1"/>
  <c r="AC676" i="51"/>
  <c r="AH676" i="51" s="1"/>
  <c r="AG332" i="53"/>
  <c r="AG608" i="51"/>
  <c r="AT554" i="53"/>
  <c r="AC516" i="51"/>
  <c r="AH516" i="51" s="1"/>
  <c r="AT554" i="54"/>
  <c r="AC615" i="53"/>
  <c r="AH615" i="53" s="1"/>
  <c r="AO554" i="53"/>
  <c r="AC614" i="51"/>
  <c r="AH614" i="51" s="1"/>
  <c r="AS567" i="53"/>
  <c r="AC450" i="53"/>
  <c r="AH450" i="53" s="1"/>
  <c r="AC534" i="53"/>
  <c r="AH534" i="53" s="1"/>
  <c r="AS554" i="54"/>
  <c r="AG625" i="51"/>
  <c r="AG628" i="51"/>
  <c r="AC613" i="53"/>
  <c r="AH613" i="53" s="1"/>
  <c r="AS573" i="54"/>
  <c r="AC660" i="51"/>
  <c r="AH660" i="51" s="1"/>
  <c r="AC351" i="53"/>
  <c r="AH351" i="53" s="1"/>
  <c r="AC631" i="54"/>
  <c r="AH631" i="54" s="1"/>
  <c r="AO551" i="53"/>
  <c r="AC651" i="54"/>
  <c r="AH651" i="54" s="1"/>
  <c r="AO553" i="53"/>
  <c r="AO573" i="54"/>
  <c r="AT558" i="54"/>
  <c r="AT553" i="53"/>
  <c r="AG617" i="54"/>
  <c r="AG636" i="53"/>
  <c r="AO558" i="54"/>
  <c r="AC673" i="53"/>
  <c r="AC450" i="54"/>
  <c r="AH450" i="54" s="1"/>
  <c r="AG673" i="53"/>
  <c r="AC638" i="54"/>
  <c r="AH638" i="54" s="1"/>
  <c r="AT582" i="54"/>
  <c r="AO582" i="54"/>
  <c r="AS547" i="53"/>
  <c r="AO547" i="53"/>
  <c r="AT547" i="53"/>
  <c r="AS556" i="53"/>
  <c r="AO556" i="53"/>
  <c r="AT556" i="53"/>
  <c r="AO568" i="53"/>
  <c r="AT568" i="53"/>
  <c r="AS568" i="53"/>
  <c r="AS546" i="54"/>
  <c r="AO546" i="54"/>
  <c r="AT546" i="54"/>
  <c r="AO587" i="54"/>
  <c r="AT587" i="54"/>
  <c r="AS587" i="54"/>
  <c r="AT582" i="53"/>
  <c r="AS582" i="53"/>
  <c r="AO582" i="53"/>
  <c r="AT548" i="53"/>
  <c r="AS548" i="53"/>
  <c r="AO548" i="53"/>
  <c r="AT561" i="53"/>
  <c r="AS561" i="53"/>
  <c r="AO561" i="53"/>
  <c r="AO570" i="53"/>
  <c r="AT570" i="53"/>
  <c r="AS570" i="53"/>
  <c r="AO580" i="53"/>
  <c r="AT580" i="53"/>
  <c r="AS580" i="53"/>
  <c r="AS560" i="54"/>
  <c r="AT560" i="54"/>
  <c r="AO560" i="54"/>
  <c r="AO565" i="54"/>
  <c r="AT565" i="54"/>
  <c r="AS565" i="54"/>
  <c r="AS588" i="54"/>
  <c r="AO588" i="54"/>
  <c r="AT588" i="54"/>
  <c r="AT549" i="53"/>
  <c r="AS549" i="53"/>
  <c r="AO549" i="53"/>
  <c r="AT566" i="53"/>
  <c r="AS566" i="53"/>
  <c r="AO566" i="53"/>
  <c r="AO585" i="53"/>
  <c r="AT585" i="53"/>
  <c r="AS585" i="53"/>
  <c r="AT573" i="53"/>
  <c r="AS573" i="53"/>
  <c r="AO573" i="53"/>
  <c r="AS583" i="53"/>
  <c r="AO583" i="53"/>
  <c r="AT583" i="53"/>
  <c r="AS550" i="54"/>
  <c r="AO550" i="54"/>
  <c r="AT550" i="54"/>
  <c r="AT552" i="54"/>
  <c r="AS552" i="54"/>
  <c r="AO552" i="54"/>
  <c r="AS572" i="53"/>
  <c r="AO572" i="53"/>
  <c r="AT572" i="53"/>
  <c r="AS547" i="54"/>
  <c r="AO547" i="54"/>
  <c r="AT547" i="54"/>
  <c r="AT549" i="54"/>
  <c r="AS549" i="54"/>
  <c r="AO549" i="54"/>
  <c r="AO569" i="54"/>
  <c r="AT569" i="54"/>
  <c r="AS569" i="54"/>
  <c r="AS579" i="54"/>
  <c r="AO579" i="54"/>
  <c r="AT579" i="54"/>
  <c r="AS586" i="54"/>
  <c r="AT586" i="54"/>
  <c r="AO586" i="54"/>
  <c r="AT563" i="54"/>
  <c r="AS563" i="54"/>
  <c r="AO563" i="54"/>
  <c r="AT578" i="54"/>
  <c r="AS578" i="54"/>
  <c r="AO578" i="54"/>
  <c r="AS584" i="54"/>
  <c r="AO584" i="54"/>
  <c r="AT584" i="54"/>
  <c r="AT545" i="53"/>
  <c r="AS545" i="53"/>
  <c r="AO545" i="53"/>
  <c r="AS560" i="53"/>
  <c r="AO560" i="53"/>
  <c r="AT560" i="53"/>
  <c r="AS564" i="53"/>
  <c r="AO564" i="53"/>
  <c r="AT564" i="53"/>
  <c r="AS548" i="54"/>
  <c r="AT548" i="54"/>
  <c r="AO548" i="54"/>
  <c r="AS562" i="54"/>
  <c r="AO562" i="54"/>
  <c r="AT562" i="54"/>
  <c r="AS564" i="54"/>
  <c r="AO564" i="54"/>
  <c r="AT564" i="54"/>
  <c r="AO567" i="54"/>
  <c r="AT567" i="54"/>
  <c r="AS567" i="54"/>
  <c r="AT550" i="53"/>
  <c r="AS550" i="53"/>
  <c r="AO550" i="53"/>
  <c r="AO555" i="53"/>
  <c r="AT555" i="53"/>
  <c r="AS555" i="53"/>
  <c r="AO563" i="53"/>
  <c r="AT563" i="53"/>
  <c r="AS563" i="53"/>
  <c r="AT577" i="53"/>
  <c r="AS577" i="53"/>
  <c r="AO577" i="53"/>
  <c r="AS544" i="53"/>
  <c r="AO544" i="53"/>
  <c r="AT544" i="53"/>
  <c r="AT557" i="53"/>
  <c r="AS557" i="53"/>
  <c r="AO557" i="53"/>
  <c r="AS565" i="53"/>
  <c r="AO565" i="53"/>
  <c r="AT565" i="53"/>
  <c r="AG243" i="54"/>
  <c r="AC243" i="54"/>
  <c r="AH243" i="54" s="1"/>
  <c r="AN676" i="53"/>
  <c r="AH676" i="53"/>
  <c r="AH673" i="53" s="1"/>
  <c r="AS558" i="53"/>
  <c r="AO558" i="53"/>
  <c r="AT558" i="53"/>
  <c r="AS562" i="53"/>
  <c r="AO562" i="53"/>
  <c r="AT562" i="53"/>
  <c r="AT571" i="53"/>
  <c r="AS571" i="53"/>
  <c r="AO571" i="53"/>
  <c r="AT576" i="53"/>
  <c r="AS576" i="53"/>
  <c r="AO576" i="53"/>
  <c r="AT581" i="53"/>
  <c r="AS581" i="53"/>
  <c r="AO581" i="53"/>
  <c r="AO543" i="53"/>
  <c r="AT543" i="53"/>
  <c r="AS543" i="53"/>
  <c r="AS579" i="53"/>
  <c r="AO579" i="53"/>
  <c r="AT579" i="53"/>
  <c r="AS566" i="54"/>
  <c r="AO566" i="54"/>
  <c r="AT566" i="54"/>
  <c r="AO575" i="54"/>
  <c r="AT575" i="54"/>
  <c r="AS575" i="54"/>
  <c r="AT583" i="54"/>
  <c r="AS583" i="54"/>
  <c r="AO583" i="54"/>
  <c r="AO546" i="53"/>
  <c r="AT546" i="53"/>
  <c r="AS546" i="53"/>
  <c r="AO559" i="53"/>
  <c r="AT559" i="53"/>
  <c r="AS559" i="53"/>
  <c r="AA241" i="53"/>
  <c r="AF241" i="53"/>
  <c r="AC242" i="53"/>
  <c r="AH242" i="53" s="1"/>
  <c r="AG242" i="53"/>
  <c r="AT575" i="53"/>
  <c r="AS575" i="53"/>
  <c r="AO575" i="53"/>
  <c r="AT584" i="53"/>
  <c r="AS584" i="53"/>
  <c r="AO584" i="53"/>
  <c r="AT574" i="54"/>
  <c r="AS574" i="54"/>
  <c r="AO574" i="54"/>
  <c r="AO568" i="54"/>
  <c r="AT568" i="54"/>
  <c r="AS568" i="54"/>
  <c r="AH675" i="53"/>
  <c r="AN675" i="53"/>
  <c r="J8" i="52"/>
  <c r="C9" i="52"/>
  <c r="J9" i="52" s="1"/>
  <c r="AH673" i="51"/>
  <c r="AN673" i="51"/>
  <c r="AS545" i="51"/>
  <c r="AT545" i="51"/>
  <c r="AO545" i="51"/>
  <c r="AS551" i="51"/>
  <c r="AT551" i="51"/>
  <c r="AO551" i="51"/>
  <c r="AO564" i="51"/>
  <c r="AS564" i="51"/>
  <c r="AT564" i="51"/>
  <c r="AO573" i="51"/>
  <c r="AS573" i="51"/>
  <c r="AT573" i="51"/>
  <c r="AO583" i="51"/>
  <c r="AS583" i="51"/>
  <c r="AT583" i="51"/>
  <c r="AS554" i="51"/>
  <c r="AT554" i="51"/>
  <c r="AO554" i="51"/>
  <c r="AT556" i="51"/>
  <c r="AO556" i="51"/>
  <c r="AS556" i="51"/>
  <c r="AO562" i="51"/>
  <c r="AS562" i="51"/>
  <c r="AT562" i="51"/>
  <c r="AT558" i="51"/>
  <c r="AO558" i="51"/>
  <c r="AS558" i="51"/>
  <c r="AS544" i="51"/>
  <c r="AT544" i="51"/>
  <c r="AO544" i="51"/>
  <c r="AS553" i="51"/>
  <c r="AT553" i="51"/>
  <c r="AO553" i="51"/>
  <c r="AO561" i="51"/>
  <c r="AS561" i="51"/>
  <c r="AT561" i="51"/>
  <c r="AS570" i="51"/>
  <c r="AT570" i="51"/>
  <c r="AO570" i="51"/>
  <c r="AS580" i="51"/>
  <c r="AT580" i="51"/>
  <c r="AO580" i="51"/>
  <c r="AH675" i="51"/>
  <c r="AN675" i="51"/>
  <c r="AO576" i="51"/>
  <c r="AS576" i="51"/>
  <c r="AT576" i="51"/>
  <c r="AS581" i="51"/>
  <c r="AT581" i="51"/>
  <c r="AO581" i="51"/>
  <c r="AT550" i="51"/>
  <c r="AO550" i="51"/>
  <c r="AS550" i="51"/>
  <c r="AT559" i="51"/>
  <c r="AO559" i="51"/>
  <c r="AS559" i="51"/>
  <c r="AS567" i="51"/>
  <c r="AT567" i="51"/>
  <c r="AO567" i="51"/>
  <c r="AO577" i="51"/>
  <c r="AS577" i="51"/>
  <c r="AT577" i="51"/>
  <c r="AF241" i="51"/>
  <c r="AA241" i="51"/>
  <c r="AS543" i="51"/>
  <c r="AT543" i="51"/>
  <c r="AO543" i="51"/>
  <c r="AS560" i="51"/>
  <c r="AT560" i="51"/>
  <c r="AO560" i="51"/>
  <c r="AS568" i="51"/>
  <c r="AT568" i="51"/>
  <c r="AO568" i="51"/>
  <c r="AS579" i="51"/>
  <c r="AT579" i="51"/>
  <c r="AO579" i="51"/>
  <c r="AT549" i="51"/>
  <c r="AO549" i="51"/>
  <c r="AS549" i="51"/>
  <c r="AT547" i="51"/>
  <c r="AO547" i="51"/>
  <c r="AS547" i="51"/>
  <c r="AO566" i="51"/>
  <c r="AS566" i="51"/>
  <c r="AT566" i="51"/>
  <c r="AS571" i="51"/>
  <c r="AT571" i="51"/>
  <c r="AO571" i="51"/>
  <c r="AG243" i="51"/>
  <c r="AC243" i="51"/>
  <c r="AH243" i="51" s="1"/>
  <c r="AS586" i="51"/>
  <c r="AT586" i="51"/>
  <c r="AO586" i="51"/>
  <c r="AH671" i="51"/>
  <c r="AN671" i="51"/>
  <c r="AT548" i="51"/>
  <c r="AO548" i="51"/>
  <c r="AS548" i="51"/>
  <c r="AT557" i="51"/>
  <c r="AO557" i="51"/>
  <c r="AS557" i="51"/>
  <c r="AO565" i="51"/>
  <c r="AS565" i="51"/>
  <c r="AT565" i="51"/>
  <c r="AS575" i="51"/>
  <c r="AT575" i="51"/>
  <c r="AO575" i="51"/>
  <c r="AO584" i="51"/>
  <c r="AS584" i="51"/>
  <c r="AT584" i="51"/>
  <c r="AN672" i="51"/>
  <c r="AH672" i="51"/>
  <c r="AS585" i="51"/>
  <c r="AT585" i="51"/>
  <c r="AO585" i="51"/>
  <c r="AS546" i="51"/>
  <c r="AT546" i="51"/>
  <c r="AO546" i="51"/>
  <c r="AS555" i="51"/>
  <c r="AT555" i="51"/>
  <c r="AO555" i="51"/>
  <c r="AS563" i="51"/>
  <c r="AT563" i="51"/>
  <c r="AO563" i="51"/>
  <c r="AO572" i="51"/>
  <c r="AS572" i="51"/>
  <c r="AT572" i="51"/>
  <c r="AO582" i="51"/>
  <c r="AS582" i="51"/>
  <c r="AT582" i="51"/>
  <c r="AH674" i="51"/>
  <c r="AN674" i="51"/>
  <c r="AN676" i="51" l="1"/>
  <c r="T40" i="59"/>
  <c r="P40" i="59" s="1"/>
  <c r="T36" i="51"/>
  <c r="P36" i="51" s="1"/>
  <c r="T36" i="53"/>
  <c r="P36" i="53" s="1"/>
  <c r="T36" i="54"/>
  <c r="AD36" i="54" s="1"/>
  <c r="AC241" i="53"/>
  <c r="AH241" i="53" s="1"/>
  <c r="AG241" i="53"/>
  <c r="AC241" i="51"/>
  <c r="AH241" i="51" s="1"/>
  <c r="AG241" i="51"/>
  <c r="AD40" i="59" l="1"/>
  <c r="S40" i="59"/>
  <c r="Q40" i="59"/>
  <c r="AD36" i="51"/>
  <c r="Q36" i="54"/>
  <c r="Q36" i="51"/>
  <c r="W40" i="59"/>
  <c r="Z40" i="59" s="1"/>
  <c r="AA40" i="59" s="1"/>
  <c r="S36" i="51"/>
  <c r="S36" i="53"/>
  <c r="AD36" i="53"/>
  <c r="Q36" i="53"/>
  <c r="S36" i="54"/>
  <c r="P36" i="54"/>
  <c r="W36" i="54" s="1"/>
  <c r="Z36" i="54" s="1"/>
  <c r="W36" i="53"/>
  <c r="Z36" i="53" s="1"/>
  <c r="AA36" i="53" s="1"/>
  <c r="W36" i="51"/>
  <c r="Z36" i="51" s="1"/>
  <c r="AF40" i="59" l="1"/>
  <c r="AG40" i="59" s="1"/>
  <c r="AF36" i="53"/>
  <c r="AG36" i="53" s="1"/>
  <c r="AA36" i="54"/>
  <c r="AF36" i="54"/>
  <c r="AF36" i="51"/>
  <c r="AA36" i="51"/>
  <c r="AC40" i="59" l="1"/>
  <c r="AH40" i="59" s="1"/>
  <c r="AC36" i="53"/>
  <c r="AH36" i="53" s="1"/>
  <c r="AG36" i="54"/>
  <c r="AC36" i="54"/>
  <c r="AH36" i="54" s="1"/>
  <c r="AG36" i="51"/>
  <c r="AC36" i="51"/>
  <c r="AH36" i="51" s="1"/>
  <c r="T658" i="59" l="1"/>
  <c r="T657" i="59"/>
  <c r="T653" i="59"/>
  <c r="T664" i="59"/>
  <c r="T665" i="59"/>
  <c r="T655" i="59"/>
  <c r="T656" i="59"/>
  <c r="T654" i="59"/>
  <c r="T662" i="59"/>
  <c r="T663" i="59"/>
  <c r="T659" i="59"/>
  <c r="AD654" i="59" l="1"/>
  <c r="P654" i="59"/>
  <c r="S654" i="59"/>
  <c r="Q654" i="59"/>
  <c r="AD664" i="59"/>
  <c r="P664" i="59"/>
  <c r="Q664" i="59"/>
  <c r="S664" i="59"/>
  <c r="T661" i="59"/>
  <c r="T660" i="59"/>
  <c r="S659" i="59"/>
  <c r="Q659" i="59"/>
  <c r="AD659" i="59"/>
  <c r="P659" i="59"/>
  <c r="P662" i="59"/>
  <c r="AD662" i="59"/>
  <c r="Q662" i="59"/>
  <c r="S662" i="59"/>
  <c r="AD656" i="59"/>
  <c r="P656" i="59"/>
  <c r="S656" i="59"/>
  <c r="Q656" i="59"/>
  <c r="AD665" i="59"/>
  <c r="P665" i="59"/>
  <c r="S665" i="59"/>
  <c r="Q665" i="59"/>
  <c r="AD653" i="59"/>
  <c r="P653" i="59"/>
  <c r="Q653" i="59"/>
  <c r="S653" i="59"/>
  <c r="AD657" i="59"/>
  <c r="P657" i="59"/>
  <c r="Q657" i="59"/>
  <c r="S657" i="59"/>
  <c r="P663" i="59"/>
  <c r="S663" i="59"/>
  <c r="AD663" i="59"/>
  <c r="Q663" i="59"/>
  <c r="AD655" i="59"/>
  <c r="P655" i="59"/>
  <c r="Q655" i="59"/>
  <c r="S655" i="59"/>
  <c r="AD658" i="59"/>
  <c r="S658" i="59"/>
  <c r="Q658" i="59"/>
  <c r="P658" i="59"/>
  <c r="W658" i="59" l="1"/>
  <c r="Z658" i="59" s="1"/>
  <c r="AA658" i="59" s="1"/>
  <c r="W659" i="59"/>
  <c r="Z659" i="59" s="1"/>
  <c r="AF659" i="59" s="1"/>
  <c r="AG659" i="59" s="1"/>
  <c r="W655" i="59"/>
  <c r="Z655" i="59" s="1"/>
  <c r="W657" i="59"/>
  <c r="Z657" i="59" s="1"/>
  <c r="W653" i="59"/>
  <c r="Z653" i="59" s="1"/>
  <c r="W665" i="59"/>
  <c r="Z665" i="59" s="1"/>
  <c r="W656" i="59"/>
  <c r="Z656" i="59" s="1"/>
  <c r="AD660" i="59"/>
  <c r="S660" i="59"/>
  <c r="Q660" i="59"/>
  <c r="P660" i="59"/>
  <c r="W664" i="59"/>
  <c r="Z664" i="59" s="1"/>
  <c r="W654" i="59"/>
  <c r="Z654" i="59" s="1"/>
  <c r="W663" i="59"/>
  <c r="Z663" i="59" s="1"/>
  <c r="W662" i="59"/>
  <c r="Z662" i="59" s="1"/>
  <c r="P661" i="59"/>
  <c r="AD661" i="59"/>
  <c r="Q661" i="59"/>
  <c r="S661" i="59"/>
  <c r="AF658" i="59" l="1"/>
  <c r="AG658" i="59" s="1"/>
  <c r="AA659" i="59"/>
  <c r="AC659" i="59"/>
  <c r="AH659" i="59" s="1"/>
  <c r="AA663" i="59"/>
  <c r="AF663" i="59"/>
  <c r="AA654" i="59"/>
  <c r="AF654" i="59"/>
  <c r="W660" i="59"/>
  <c r="Z660" i="59" s="1"/>
  <c r="AA665" i="59"/>
  <c r="AF665" i="59"/>
  <c r="AA657" i="59"/>
  <c r="AF657" i="59"/>
  <c r="W661" i="59"/>
  <c r="Z661" i="59" s="1"/>
  <c r="AF662" i="59"/>
  <c r="AA662" i="59"/>
  <c r="AF664" i="59"/>
  <c r="AA664" i="59"/>
  <c r="AA656" i="59"/>
  <c r="AF656" i="59"/>
  <c r="AA653" i="59"/>
  <c r="AF653" i="59"/>
  <c r="AF655" i="59"/>
  <c r="AA655" i="59"/>
  <c r="AC658" i="59" l="1"/>
  <c r="AH658" i="59" s="1"/>
  <c r="AG655" i="59"/>
  <c r="AC655" i="59"/>
  <c r="AH655" i="59" s="1"/>
  <c r="AA661" i="59"/>
  <c r="AF661" i="59"/>
  <c r="AG654" i="59"/>
  <c r="AC654" i="59"/>
  <c r="AH654" i="59" s="1"/>
  <c r="AG663" i="59"/>
  <c r="AC663" i="59"/>
  <c r="AH663" i="59" s="1"/>
  <c r="AG653" i="59"/>
  <c r="AC653" i="59"/>
  <c r="AH653" i="59" s="1"/>
  <c r="AG656" i="59"/>
  <c r="AC656" i="59"/>
  <c r="AH656" i="59" s="1"/>
  <c r="AG664" i="59"/>
  <c r="AC664" i="59"/>
  <c r="AH664" i="59" s="1"/>
  <c r="AG662" i="59"/>
  <c r="AC662" i="59"/>
  <c r="AH662" i="59" s="1"/>
  <c r="AG657" i="59"/>
  <c r="AC657" i="59"/>
  <c r="AH657" i="59" s="1"/>
  <c r="AG665" i="59"/>
  <c r="AC665" i="59"/>
  <c r="AH665" i="59" s="1"/>
  <c r="AF660" i="59"/>
  <c r="AA660" i="59"/>
  <c r="AG661" i="59" l="1"/>
  <c r="AC661" i="59"/>
  <c r="AH661" i="59" s="1"/>
  <c r="AG660" i="59"/>
  <c r="AC660" i="59"/>
  <c r="AH660" i="59" s="1"/>
</calcChain>
</file>

<file path=xl/comments1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T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J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J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J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3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7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L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30% за приемы, 
15%
 - за направление на комплексный прием</t>
        </r>
      </text>
    </comment>
    <comment ref="T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E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Спирометр SPIROVIT SP-1</t>
        </r>
      </text>
    </comment>
    <comment ref="J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 25т.р. Афанасьева,
Аллерголог - 35% 
</t>
        </r>
      </text>
    </comment>
    <comment ref="E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L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L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K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K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J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J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J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J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J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3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и Насыбулина приемы  за оклад 18000,собст. Манипул. 20%</t>
        </r>
      </text>
    </comment>
    <comment ref="C28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K2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C29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K2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D29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Насыбуллина и Баймуратов оклад 18000, собс.манип. -20%, Бирюков 40%, Андреев 30% приемы, манипул 35%</t>
        </r>
      </text>
    </comment>
    <comment ref="K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3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L3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"АИР-У плюс"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изменение по служ</t>
        </r>
      </text>
    </comment>
    <comment ref="K3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20% за направление, 20%- доктору</t>
        </r>
      </text>
    </comment>
    <comment ref="L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C34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5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служебке 1 пиявка, время уменьш., стало 40мин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5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6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C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7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7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B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 вазелином</t>
        </r>
      </text>
    </comment>
    <comment ref="C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9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40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4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D4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50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5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D50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5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1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1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5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5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5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5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5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</commentList>
</comments>
</file>

<file path=xl/comments2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T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J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J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J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3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7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L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30% за приемы, 
15%
 - за направление на комплексный прием</t>
        </r>
      </text>
    </comment>
    <comment ref="T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E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Спирометр SPIROVIT SP-1</t>
        </r>
      </text>
    </comment>
    <comment ref="J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 25т.р. Афанасьева,
Аллерголог - 35% 
</t>
        </r>
      </text>
    </comment>
    <comment ref="E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L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L1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K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K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J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4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J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J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J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J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1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и Насыбулина приемы  за оклад 18000,собст. Манипул. 20%</t>
        </r>
      </text>
    </comment>
    <comment ref="C28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K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C28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K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D29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Насыбуллина и Баймуратов оклад 18000, собс.манип. -20%, Бирюков 40%, Андреев 30% приемы, манипул 35%</t>
        </r>
      </text>
    </comment>
    <comment ref="K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K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"АИР-У плюс"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3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изменение по служ</t>
        </r>
      </text>
    </comment>
    <comment ref="K3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20% за направление, 20%- доктору</t>
        </r>
      </text>
    </comment>
    <comment ref="L3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C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K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4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служебке 1 пиявка, время уменьш., стало 40мин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4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3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C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4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B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 вазелином</t>
        </r>
      </text>
    </comment>
    <comment ref="C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3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D49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D4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8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8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4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4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5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5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5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J6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6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6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6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6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6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</commentList>
</comments>
</file>

<file path=xl/comments3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T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J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J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J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3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7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L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30% за приемы, 
15%
 - за направление на комплексный прием</t>
        </r>
      </text>
    </comment>
    <comment ref="T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E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Спирометр SPIROVIT SP-1</t>
        </r>
      </text>
    </comment>
    <comment ref="J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 25т.р. Афанасьева,
Аллерголог - 35% 
</t>
        </r>
      </text>
    </comment>
    <comment ref="E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L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L1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K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K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J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4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J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J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J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J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1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и Насыбулина приемы  за оклад 18000,собст. Манипул. 20%</t>
        </r>
      </text>
    </comment>
    <comment ref="C28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K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C28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K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D29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Насыбуллина и Баймуратов оклад 18000, собс.манип. -20%, Бирюков 40%, Андреев 30% приемы, манипул 35%</t>
        </r>
      </text>
    </comment>
    <comment ref="K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K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"АИР-У плюс"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3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изменение по служ</t>
        </r>
      </text>
    </comment>
    <comment ref="K3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20% за направление, 20%- доктору</t>
        </r>
      </text>
    </comment>
    <comment ref="L3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C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K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4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служебке 1 пиявка, время уменьш., стало 40мин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4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3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C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4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B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 вазелином</t>
        </r>
      </text>
    </comment>
    <comment ref="C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3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D49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D4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8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8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4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4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5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5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5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</commentList>
</comments>
</file>

<file path=xl/comments4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1 % Милевская, 
0,5% Андреев,
0,5% Просвиров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J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за собст.манипуляции + 15% за направление, 
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</t>
        </r>
      </text>
    </comment>
    <comment ref="K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3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</t>
        </r>
      </text>
    </comment>
    <comment ref="J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4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8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50% за приемы с улицы, 
15%
 - за направление на комплексный прием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E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J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E2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L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E2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L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E24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9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2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C29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L2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C29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L29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D2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2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2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3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3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B3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0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0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1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L31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B3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K3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кинези (код 9045, 9050) - 30%, Андреев- манипул35%</t>
        </r>
      </text>
    </comment>
    <comment ref="C34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кинези (код 9045, 9050) - 30%, Андреев- манипул35%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J366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7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8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9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C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J370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1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J372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5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J376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C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8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39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3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9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5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B5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B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D5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51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D5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51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D5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5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D5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5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K52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D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D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D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5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5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59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0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0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0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2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2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Услуги косметологии
</t>
        </r>
      </text>
    </comment>
    <comment ref="F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23000
</t>
        </r>
      </text>
    </comment>
    <comment ref="U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45800</t>
        </r>
      </text>
    </comment>
    <comment ref="U6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U6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L6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6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2503380 - аппарат куплен в августе 2017г,
ТО - 160250- в год
Срок амортизации 3 года, в день максимум среднее 4 процедуры</t>
        </r>
      </text>
    </comment>
    <comment ref="F6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88000
</t>
        </r>
      </text>
    </comment>
    <comment ref="U6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U6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7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B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препарат до 500р</t>
        </r>
      </text>
    </comment>
    <comment ref="F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575000
</t>
        </r>
      </text>
    </comment>
    <comment ref="L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</commentList>
</comments>
</file>

<file path=xl/comments5.xml><?xml version="1.0" encoding="utf-8"?>
<comments xmlns="http://schemas.openxmlformats.org/spreadsheetml/2006/main">
  <authors>
    <author>sanbuh5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</commentList>
</comments>
</file>

<file path=xl/comments6.xml><?xml version="1.0" encoding="utf-8"?>
<comments xmlns="http://schemas.openxmlformats.org/spreadsheetml/2006/main">
  <authors>
    <author>sanbuh5</author>
    <author>serg</author>
    <author>ohrtr</author>
    <author>Экономист</author>
    <author>Мандрейкина</author>
  </authors>
  <commentList>
    <comment ref="B53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B59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8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3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3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3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3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59" authorId="1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B17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B20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B20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B236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B282" authorId="2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C2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B310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311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312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313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314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31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359" authorId="4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C364" authorId="4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B39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397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C4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B673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препарат до 500р</t>
        </r>
      </text>
    </comment>
  </commentList>
</comments>
</file>

<file path=xl/sharedStrings.xml><?xml version="1.0" encoding="utf-8"?>
<sst xmlns="http://schemas.openxmlformats.org/spreadsheetml/2006/main" count="10368" uniqueCount="1279">
  <si>
    <t>Прием врача-кардиолога</t>
  </si>
  <si>
    <t>Прием врача-невролога</t>
  </si>
  <si>
    <t>Прием врача-уролога-андролога</t>
  </si>
  <si>
    <t>Прием врача-гастроэнтеролога</t>
  </si>
  <si>
    <t>Прием врача-физиотерапевта</t>
  </si>
  <si>
    <t>Прием врача-рефлексотерапевта</t>
  </si>
  <si>
    <t>Прием врача-офтальмолога</t>
  </si>
  <si>
    <t>Прием врача-оториноларинголога</t>
  </si>
  <si>
    <t>Выписка из медицинской карты для другого учреждения</t>
  </si>
  <si>
    <t>1048а</t>
  </si>
  <si>
    <t>Функциональная диагностика</t>
  </si>
  <si>
    <t>Спирография</t>
  </si>
  <si>
    <t>Инъекции внутримышечные</t>
  </si>
  <si>
    <t>3007</t>
  </si>
  <si>
    <t>Инъекции внутривенные</t>
  </si>
  <si>
    <t>Инъекции подкожные</t>
  </si>
  <si>
    <t>Отоларингологические услуги</t>
  </si>
  <si>
    <t>Введение в ухо турунды с лекарственным средством</t>
  </si>
  <si>
    <t>Туалет уха</t>
  </si>
  <si>
    <t>Удаление инородного тела из наружного уха</t>
  </si>
  <si>
    <t>Удаление серной пробки из наружного слухового прохода</t>
  </si>
  <si>
    <t>Новокаиновая блокада по точкам</t>
  </si>
  <si>
    <t>Вливание в гортань лекарственных средств</t>
  </si>
  <si>
    <t>Смазывание небных миндалин и задней стенки глотки</t>
  </si>
  <si>
    <t>Анемизация слизистой оболочки  носа</t>
  </si>
  <si>
    <t>Блокада внутриносовая</t>
  </si>
  <si>
    <t>Массаж барабанной перепонки</t>
  </si>
  <si>
    <t>Проверка слуха речевая</t>
  </si>
  <si>
    <t>Офтальмологические услуги</t>
  </si>
  <si>
    <t>Подбор простых очков</t>
  </si>
  <si>
    <t>Измерение внутриглазного давления -тонометрия (2 глаза)</t>
  </si>
  <si>
    <t>Осмотр глазного дна с линзой Гольдмана</t>
  </si>
  <si>
    <t>Исследование аккомодации</t>
  </si>
  <si>
    <t>Измерение полей зрения-периметрия</t>
  </si>
  <si>
    <t>Удаление инородного тела с конъюнктивы</t>
  </si>
  <si>
    <t>Осмотр на щелевой лампе-биомикроскопия</t>
  </si>
  <si>
    <t>Снятие послеоперационного роговичного шва</t>
  </si>
  <si>
    <t>Услуги гинекологического отделения</t>
  </si>
  <si>
    <t>Введение ВМС (без стоимости ВМС)</t>
  </si>
  <si>
    <t>Удаление ВМС под контролем УЗИ  (осложненное)</t>
  </si>
  <si>
    <t>-</t>
  </si>
  <si>
    <t>Выскабливание цервикального канала</t>
  </si>
  <si>
    <t>Радиоволновая хирургия шейки матки с местным обезболиванием апп.ЭХВЧ-50-02 "Фотек"</t>
  </si>
  <si>
    <t>Процедура гинекологическая лечебная Гинек.комбайн"АРRO 110"</t>
  </si>
  <si>
    <t>Биопсия шейки матки</t>
  </si>
  <si>
    <t>Услуги травматолога-ортопеда</t>
  </si>
  <si>
    <t>Перевязка</t>
  </si>
  <si>
    <t>Снятие швов</t>
  </si>
  <si>
    <t>Снятие гипсовой лонгеты</t>
  </si>
  <si>
    <t>Снятие гипсовой повязки</t>
  </si>
  <si>
    <t>Коррекция состояния гипсовой повязки</t>
  </si>
  <si>
    <t>Пункция сустава</t>
  </si>
  <si>
    <t>Услуги уролога</t>
  </si>
  <si>
    <t>Урофлуометрия</t>
  </si>
  <si>
    <t>Микроскопия нативного мазка</t>
  </si>
  <si>
    <t>Цистоскопия с биопсией</t>
  </si>
  <si>
    <t>Бужирование уретры</t>
  </si>
  <si>
    <t>Инстилляция уретры (без ст-ти препарата)</t>
  </si>
  <si>
    <t>Инстилляция мочевого пузыря (без ст-ти препарата)</t>
  </si>
  <si>
    <t>Замена нефростомического дренажа</t>
  </si>
  <si>
    <t>Замена цистостомической трубки</t>
  </si>
  <si>
    <t>Блокада новокаиновая парапростатическая</t>
  </si>
  <si>
    <t>Блокада новокаиновая пресакральная</t>
  </si>
  <si>
    <t>Массаж простаты</t>
  </si>
  <si>
    <t>Блокада новокаиновая семенного канатика</t>
  </si>
  <si>
    <t>Пункция гидроцеле</t>
  </si>
  <si>
    <t>Сеансы</t>
  </si>
  <si>
    <t>Услуги массажиста</t>
  </si>
  <si>
    <t>Бальнеолечение</t>
  </si>
  <si>
    <t>Инфракрасная кабина</t>
  </si>
  <si>
    <t>Подводный душ-массаж</t>
  </si>
  <si>
    <t>Сухая углекислая ванна</t>
  </si>
  <si>
    <t>Жемчужная ванна</t>
  </si>
  <si>
    <t>Физио-механотерапия</t>
  </si>
  <si>
    <t>Пассивная мобилизация коленного и тазобедренного сустава на аппарате "АРТРОМОТ"(1 сеанс)</t>
  </si>
  <si>
    <t>Ультразвуковые исследования</t>
  </si>
  <si>
    <t>Трансабдоминальное УЗИ органов малого таза</t>
  </si>
  <si>
    <t>УЗИ коленных суставов</t>
  </si>
  <si>
    <t>УЗИ тазобедренных суставов</t>
  </si>
  <si>
    <t>УЗИ плечевых суставов</t>
  </si>
  <si>
    <t>УЗИ печени и  желчного пузыря</t>
  </si>
  <si>
    <t>УЗИ локтевых суставов</t>
  </si>
  <si>
    <t>УЗИ  предстательной железы трансабдоминально</t>
  </si>
  <si>
    <t>УЗИ мочевого пузыря с определением остаточной мочи</t>
  </si>
  <si>
    <t>УЗИ мелких суставов стоп</t>
  </si>
  <si>
    <t>УЗИ щитовидной железы</t>
  </si>
  <si>
    <t>УЗИ лимфатических узлов</t>
  </si>
  <si>
    <t>УЗИ лучезапястных суставов</t>
  </si>
  <si>
    <t>УЗИ органов мошонки</t>
  </si>
  <si>
    <t>Код</t>
  </si>
  <si>
    <t>Наименование услуги</t>
  </si>
  <si>
    <t>Время процедуры</t>
  </si>
  <si>
    <t>Ср. кол-во минут в месяц</t>
  </si>
  <si>
    <t>Прямые затраты</t>
  </si>
  <si>
    <t>Косвенные затраты</t>
  </si>
  <si>
    <t>Всего себестоимость</t>
  </si>
  <si>
    <t xml:space="preserve">Рентабельность </t>
  </si>
  <si>
    <t xml:space="preserve">Оклад </t>
  </si>
  <si>
    <t>ФОТ мед. персонала</t>
  </si>
  <si>
    <t>Износ обор.</t>
  </si>
  <si>
    <t>Итого прямые затраты</t>
  </si>
  <si>
    <t>Коэф-т для косвенных расходов</t>
  </si>
  <si>
    <t>Итого косвенные затраты</t>
  </si>
  <si>
    <t xml:space="preserve">Прием врача-терапевта </t>
  </si>
  <si>
    <t xml:space="preserve">Прием врача-мануального терапевта </t>
  </si>
  <si>
    <t xml:space="preserve">Прием врача-эндокринолога </t>
  </si>
  <si>
    <t xml:space="preserve">Прием врача-травматолога ортопеда </t>
  </si>
  <si>
    <t>Лечение уха</t>
  </si>
  <si>
    <t>Лечение горла</t>
  </si>
  <si>
    <t xml:space="preserve">Ретроградное вливание лекарственных средств в носоглотку </t>
  </si>
  <si>
    <t>Лечение носа</t>
  </si>
  <si>
    <t>Другие Лор манипуляции</t>
  </si>
  <si>
    <t>Проверка слуха камертонная</t>
  </si>
  <si>
    <t>Туширование задней стенки глотки лекарственными препаратами</t>
  </si>
  <si>
    <t xml:space="preserve">Удаление ВМС </t>
  </si>
  <si>
    <t xml:space="preserve">Взятие мазка из уретры </t>
  </si>
  <si>
    <t xml:space="preserve">Забор секрета предстательной железы </t>
  </si>
  <si>
    <t xml:space="preserve">Цистоскопия </t>
  </si>
  <si>
    <t xml:space="preserve">Замена катетера Петцера </t>
  </si>
  <si>
    <t xml:space="preserve">Вправление парафимоза </t>
  </si>
  <si>
    <t>Урогенитальная электростимуляция (аппаратом "Андрогин")</t>
  </si>
  <si>
    <t>ЛОД-терапия на аппарате "АИР"</t>
  </si>
  <si>
    <t xml:space="preserve">Мануальной терапии </t>
  </si>
  <si>
    <t>Гидромассажная ванна</t>
  </si>
  <si>
    <t>Дозированное вытяжение позвоночника и крупных суставов конечностей на аппарате "ОРМЕД-профессионал" Паравертебральный вибромассаж позвоночника без вытяжения</t>
  </si>
  <si>
    <t>Локальная криотерапия на  аппарате "Криофлоу 1000"(1 сеанс)</t>
  </si>
  <si>
    <t>Вакуумный массаж на аппарате "Физиоактив"COMBI 400V" (1 сеанс)</t>
  </si>
  <si>
    <t>Электротерапия на аппарате "Физиоактив" COMBI 400V" (1 сеанс)</t>
  </si>
  <si>
    <t>Прессотерапия на аппарате "Пульстар"(1 сеанс)</t>
  </si>
  <si>
    <t>Cito Лаболаторные анализы:</t>
  </si>
  <si>
    <t xml:space="preserve">Цена, руб.                </t>
  </si>
  <si>
    <t>Принятие экспертного решения врачом любой специальности с выдачей листка нетрудоспособности (студенческой справки)</t>
  </si>
  <si>
    <t xml:space="preserve"> "УТВЕРЖДАЮ"</t>
  </si>
  <si>
    <t>Кабинет</t>
  </si>
  <si>
    <t>комплекс аппаратно-программный "КАРДИОТЕХНИКА-04"</t>
  </si>
  <si>
    <t>Спирометр SPIROVIT SP-1</t>
  </si>
  <si>
    <t>Электрокардиограф Cardipia 400</t>
  </si>
  <si>
    <t>Аппарат АРТРОМОТ-SP3 двиг. для продол.пас/ мобил.</t>
  </si>
  <si>
    <t>Аппарат АРТРОМОТ-К1 двиг. для продол.пас/ мобил</t>
  </si>
  <si>
    <t>Аппарат лок. криотерапии Криофлоу 1000</t>
  </si>
  <si>
    <t>Аппарат Ротта</t>
  </si>
  <si>
    <t>Аппарат ультазвуковой Sonix SP</t>
  </si>
  <si>
    <t>Кабина инфракрасная InfaDoc SF-4 DW</t>
  </si>
  <si>
    <t>Ванна сухая углекислая "Реабокс"</t>
  </si>
  <si>
    <t>Аппарат Ормед-профессионал дозир.выт.позвоночника</t>
  </si>
  <si>
    <t>Ванна гидромассажная AQUADELICIA</t>
  </si>
  <si>
    <t>Аппарат для ДВМ терапии "ДВМ-02" СОЛНЫШКО</t>
  </si>
  <si>
    <t>Аппарат для комбинированной терапии серии 400(мц12</t>
  </si>
  <si>
    <t>Аппарат лазерный терапевтич. "Азор-2К-02"(03/12)</t>
  </si>
  <si>
    <t>Аппарат магнитно-инфрокрасный РИКТА 04/4 (03/2012)</t>
  </si>
  <si>
    <t>Аппарат Поток-1 (04/2012)</t>
  </si>
  <si>
    <t>Микроскоп бинокулярный Микмед-5</t>
  </si>
  <si>
    <t>Аппарат лазерной терапии "Матрикс-ВЛОК"</t>
  </si>
  <si>
    <t>Аппарат "АИР-У плюс"</t>
  </si>
  <si>
    <t>Комплект аппаратно-программный "Андро-Гин" 03/12</t>
  </si>
  <si>
    <t>Установка магнитотерапевтическая УМТвп "Мадин"</t>
  </si>
  <si>
    <t>Шкаф опрыскивающий NIAGARA</t>
  </si>
  <si>
    <t>Аппарат "Гинетон-ММ" (базовй комплект) м.цен 03/12</t>
  </si>
  <si>
    <t>Аппарат ЭХВЧ-80-02 "Фотек" (04/2012)</t>
  </si>
  <si>
    <t>Система гинекологическая общего лечения Apro-110</t>
  </si>
  <si>
    <t>Время работы оборудования</t>
  </si>
  <si>
    <t>ФИО</t>
  </si>
  <si>
    <t>Меди-каменты и расходные материалы</t>
  </si>
  <si>
    <t>Холтеровское мониторирование  ЭКГ с расшифровкой</t>
  </si>
  <si>
    <t>Внутривенное лазерное облучение крови (ВЛОК)</t>
  </si>
  <si>
    <t>Аппарат для прессотерапии Pulsar PSX c принадлежно</t>
  </si>
  <si>
    <t>Душ Шарко</t>
  </si>
  <si>
    <t>Глюкометр Accu-Chek Active</t>
  </si>
  <si>
    <t>Оборудование</t>
  </si>
  <si>
    <t>Озонотерапия (ОЗТ)</t>
  </si>
  <si>
    <t>Веерный душ</t>
  </si>
  <si>
    <t>Консультация врача - коррекция лечения (назначения других клиник)</t>
  </si>
  <si>
    <t>Апп-т ультазвук. тер-и одночаст. УЗТ1.01Ф"Медтеко"или Аппарат для комбинированной терапии серии 400(мц12</t>
  </si>
  <si>
    <t>Прием врача дерматовенеролога</t>
  </si>
  <si>
    <t>Внутривенные капельные вливания (200 мл.)</t>
  </si>
  <si>
    <t>Внутривенные капельные вливания (400 мл.)</t>
  </si>
  <si>
    <t>Забор мазка (во время приема)</t>
  </si>
  <si>
    <t>Забор крови (внутривенный)</t>
  </si>
  <si>
    <t xml:space="preserve">Услуги процедурного кабинета </t>
  </si>
  <si>
    <t>мед.сестра</t>
  </si>
  <si>
    <t>1060а</t>
  </si>
  <si>
    <t>Всего расходники</t>
  </si>
  <si>
    <t>в т.ч.</t>
  </si>
  <si>
    <t>материалы, руб.</t>
  </si>
  <si>
    <t>амортиз., инструментар.</t>
  </si>
  <si>
    <t>Стоимость услуги без расходников, руб.</t>
  </si>
  <si>
    <t>Инсуфляция в полость носа и глотки порошка стрептоцида</t>
  </si>
  <si>
    <t>Меатотимпанальная блокада</t>
  </si>
  <si>
    <t>Промывание наружного слухового прохода раствором антисептика</t>
  </si>
  <si>
    <t>Промывание аттика раствором антисептика</t>
  </si>
  <si>
    <t>Анестезия спреем Лидокаин 10%</t>
  </si>
  <si>
    <t>Анестезия аппликационная</t>
  </si>
  <si>
    <t>Анестезия инфильтрационная</t>
  </si>
  <si>
    <t>Удаление тампонов из полости носа</t>
  </si>
  <si>
    <t>Удаление инородного тела из носа</t>
  </si>
  <si>
    <t>Удаление инородного тела из гортаноглотки</t>
  </si>
  <si>
    <t>Введение в полость носа турунды с лекарственным средством</t>
  </si>
  <si>
    <t>Промывание лакун небных миндалин с помощью канюли и шприца</t>
  </si>
  <si>
    <t>Инъекции в заднюю стенку глотки и боковые валики глотки</t>
  </si>
  <si>
    <t>Взятие мазка из носа и глотки</t>
  </si>
  <si>
    <t xml:space="preserve">Установка ЛОР MODULA </t>
  </si>
  <si>
    <t>Набор камертона</t>
  </si>
  <si>
    <t>Гальвано-электрофорез (апп."Поток-1") (1 сеанс)</t>
  </si>
  <si>
    <t>Катетеризация мочеточника</t>
  </si>
  <si>
    <t>Катетеризация мочевого пузыря мягким катетером</t>
  </si>
  <si>
    <t>Катетеризация мочевого пузыря металлическим катетером</t>
  </si>
  <si>
    <t>1051а</t>
  </si>
  <si>
    <t>Мед. осмотр для посещения бассейна</t>
  </si>
  <si>
    <t>Ультразвуковая гистеросальпингоскопия</t>
  </si>
  <si>
    <t>Аппарат Aloha</t>
  </si>
  <si>
    <t>Йодобромные орошения на аппарате APRO</t>
  </si>
  <si>
    <t>Вскрытие кисты шейки матки с помощью аппарата "Фотек"</t>
  </si>
  <si>
    <t>Апп-т ультазвук. тер-и одночаст. УЗТ1.01Ф"Медтеко",  Аппарат для комбинированной терапии серии 400</t>
  </si>
  <si>
    <t>Апп-т ультазвук. тер-и одночаст. УЗТ1.01Ф"Медтеко",  Аппарат для комбинированной терапии серии 403</t>
  </si>
  <si>
    <t>Апп-т ультазвук. тер-и одночаст. УЗТ1.01Ф"Медтеко",  Аппарат для комбинированной терапии серии 405</t>
  </si>
  <si>
    <t>Прием врача-ЛФК</t>
  </si>
  <si>
    <t>Индивидуальное занятие с врачом ЛФК (30 мин.)</t>
  </si>
  <si>
    <t>Индивидуальное занятие с врачом ЛФК (60 мин.)</t>
  </si>
  <si>
    <t>Кольпоскопия расширенная</t>
  </si>
  <si>
    <t>Видиосистема мед. диагностич. DCS-102</t>
  </si>
  <si>
    <t>Миофасциальная блокада</t>
  </si>
  <si>
    <t>Прием врача сосудистого хирурга</t>
  </si>
  <si>
    <t>УЗИ  при беременности (1 триместр)</t>
  </si>
  <si>
    <t>УЗИ  при беременности (2 триместр)</t>
  </si>
  <si>
    <t>УЗИ  при беременности (3 триместр)</t>
  </si>
  <si>
    <t>УЗДГ + ЦДК во 2-3 триместре плода + ФПС</t>
  </si>
  <si>
    <t>ЭХО-кардиография плода 2-3 триместра</t>
  </si>
  <si>
    <t>Определение пола плода</t>
  </si>
  <si>
    <t>УЗДГ + ЦДК артерий и вен верхних конечностей</t>
  </si>
  <si>
    <t>УЗДГ + ЦДК артерий и вен нижних конечностей</t>
  </si>
  <si>
    <t>Аспирационная биопсия эндометрия (без стоимости гистологического исследования)</t>
  </si>
  <si>
    <t>Туалет носа</t>
  </si>
  <si>
    <t>Индивидуальное занятие с врачом ЛФК (30 мин.) для клиентов СОЗК</t>
  </si>
  <si>
    <t>Индивидуальное занятие с врачом ЛФК (60 мин.) для клиентов СОЗК</t>
  </si>
  <si>
    <t>Ультразвук (УЗТ)</t>
  </si>
  <si>
    <t>Ультрафонофорез (УФФ) с вифероном</t>
  </si>
  <si>
    <t>Ультрафонофорез (УФФ) с карипаином</t>
  </si>
  <si>
    <t>Электрофорез с карипаином</t>
  </si>
  <si>
    <t>Продувание слуховых труб по Политцеру</t>
  </si>
  <si>
    <t>Подбор сложных очков (астигматических, бифокальных)</t>
  </si>
  <si>
    <t>Закапывание, смазывание</t>
  </si>
  <si>
    <t>Ультразвуковое лечение аппаратом "Гинетон"</t>
  </si>
  <si>
    <t>Влагалищная ванночка с р-ром фурациллина 0,02%, бикарбоната натрия, лекарственных трав, кислородная, озоновая</t>
  </si>
  <si>
    <t>Внутрисуставная пункция, параартикулярная блокада крупных суставов с введением лекарственных средств (без ст-ти препарата)</t>
  </si>
  <si>
    <t>Подбор ортезов, брейсов</t>
  </si>
  <si>
    <t>Замена уретерокутанеостомического  дренажа</t>
  </si>
  <si>
    <t>Магнито-лазеротерапия (аппаратом "Андрогин")</t>
  </si>
  <si>
    <t xml:space="preserve">Остеопатии (30 минут)  </t>
  </si>
  <si>
    <t>Комплексная процедура: паравертебральный вибромассаж и вытяжение ОРМЕД</t>
  </si>
  <si>
    <t>Комбинированная электро- и ультразвуковая терапия с вакуумным массажем на аппарате "Физиоактив"  COMBI 400V" (1 сеанс)</t>
  </si>
  <si>
    <t>ДМВ - терапия (аппарат "Солнышко")(1 сеанс)</t>
  </si>
  <si>
    <t>ТЭС - терапия (аппарат"Трансаир"), (1 сеанс)</t>
  </si>
  <si>
    <t>Пассивная мобилизация голеностопного сустава на аппарате "АРТРОМОТ" (1 сеанс)</t>
  </si>
  <si>
    <t xml:space="preserve">Допплер - ЭХО-кардиография </t>
  </si>
  <si>
    <t>УЗИ голеностопных суставов</t>
  </si>
  <si>
    <t>ХРОНОМЕТРАЖ</t>
  </si>
  <si>
    <t xml:space="preserve">Динамическое исследование при беременности </t>
  </si>
  <si>
    <t>УЗИ при многоплодной беременности</t>
  </si>
  <si>
    <t>Инфракрасная кабина на 2 человека</t>
  </si>
  <si>
    <t>ЭКГ с расшифровкой кардиолога</t>
  </si>
  <si>
    <t>ЭКГ без расшифровки</t>
  </si>
  <si>
    <t>Грязевые одноразовые аппликации (1 сеанс)</t>
  </si>
  <si>
    <t xml:space="preserve">Цена для сотрудников, руб.                </t>
  </si>
  <si>
    <t>Прием врача-травматолога ортопеда (к.м.н.)</t>
  </si>
  <si>
    <t>Гусева А.В.</t>
  </si>
  <si>
    <t>Антропометрия и биоимпедансметрия с анализом и рекомендациями (рекомендуется для клиентов на персональных занятиях у тренеров, отслеживание динамики)</t>
  </si>
  <si>
    <t>Определение реакции сердечно-сосудистой системы на нагрузку, с анализом и рекомендациями(проба Мартине)</t>
  </si>
  <si>
    <t>Треннировка на столах Пилатес-Аллегро</t>
  </si>
  <si>
    <t>Фитнес-диета</t>
  </si>
  <si>
    <t>Трен.зал.</t>
  </si>
  <si>
    <t>Аппарат ударно-волновой терапии Мастерпульс МП204</t>
  </si>
  <si>
    <t>Услуги врача ЛФК</t>
  </si>
  <si>
    <t xml:space="preserve">Функциональный фитнес профиль(биоимпедансметрия, тест на координацию, спирометрия, тест на быстроту действий, отжимания, сила мышц спины, пресс, пробы на гибкость-анализ, рекомендации по тренировочному процессу) </t>
  </si>
  <si>
    <t xml:space="preserve">Биоимпедансметрия с анализом и рекомендациями (весы Танита) </t>
  </si>
  <si>
    <t>Амплипульс</t>
  </si>
  <si>
    <t>СМТ- терапия (на аппарате Амплипульс)</t>
  </si>
  <si>
    <t>СМТ- форез с карипаином</t>
  </si>
  <si>
    <t>СМТ- акупунктура</t>
  </si>
  <si>
    <t>Услуги врача хирурга</t>
  </si>
  <si>
    <t>Прием врача - хирурга</t>
  </si>
  <si>
    <t>1009а</t>
  </si>
  <si>
    <t>12048а</t>
  </si>
  <si>
    <t>УЗИ мягких тканей</t>
  </si>
  <si>
    <t>Транскраниальное дуплексное сканирование сосудов головного мозга</t>
  </si>
  <si>
    <t>УЗДГ + ЦДК позвоночных артерий с функциональными пробами</t>
  </si>
  <si>
    <t>Карбокситерапия</t>
  </si>
  <si>
    <t>Сеанс мануального массажа</t>
  </si>
  <si>
    <t>Просвиров Е.Ю.</t>
  </si>
  <si>
    <t>Прием профессора-ревматолога</t>
  </si>
  <si>
    <t xml:space="preserve">УЗДГ + ЦДК брюшного отдела аорты </t>
  </si>
  <si>
    <t>УЗДГ + ЦДК брюшного отдела и ее ветвей</t>
  </si>
  <si>
    <t>УЗДГ + ЦДК артерий нижних конечностей</t>
  </si>
  <si>
    <t>УЗДГ + ЦДК артерий верхних конечностей</t>
  </si>
  <si>
    <t>УЗДГ + ЦДК вен верхних конечностей</t>
  </si>
  <si>
    <t>УЗДГ + ЦДК вен нижних конечностей</t>
  </si>
  <si>
    <t>УЗДГ + ЦДК сосудов брахиоцефального ствола</t>
  </si>
  <si>
    <t>Диагностические процедуры</t>
  </si>
  <si>
    <t>Определение проходимости слуховой трубы</t>
  </si>
  <si>
    <t>Вскрытие холодного абсцесса небной миндалины</t>
  </si>
  <si>
    <t>Промывание лакун небных миндалин методом вакуумной аспирации</t>
  </si>
  <si>
    <t>Промывание носа, околоносовых пазух методом перемещения (гайморит)</t>
  </si>
  <si>
    <t>Общие УЗИ</t>
  </si>
  <si>
    <t xml:space="preserve">Комплексное  УЗИ брюшной полости  и забрюшинного пространства (печень, желчный пузырь, поджелудочная, железа, селезенка) </t>
  </si>
  <si>
    <t>Определение функции желчного пузыря</t>
  </si>
  <si>
    <t>Узи почек и мочегого пузыря</t>
  </si>
  <si>
    <t>УЗИ плевральной полости</t>
  </si>
  <si>
    <t>УЗИ предстательной железы трансректально</t>
  </si>
  <si>
    <t>УЗИ  предстательной железы 2-мя датчиками</t>
  </si>
  <si>
    <t>Гинекологическое УЗИ</t>
  </si>
  <si>
    <t>УЗИ  гинекологическое трансвагинальное</t>
  </si>
  <si>
    <t>УЗИ  гинекологическое 2-мя датчиками</t>
  </si>
  <si>
    <t>УЗИ  молочных желез с 2-х сторон</t>
  </si>
  <si>
    <t>УЗИ суставов</t>
  </si>
  <si>
    <t>Функциональное УЗИ</t>
  </si>
  <si>
    <t>УЗДГ сосудов брахиоцефального ствола</t>
  </si>
  <si>
    <t>Акушерское УЗИ</t>
  </si>
  <si>
    <t>Консультирование семейной пары по бесплодию (гинеколог)</t>
  </si>
  <si>
    <t>Проба Шиллера</t>
  </si>
  <si>
    <t>Лечебно-профилактические процедуры</t>
  </si>
  <si>
    <t>Введение лечебного тампона</t>
  </si>
  <si>
    <t>Гинекологический массаж</t>
  </si>
  <si>
    <t>Степнова</t>
  </si>
  <si>
    <t>Амбулаторно-хирургическая гинекология</t>
  </si>
  <si>
    <t>Конизация шейки матки</t>
  </si>
  <si>
    <t>Удаление инородных тел из влагалища</t>
  </si>
  <si>
    <t>Удаление кондилом хирургическим радиоволновым методом (до 8 элементов)</t>
  </si>
  <si>
    <t>Удаление кондилом хирургическим радиоволновым методом (более 8 элементов)</t>
  </si>
  <si>
    <t>Послеоперационная обработка шейки матки</t>
  </si>
  <si>
    <t>Бужирование цервикального канала</t>
  </si>
  <si>
    <t>Полипэктомия цервикального канала</t>
  </si>
  <si>
    <t>Удаление полипов шейки матки</t>
  </si>
  <si>
    <t>Удаление генитальных образований</t>
  </si>
  <si>
    <t>Пункция ov. Naboti</t>
  </si>
  <si>
    <t>Вскрытие холодного абсцесса бертолиновой железы</t>
  </si>
  <si>
    <t>Подкожная имплантация контрацептива "Импланон" (без стоимости препарата)</t>
  </si>
  <si>
    <t>Внутрисуставное введение препарата в коленный сустав</t>
  </si>
  <si>
    <t>Внутрисуставное введение препарата в плечевой сустав или голеностопный</t>
  </si>
  <si>
    <t>мед.сестра+Дадамова</t>
  </si>
  <si>
    <t>Третьяков</t>
  </si>
  <si>
    <t>207 или 212</t>
  </si>
  <si>
    <t>Кинезиотейпирование</t>
  </si>
  <si>
    <t>Первичная фитнес-диагностика для клиентов СОЗК</t>
  </si>
  <si>
    <t>Фитнес-диета для клиентов СОЗК</t>
  </si>
  <si>
    <t>Плазмолифтинг сустава</t>
  </si>
  <si>
    <t>санаторий</t>
  </si>
  <si>
    <t>Карбокс</t>
  </si>
  <si>
    <t>кровать пилатес</t>
  </si>
  <si>
    <t>весы Танита</t>
  </si>
  <si>
    <t>Осветительный блок</t>
  </si>
  <si>
    <t>Лампа передвижная</t>
  </si>
  <si>
    <t>Удаление липомы до 3 см</t>
  </si>
  <si>
    <t>Удаление липомы более 5 см</t>
  </si>
  <si>
    <t>Удаление гигромы</t>
  </si>
  <si>
    <t>Краевая резекция вросшего ногтя</t>
  </si>
  <si>
    <t>Вскрытие абсцедирующего фурункула</t>
  </si>
  <si>
    <t>Вскрытие абсцесса мягких тканей с некрэктомией</t>
  </si>
  <si>
    <t>Перевязка чистая</t>
  </si>
  <si>
    <t>Перевязка гнойная</t>
  </si>
  <si>
    <t>Наложение вторичных швов с платикой раны 1 категории сложности</t>
  </si>
  <si>
    <t>Наложение вторичных швов с платикой раны 2 категории сложности</t>
  </si>
  <si>
    <t>Удаление папилломы 1 единица</t>
  </si>
  <si>
    <t>Лампа передвижная, диатермокоагулятор</t>
  </si>
  <si>
    <t>Удаление гипертрофированной мозоли стопы</t>
  </si>
  <si>
    <t>Косметический внутрикожный шов</t>
  </si>
  <si>
    <t>Мануальная терапия после массажа</t>
  </si>
  <si>
    <t>206</t>
  </si>
  <si>
    <t>Прием гинеколога (консультация, осмотр), 40 мин.</t>
  </si>
  <si>
    <t>Внутрисуставная пункция, параартикулярная блокада крупных суставов с дипроспаном</t>
  </si>
  <si>
    <t>Спелеотерапия</t>
  </si>
  <si>
    <t>102 и 103</t>
  </si>
  <si>
    <t>Директор ООО "Арника"</t>
  </si>
  <si>
    <t>11005а</t>
  </si>
  <si>
    <t>Инфракрасная кабина  перед массажем</t>
  </si>
  <si>
    <t>Вазотомия нижних носовых раковин</t>
  </si>
  <si>
    <t>Деструкция небных миндалин</t>
  </si>
  <si>
    <t>Лечение храпа (радиоволновое)</t>
  </si>
  <si>
    <t>Удаление папиллом со слизистой глотки (1 ед.)</t>
  </si>
  <si>
    <t>Амбулаторная лор-хирургия</t>
  </si>
  <si>
    <t xml:space="preserve">Аппарат ЭХВЧ-80-02 "Фотек" (04/2012) и Установка ЛОР MODULA </t>
  </si>
  <si>
    <t>Кинезиотерапия (30 мин.)</t>
  </si>
  <si>
    <t>Кровати пилатес СОЗК</t>
  </si>
  <si>
    <t>УВТ (10 000 ударов)</t>
  </si>
  <si>
    <t>УВТ (5 000 ударов)</t>
  </si>
  <si>
    <t>Удаление нагноившегося фолликула небной миндалины</t>
  </si>
  <si>
    <t xml:space="preserve">УЗИ контроль овуляции </t>
  </si>
  <si>
    <t>Повторное гинекологическое УЗИ</t>
  </si>
  <si>
    <t>УЗДГ фето-плацентарного кровотока</t>
  </si>
  <si>
    <t>УЗИ контроль при манипуляциях</t>
  </si>
  <si>
    <t>Функциональные пробы позвоночных артерий</t>
  </si>
  <si>
    <t>Ортезирование стопы</t>
  </si>
  <si>
    <t>106</t>
  </si>
  <si>
    <t>110</t>
  </si>
  <si>
    <t>Дарсонвализация</t>
  </si>
  <si>
    <t>210</t>
  </si>
  <si>
    <t>Аппарат для дарс.Элад</t>
  </si>
  <si>
    <t>111</t>
  </si>
  <si>
    <t>Плазмолифтинг при энтезитах</t>
  </si>
  <si>
    <t>Удаление атеромы (кисты) уха</t>
  </si>
  <si>
    <t>Манипуляции в полости носа (вмешательство после травмы)</t>
  </si>
  <si>
    <t>Удаление полипов носа</t>
  </si>
  <si>
    <t>Лечение травмы наружного уха</t>
  </si>
  <si>
    <t>103</t>
  </si>
  <si>
    <t>Прайс-лист согласован: /__________________/ Власова Е.А.</t>
  </si>
  <si>
    <t>Лазеротерапия (аппарат "Азор"), (1 сеанс)</t>
  </si>
  <si>
    <t>Подбор лечебных трав</t>
  </si>
  <si>
    <t>Ароматерапия</t>
  </si>
  <si>
    <t>214</t>
  </si>
  <si>
    <t>Лазеротерапия (аппарат "Рикта") на область позвоночника (1 сеанс)</t>
  </si>
  <si>
    <t>Лазеротерапия (аппарат "Рикта") на область суставов (1 сеанс)</t>
  </si>
  <si>
    <t>Лазеротерапия (аппарат "Рикта"), ЛОР- методика (1 сеанс)</t>
  </si>
  <si>
    <t>Ингаляция с лекарственным веществом</t>
  </si>
  <si>
    <t>Ингаляция с маслами</t>
  </si>
  <si>
    <t>Оздоровительный массаж коленного сустава</t>
  </si>
  <si>
    <t>Оздоровительный массаж стоп, голеностопных суставов и голеней с двух сторон</t>
  </si>
  <si>
    <t>Оздоровительный массаж кистей рук и предплечий с двух сторон</t>
  </si>
  <si>
    <t>Лечебный массаж головы</t>
  </si>
  <si>
    <t>Лечебный массаж воротниковой зоны</t>
  </si>
  <si>
    <t xml:space="preserve">Лечебный массаж грудной клетки </t>
  </si>
  <si>
    <t>Лечебный массаж грудного отдела позвоночника</t>
  </si>
  <si>
    <t>Лечебный массаж поясничного отдела позвоночника</t>
  </si>
  <si>
    <t>Классический общий массаж</t>
  </si>
  <si>
    <t>Носов</t>
  </si>
  <si>
    <t>Общий лимфодренажный массаж</t>
  </si>
  <si>
    <t>Общий релаксационный массаж</t>
  </si>
  <si>
    <t>Подшивалина</t>
  </si>
  <si>
    <t xml:space="preserve">Антицеллюлитный массаж живота </t>
  </si>
  <si>
    <t>Оздоровительный массаж (30 минут)</t>
  </si>
  <si>
    <t>Оздоровительный массаж (50минут)</t>
  </si>
  <si>
    <t>Оздоровительный массаж (1,5 часа)</t>
  </si>
  <si>
    <t>Расслабляющий массаж воротниковой зоны</t>
  </si>
  <si>
    <t>Расслабляющий массаж поясничной зоны</t>
  </si>
  <si>
    <t>Лечебный массаж воротниковой зоны и плечевых суставов</t>
  </si>
  <si>
    <t>Лечебный массаж поясничной области и тазобедренных суставов</t>
  </si>
  <si>
    <t>Лечебный массаж  спины</t>
  </si>
  <si>
    <t>Массаж "большого живота" (для мужчин)</t>
  </si>
  <si>
    <t>Афанасьева</t>
  </si>
  <si>
    <t>Артемов</t>
  </si>
  <si>
    <t>Городецкая</t>
  </si>
  <si>
    <t>Морозова</t>
  </si>
  <si>
    <t>Ультрафонофорез (УФФ) с лекарственным веществом (бишофит, нафталан, долобене, индометацин, гидрокортизон, контрактубекс, эуфиллин)</t>
  </si>
  <si>
    <t>СМТ- форез с лекарственным веществом (хлористый кальций, баралгин, новокаин, цинк, лидаза, витамин В1, димексид, эуфиллин)</t>
  </si>
  <si>
    <t>Комплексное  УЗИ брюшной полости и забрюшинного пространства (печень, желчный пузырь, поджелудочная железа, селезенка, почки)</t>
  </si>
  <si>
    <t>УЗДГ + ЦДК брюшного отдела аорты и почечных артерий</t>
  </si>
  <si>
    <t>Функциональный фитнес профиль(биоимпедансметрия, тест на координацию, спирометрия, тест на быстроту действий, отжимания, сила мышц спины, пресс, пробы на гибкость-анализ, рекомендации по тренировочному процессу) для клиентов СОЗК</t>
  </si>
  <si>
    <t>Ингаляция с лекарственным веществом (йодинол, гидрокортизон, дифлюкан, димефосфон)</t>
  </si>
  <si>
    <t>Миофасциальная блокада с лекарственным веществом</t>
  </si>
  <si>
    <t>Оздоровительный массаж</t>
  </si>
  <si>
    <t>Лечебный массаж</t>
  </si>
  <si>
    <t>Лечебный массаж поясницы</t>
  </si>
  <si>
    <t>Лечебный массаж нижней  конечности  (1ед.)</t>
  </si>
  <si>
    <t>Массаж верхней  конечности (1 ед.)</t>
  </si>
  <si>
    <t>Лечебный массаж обеих рук (2 ед.)</t>
  </si>
  <si>
    <t>Лечебный массаж обеих ног (2 ед.)</t>
  </si>
  <si>
    <t>Антицеллюлитный  массаж</t>
  </si>
  <si>
    <t>Массаж антицеллюлитный: бедра, ягодицы, бока и живот</t>
  </si>
  <si>
    <t>Массаж антицеллюлитный: бедра и ягодицы</t>
  </si>
  <si>
    <t>Антицеллюлитный массаж живота и боков</t>
  </si>
  <si>
    <t>Спортивный массаж</t>
  </si>
  <si>
    <t>Спортивный массаж спины</t>
  </si>
  <si>
    <t>Спортивный массаж ног</t>
  </si>
  <si>
    <t>Спортивный массаж общий</t>
  </si>
  <si>
    <t>Специальные массажи</t>
  </si>
  <si>
    <t>Королевский массаж (голова, лицо, шея, спина, живот, ноги, стопы)</t>
  </si>
  <si>
    <t>Релаксационный испанский массаж</t>
  </si>
  <si>
    <t xml:space="preserve">Общий тайский массаж </t>
  </si>
  <si>
    <t xml:space="preserve">Верхний тайский массаж </t>
  </si>
  <si>
    <t xml:space="preserve">Нижний тайский массаж </t>
  </si>
  <si>
    <t>Сеанс гирудотерапии (1 пиявка)</t>
  </si>
  <si>
    <t>Постановка 1 дополнительной пиявки</t>
  </si>
  <si>
    <t>Консультация уролога по вопросам мужского здоровья</t>
  </si>
  <si>
    <t>Введение влагалищного кольца (пессария) при опущении гениталий (без стоимости кольца)</t>
  </si>
  <si>
    <t>Марченко</t>
  </si>
  <si>
    <t>Обработка (перевязка) послеоперационной раны</t>
  </si>
  <si>
    <t>Ауторегенеративная терапия (плазмолифтинг) области наружных половых органов (1 пробирка)</t>
  </si>
  <si>
    <t>Ауторегенеративная терапия (плазмолифтинг) области наружных половых органов (2 пробирки)</t>
  </si>
  <si>
    <t>Массаж сустава</t>
  </si>
  <si>
    <t>Массаж общий детский (до 9 лет)</t>
  </si>
  <si>
    <t>Массаж шейно-воротниковой зоны детский (до 10 лет)</t>
  </si>
  <si>
    <t>Кинезиотерапия (60 мин.)</t>
  </si>
  <si>
    <t>Аппарат "Биоптрон"</t>
  </si>
  <si>
    <t>Марченко, Степнова</t>
  </si>
  <si>
    <t>204</t>
  </si>
  <si>
    <t>Офтальмоскоп        RI-MIN</t>
  </si>
  <si>
    <t>Пьяных С.В.</t>
  </si>
  <si>
    <t>Проведение процедуры на аппарате миостимуляции</t>
  </si>
  <si>
    <t>205</t>
  </si>
  <si>
    <t>Лазеротерапия (аппарат "Рикта"), иммуностимулирующая методика   (1 сеанс)</t>
  </si>
  <si>
    <t>____________М.А. Вагин</t>
  </si>
  <si>
    <t>___________ М.А. Вагин</t>
  </si>
  <si>
    <t>Кислородотерапия</t>
  </si>
  <si>
    <t>Кислородный коктейль</t>
  </si>
  <si>
    <t>ЭНМГ на аппарате "Нейро-МВП-Микро"</t>
  </si>
  <si>
    <t>аппарат "Нейро-МВП-Микро"</t>
  </si>
  <si>
    <t>Пункция под контролем УЗИ</t>
  </si>
  <si>
    <t>Барокамера</t>
  </si>
  <si>
    <t>Кедровая бочка</t>
  </si>
  <si>
    <t>Коррекция лечения профессором-ревматологом</t>
  </si>
  <si>
    <t>216</t>
  </si>
  <si>
    <t>Осипов Л.Б.</t>
  </si>
  <si>
    <t>Коррекция ортеза (изготовленного в других клиниках)</t>
  </si>
  <si>
    <t>Коррекция ортеза (изготовленного в МЦ "Самарский")</t>
  </si>
  <si>
    <t>Насыбуллина Е.С.</t>
  </si>
  <si>
    <t>Проэктор изображений Гринфуд</t>
  </si>
  <si>
    <t>Эл.сушитель</t>
  </si>
  <si>
    <t>Богатый, Морозова, Сенцов</t>
  </si>
  <si>
    <t>Ректальный электрофорез с лидазой</t>
  </si>
  <si>
    <t>ИРТ по триггерным точкам</t>
  </si>
  <si>
    <t>Внутрисуставное введение препарата гиалган фидия в плечевой сустав или голеностопный</t>
  </si>
  <si>
    <t>Внутрисуставное введение препарата гилгиан фидия в коленный сустав</t>
  </si>
  <si>
    <t>Внутрисуставное введение препарата гиалган фидия в коленный сустав</t>
  </si>
  <si>
    <t>Внутрисуставное введение препарата алфлутоп в плечевой сустав или голеностопный</t>
  </si>
  <si>
    <t>Внутрисуставное введение препарата алфлутоп в коленный сустав</t>
  </si>
  <si>
    <t>Повторная консультация профессора ревматолога (в течение 1 месяца после первого приема)</t>
  </si>
  <si>
    <t>Повторный прием гинеколога (в течении 1 месяца после первого приема)</t>
  </si>
  <si>
    <t>Проведение процедуры на аппарате "Биоптрон Про" (1 минута)</t>
  </si>
  <si>
    <t xml:space="preserve">Милевская И .В., Бекетова </t>
  </si>
  <si>
    <t>Милевская И.В.</t>
  </si>
  <si>
    <t>Вскрытие фурункула уха</t>
  </si>
  <si>
    <t>Катетеризация слуховой трубы с введением лекарственного вещества</t>
  </si>
  <si>
    <t>Продувание слуховой трубы с катетером и анестезией без введения лекарственного вещества</t>
  </si>
  <si>
    <t>Транстимпанальное введение лекарств в барабанную полость</t>
  </si>
  <si>
    <t>Остановка кровотечения из уха</t>
  </si>
  <si>
    <t>Парацентез барабанной перепонки</t>
  </si>
  <si>
    <t>Туалет глубоких отделов носа</t>
  </si>
  <si>
    <t>Удаление слизи из полости носа путем электроаспирации</t>
  </si>
  <si>
    <t>Аппликационная анестезия полости носа</t>
  </si>
  <si>
    <t>Глубокая анемизация</t>
  </si>
  <si>
    <t>Блокада внутриносовая по Темникову в аггер нази</t>
  </si>
  <si>
    <t>Блокада внутриносовая по Агеевой-Майковой в задние концы нижних носовых раковин</t>
  </si>
  <si>
    <t>Блокада внутриносовая по Камендантову в передние концы нижних носовых раковин</t>
  </si>
  <si>
    <t>Прижигание слизистой оболочки полости носа (медикаментозное)</t>
  </si>
  <si>
    <t>Инстиляция и аппликация лекарственных средств в нос</t>
  </si>
  <si>
    <t>Вскрытие фурункула носа</t>
  </si>
  <si>
    <t>Промывание полости носа</t>
  </si>
  <si>
    <t>Промывание полости носа методом перемещения</t>
  </si>
  <si>
    <t>Промывание полости носа и околоносовых пазух под отрицательным давлением</t>
  </si>
  <si>
    <t>Инсуфляция лекарственного средства в нос</t>
  </si>
  <si>
    <t>Вправление перелома костей носа</t>
  </si>
  <si>
    <t>Туширование воспаленного фолликула</t>
  </si>
  <si>
    <t>Вскрытие холодного абсцесса нагноившегося фолликула</t>
  </si>
  <si>
    <t>Анестезия ротоглотки аппликационная</t>
  </si>
  <si>
    <t>Блокада языкоглотного нерва (заднебоковой стенки глотки)</t>
  </si>
  <si>
    <t>Паротонзиллярное введение лекарственного средства</t>
  </si>
  <si>
    <t>Интратонзиллярное введение лекарственных средств</t>
  </si>
  <si>
    <t>Пункция паротонзиллярной клетчатки</t>
  </si>
  <si>
    <t>Вскрытие паротонзиллярного абсцесса</t>
  </si>
  <si>
    <t>Промывание лакун небных миндалин под отрицательным давлением</t>
  </si>
  <si>
    <t>Удаление инородного тела из глотки</t>
  </si>
  <si>
    <t>Прижигание слизистой оболочки глотки (медикаментозное)</t>
  </si>
  <si>
    <t>Ретроградное вливание лекарственных средств в носоглотку (Шпрее)</t>
  </si>
  <si>
    <t>Удаление слизи из глотки путем электроаспирации</t>
  </si>
  <si>
    <t>Аппликационная анестезия гортани</t>
  </si>
  <si>
    <t>Удаление инородного тела из гортани</t>
  </si>
  <si>
    <t>Лечение отека гортани</t>
  </si>
  <si>
    <t>Вскрытие и лечение абсцесса надгортанника</t>
  </si>
  <si>
    <t>Эндоскопия полости носа</t>
  </si>
  <si>
    <t>Андреев, Баймуратов, Бирюков</t>
  </si>
  <si>
    <t>Просвиров Е.Ю., Третьяков, Андреев</t>
  </si>
  <si>
    <t>Баймуратов. Насыбуллина</t>
  </si>
  <si>
    <t>Епифанов А., Просвиров, Бирюков, Андреев</t>
  </si>
  <si>
    <t>Баймуратов, Бирюков, Насыбуллина</t>
  </si>
  <si>
    <t>Андреев, Тунин</t>
  </si>
  <si>
    <t>Тунин. Решетов, Носов, Подшивалина</t>
  </si>
  <si>
    <t>Гидромассажная ванна с лечебными добавками (Лаванда, каштан, мелисса, серная, розмарин, тонус мышц и суставов)</t>
  </si>
  <si>
    <t>Гидромассажная ванна лечебная (без добавок)</t>
  </si>
  <si>
    <t xml:space="preserve">Прием главного врача - врача-невролога </t>
  </si>
  <si>
    <t>Епифанов</t>
  </si>
  <si>
    <t>Локальная озонотерапия</t>
  </si>
  <si>
    <t>Бирюков Д.В.</t>
  </si>
  <si>
    <t>Промывание барабанной полости с электро аспирацией</t>
  </si>
  <si>
    <t>Меатотимпанальная блокада с антибиотиком</t>
  </si>
  <si>
    <t>Блокада по БАТ уха</t>
  </si>
  <si>
    <t>Блокада парамеатальная</t>
  </si>
  <si>
    <t>Анамизация глоточного отверстия слуховой трубы</t>
  </si>
  <si>
    <t>Инсуффляция лекарственного средства</t>
  </si>
  <si>
    <t>Уретральная электростимуляция (аппаратом "Андрогин")</t>
  </si>
  <si>
    <t>Блокада по Васильченко</t>
  </si>
  <si>
    <t>Внутрисуставное введение препарата в локтевой сустав (без стоимости препарата)</t>
  </si>
  <si>
    <t>Внутрисуставное введение препарата в кистевой сустав (без стоимости препарата)</t>
  </si>
  <si>
    <t>Внутрисуставное введение препарата в тазобедренный сустав (без стоимости препарата)</t>
  </si>
  <si>
    <t>Игольчатая ЭНМГ (одна мышца)</t>
  </si>
  <si>
    <t>ЭМГ лица</t>
  </si>
  <si>
    <t>ЭМГ живота</t>
  </si>
  <si>
    <t>Кудашева Е.Е.</t>
  </si>
  <si>
    <t>Прайс-лист согласован: /__________________/ Милевская И.В.</t>
  </si>
  <si>
    <t>ЭМГ руки + ноги</t>
  </si>
  <si>
    <t xml:space="preserve">Повторный прием главного врача - врача-невролога </t>
  </si>
  <si>
    <t>Взятие соскоба из уха на флору (с цитологическим исследованием)</t>
  </si>
  <si>
    <t>Взятие соскоба с корня языка (с цитологическим исследованием)</t>
  </si>
  <si>
    <t>Взятие соскоба из гортани (с цитологическим исследованием)</t>
  </si>
  <si>
    <t>Взятие соскоба из носа (с цитологическим исследованием)</t>
  </si>
  <si>
    <t>Взятие соскоба из глотки (с цитологическим исследованием)</t>
  </si>
  <si>
    <t>Дадамова, Милевская</t>
  </si>
  <si>
    <t>Аппарат лазерный высоконтенс. "BLT-6000HIL"</t>
  </si>
  <si>
    <t>Сеанс высокоинтенсивной лазерной терапии</t>
  </si>
  <si>
    <t>Оформление Санаторно-курортной карты (ОАК, ОАМ, ЭКГ, осмотр врачей 2-х специальностей)</t>
  </si>
  <si>
    <t>УЗИ - контроль поджелудочной железы</t>
  </si>
  <si>
    <t>УЗИ - контроль суставов</t>
  </si>
  <si>
    <t>УЗИ мелких суставов кистей</t>
  </si>
  <si>
    <t>УЗИ плантарных фасций</t>
  </si>
  <si>
    <t>УЗИ периферических нервов</t>
  </si>
  <si>
    <t>УЗДГ + ЦДК висцеральных артерий</t>
  </si>
  <si>
    <t>УЗДГ + ЦДК висцеральных вен</t>
  </si>
  <si>
    <t>УЗДГ + ЦДК висцеральных вен и артерий</t>
  </si>
  <si>
    <t>УЗДГ + ЦДК брюшной аорты и подвздошных артерий</t>
  </si>
  <si>
    <t>Внутрисуставное введение дипроспана</t>
  </si>
  <si>
    <t>Внутрисуставное введение алфлутопа</t>
  </si>
  <si>
    <t>Внутрисуставное введение кеналога</t>
  </si>
  <si>
    <t>Внутрисуставное введение лонгидазы</t>
  </si>
  <si>
    <t>Введение солу-медрола 4 мл.</t>
  </si>
  <si>
    <t>Введение мексидола 2 мл</t>
  </si>
  <si>
    <t>Введение мексидола 5 мл</t>
  </si>
  <si>
    <t>Введение кавинтона 2 мл</t>
  </si>
  <si>
    <t>Введение кавинтона 5 мл</t>
  </si>
  <si>
    <t>Введение панангина 10 мл</t>
  </si>
  <si>
    <t>Введение рибоксина 5 мл</t>
  </si>
  <si>
    <t>Введение рибоксина 10 мл</t>
  </si>
  <si>
    <t>Введение трентала 5 мл</t>
  </si>
  <si>
    <t>Введение цитофлавина 10 мл</t>
  </si>
  <si>
    <t>Введение кеторола 1 мл</t>
  </si>
  <si>
    <t>Введение эуфиллина 5 мл</t>
  </si>
  <si>
    <t>Введение баралгина 5 мл</t>
  </si>
  <si>
    <t>Введение мильгаммы 2 мл</t>
  </si>
  <si>
    <t>Введение карнитина 10 мл</t>
  </si>
  <si>
    <t>Введение аскорбиновой кистлоты 2 мл</t>
  </si>
  <si>
    <t>Введение комбилипена 2 мл</t>
  </si>
  <si>
    <t>Введение актовегина 5 мл</t>
  </si>
  <si>
    <t>Введение актовегина 10 мл</t>
  </si>
  <si>
    <t>Введение цераксона 4/500</t>
  </si>
  <si>
    <t>Введение цераксона 4/1000</t>
  </si>
  <si>
    <t>Введение тиогаммы 1 флакон /50 мг</t>
  </si>
  <si>
    <t>Введение церебролизина 5 мл</t>
  </si>
  <si>
    <t>Введение церебролизина 2 мл</t>
  </si>
  <si>
    <t>Введение L-лизина эсцината 5 мл</t>
  </si>
  <si>
    <t>Введение магния сульфата 5 мл</t>
  </si>
  <si>
    <t>Введение магния сульфата 10 мл</t>
  </si>
  <si>
    <t>Введение кортексина 1 флакон/10 мг</t>
  </si>
  <si>
    <t>Введение гептрала 1 флакон/400 мг</t>
  </si>
  <si>
    <t>Введение ксефокам 1 флакон/ 8 мг</t>
  </si>
  <si>
    <t>Введение пиридоксина 1 мл</t>
  </si>
  <si>
    <t>УВТ (по триггерам)</t>
  </si>
  <si>
    <t>Бирюков, Андреев, Епифанов, Баймуратов</t>
  </si>
  <si>
    <t>Прайс-лист согласован: /__________________/ Король И.В.</t>
  </si>
  <si>
    <t>Продувание слуховых труб по Белоголовову</t>
  </si>
  <si>
    <t>УЗДГ + ЦДК нижней полой вены и подвздошных вен</t>
  </si>
  <si>
    <t>Консультации специалистов</t>
  </si>
  <si>
    <t>Прием врача-травматолога ортопеда с коррекцией стопы стельками</t>
  </si>
  <si>
    <t>Прием врача-травматолога ортопеда с наложением бандажа на коленный сустав</t>
  </si>
  <si>
    <t>Прием врача-травматолога ортопеда с коррекцией стопы вкладышем под пятку</t>
  </si>
  <si>
    <t>Прием врача-травматолога ортопеда с наложением корсета поясничного</t>
  </si>
  <si>
    <t>Прием врача-травматолога ортопеда с наложением бандажа на локтевой сустав</t>
  </si>
  <si>
    <t>Прием врача-травматолога ортопеда с наложением бандажа на лучевой сустав</t>
  </si>
  <si>
    <t>Насыбуллина -20%, Бирюков 40%, Андреев 35%, Баймуратов  20%
Направляющим врачам 15%</t>
  </si>
  <si>
    <t>Введение глюконата кальция 10 мл</t>
  </si>
  <si>
    <t>Санаторий</t>
  </si>
  <si>
    <t>Прием врача-педиатра</t>
  </si>
  <si>
    <t>Антаури</t>
  </si>
  <si>
    <t>Доплата (страховые компании)</t>
  </si>
  <si>
    <t>Доплата - бонусы</t>
  </si>
  <si>
    <t>% доплаты (страховые компании)</t>
  </si>
  <si>
    <t>% доплаты- бонусы</t>
  </si>
  <si>
    <t>продажа медикамента</t>
  </si>
  <si>
    <t>Износ оборудования</t>
  </si>
  <si>
    <t>Епифанов А., Пьяных С.В., Андреев А.С., Баймуратов, Бирюков</t>
  </si>
  <si>
    <t>Архипов В.И., Заров</t>
  </si>
  <si>
    <t>мед.сестра+Дадамова, Милевская, Афанасьева - редко</t>
  </si>
  <si>
    <t>Ульянова, Коноваленко</t>
  </si>
  <si>
    <t>Ефимова</t>
  </si>
  <si>
    <t>Нижегородцева, Шамунова</t>
  </si>
  <si>
    <t>Нижегородцева, Шамунова, Родькин, Мирошниченко, Базанова</t>
  </si>
  <si>
    <t>Терновая, Аравина</t>
  </si>
  <si>
    <t>Родькин, Мирошниченко, Базанова</t>
  </si>
  <si>
    <t>Инъекции внутримышечные (без стоимости препарата)</t>
  </si>
  <si>
    <t>Инъекции подкожные  (без стоимости препарата)</t>
  </si>
  <si>
    <t xml:space="preserve">Карбокситерапия </t>
  </si>
  <si>
    <t>Озонирование минеральной воды</t>
  </si>
  <si>
    <t>Оксигенотерапия</t>
  </si>
  <si>
    <t>Озонирование газом "Пилотка" (Первичная процедура)</t>
  </si>
  <si>
    <t>Озонирование газом "Пилотка" (Повторная процедура)</t>
  </si>
  <si>
    <t>Массаж для детей от рождения до 2 лет (2 ед.)</t>
  </si>
  <si>
    <t>Массаж головы (1 ед.)</t>
  </si>
  <si>
    <t>Массаж нижней конечности (до коленного сустава) (1ед.)</t>
  </si>
  <si>
    <t>Массаж нижней конечности (1,5ед.)</t>
  </si>
  <si>
    <t>Массаж грудной клетки (2ед.)</t>
  </si>
  <si>
    <t>Массаж спины с 2 до 12 лет (1ед.)</t>
  </si>
  <si>
    <t>Массаж спины с 12 до 14 лет (2ед.)</t>
  </si>
  <si>
    <t>Массаж верхней конечности (1ед.)</t>
  </si>
  <si>
    <t>Массаж живота (1 ед.)</t>
  </si>
  <si>
    <t>Общий массаж с 2 до 12 лет (3 ед.)</t>
  </si>
  <si>
    <t>Общий массаж с 12 до 14 лет (4 ед.)</t>
  </si>
  <si>
    <t>Душ циркулярный</t>
  </si>
  <si>
    <t>Гидромассажная ванна с лечебными добавками</t>
  </si>
  <si>
    <t>4-х камерная ванна с лечебными добавками</t>
  </si>
  <si>
    <t>Ножная гидромассажная ванночка для стоп</t>
  </si>
  <si>
    <t>Влажная углекислая ванна</t>
  </si>
  <si>
    <t>Ванна с минеральными солями</t>
  </si>
  <si>
    <t>Сухая озоновая ванна</t>
  </si>
  <si>
    <t>Детензор-терапия для детей (40 мин.)</t>
  </si>
  <si>
    <t>Индивидуальное занятие с врачом ЛФК для детей (30 мин.)</t>
  </si>
  <si>
    <t>Тейпирование тригерных зон (1 зона)</t>
  </si>
  <si>
    <t>Занятие в кардиозоне (1 час)</t>
  </si>
  <si>
    <t>Скандинавская ходьба (1 час)</t>
  </si>
  <si>
    <t>Сеанс иглорефлексотерапии (дети до 15 лет)</t>
  </si>
  <si>
    <t>Сеанс аурикулярной терапии</t>
  </si>
  <si>
    <t>Сеанс аурикулярной терапии (дети до 15 лет)</t>
  </si>
  <si>
    <t>Общая магнитотерапия (Магнитотурботрон)</t>
  </si>
  <si>
    <t>Комбинированная электро и ультразвуковая терапия с вакуумным массажем (Физиоактив)</t>
  </si>
  <si>
    <t>Пневмомассаж</t>
  </si>
  <si>
    <t>Пневмомассаж (2 зоны)</t>
  </si>
  <si>
    <t>Массаж стоп</t>
  </si>
  <si>
    <t>КВЧ – терапия ("Милта-КВЧ")</t>
  </si>
  <si>
    <t>Биоптрон</t>
  </si>
  <si>
    <t>КУФ (светолечение)</t>
  </si>
  <si>
    <t>ДМВ - терапия ( аппарат "Солнышко")</t>
  </si>
  <si>
    <t>Гальванизация</t>
  </si>
  <si>
    <t>Лазеротерапия (аппараты "Рикта", "Азор", "Узор")</t>
  </si>
  <si>
    <t>Электрофорез с лекарственным веществом, эндоназальный, с кромгексалом</t>
  </si>
  <si>
    <t>Магнитотерапия локальная (аппараты "Эдма", "Алимп-1", "Полюс-2М")</t>
  </si>
  <si>
    <t>Миоритм</t>
  </si>
  <si>
    <t xml:space="preserve">УЗТ - терапия, ультрафонофорез </t>
  </si>
  <si>
    <t>ТЭС – терапия (аппарат "Трансаир")</t>
  </si>
  <si>
    <t>Цветотерапия ("АЦТ-01")</t>
  </si>
  <si>
    <t>Лимфодренажный массаж (30 мин.) - 10 р/мин</t>
  </si>
  <si>
    <t>СМТ - терапия ("Амплипульс 5Д")</t>
  </si>
  <si>
    <t>СМТ - форез с лекарственным веществом ("Амплипульс 5Д")</t>
  </si>
  <si>
    <t>МДМ - терапия</t>
  </si>
  <si>
    <t>Магнитотерапия на аппарате "Полимаг-02"</t>
  </si>
  <si>
    <t>Озокеритовая аппликация дети</t>
  </si>
  <si>
    <t>Фитоароматерапия</t>
  </si>
  <si>
    <t>Ингаляции с травами(календула, эвкалипт, ромашка)</t>
  </si>
  <si>
    <t>Ингаляции масляные, щелочно-масляные</t>
  </si>
  <si>
    <t>Ингаляции с беродуалом</t>
  </si>
  <si>
    <t>Ингаляции с беродуалом и лазолваном</t>
  </si>
  <si>
    <t>Ингаляции с атровентом</t>
  </si>
  <si>
    <t>Ингаляции с атровентом и лазолваном</t>
  </si>
  <si>
    <t>Ингаляции с лазолваном</t>
  </si>
  <si>
    <t>Ингаляции с кромгексалом</t>
  </si>
  <si>
    <t>Ингаляции с йодинолом</t>
  </si>
  <si>
    <t>Ингаляции с флюкостатом</t>
  </si>
  <si>
    <t>Солевые ингаляции "Галонеб"</t>
  </si>
  <si>
    <t>Ингаляции носовых пазух от аппарата "ПАРИ СИНУС" (физиологический р-р, кромгексал)</t>
  </si>
  <si>
    <t>Ингаляции носовых пазух от аппарата "ПАРИ СИНУС" с флуимуцилом</t>
  </si>
  <si>
    <t>Лечение ХОБЛ на аппарате "Астер"</t>
  </si>
  <si>
    <t>Ингаляции с Кромгексалом</t>
  </si>
  <si>
    <t>Ингаляции с маслом чайного дерева</t>
  </si>
  <si>
    <t>Пневмомассаж барабанных перепонок</t>
  </si>
  <si>
    <t>Фито чай (1 порция)</t>
  </si>
  <si>
    <t>Услуги педиатра</t>
  </si>
  <si>
    <t>мед.сестра санатория</t>
  </si>
  <si>
    <t>массажист санатория</t>
  </si>
  <si>
    <t>Врач ЛФК</t>
  </si>
  <si>
    <t>Врач ИРТ</t>
  </si>
  <si>
    <t>101</t>
  </si>
  <si>
    <t>215</t>
  </si>
  <si>
    <t>102</t>
  </si>
  <si>
    <t>207</t>
  </si>
  <si>
    <t>104</t>
  </si>
  <si>
    <t>Санаторий 308</t>
  </si>
  <si>
    <t>101,104,207</t>
  </si>
  <si>
    <t>208,209</t>
  </si>
  <si>
    <t>105,210</t>
  </si>
  <si>
    <t>211</t>
  </si>
  <si>
    <t>210,211</t>
  </si>
  <si>
    <t>105</t>
  </si>
  <si>
    <t>108,109</t>
  </si>
  <si>
    <t>201,206,207,212</t>
  </si>
  <si>
    <t>Мигунов - уволился</t>
  </si>
  <si>
    <t>Марченко, Степнова, Морозова, Богатый</t>
  </si>
  <si>
    <t>Морозова,  Богатый</t>
  </si>
  <si>
    <t>администратор</t>
  </si>
  <si>
    <t>Исследование биопсийного и аспирационного материала (1 блок, 1 кусочек)</t>
  </si>
  <si>
    <t>миостимулятор ХИЛТ</t>
  </si>
  <si>
    <t>Подшивалина, Решетов, Родькин, Мирошниченко, Базанова</t>
  </si>
  <si>
    <t>Фазилов З.К.</t>
  </si>
  <si>
    <r>
      <t>Прием врача-физиотерапевта (</t>
    </r>
    <r>
      <rPr>
        <i/>
        <sz val="8"/>
        <rFont val="Tahoma"/>
        <family val="1"/>
        <charset val="204"/>
      </rPr>
      <t>коррекция назначений внутреннее направление)</t>
    </r>
  </si>
  <si>
    <t>Аравина О.Р.</t>
  </si>
  <si>
    <t>УЗИ почек, надпочечников с 2-х сторон</t>
  </si>
  <si>
    <t>Душ Шарко для клиентов СОЗК</t>
  </si>
  <si>
    <t>Мед. справка для допуска к спортивным соревнованиям</t>
  </si>
  <si>
    <t>Комплексное внутривенное введение: капельное вливание +внутривенные инъекции (200 мл)</t>
  </si>
  <si>
    <t>Комплексное внутривенное введение: капельное вливание +внутривенные инъекции (400 мл)</t>
  </si>
  <si>
    <t>Пункция верхнечелюстной пазухи с введением лек. вещ-ва</t>
  </si>
  <si>
    <t>Передняя томпонада носа, в т.ч. после кровотечений</t>
  </si>
  <si>
    <t>Задняя темпонада носа, в т.ч. после кровотечения</t>
  </si>
  <si>
    <t>Инстилляция в гортань лекарственных средств</t>
  </si>
  <si>
    <t>Уколов С.Г.</t>
  </si>
  <si>
    <t>Услуги проктологического кабинета</t>
  </si>
  <si>
    <t>Полное проктологическое исследование с консультацией</t>
  </si>
  <si>
    <t>Зондирование свища</t>
  </si>
  <si>
    <t>Проба с красителем</t>
  </si>
  <si>
    <t>Перевязка малая чистая</t>
  </si>
  <si>
    <t>Перевязка большая гнойная</t>
  </si>
  <si>
    <t>Иссечение единичных перианальных кондилом</t>
  </si>
  <si>
    <t>Иссечение множественных перианальных кондилом</t>
  </si>
  <si>
    <t>Вскрытие тромбированного геморроидального узла с удалением тромба</t>
  </si>
  <si>
    <t>Наружная тромбгеммороидэктомия</t>
  </si>
  <si>
    <t>Склеротерапия одного геморроидального узла</t>
  </si>
  <si>
    <t>Склеротерапия всех трех  геморроидальных зон</t>
  </si>
  <si>
    <t>Лигирование геморроидальных узлов латексными кольцами 1-2 стадия (1-2 узла)</t>
  </si>
  <si>
    <t>Лигирование геморроидальных узлов 3 стадия (3,4 узла поэтапно)</t>
  </si>
  <si>
    <t>Вскрытие острого парапроктита нагноившейся копчиковой кисты</t>
  </si>
  <si>
    <t>Лечебно-медикаментозная блокада при проктологических заболеваниях</t>
  </si>
  <si>
    <t>Удаление гипертрофированного анального сосочка, анальных бахромок</t>
  </si>
  <si>
    <t>Удаление опухоли мягких тканей перианальной областьи до 3 см</t>
  </si>
  <si>
    <t>Удаление инородного тела прямой кишки</t>
  </si>
  <si>
    <t>Первичная консультация проктолога</t>
  </si>
  <si>
    <t>Осветительный блок и лампа передвижная</t>
  </si>
  <si>
    <t>Осветительный блок, ваккумный лигатор, электроотсос</t>
  </si>
  <si>
    <t>УСНО</t>
  </si>
  <si>
    <t>Забор крови</t>
  </si>
  <si>
    <t>ОАК (И1515)</t>
  </si>
  <si>
    <t>ОАМ (И116)</t>
  </si>
  <si>
    <t>Нижегородцева, Шамунова, Родькин, Мирошниченко, Базанова, Никифоров</t>
  </si>
  <si>
    <t>износ оборудования</t>
  </si>
  <si>
    <t>Повторная консультация проктолога (включая осмотр)</t>
  </si>
  <si>
    <t>Общая магнитотерапия на аппарате "Магнитотурботрон-ЛЮКС" (1 сеанс)</t>
  </si>
  <si>
    <t>Электрофорез с лекарственным веществом (хлористый кальций,сульфат меди, баралгин, димексид, витами В1, новокаин, лидаза, эуфиллин)</t>
  </si>
  <si>
    <t>Акупунктурная магнитотерапия</t>
  </si>
  <si>
    <t>Иглорефлексотерапия (до 10 игл)</t>
  </si>
  <si>
    <t>Иглорефлексотерапия (от 11 до 20 игл)</t>
  </si>
  <si>
    <t>Иглорефлексотерапия (от 21 до 30 игл)</t>
  </si>
  <si>
    <t>Иглорефлексотерапия (от 31 до 40 игл)</t>
  </si>
  <si>
    <t>Иглорефлексотерапия (от 41 до 50 игл)</t>
  </si>
  <si>
    <t>Иглорефлексотерапия (от 51 до 60 игл)</t>
  </si>
  <si>
    <t>Иглорефлексотерапия (от 61 до 70 игл)</t>
  </si>
  <si>
    <t>Иглорефлексотерапия (от 71 до 80 игл)</t>
  </si>
  <si>
    <t>Иглорефлексотерапия (от 81 до 90 игл)</t>
  </si>
  <si>
    <t>Иглорефлексотерапия (от 91 до 99 игл)</t>
  </si>
  <si>
    <t>Внутриматочные инстилляции лекарственных преп-ов (без стоим-ти преп-ов)</t>
  </si>
  <si>
    <t>Для расчета не удалять</t>
  </si>
  <si>
    <t>Услуги аллерголога-иммунолога</t>
  </si>
  <si>
    <t>Афанасьева, аллерголог</t>
  </si>
  <si>
    <t xml:space="preserve">к прайсу на медицинские услуги от 1 февраля 2018 года         </t>
  </si>
  <si>
    <t>" _____ "________________  2018  г.</t>
  </si>
  <si>
    <t>Катетеризация слуховой трубы</t>
  </si>
  <si>
    <t>Введение в ухо турунд с комплексным средством</t>
  </si>
  <si>
    <t>Гидравлическая отслойка слизистой оболочки перегородки носа (1 сторона)</t>
  </si>
  <si>
    <t>Дополнение №1 к прайсу от 01.02.2018</t>
  </si>
  <si>
    <t>КУФ</t>
  </si>
  <si>
    <t>Аппарат Солнышко</t>
  </si>
  <si>
    <t>Расходники</t>
  </si>
  <si>
    <t>Дополнение №2 к прайсу от 01.02.2018</t>
  </si>
  <si>
    <t>Электростимуляция  на аппарате «ЛимфаВижин»</t>
  </si>
  <si>
    <t>изменение № 1</t>
  </si>
  <si>
    <t>Введение неотона 10г.</t>
  </si>
  <si>
    <t>Дополнение №3</t>
  </si>
  <si>
    <t>% доплаты за направление</t>
  </si>
  <si>
    <t>% доплаты за оказание услуги</t>
  </si>
  <si>
    <t>Баймуратов, Просвиров, Андреев</t>
  </si>
  <si>
    <t>Бирюков, Андреев</t>
  </si>
  <si>
    <t>Андреев, Бирюков</t>
  </si>
  <si>
    <t>Доплата за направление</t>
  </si>
  <si>
    <t>Доплата за оказание услуги</t>
  </si>
  <si>
    <t>Андреев</t>
  </si>
  <si>
    <t>Андреев, Насыбуллина</t>
  </si>
  <si>
    <t>Изменение №3</t>
  </si>
  <si>
    <t>ЗП массажиста</t>
  </si>
  <si>
    <t>по старому</t>
  </si>
  <si>
    <t>Разница</t>
  </si>
  <si>
    <t>Прирост</t>
  </si>
  <si>
    <t>Изменение №3 удалить</t>
  </si>
  <si>
    <t>Изменение № 2 удалить</t>
  </si>
  <si>
    <t>Комплексный прием гинеколога-эндокринолога</t>
  </si>
  <si>
    <t>Изменение №4</t>
  </si>
  <si>
    <t>Дополнение №4 к прайсу от 01.02.2018</t>
  </si>
  <si>
    <t>Аппарат Текар терапии</t>
  </si>
  <si>
    <t>217</t>
  </si>
  <si>
    <t>Заров, Платонов, Баймуратов</t>
  </si>
  <si>
    <t>"___ "____________2018г.</t>
  </si>
  <si>
    <t>Текар-терапия</t>
  </si>
  <si>
    <t>" ___"______________  2018  г.</t>
  </si>
  <si>
    <t xml:space="preserve">Дополнение № 5,  </t>
  </si>
  <si>
    <t>действующее с 12 апреля  2018 года,</t>
  </si>
  <si>
    <t>Введение в нос турунды с кровоостанавливающей пастой (1 сторона)</t>
  </si>
  <si>
    <t>Смазывание наружного слухового прохода</t>
  </si>
  <si>
    <t>Кюретаж слизистой оболочки гортани</t>
  </si>
  <si>
    <t>Дополнение №5</t>
  </si>
  <si>
    <t>Смазывание слизистой оболочки гортани</t>
  </si>
  <si>
    <t>(7 шт. по цена 5)</t>
  </si>
  <si>
    <t xml:space="preserve">Лечебный массаж воротниковой зоны </t>
  </si>
  <si>
    <r>
      <t>Лечебный массаж  спины</t>
    </r>
    <r>
      <rPr>
        <b/>
        <sz val="10"/>
        <rFont val="Times New Roman"/>
        <family val="1"/>
        <charset val="204"/>
      </rPr>
      <t xml:space="preserve"> </t>
    </r>
  </si>
  <si>
    <t>Оформление Санаторно-курортной карты (ОАК, ОАМ, ЭКГ, осмотр врачей 2-х специальностей),в  т.ч.</t>
  </si>
  <si>
    <t>Прием терапевта</t>
  </si>
  <si>
    <t>ЭКГ</t>
  </si>
  <si>
    <t>Осмотри Уролога</t>
  </si>
  <si>
    <t>Осмотр гинеколога</t>
  </si>
  <si>
    <t>И116</t>
  </si>
  <si>
    <t>И1515</t>
  </si>
  <si>
    <t>ЗП врача</t>
  </si>
  <si>
    <t>СКК</t>
  </si>
  <si>
    <t>Для расчета ЗП с 1 апреля 2018г.</t>
  </si>
  <si>
    <t>ЗП  50%</t>
  </si>
  <si>
    <t>Изменение №5</t>
  </si>
  <si>
    <t>Внутрисуставная лазеротерапия</t>
  </si>
  <si>
    <t>Дополнение № 6</t>
  </si>
  <si>
    <t>________________ М.А. Вагин</t>
  </si>
  <si>
    <t>Дополнение №7,</t>
  </si>
  <si>
    <t>действующее с 30 мая  2018 года,</t>
  </si>
  <si>
    <t>Консилиум</t>
  </si>
  <si>
    <t>Совместная консультация нескольких специалистов</t>
  </si>
  <si>
    <t>Может быть любой врач</t>
  </si>
  <si>
    <t>Дополнение №7</t>
  </si>
  <si>
    <t>ЗП Уколов 40% с расх.</t>
  </si>
  <si>
    <t>ЗП Уколов 40% без расх.</t>
  </si>
  <si>
    <t>ЗП Уколов 50% без расх.</t>
  </si>
  <si>
    <t>Введение церебролизина 10 мл</t>
  </si>
  <si>
    <t>Прием врача-кардиолога высшей категории, кандидата медицинских наук</t>
  </si>
  <si>
    <t>Дадамова</t>
  </si>
  <si>
    <t>Гидромассажная ванна с лечебными добавками (Лаванда, каштан, мелисса, серная, розмарин, тонус мышц и суставов, о-панто Солнышко)</t>
  </si>
  <si>
    <t>Прием детского врача-травматолога</t>
  </si>
  <si>
    <t>213</t>
  </si>
  <si>
    <t>Введение мексикора 5 мл</t>
  </si>
  <si>
    <t>Прием врача-оториноларинголога (к.м.н.)</t>
  </si>
  <si>
    <t>Экспресс-анализ мочи на ацетон, сахар (во время приема)</t>
  </si>
  <si>
    <t>Андреев, Баймуратов, Бирюков, Платонов</t>
  </si>
  <si>
    <t>Бирюков, Андреев, Баймуратов</t>
  </si>
  <si>
    <t>Богатый, Морозова, Городошникова, Иваненко, Ибятулина</t>
  </si>
  <si>
    <t>Насыбулина</t>
  </si>
  <si>
    <t>Заров, Платонов, Баймуратов, Андреев</t>
  </si>
  <si>
    <t>Аравина, Степнова</t>
  </si>
  <si>
    <t>Дадамова, Милевская, Афанасьева - редко</t>
  </si>
  <si>
    <t>Милевская И .В., Бекетова , Ибятуллина</t>
  </si>
  <si>
    <t>Морозова, Иваненко</t>
  </si>
  <si>
    <t>Нижегородцева</t>
  </si>
  <si>
    <t>Нижегородцева, Родькин, Мирошниченко, Базанова</t>
  </si>
  <si>
    <t>Просвиров Е.Ю., Третьяков, Андреев, Бирюков</t>
  </si>
  <si>
    <t>Тунин. Решетов, Носов, Подшивалина, Маскаев</t>
  </si>
  <si>
    <t>Прием врача-реабилитолога</t>
  </si>
  <si>
    <t>УЗДГ + ЦДК брюшного отдела и ветвей аорты</t>
  </si>
  <si>
    <t>Озонирование газом "Сапожок" (Первичная процедура)</t>
  </si>
  <si>
    <t>Озонирование газом "Сапожок" (Повторная процедура)</t>
  </si>
  <si>
    <t>Озонирование крови</t>
  </si>
  <si>
    <t>Повторная консультация уролога</t>
  </si>
  <si>
    <t>УЗИ поясничного отдела позвоночника (обзорное)</t>
  </si>
  <si>
    <t>Иваненко А.В.</t>
  </si>
  <si>
    <t xml:space="preserve">УЗИ шейного и  поясничного отдела позвоночника </t>
  </si>
  <si>
    <t>УЗИ шейного сплетения</t>
  </si>
  <si>
    <t>УЗИ контроль позвоночника ( в процессе лечения, реабилитации)</t>
  </si>
  <si>
    <t>108</t>
  </si>
  <si>
    <t>Иглорефлексотерапия (от 100 до 109 игл)</t>
  </si>
  <si>
    <t>Иглорефлексотерапия (от 110 до 119 игл)</t>
  </si>
  <si>
    <t>Иглорефлексотерапия (от 120 до 129 игл)</t>
  </si>
  <si>
    <t>Иглорефлексотерапия (от 130 до 139 игл)</t>
  </si>
  <si>
    <t>Иглорефлексотерапия (от 140 до 149 игл)</t>
  </si>
  <si>
    <t>Иглорефлексотерапия (от 150 до 159 игл)</t>
  </si>
  <si>
    <t>Иглорефлексотерапия (от 160 до 169 игл)</t>
  </si>
  <si>
    <t>Узи почек и мочевого пузыря</t>
  </si>
  <si>
    <t>Внутрисуставное введение дипроспана (1 мл.)</t>
  </si>
  <si>
    <t>Внутрисуставное введение алфлутопа (1 мл.)</t>
  </si>
  <si>
    <t>Внутрисуставное введение кеналога (1 мл.)</t>
  </si>
  <si>
    <t>Внутрисуставное введение лонгидазы (1 фл.)</t>
  </si>
  <si>
    <t>Введение метипреда (250 мг.)</t>
  </si>
  <si>
    <t>УЗИ нервов верхних конечностей</t>
  </si>
  <si>
    <t>УЗИ нервов нижних конечностей</t>
  </si>
  <si>
    <t>УЗИ нервов контроль</t>
  </si>
  <si>
    <t>УЗИ шейного отдела позвоночника (обзорное)</t>
  </si>
  <si>
    <t>Введение солу-медрола (500 мг)</t>
  </si>
  <si>
    <t>" _____ "________________  2019  г.</t>
  </si>
  <si>
    <t>Внутрисуставное введение дексаметозона (1 мл.)</t>
  </si>
  <si>
    <t>Введение реамберина (400 мл.)</t>
  </si>
  <si>
    <t>Склеротерапия</t>
  </si>
  <si>
    <t>Мигунов</t>
  </si>
  <si>
    <t>" ___"______________  2019  г.</t>
  </si>
  <si>
    <t>"___ "____________2019г.</t>
  </si>
  <si>
    <t>Сеанс высокоинтенсивной лазерной терапии (1 зона, до 3000Дж)</t>
  </si>
  <si>
    <t>Сеанс высокоинтенсивной лазерной терапии (2 зоны, до 6000Дж)</t>
  </si>
  <si>
    <t>Экспресс-анализ крови на сахар (во время приема)</t>
  </si>
  <si>
    <t>Аравина О.Р., Терновая Г.Т.</t>
  </si>
  <si>
    <t>Введение лаеннек (1 амп.)</t>
  </si>
  <si>
    <t>Прайс косметологии</t>
  </si>
  <si>
    <t>23001</t>
  </si>
  <si>
    <t>Ультразвуковое лечение кожи (45 мин.)</t>
  </si>
  <si>
    <t>23002</t>
  </si>
  <si>
    <t>Ультразвуковое лечение кожи (60 мин.)</t>
  </si>
  <si>
    <t>23003</t>
  </si>
  <si>
    <t>Микротоковое воздействие при заболеваниях кожи и подкожной клетчатки без лекарственного вещества</t>
  </si>
  <si>
    <t>23004</t>
  </si>
  <si>
    <t>Микротоковое воздействие при заболеваниях кожи и подкожной клетчатки с лекарственным веществом</t>
  </si>
  <si>
    <t>23005</t>
  </si>
  <si>
    <t>Электрокоагуляция: 1 папиллома</t>
  </si>
  <si>
    <t>23006</t>
  </si>
  <si>
    <t>Электрокоагуляция: 1 новообразование</t>
  </si>
  <si>
    <t>23007</t>
  </si>
  <si>
    <r>
      <t>Электрокоагуляция: 1 зона (3*4см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</si>
  <si>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23008</t>
  </si>
  <si>
    <t>Электрокоагуляция сосудов: (1 зона) (3*4см2)</t>
  </si>
  <si>
    <t>23009</t>
  </si>
  <si>
    <t>Забор биоматериала на гистологическое исследование (Инвитро)</t>
  </si>
  <si>
    <t>23010</t>
  </si>
  <si>
    <t>Вакуумно-роликовый массаж лица</t>
  </si>
  <si>
    <t>23011</t>
  </si>
  <si>
    <t>Общий лимфодренаж вакуумно-роликовый</t>
  </si>
  <si>
    <t>23012</t>
  </si>
  <si>
    <t>Вакуумно-роликовый антицеллюлитный массаж</t>
  </si>
  <si>
    <t>23013</t>
  </si>
  <si>
    <t>Вакуумно-роликовый массаж живота</t>
  </si>
  <si>
    <t>23014</t>
  </si>
  <si>
    <t>Вакуумно-роликовый массаж спины</t>
  </si>
  <si>
    <t>23015</t>
  </si>
  <si>
    <t>Вакуумно-роликовый общий массаж (1 час)</t>
  </si>
  <si>
    <t>23016</t>
  </si>
  <si>
    <t>Вакуумно-роликовый общий массаж (1, 5 часа)</t>
  </si>
  <si>
    <t>23017</t>
  </si>
  <si>
    <t>Вакуумно-роликовый комбинированный массаж (40 минут)</t>
  </si>
  <si>
    <t>23018</t>
  </si>
  <si>
    <t>Вакуумно-роликовый комбинированный массаж (1 час)</t>
  </si>
  <si>
    <t>23019</t>
  </si>
  <si>
    <t>Компрессионная микровибрация (эндосфера-терапия)</t>
  </si>
  <si>
    <t>23020</t>
  </si>
  <si>
    <t>Лечение кожи при Акне (1 программа)</t>
  </si>
  <si>
    <t>23021</t>
  </si>
  <si>
    <t>Лечение кожи при Акне   (2 программа)</t>
  </si>
  <si>
    <t>23022</t>
  </si>
  <si>
    <t>Лечение кожи при Акне  (3 программа)</t>
  </si>
  <si>
    <t>23023</t>
  </si>
  <si>
    <t>Лечение кожи при Акне (4 программа)</t>
  </si>
  <si>
    <t>23024</t>
  </si>
  <si>
    <t>Инъекционное введение лекарственных препаратов в очаг поражения кожи. Плазмолифтинг, 1 пробирка</t>
  </si>
  <si>
    <t>23025</t>
  </si>
  <si>
    <t>23026</t>
  </si>
  <si>
    <t>23027</t>
  </si>
  <si>
    <t>Внутрикожное введение лекарственных препаратов. Программа 1</t>
  </si>
  <si>
    <t>23028</t>
  </si>
  <si>
    <t>Внутрикожное введение лекарственных препаратов. Программа 2</t>
  </si>
  <si>
    <t>23029</t>
  </si>
  <si>
    <t>Внутрикожное введение лекарственных препаратов. Программа 3</t>
  </si>
  <si>
    <t>23030</t>
  </si>
  <si>
    <t>Подкожное введение лекарственных препаратов. Карбокситерапия (газовые уколы) - 1 зона</t>
  </si>
  <si>
    <t>23031</t>
  </si>
  <si>
    <t>Массаж лица (45 мин)</t>
  </si>
  <si>
    <t>23032</t>
  </si>
  <si>
    <t>Массаж лица (60 мин)</t>
  </si>
  <si>
    <t>23033</t>
  </si>
  <si>
    <t>Общий хиромассаж (40 мин.)</t>
  </si>
  <si>
    <t>23034</t>
  </si>
  <si>
    <t>Общий хиромассаж (60 мин.)</t>
  </si>
  <si>
    <t>23035</t>
  </si>
  <si>
    <t>Общий хиромассаж (90 мин.)</t>
  </si>
  <si>
    <t>23036</t>
  </si>
  <si>
    <t>Общий релаксирующий массаж (40 мин.)</t>
  </si>
  <si>
    <t>23037</t>
  </si>
  <si>
    <t>Общий релаксирующий массаж (60 мин.)</t>
  </si>
  <si>
    <t>23038</t>
  </si>
  <si>
    <t>Общий релаксирующий массаж (90 мин.)</t>
  </si>
  <si>
    <t>23039</t>
  </si>
  <si>
    <t>Спортивно-оздоровительный массаж (40 мин.)</t>
  </si>
  <si>
    <t>23040</t>
  </si>
  <si>
    <t>Спортивно-оздоровительный массаж (60 мин.)</t>
  </si>
  <si>
    <t>23041</t>
  </si>
  <si>
    <t>23042</t>
  </si>
  <si>
    <t>Миотенсивный хиромассаж (40 мин.)</t>
  </si>
  <si>
    <t>23043</t>
  </si>
  <si>
    <t>Миотенсивный хиромассаж (60 мин.)</t>
  </si>
  <si>
    <t>23044</t>
  </si>
  <si>
    <t>Рефлексогенный массаж кистей рук (10 мин.)</t>
  </si>
  <si>
    <t>23045</t>
  </si>
  <si>
    <t>Рефлексогенный массаж рук (20 мин.)</t>
  </si>
  <si>
    <t>23046</t>
  </si>
  <si>
    <t>Рефлексогенный массаж рук (40 мин.)</t>
  </si>
  <si>
    <t>23047</t>
  </si>
  <si>
    <t>Антицеллюлитный ручной массаж (40 мин.)</t>
  </si>
  <si>
    <t>23048</t>
  </si>
  <si>
    <t>Антицеллюлитный ручной массаж (60 мин.)</t>
  </si>
  <si>
    <t>23049</t>
  </si>
  <si>
    <t>Антицеллюлитный ручной массаж (90 мин.)</t>
  </si>
  <si>
    <t>23050</t>
  </si>
  <si>
    <t>Лимфодренажный ручной массаж (40 мин.)</t>
  </si>
  <si>
    <t>23051</t>
  </si>
  <si>
    <t>Лимфодренажный ручной массаж (60 мин.)</t>
  </si>
  <si>
    <t>23052</t>
  </si>
  <si>
    <t>Лимфодренажный ручной массаж (90 мин.)</t>
  </si>
  <si>
    <t>23053</t>
  </si>
  <si>
    <t>Гемолимфодренаж (40 мин.)</t>
  </si>
  <si>
    <t>23054</t>
  </si>
  <si>
    <t>Гемолимфодренаж (60 мин.)</t>
  </si>
  <si>
    <t>23055</t>
  </si>
  <si>
    <t>Гемолимфодренаж (90 мин.)</t>
  </si>
  <si>
    <t>23056</t>
  </si>
  <si>
    <t>Медовый массаж (60 мин.)</t>
  </si>
  <si>
    <t>23057</t>
  </si>
  <si>
    <t>Медовый массаж (90 мин.)</t>
  </si>
  <si>
    <t>23058</t>
  </si>
  <si>
    <t>Лимфодренирующий массаж живота (30-40 мин.)</t>
  </si>
  <si>
    <t>23059</t>
  </si>
  <si>
    <t>Тайский массаж травяными мешочками (1,5 часа)</t>
  </si>
  <si>
    <t>23060</t>
  </si>
  <si>
    <t>Тайский массаж травяными мешочками (3 часа)</t>
  </si>
  <si>
    <t>23061</t>
  </si>
  <si>
    <t>Тайский "йога-массаж (1,5 часа)</t>
  </si>
  <si>
    <t>23062</t>
  </si>
  <si>
    <t>Тайский "йога-массаж (2 часа)</t>
  </si>
  <si>
    <t>23063</t>
  </si>
  <si>
    <t>Стоун-терапия (1,5 часа)</t>
  </si>
  <si>
    <t>23064</t>
  </si>
  <si>
    <t>Стоун-терапия (3 часа)</t>
  </si>
  <si>
    <t>23065</t>
  </si>
  <si>
    <t>Восточный вибрационный массаж (15 мин.). Дополнение к процедуре</t>
  </si>
  <si>
    <t>23066</t>
  </si>
  <si>
    <t>Восточный вибрационный массаж (30 мин.). Дополнение к процедуре</t>
  </si>
  <si>
    <t>23067</t>
  </si>
  <si>
    <t>Восточный вибрационный массаж (40 мин.)</t>
  </si>
  <si>
    <t>23068</t>
  </si>
  <si>
    <t>Восточный вибрационный массаж (60 мин.)</t>
  </si>
  <si>
    <t>23069</t>
  </si>
  <si>
    <t>Фут-массаж – рефлексогенный массаж стоп, 10 мин.</t>
  </si>
  <si>
    <t>23070</t>
  </si>
  <si>
    <t>Фут-массаж – рефлексогенный массаж стоп, 20 мин.</t>
  </si>
  <si>
    <t>23071</t>
  </si>
  <si>
    <t>Фут-массаж – рефлексогенный массаж стоп, 40 мин.</t>
  </si>
  <si>
    <t>23072</t>
  </si>
  <si>
    <t>Фут-массаж – рефлексогенный массаж стоп, 60 мин.</t>
  </si>
  <si>
    <t>23073</t>
  </si>
  <si>
    <t>Массаж головы (5 мин.)</t>
  </si>
  <si>
    <t>23074</t>
  </si>
  <si>
    <t>Массаж воротниковой зоны (15 мин.)</t>
  </si>
  <si>
    <t>23075</t>
  </si>
  <si>
    <t>Массаж спины (20 мин.)</t>
  </si>
  <si>
    <t>23076</t>
  </si>
  <si>
    <t>Массаж спины (30 мин.)</t>
  </si>
  <si>
    <t>23077</t>
  </si>
  <si>
    <t>Массаж спины (40 мин.)</t>
  </si>
  <si>
    <t>23078</t>
  </si>
  <si>
    <t>Детский массаж головы до 14 лет (10 мин.)</t>
  </si>
  <si>
    <t>23079</t>
  </si>
  <si>
    <t>Детский массаж нижней конечности до 14 лет (15 мин.)</t>
  </si>
  <si>
    <t>23080</t>
  </si>
  <si>
    <t>Детский массаж спины (20 мин.)</t>
  </si>
  <si>
    <t>23081</t>
  </si>
  <si>
    <t>Детский массаж верхней конечности (10 мин)</t>
  </si>
  <si>
    <t>23082</t>
  </si>
  <si>
    <t>Детский общий массаж до 10 лет (30 мин.)</t>
  </si>
  <si>
    <t>23083</t>
  </si>
  <si>
    <t>Детский общий массаж, 10-14 лет (40 мин.)</t>
  </si>
  <si>
    <t>23084</t>
  </si>
  <si>
    <t>23085</t>
  </si>
  <si>
    <t>Грязевые апликации №1</t>
  </si>
  <si>
    <t>23086</t>
  </si>
  <si>
    <t>Грязевые апликации №2</t>
  </si>
  <si>
    <t>23087</t>
  </si>
  <si>
    <t>Хиромассаж лица, 30 мин.</t>
  </si>
  <si>
    <t>23088</t>
  </si>
  <si>
    <t>23089</t>
  </si>
  <si>
    <t>23090</t>
  </si>
  <si>
    <t>Инъекционное введение лекарственных препаратов в очаг поражения кожи. Плазмолифтинг, 2 пробирки</t>
  </si>
  <si>
    <t>Услуги новые</t>
  </si>
  <si>
    <t>Аппараты УЗИ</t>
  </si>
  <si>
    <t>Морозова, Иваненко, Синельникова А.В.</t>
  </si>
  <si>
    <t>Узи шейного отдела позвоночника с возможностью эластометрии  мягкотканных структур позвоночника</t>
  </si>
  <si>
    <t>Узи поясничного отдела позвоночника с возможностью эластометрии  мягкотканных структур позвоночника</t>
  </si>
  <si>
    <t>Узи шейного и поясничного отделов позвоночника с возможностью эластометрии  мягкотканных структур позвоночника</t>
  </si>
  <si>
    <t>УЗИ щитовидной железы с возможностью эластографии</t>
  </si>
  <si>
    <t>УЗИ молочных желез с возможностью эластографии</t>
  </si>
  <si>
    <t>УЗИ предстательной железы с возможностью эластографии</t>
  </si>
  <si>
    <t>Эластометрия печени</t>
  </si>
  <si>
    <t>Лечебно-диагностическая пункция кисты молочной железы  (1 киста)</t>
  </si>
  <si>
    <t>Лечебно-диагностическая пункция кисты молочной железы  (2 кисты)</t>
  </si>
  <si>
    <t>Лечебно-диагностическая пункция кисты молочной железы  (комплекс  кист  от 3 до 5)</t>
  </si>
  <si>
    <t>Чрескожная пункция лимфатического узла по УЗ - проводнику</t>
  </si>
  <si>
    <t>Чрескожная пункция  щитовидной железы по УЗ - проводнику</t>
  </si>
  <si>
    <t>109</t>
  </si>
  <si>
    <t xml:space="preserve"> Синельникова А.В.</t>
  </si>
  <si>
    <t>Хиромассаж лица, 40 мин.</t>
  </si>
  <si>
    <t>Хиромассаж лица, 60 мин.</t>
  </si>
  <si>
    <t>Программа лечения кожи</t>
  </si>
  <si>
    <t>Афанасьева, Клементьева</t>
  </si>
  <si>
    <t>нет врача</t>
  </si>
  <si>
    <t>Пьяных С.В., Андреев А.С., Баймуратов, Бирюков, Платонов</t>
  </si>
  <si>
    <t>Афанасьева, Дадамова, Никишков</t>
  </si>
  <si>
    <t>Фазилов З.К., Никишков</t>
  </si>
  <si>
    <t>мед.сестра, Афанасьева, Дадамова</t>
  </si>
  <si>
    <t xml:space="preserve">Андреев, БирюковНасыбуллина, </t>
  </si>
  <si>
    <t>Пьяных С.В., Андреев А.С., Баймуратов, Бирюков, Платонов, Просвиров</t>
  </si>
  <si>
    <t>Андреев, Баймуратов, Бирюков, Насыбуллина, Платонов</t>
  </si>
  <si>
    <t>Андреев, Баймуратов, Бирюков, Платонов, Просвиров</t>
  </si>
  <si>
    <t>Архипов В.И., Заров, Бирюков</t>
  </si>
  <si>
    <t>Архипов В.И., Заров, Осипов</t>
  </si>
  <si>
    <t>Подшивалина, Решетов, Маскаев</t>
  </si>
  <si>
    <t>Зрелова, Черкашина</t>
  </si>
  <si>
    <t>УЗИ височно-нижнечелюстного сустава</t>
  </si>
  <si>
    <t xml:space="preserve">Плазмолифтинг с лазерной активацией </t>
  </si>
  <si>
    <t>Просвиров Е.Ю., Андреев, Бирюков, платонов, Баймуратов</t>
  </si>
  <si>
    <t>Фут-массаж – рефлексогенный массаж стоп, 30 мин.</t>
  </si>
  <si>
    <t>23091</t>
  </si>
  <si>
    <t>Массаж воротниковой зоны (30 мин.)</t>
  </si>
  <si>
    <t>Накожное применение лекарственных препаратов. (Эмла).</t>
  </si>
  <si>
    <t>Чрескожная пункция  молочной железы по УЗ - проводнику</t>
  </si>
  <si>
    <t>Спортивно-оздоровительный массаж (90 мин.)</t>
  </si>
  <si>
    <t xml:space="preserve">к прайсу на медицинские услуги от 1 марта 2019 года         </t>
  </si>
  <si>
    <t>Консультация психолога</t>
  </si>
  <si>
    <t>Утенышева Н.Г.</t>
  </si>
  <si>
    <t>Дополнение 1</t>
  </si>
  <si>
    <t xml:space="preserve">Расширенный прием врача-травматолога ортопеда </t>
  </si>
  <si>
    <t>Воздействие токами ультравысокой частоты на кожу: лицо</t>
  </si>
  <si>
    <t>Воздействие токами ультравысокой частоты на кожу: от локтя до плеча</t>
  </si>
  <si>
    <t>Воздействие токами ультравысокой частоты на кожу: бедро</t>
  </si>
  <si>
    <t>Воздействие токами ультравысокой частоты на кожу: внутренняя часть бедра</t>
  </si>
  <si>
    <t>Воздействие токами ультравысокой частоты на кожу: колени</t>
  </si>
  <si>
    <t>Воздействие токами ультравысокой частоты на кожу: «галифе»</t>
  </si>
  <si>
    <t>Воздействие токами ультравысокой частоты на кожу: бока</t>
  </si>
  <si>
    <t>Воздействие токами ультравысокой частоты на кожу: живот</t>
  </si>
  <si>
    <t>Воздействие токами ультравысокой частоты на кожу: ягодицы</t>
  </si>
  <si>
    <t>Сочетанное воздействие импульсных токов и фонофорез  лекарственных веществ</t>
  </si>
  <si>
    <t>23101</t>
  </si>
  <si>
    <t>Код 3.2 RF-лифтинг:  лицо, шея глаза</t>
  </si>
  <si>
    <t>RF-лифтинг: от локтя до плеча</t>
  </si>
  <si>
    <t>RF-лифтинг: бедро</t>
  </si>
  <si>
    <t>RF-лифтинг: внутренняя часть бедра</t>
  </si>
  <si>
    <t>RF-лифтинг: колени</t>
  </si>
  <si>
    <t>RF-лифтинг: «галифе»</t>
  </si>
  <si>
    <t>RF-лифтинг: бока</t>
  </si>
  <si>
    <t>RF-лифтинг: живот</t>
  </si>
  <si>
    <t>RF-лифтинг: ягодицы</t>
  </si>
  <si>
    <t>Код 3.6 Электропорация лицо</t>
  </si>
  <si>
    <t>Аппарат Mabel Plus</t>
  </si>
  <si>
    <t>Аппарат Spring</t>
  </si>
  <si>
    <t>Аппарат Starvac SP Original</t>
  </si>
  <si>
    <t>эндосфера-терапия</t>
  </si>
  <si>
    <t>Аппарат ультразвуковой NS202</t>
  </si>
  <si>
    <t>Аппарат Миоритм 40</t>
  </si>
  <si>
    <t>Аппарат ЭХВЧ-50 МТУСИ</t>
  </si>
  <si>
    <t>Аппарат "Дозатор газа медицинский"</t>
  </si>
  <si>
    <t>Аппарат EU light (Haly)</t>
  </si>
  <si>
    <t>действующее с 01 мая  2019 года,</t>
  </si>
  <si>
    <t>Изменение 2 (БУХ)</t>
  </si>
  <si>
    <t xml:space="preserve">Изменение №3 (БУХ),  </t>
  </si>
  <si>
    <t>Изменение 3 (БУХ)</t>
  </si>
  <si>
    <t xml:space="preserve">По вышеуказанным услугам с 1 мая 2019г. отменены скидки для сотрудников </t>
  </si>
  <si>
    <t>АКЦИЯ при покупке 3</t>
  </si>
  <si>
    <t>Озокеритовая аппликация - взрослые (1 зона)</t>
  </si>
  <si>
    <t xml:space="preserve">Инсталляция вакуумных банок </t>
  </si>
  <si>
    <t>Энергетическая капсула</t>
  </si>
  <si>
    <t>Коррекция лечения по результатам анализов</t>
  </si>
  <si>
    <t>Повторный прием отоларинголога (в течение 1 месяца после первого приема)</t>
  </si>
  <si>
    <t>Первичная коррекция ортеза (изготовленного в МЦ "Самарский")</t>
  </si>
  <si>
    <t>PRP-терапия по методике ACP</t>
  </si>
  <si>
    <t>Введение элькара (5 мл.)</t>
  </si>
  <si>
    <t>Введение глиатилина (4 мл.)</t>
  </si>
  <si>
    <t>Прием врача общей практики</t>
  </si>
  <si>
    <t>Прием врача-физиотерапевта с сеансом внутритканевой электростимуляцией</t>
  </si>
  <si>
    <t>Сеанс ВТЭС-терапии</t>
  </si>
  <si>
    <t xml:space="preserve">Прайс-лист согласован: /__________________/ </t>
  </si>
  <si>
    <t>Прайс-лист согласован: /__________________/ Аравина О.Р.</t>
  </si>
  <si>
    <t>Лазеротерапия (аппарат "Рикта") по урологической/гинекологической методике</t>
  </si>
  <si>
    <t>Прием невролога, врача высшей категории, к.м.н., заслуженного врача РФ</t>
  </si>
  <si>
    <t>Коррекция лечения врача-травматолога ортопеда + бандаж на коленный сустав</t>
  </si>
  <si>
    <t>Коррекция лечения врача-травматолога ортопеда стопы + стелька</t>
  </si>
  <si>
    <t>Коррекция лечения врача-травматолога ортопеда + корсет поясничнй</t>
  </si>
  <si>
    <t>Коррекция лечения врача-травматолога ортопеда + бандаж на локтевой сустав</t>
  </si>
  <si>
    <t>Коррекция лечения врача-травматолога ортопеда + бандаж на лучевой сустав</t>
  </si>
  <si>
    <t>Суточный мониторинг давления</t>
  </si>
  <si>
    <t>Карбокситерапия до 2-х зон</t>
  </si>
  <si>
    <t>Карбокситерапия - дополнительная зона</t>
  </si>
  <si>
    <t>Сопровождение врача при введении внутривенных инфузий</t>
  </si>
  <si>
    <t>Внутривенные капельные вливания (50 мл.-200 мл.)</t>
  </si>
  <si>
    <t>Комплексное внутривенное введение: капельное вливание +внутривенные инъекции (50 мл.-200 мл.)</t>
  </si>
  <si>
    <t>Повторный прием врача  травматолога  ортопеда (в течение 1 месяца после первого приема)</t>
  </si>
  <si>
    <t>Повторный прием невролога, врача высшей категории, к.м.н., заслуженного врача РФ (в течение 1 месяца после первого приема)</t>
  </si>
  <si>
    <t>Повторный прием врача-травматолога ортопеда (к.м.н.) (в течение 1 месяца после первого приема)</t>
  </si>
  <si>
    <t>Повторная консультация уролога (в течение 1 месяца после первого приема)</t>
  </si>
  <si>
    <t>Повторный прием кардиолога (в течении 1 месяца после первого приема)</t>
  </si>
  <si>
    <t>Повторный прием невролога (в течении 1 месяца после первого приема)</t>
  </si>
  <si>
    <t>Лазеротерапия (аппарат "Рикта") при заболеваниях органов дыхания</t>
  </si>
  <si>
    <t>Лазеротерапия (аппарат "Рикта") при заболеваниях органов пищеварения</t>
  </si>
  <si>
    <t>И1641</t>
  </si>
  <si>
    <t>Антитела к вирусу SARS-COV-2 lgG (с забором крови)</t>
  </si>
  <si>
    <t>Антитела к вирусу SARS-COV-2 lgM (с забором крови)</t>
  </si>
  <si>
    <t>Антитела к вирусу SARS-COV-2 lgG+lgM (с забором крови)</t>
  </si>
  <si>
    <t>" _____ "________________  2021  г.</t>
  </si>
  <si>
    <t>Прайс-лист</t>
  </si>
  <si>
    <t xml:space="preserve">на медицинские услуги с  01 февраля 2021 года         </t>
  </si>
  <si>
    <t>Введение реамберина (200 мл.)</t>
  </si>
  <si>
    <t>Оформление Санаторно-курортной карты (ОАК, ОАМ, ЭКГ, осмотр врачей 2-х специальностей) для клиентов ООО "Санаторий Самарский"</t>
  </si>
  <si>
    <t>Введение милдроната (5 мл)</t>
  </si>
  <si>
    <t>УЗИ КПС</t>
  </si>
  <si>
    <t>Пункия мягких тканей под контролем УЗИ</t>
  </si>
  <si>
    <t>Лазеротерапия (аппарат "Рикта") при заболеваниях органов кровообращения</t>
  </si>
  <si>
    <t>И1637</t>
  </si>
  <si>
    <t>И1641/37</t>
  </si>
  <si>
    <t>Дыхательная гимнастика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</si>
</sst>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#,##0.00_ ;[Red]\-#,##0.00\ "/>
    <numFmt numFmtId="165" formatCode="#,##0_ ;[Red]\-#,##0\ "/>
    <numFmt numFmtId="166" formatCode="#,##0.0_ ;[Red]\-#,##0.0\ "/>
    <numFmt numFmtId="167" formatCode="_(* #,##0.00_);_(* \(#,##0.00\);_(* \-??_);_(@_)"/>
    <numFmt numFmtId="168" formatCode="0.0%"/>
    <numFmt numFmtId="169" formatCode="_(* #,##0.00_);_(* \(#,##0.00\);_(* &quot;-&quot;??_);_(@_)"/>
    <numFmt numFmtId="170" formatCode="_-* #,##0\ _₽_-;\-* #,##0\ _₽_-;_-* &quot;-&quot;??\ _₽_-;_-@_-"/>
  </numFmts>
  <fonts count="51" x14ac:knownFonts="1">
    <font>
      <sz val="8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rgb="FF0000FF"/>
      <name val="Times New Roman"/>
      <family val="1"/>
      <charset val="204"/>
    </font>
    <font>
      <sz val="10"/>
      <name val="Arial Cyr"/>
      <charset val="204"/>
    </font>
    <font>
      <sz val="10"/>
      <color rgb="FF0000FF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8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i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8"/>
      <name val="Arial"/>
      <family val="2"/>
    </font>
    <font>
      <u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u/>
      <sz val="10"/>
      <color rgb="FFFF0000"/>
      <name val="Times New Roman"/>
      <family val="1"/>
      <charset val="204"/>
    </font>
    <font>
      <i/>
      <u/>
      <sz val="10"/>
      <name val="Times New Roman"/>
      <family val="1"/>
      <charset val="204"/>
    </font>
    <font>
      <i/>
      <u/>
      <sz val="10"/>
      <color rgb="FF7030A0"/>
      <name val="Times New Roman"/>
      <family val="1"/>
      <charset val="204"/>
    </font>
    <font>
      <b/>
      <i/>
      <sz val="10"/>
      <color rgb="FF0000FF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u/>
      <sz val="8"/>
      <name val="Tahoma"/>
      <family val="2"/>
      <charset val="204"/>
    </font>
    <font>
      <i/>
      <sz val="8"/>
      <name val="Tahoma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0"/>
      <color rgb="FF7030A0"/>
      <name val="Times New Roman"/>
      <family val="1"/>
      <charset val="204"/>
    </font>
    <font>
      <b/>
      <i/>
      <strike/>
      <sz val="10"/>
      <name val="Times New Roman"/>
      <family val="1"/>
      <charset val="204"/>
    </font>
    <font>
      <i/>
      <strike/>
      <u/>
      <sz val="10"/>
      <name val="Times New Roman"/>
      <family val="1"/>
      <charset val="204"/>
    </font>
    <font>
      <strike/>
      <sz val="10"/>
      <color rgb="FFFF0000"/>
      <name val="Times New Roman"/>
      <family val="1"/>
      <charset val="204"/>
    </font>
    <font>
      <i/>
      <strike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i/>
      <u/>
      <sz val="10"/>
      <color rgb="FF0000FF"/>
      <name val="Times New Roman"/>
      <family val="1"/>
      <charset val="204"/>
    </font>
    <font>
      <sz val="10"/>
      <color rgb="FF66CCFF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99F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">
    <xf numFmtId="0" fontId="0" fillId="0" borderId="0"/>
    <xf numFmtId="0" fontId="5" fillId="0" borderId="0"/>
    <xf numFmtId="0" fontId="9" fillId="0" borderId="0"/>
    <xf numFmtId="0" fontId="17" fillId="0" borderId="0"/>
    <xf numFmtId="0" fontId="17" fillId="0" borderId="0"/>
    <xf numFmtId="0" fontId="18" fillId="0" borderId="0"/>
    <xf numFmtId="167" fontId="5" fillId="0" borderId="0" applyFill="0" applyBorder="0" applyAlignment="0" applyProtection="0"/>
    <xf numFmtId="0" fontId="5" fillId="0" borderId="0"/>
    <xf numFmtId="0" fontId="18" fillId="0" borderId="0"/>
    <xf numFmtId="0" fontId="17" fillId="0" borderId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7" fillId="0" borderId="0"/>
    <xf numFmtId="0" fontId="23" fillId="0" borderId="0"/>
    <xf numFmtId="169" fontId="5" fillId="0" borderId="0" applyFont="0" applyFill="0" applyBorder="0" applyAlignment="0" applyProtection="0"/>
    <xf numFmtId="0" fontId="5" fillId="0" borderId="0"/>
    <xf numFmtId="167" fontId="5" fillId="0" borderId="0" applyFill="0" applyBorder="0" applyAlignment="0" applyProtection="0"/>
    <xf numFmtId="0" fontId="30" fillId="0" borderId="0"/>
    <xf numFmtId="0" fontId="9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7">
    <xf numFmtId="0" fontId="0" fillId="0" borderId="0" xfId="0"/>
    <xf numFmtId="0" fontId="12" fillId="0" borderId="0" xfId="2" applyFont="1" applyFill="1" applyAlignment="1">
      <alignment horizontal="center" vertical="center" wrapText="1"/>
    </xf>
    <xf numFmtId="165" fontId="12" fillId="0" borderId="0" xfId="0" applyNumberFormat="1" applyFont="1" applyFill="1" applyAlignment="1">
      <alignment horizontal="center" vertical="center"/>
    </xf>
    <xf numFmtId="165" fontId="12" fillId="0" borderId="3" xfId="2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32" fillId="3" borderId="3" xfId="2" applyFont="1" applyFill="1" applyBorder="1" applyAlignment="1">
      <alignment horizontal="center" vertical="center" wrapText="1"/>
    </xf>
    <xf numFmtId="165" fontId="32" fillId="3" borderId="3" xfId="2" applyNumberFormat="1" applyFont="1" applyFill="1" applyBorder="1" applyAlignment="1">
      <alignment horizontal="center" vertical="center" wrapText="1"/>
    </xf>
    <xf numFmtId="9" fontId="32" fillId="3" borderId="3" xfId="2" applyNumberFormat="1" applyFont="1" applyFill="1" applyBorder="1" applyAlignment="1">
      <alignment horizontal="center" vertical="center" wrapText="1"/>
    </xf>
    <xf numFmtId="0" fontId="33" fillId="3" borderId="3" xfId="2" applyFont="1" applyFill="1" applyBorder="1" applyAlignment="1">
      <alignment horizontal="center" vertical="center" wrapText="1"/>
    </xf>
    <xf numFmtId="166" fontId="32" fillId="3" borderId="3" xfId="2" applyNumberFormat="1" applyFont="1" applyFill="1" applyBorder="1" applyAlignment="1">
      <alignment horizontal="center" vertical="center" wrapText="1"/>
    </xf>
    <xf numFmtId="168" fontId="32" fillId="3" borderId="3" xfId="2" applyNumberFormat="1" applyFont="1" applyFill="1" applyBorder="1" applyAlignment="1">
      <alignment horizontal="center" vertical="center" wrapText="1"/>
    </xf>
    <xf numFmtId="170" fontId="32" fillId="0" borderId="0" xfId="24" applyNumberFormat="1" applyFont="1" applyFill="1" applyBorder="1" applyAlignment="1">
      <alignment horizontal="center" vertical="center" wrapText="1"/>
    </xf>
    <xf numFmtId="0" fontId="32" fillId="0" borderId="0" xfId="2" applyFont="1" applyFill="1" applyAlignment="1">
      <alignment horizontal="center" vertical="center" wrapText="1"/>
    </xf>
    <xf numFmtId="165" fontId="33" fillId="3" borderId="3" xfId="2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9" fontId="12" fillId="0" borderId="3" xfId="2" applyNumberFormat="1" applyFont="1" applyFill="1" applyBorder="1" applyAlignment="1">
      <alignment horizontal="center" vertical="center" wrapText="1"/>
    </xf>
    <xf numFmtId="165" fontId="11" fillId="0" borderId="3" xfId="2" applyNumberFormat="1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center" vertical="center" wrapText="1"/>
    </xf>
    <xf numFmtId="165" fontId="14" fillId="3" borderId="3" xfId="2" applyNumberFormat="1" applyFont="1" applyFill="1" applyBorder="1" applyAlignment="1">
      <alignment horizontal="center" vertical="center" wrapText="1"/>
    </xf>
    <xf numFmtId="165" fontId="12" fillId="0" borderId="0" xfId="2" applyNumberFormat="1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left" vertical="center" wrapText="1"/>
    </xf>
    <xf numFmtId="165" fontId="12" fillId="0" borderId="3" xfId="1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4" fillId="3" borderId="3" xfId="2" applyNumberFormat="1" applyFont="1" applyFill="1" applyBorder="1" applyAlignment="1">
      <alignment horizontal="center" vertical="center" wrapText="1"/>
    </xf>
    <xf numFmtId="0" fontId="12" fillId="0" borderId="3" xfId="2" applyNumberFormat="1" applyFont="1" applyFill="1" applyBorder="1" applyAlignment="1">
      <alignment horizontal="center" vertical="center" wrapText="1"/>
    </xf>
    <xf numFmtId="0" fontId="12" fillId="0" borderId="2" xfId="2" applyNumberFormat="1" applyFont="1" applyFill="1" applyBorder="1" applyAlignment="1">
      <alignment horizontal="center" vertical="center" wrapText="1"/>
    </xf>
    <xf numFmtId="1" fontId="12" fillId="0" borderId="3" xfId="19" applyNumberFormat="1" applyFont="1" applyFill="1" applyBorder="1" applyAlignment="1">
      <alignment horizontal="center" vertical="center" wrapText="1"/>
    </xf>
    <xf numFmtId="0" fontId="12" fillId="5" borderId="3" xfId="19" applyFont="1" applyFill="1" applyBorder="1" applyAlignment="1">
      <alignment horizontal="center" vertical="center" wrapText="1"/>
    </xf>
    <xf numFmtId="0" fontId="12" fillId="0" borderId="0" xfId="2" applyNumberFormat="1" applyFont="1" applyFill="1" applyBorder="1" applyAlignment="1">
      <alignment horizontal="center" vertical="center" wrapText="1"/>
    </xf>
    <xf numFmtId="0" fontId="12" fillId="0" borderId="0" xfId="2" applyNumberFormat="1" applyFont="1" applyFill="1" applyAlignment="1">
      <alignment horizontal="center" vertical="center" wrapText="1"/>
    </xf>
    <xf numFmtId="0" fontId="12" fillId="0" borderId="3" xfId="2" applyNumberFormat="1" applyFont="1" applyFill="1" applyBorder="1" applyAlignment="1">
      <alignment horizontal="left" vertical="center" wrapText="1"/>
    </xf>
    <xf numFmtId="0" fontId="11" fillId="0" borderId="2" xfId="2" applyNumberFormat="1" applyFont="1" applyFill="1" applyBorder="1" applyAlignment="1">
      <alignment horizontal="center" vertical="center" wrapText="1"/>
    </xf>
    <xf numFmtId="165" fontId="11" fillId="0" borderId="2" xfId="2" applyNumberFormat="1" applyFont="1" applyFill="1" applyBorder="1" applyAlignment="1">
      <alignment horizontal="center" vertical="center" wrapText="1"/>
    </xf>
    <xf numFmtId="165" fontId="11" fillId="0" borderId="3" xfId="1" applyNumberFormat="1" applyFont="1" applyFill="1" applyBorder="1" applyAlignment="1">
      <alignment horizontal="center" vertical="center" wrapText="1"/>
    </xf>
    <xf numFmtId="168" fontId="11" fillId="0" borderId="3" xfId="2" applyNumberFormat="1" applyFont="1" applyFill="1" applyBorder="1" applyAlignment="1">
      <alignment horizontal="center" vertical="center" wrapText="1"/>
    </xf>
    <xf numFmtId="165" fontId="21" fillId="0" borderId="3" xfId="2" applyNumberFormat="1" applyFont="1" applyFill="1" applyBorder="1" applyAlignment="1">
      <alignment horizontal="center" vertical="center" wrapText="1"/>
    </xf>
    <xf numFmtId="166" fontId="11" fillId="0" borderId="3" xfId="2" applyNumberFormat="1" applyFont="1" applyFill="1" applyBorder="1" applyAlignment="1">
      <alignment horizontal="center" vertical="center" wrapText="1"/>
    </xf>
    <xf numFmtId="170" fontId="11" fillId="0" borderId="0" xfId="24" applyNumberFormat="1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left" vertical="center" wrapText="1"/>
    </xf>
    <xf numFmtId="9" fontId="11" fillId="0" borderId="3" xfId="2" applyNumberFormat="1" applyFont="1" applyFill="1" applyBorder="1" applyAlignment="1">
      <alignment horizontal="center" vertical="center" wrapText="1"/>
    </xf>
    <xf numFmtId="0" fontId="11" fillId="0" borderId="0" xfId="2" applyFont="1" applyFill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12" fillId="0" borderId="3" xfId="19" applyFont="1" applyFill="1" applyBorder="1" applyAlignment="1">
      <alignment horizontal="left" vertical="center" wrapText="1"/>
    </xf>
    <xf numFmtId="165" fontId="12" fillId="0" borderId="0" xfId="0" applyNumberFormat="1" applyFont="1" applyFill="1" applyAlignment="1">
      <alignment horizontal="center" vertical="center" wrapText="1"/>
    </xf>
    <xf numFmtId="165" fontId="12" fillId="0" borderId="0" xfId="2" applyNumberFormat="1" applyFont="1" applyFill="1" applyAlignment="1">
      <alignment horizontal="center" vertical="center" wrapText="1"/>
    </xf>
    <xf numFmtId="9" fontId="12" fillId="0" borderId="0" xfId="2" applyNumberFormat="1" applyFont="1" applyFill="1" applyAlignment="1">
      <alignment horizontal="center" vertical="center" wrapText="1"/>
    </xf>
    <xf numFmtId="168" fontId="12" fillId="0" borderId="0" xfId="2" applyNumberFormat="1" applyFont="1" applyFill="1" applyAlignment="1">
      <alignment horizontal="center" vertical="center" wrapText="1"/>
    </xf>
    <xf numFmtId="170" fontId="12" fillId="0" borderId="0" xfId="24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5" fontId="24" fillId="0" borderId="0" xfId="12" applyNumberFormat="1" applyFont="1" applyFill="1" applyBorder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9" fontId="11" fillId="3" borderId="3" xfId="2" applyNumberFormat="1" applyFont="1" applyFill="1" applyBorder="1" applyAlignment="1">
      <alignment horizontal="center" vertical="center" wrapText="1"/>
    </xf>
    <xf numFmtId="165" fontId="12" fillId="3" borderId="3" xfId="8" applyNumberFormat="1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165" fontId="12" fillId="3" borderId="3" xfId="2" applyNumberFormat="1" applyFont="1" applyFill="1" applyBorder="1" applyAlignment="1">
      <alignment horizontal="center" vertical="center" wrapText="1"/>
    </xf>
    <xf numFmtId="168" fontId="12" fillId="0" borderId="3" xfId="2" applyNumberFormat="1" applyFont="1" applyFill="1" applyBorder="1" applyAlignment="1">
      <alignment horizontal="center" vertical="center" wrapText="1"/>
    </xf>
    <xf numFmtId="164" fontId="12" fillId="0" borderId="3" xfId="2" applyNumberFormat="1" applyFont="1" applyFill="1" applyBorder="1" applyAlignment="1">
      <alignment horizontal="center" vertical="center" wrapText="1"/>
    </xf>
    <xf numFmtId="166" fontId="12" fillId="0" borderId="3" xfId="2" applyNumberFormat="1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165" fontId="12" fillId="0" borderId="3" xfId="0" applyNumberFormat="1" applyFont="1" applyFill="1" applyBorder="1" applyAlignment="1">
      <alignment horizontal="center" vertical="center" wrapText="1"/>
    </xf>
    <xf numFmtId="168" fontId="12" fillId="3" borderId="3" xfId="2" applyNumberFormat="1" applyFont="1" applyFill="1" applyBorder="1" applyAlignment="1">
      <alignment horizontal="center" vertical="center" wrapText="1"/>
    </xf>
    <xf numFmtId="9" fontId="12" fillId="3" borderId="3" xfId="2" applyNumberFormat="1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center" vertical="center" wrapText="1"/>
    </xf>
    <xf numFmtId="165" fontId="12" fillId="0" borderId="2" xfId="2" applyNumberFormat="1" applyFont="1" applyFill="1" applyBorder="1" applyAlignment="1">
      <alignment horizontal="center" vertical="center" wrapText="1"/>
    </xf>
    <xf numFmtId="168" fontId="14" fillId="3" borderId="3" xfId="2" applyNumberFormat="1" applyFont="1" applyFill="1" applyBorder="1" applyAlignment="1">
      <alignment horizontal="center" vertical="center" wrapText="1"/>
    </xf>
    <xf numFmtId="170" fontId="14" fillId="0" borderId="0" xfId="24" applyNumberFormat="1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 wrapText="1"/>
    </xf>
    <xf numFmtId="0" fontId="12" fillId="0" borderId="3" xfId="19" applyFont="1" applyBorder="1" applyAlignment="1">
      <alignment vertical="center" wrapText="1"/>
    </xf>
    <xf numFmtId="165" fontId="12" fillId="0" borderId="3" xfId="19" applyNumberFormat="1" applyFont="1" applyBorder="1" applyAlignment="1">
      <alignment horizontal="center" vertical="center"/>
    </xf>
    <xf numFmtId="3" fontId="11" fillId="0" borderId="3" xfId="19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vertical="center" wrapText="1"/>
    </xf>
    <xf numFmtId="165" fontId="12" fillId="0" borderId="3" xfId="0" applyNumberFormat="1" applyFont="1" applyBorder="1" applyAlignment="1">
      <alignment horizontal="center" vertical="center"/>
    </xf>
    <xf numFmtId="0" fontId="12" fillId="0" borderId="3" xfId="19" applyFont="1" applyFill="1" applyBorder="1" applyAlignment="1">
      <alignment vertical="center" wrapText="1"/>
    </xf>
    <xf numFmtId="165" fontId="12" fillId="0" borderId="3" xfId="19" applyNumberFormat="1" applyFont="1" applyFill="1" applyBorder="1" applyAlignment="1">
      <alignment horizontal="center" vertical="center"/>
    </xf>
    <xf numFmtId="166" fontId="12" fillId="0" borderId="3" xfId="19" applyNumberFormat="1" applyFont="1" applyBorder="1" applyAlignment="1">
      <alignment horizontal="center" vertical="center"/>
    </xf>
    <xf numFmtId="0" fontId="12" fillId="0" borderId="0" xfId="2" applyFont="1" applyFill="1" applyBorder="1" applyAlignment="1">
      <alignment horizontal="left" vertical="center" wrapText="1"/>
    </xf>
    <xf numFmtId="165" fontId="11" fillId="0" borderId="0" xfId="2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>
      <alignment horizontal="center" vertical="center" wrapText="1"/>
    </xf>
    <xf numFmtId="9" fontId="12" fillId="0" borderId="0" xfId="2" applyNumberFormat="1" applyFont="1" applyFill="1" applyBorder="1" applyAlignment="1">
      <alignment horizontal="center" vertical="center" wrapText="1"/>
    </xf>
    <xf numFmtId="168" fontId="12" fillId="0" borderId="0" xfId="2" applyNumberFormat="1" applyFont="1" applyFill="1" applyBorder="1" applyAlignment="1">
      <alignment horizontal="center" vertical="center" wrapText="1"/>
    </xf>
    <xf numFmtId="165" fontId="21" fillId="0" borderId="0" xfId="2" applyNumberFormat="1" applyFont="1" applyFill="1" applyBorder="1" applyAlignment="1">
      <alignment horizontal="center" vertical="center" wrapText="1"/>
    </xf>
    <xf numFmtId="166" fontId="12" fillId="0" borderId="0" xfId="2" applyNumberFormat="1" applyFont="1" applyFill="1" applyBorder="1" applyAlignment="1">
      <alignment horizontal="center" vertical="center" wrapText="1"/>
    </xf>
    <xf numFmtId="168" fontId="11" fillId="0" borderId="0" xfId="2" applyNumberFormat="1" applyFont="1" applyFill="1" applyBorder="1" applyAlignment="1">
      <alignment horizontal="center" vertical="center" wrapText="1"/>
    </xf>
    <xf numFmtId="0" fontId="12" fillId="0" borderId="0" xfId="2" applyFont="1" applyFill="1" applyAlignment="1">
      <alignment horizontal="left" vertical="center" wrapText="1"/>
    </xf>
    <xf numFmtId="165" fontId="11" fillId="0" borderId="0" xfId="2" applyNumberFormat="1" applyFont="1" applyFill="1" applyAlignment="1">
      <alignment horizontal="center" vertical="center" wrapText="1"/>
    </xf>
    <xf numFmtId="0" fontId="28" fillId="0" borderId="0" xfId="2" applyFont="1" applyFill="1" applyAlignment="1">
      <alignment horizontal="center" vertical="center" wrapText="1"/>
    </xf>
    <xf numFmtId="0" fontId="29" fillId="3" borderId="3" xfId="2" applyFont="1" applyFill="1" applyBorder="1" applyAlignment="1">
      <alignment horizontal="center" vertical="center" wrapText="1"/>
    </xf>
    <xf numFmtId="9" fontId="29" fillId="3" borderId="3" xfId="2" applyNumberFormat="1" applyFont="1" applyFill="1" applyBorder="1" applyAlignment="1">
      <alignment horizontal="center" vertical="center" wrapText="1"/>
    </xf>
    <xf numFmtId="165" fontId="28" fillId="0" borderId="3" xfId="2" applyNumberFormat="1" applyFont="1" applyFill="1" applyBorder="1" applyAlignment="1">
      <alignment horizontal="center" vertical="center" wrapText="1"/>
    </xf>
    <xf numFmtId="165" fontId="29" fillId="0" borderId="3" xfId="2" applyNumberFormat="1" applyFont="1" applyFill="1" applyBorder="1" applyAlignment="1">
      <alignment horizontal="center" vertical="center" wrapText="1"/>
    </xf>
    <xf numFmtId="165" fontId="28" fillId="0" borderId="0" xfId="2" applyNumberFormat="1" applyFont="1" applyFill="1" applyBorder="1" applyAlignment="1">
      <alignment horizontal="center" vertical="center" wrapText="1"/>
    </xf>
    <xf numFmtId="165" fontId="20" fillId="3" borderId="3" xfId="8" applyNumberFormat="1" applyFont="1" applyFill="1" applyBorder="1" applyAlignment="1">
      <alignment horizontal="center" vertical="center" wrapText="1"/>
    </xf>
    <xf numFmtId="165" fontId="20" fillId="3" borderId="3" xfId="2" applyNumberFormat="1" applyFont="1" applyFill="1" applyBorder="1" applyAlignment="1">
      <alignment horizontal="center" vertical="center" wrapText="1"/>
    </xf>
    <xf numFmtId="165" fontId="20" fillId="0" borderId="3" xfId="2" applyNumberFormat="1" applyFont="1" applyFill="1" applyBorder="1" applyAlignment="1">
      <alignment horizontal="center" vertical="center" wrapText="1"/>
    </xf>
    <xf numFmtId="165" fontId="25" fillId="0" borderId="3" xfId="2" applyNumberFormat="1" applyFont="1" applyFill="1" applyBorder="1" applyAlignment="1">
      <alignment horizontal="center" vertical="center" wrapText="1"/>
    </xf>
    <xf numFmtId="165" fontId="20" fillId="0" borderId="0" xfId="2" applyNumberFormat="1" applyFont="1" applyFill="1" applyBorder="1" applyAlignment="1">
      <alignment horizontal="center" vertical="center" wrapText="1"/>
    </xf>
    <xf numFmtId="0" fontId="38" fillId="0" borderId="3" xfId="2" applyNumberFormat="1" applyFont="1" applyFill="1" applyBorder="1" applyAlignment="1">
      <alignment horizontal="center" vertical="center" wrapText="1"/>
    </xf>
    <xf numFmtId="0" fontId="38" fillId="0" borderId="3" xfId="2" applyNumberFormat="1" applyFont="1" applyFill="1" applyBorder="1" applyAlignment="1">
      <alignment horizontal="left" vertical="center" wrapText="1"/>
    </xf>
    <xf numFmtId="165" fontId="11" fillId="0" borderId="3" xfId="2" applyNumberFormat="1" applyFont="1" applyFill="1" applyBorder="1" applyAlignment="1">
      <alignment horizontal="center" vertical="center"/>
    </xf>
    <xf numFmtId="165" fontId="12" fillId="0" borderId="3" xfId="2" applyNumberFormat="1" applyFont="1" applyFill="1" applyBorder="1" applyAlignment="1">
      <alignment horizontal="center" vertical="center"/>
    </xf>
    <xf numFmtId="49" fontId="12" fillId="0" borderId="3" xfId="2" applyNumberFormat="1" applyFont="1" applyFill="1" applyBorder="1" applyAlignment="1">
      <alignment horizontal="center" vertical="center"/>
    </xf>
    <xf numFmtId="0" fontId="32" fillId="0" borderId="0" xfId="2" applyFont="1" applyFill="1" applyAlignment="1">
      <alignment horizontal="center" vertical="center"/>
    </xf>
    <xf numFmtId="0" fontId="12" fillId="0" borderId="0" xfId="2" applyFont="1" applyFill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38" fillId="0" borderId="3" xfId="2" applyNumberFormat="1" applyFont="1" applyFill="1" applyBorder="1" applyAlignment="1">
      <alignment horizontal="center" vertical="center"/>
    </xf>
    <xf numFmtId="0" fontId="12" fillId="0" borderId="3" xfId="2" applyFont="1" applyBorder="1" applyAlignment="1">
      <alignment horizontal="left" vertical="center" wrapText="1"/>
    </xf>
    <xf numFmtId="165" fontId="12" fillId="2" borderId="3" xfId="1" applyNumberFormat="1" applyFont="1" applyFill="1" applyBorder="1" applyAlignment="1">
      <alignment horizontal="center" vertical="center"/>
    </xf>
    <xf numFmtId="0" fontId="32" fillId="0" borderId="0" xfId="2" applyFont="1" applyAlignment="1">
      <alignment horizontal="center" vertical="center"/>
    </xf>
    <xf numFmtId="165" fontId="38" fillId="0" borderId="3" xfId="2" applyNumberFormat="1" applyFont="1" applyFill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3" xfId="19" applyNumberFormat="1" applyFont="1" applyFill="1" applyBorder="1" applyAlignment="1">
      <alignment horizontal="center" vertical="center" wrapText="1"/>
    </xf>
    <xf numFmtId="165" fontId="20" fillId="0" borderId="0" xfId="2" applyNumberFormat="1" applyFont="1" applyFill="1" applyAlignment="1">
      <alignment horizontal="center" vertical="center" wrapText="1"/>
    </xf>
    <xf numFmtId="165" fontId="31" fillId="3" borderId="3" xfId="2" applyNumberFormat="1" applyFont="1" applyFill="1" applyBorder="1" applyAlignment="1">
      <alignment horizontal="center" vertical="center" wrapText="1"/>
    </xf>
    <xf numFmtId="165" fontId="19" fillId="0" borderId="3" xfId="2" applyNumberFormat="1" applyFont="1" applyFill="1" applyBorder="1" applyAlignment="1">
      <alignment horizontal="center" vertical="center" wrapText="1"/>
    </xf>
    <xf numFmtId="0" fontId="11" fillId="0" borderId="3" xfId="2" applyNumberFormat="1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39" fillId="0" borderId="0" xfId="2" applyFont="1" applyFill="1" applyAlignment="1">
      <alignment horizontal="center" vertical="center" wrapText="1"/>
    </xf>
    <xf numFmtId="0" fontId="16" fillId="0" borderId="0" xfId="0" applyFont="1"/>
    <xf numFmtId="0" fontId="11" fillId="3" borderId="0" xfId="2" applyNumberFormat="1" applyFont="1" applyFill="1" applyBorder="1" applyAlignment="1">
      <alignment horizontal="center" vertical="center" wrapText="1"/>
    </xf>
    <xf numFmtId="165" fontId="12" fillId="3" borderId="0" xfId="2" applyNumberFormat="1" applyFont="1" applyFill="1" applyBorder="1" applyAlignment="1">
      <alignment horizontal="center" vertical="center" wrapText="1"/>
    </xf>
    <xf numFmtId="165" fontId="41" fillId="0" borderId="3" xfId="2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2" fillId="3" borderId="3" xfId="2" applyFont="1" applyFill="1" applyBorder="1" applyAlignment="1">
      <alignment horizontal="center" vertical="center"/>
    </xf>
    <xf numFmtId="9" fontId="12" fillId="0" borderId="3" xfId="2" applyNumberFormat="1" applyFont="1" applyFill="1" applyBorder="1" applyAlignment="1">
      <alignment horizontal="center" vertical="center"/>
    </xf>
    <xf numFmtId="0" fontId="12" fillId="0" borderId="3" xfId="2" applyFont="1" applyFill="1" applyBorder="1" applyAlignment="1">
      <alignment horizontal="center" vertical="center"/>
    </xf>
    <xf numFmtId="0" fontId="12" fillId="0" borderId="3" xfId="4" applyFont="1" applyFill="1" applyBorder="1" applyAlignment="1">
      <alignment horizontal="center" vertical="center"/>
    </xf>
    <xf numFmtId="0" fontId="12" fillId="0" borderId="2" xfId="2" applyFont="1" applyFill="1" applyBorder="1" applyAlignment="1">
      <alignment horizontal="center" vertical="center"/>
    </xf>
    <xf numFmtId="165" fontId="14" fillId="3" borderId="3" xfId="2" applyNumberFormat="1" applyFont="1" applyFill="1" applyBorder="1" applyAlignment="1">
      <alignment horizontal="center" vertical="center"/>
    </xf>
    <xf numFmtId="165" fontId="12" fillId="0" borderId="0" xfId="2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49" fontId="14" fillId="3" borderId="3" xfId="2" applyNumberFormat="1" applyFont="1" applyFill="1" applyBorder="1" applyAlignment="1">
      <alignment horizontal="center" vertical="center"/>
    </xf>
    <xf numFmtId="49" fontId="12" fillId="3" borderId="3" xfId="2" applyNumberFormat="1" applyFont="1" applyFill="1" applyBorder="1" applyAlignment="1">
      <alignment horizontal="center" vertical="center"/>
    </xf>
    <xf numFmtId="49" fontId="11" fillId="0" borderId="3" xfId="2" applyNumberFormat="1" applyFont="1" applyFill="1" applyBorder="1" applyAlignment="1">
      <alignment horizontal="center" vertical="center"/>
    </xf>
    <xf numFmtId="49" fontId="12" fillId="0" borderId="0" xfId="2" applyNumberFormat="1" applyFont="1" applyFill="1" applyBorder="1" applyAlignment="1">
      <alignment horizontal="center" vertical="center"/>
    </xf>
    <xf numFmtId="49" fontId="11" fillId="0" borderId="0" xfId="2" applyNumberFormat="1" applyFont="1" applyFill="1" applyAlignment="1">
      <alignment horizontal="center" vertical="center"/>
    </xf>
    <xf numFmtId="0" fontId="12" fillId="0" borderId="0" xfId="2" applyFont="1" applyFill="1" applyAlignment="1">
      <alignment horizontal="left" vertical="center"/>
    </xf>
    <xf numFmtId="49" fontId="12" fillId="0" borderId="2" xfId="2" applyNumberFormat="1" applyFont="1" applyFill="1" applyBorder="1" applyAlignment="1">
      <alignment horizontal="center" vertical="center"/>
    </xf>
    <xf numFmtId="0" fontId="39" fillId="0" borderId="3" xfId="2" applyNumberFormat="1" applyFont="1" applyFill="1" applyBorder="1" applyAlignment="1">
      <alignment horizontal="center" vertical="center" wrapText="1"/>
    </xf>
    <xf numFmtId="0" fontId="39" fillId="0" borderId="3" xfId="2" applyFont="1" applyFill="1" applyBorder="1" applyAlignment="1">
      <alignment horizontal="left" vertical="center" wrapText="1"/>
    </xf>
    <xf numFmtId="165" fontId="40" fillId="0" borderId="3" xfId="2" applyNumberFormat="1" applyFont="1" applyFill="1" applyBorder="1" applyAlignment="1">
      <alignment horizontal="center" vertical="center" wrapText="1"/>
    </xf>
    <xf numFmtId="165" fontId="39" fillId="0" borderId="3" xfId="2" applyNumberFormat="1" applyFont="1" applyFill="1" applyBorder="1" applyAlignment="1">
      <alignment horizontal="center" vertical="center" wrapText="1"/>
    </xf>
    <xf numFmtId="165" fontId="39" fillId="0" borderId="3" xfId="2" applyNumberFormat="1" applyFont="1" applyFill="1" applyBorder="1" applyAlignment="1">
      <alignment horizontal="center" vertical="center"/>
    </xf>
    <xf numFmtId="49" fontId="39" fillId="0" borderId="3" xfId="2" applyNumberFormat="1" applyFont="1" applyFill="1" applyBorder="1" applyAlignment="1">
      <alignment horizontal="center" vertical="center"/>
    </xf>
    <xf numFmtId="165" fontId="39" fillId="0" borderId="3" xfId="1" applyNumberFormat="1" applyFont="1" applyFill="1" applyBorder="1" applyAlignment="1">
      <alignment horizontal="center" vertical="center" wrapText="1"/>
    </xf>
    <xf numFmtId="9" fontId="39" fillId="0" borderId="3" xfId="2" applyNumberFormat="1" applyFont="1" applyFill="1" applyBorder="1" applyAlignment="1">
      <alignment horizontal="center" vertical="center" wrapText="1"/>
    </xf>
    <xf numFmtId="168" fontId="39" fillId="0" borderId="3" xfId="2" applyNumberFormat="1" applyFont="1" applyFill="1" applyBorder="1" applyAlignment="1">
      <alignment horizontal="center" vertical="center" wrapText="1"/>
    </xf>
    <xf numFmtId="165" fontId="43" fillId="0" borderId="3" xfId="2" applyNumberFormat="1" applyFont="1" applyFill="1" applyBorder="1" applyAlignment="1">
      <alignment horizontal="center" vertical="center" wrapText="1"/>
    </xf>
    <xf numFmtId="165" fontId="44" fillId="0" borderId="3" xfId="2" applyNumberFormat="1" applyFont="1" applyFill="1" applyBorder="1" applyAlignment="1">
      <alignment horizontal="center" vertical="center" wrapText="1"/>
    </xf>
    <xf numFmtId="166" fontId="39" fillId="0" borderId="3" xfId="2" applyNumberFormat="1" applyFont="1" applyFill="1" applyBorder="1" applyAlignment="1">
      <alignment horizontal="center" vertical="center" wrapText="1"/>
    </xf>
    <xf numFmtId="168" fontId="40" fillId="0" borderId="3" xfId="2" applyNumberFormat="1" applyFont="1" applyFill="1" applyBorder="1" applyAlignment="1">
      <alignment horizontal="center" vertical="center" wrapText="1"/>
    </xf>
    <xf numFmtId="170" fontId="39" fillId="0" borderId="0" xfId="24" applyNumberFormat="1" applyFont="1" applyFill="1" applyBorder="1" applyAlignment="1">
      <alignment horizontal="center" vertical="center" wrapText="1"/>
    </xf>
    <xf numFmtId="165" fontId="39" fillId="0" borderId="3" xfId="0" applyNumberFormat="1" applyFont="1" applyFill="1" applyBorder="1" applyAlignment="1">
      <alignment horizontal="center" vertical="center" wrapText="1"/>
    </xf>
    <xf numFmtId="0" fontId="45" fillId="0" borderId="0" xfId="2" applyFont="1" applyFill="1" applyAlignment="1">
      <alignment horizontal="center" vertical="center" wrapText="1"/>
    </xf>
    <xf numFmtId="165" fontId="46" fillId="0" borderId="3" xfId="2" applyNumberFormat="1" applyFont="1" applyFill="1" applyBorder="1" applyAlignment="1">
      <alignment horizontal="center" vertical="center" wrapText="1"/>
    </xf>
    <xf numFmtId="165" fontId="39" fillId="0" borderId="0" xfId="2" applyNumberFormat="1" applyFont="1" applyFill="1" applyBorder="1" applyAlignment="1">
      <alignment horizontal="center" vertical="center" wrapText="1"/>
    </xf>
    <xf numFmtId="9" fontId="12" fillId="0" borderId="0" xfId="26" applyFont="1" applyFill="1" applyBorder="1" applyAlignment="1">
      <alignment horizontal="center" vertical="center" wrapText="1"/>
    </xf>
    <xf numFmtId="165" fontId="32" fillId="0" borderId="0" xfId="2" applyNumberFormat="1" applyFont="1" applyFill="1" applyAlignment="1">
      <alignment horizontal="center" vertical="center" wrapText="1"/>
    </xf>
    <xf numFmtId="9" fontId="12" fillId="0" borderId="0" xfId="26" applyFont="1" applyFill="1" applyAlignment="1">
      <alignment horizontal="center" vertical="center" wrapText="1"/>
    </xf>
    <xf numFmtId="9" fontId="12" fillId="0" borderId="0" xfId="26" applyFont="1" applyFill="1" applyAlignment="1">
      <alignment horizontal="center" vertical="center"/>
    </xf>
    <xf numFmtId="9" fontId="11" fillId="0" borderId="0" xfId="26" applyFont="1" applyFill="1" applyAlignment="1">
      <alignment horizontal="center" vertical="center" wrapText="1"/>
    </xf>
    <xf numFmtId="9" fontId="39" fillId="0" borderId="0" xfId="26" applyFont="1" applyFill="1" applyAlignment="1">
      <alignment horizontal="center" vertical="center" wrapText="1"/>
    </xf>
    <xf numFmtId="170" fontId="32" fillId="0" borderId="0" xfId="24" applyNumberFormat="1" applyFont="1" applyFill="1" applyAlignment="1">
      <alignment horizontal="center" vertical="center" wrapText="1"/>
    </xf>
    <xf numFmtId="165" fontId="12" fillId="0" borderId="0" xfId="24" applyNumberFormat="1" applyFont="1" applyFill="1" applyAlignment="1">
      <alignment horizontal="center" vertical="center" wrapText="1"/>
    </xf>
    <xf numFmtId="165" fontId="12" fillId="0" borderId="0" xfId="24" applyNumberFormat="1" applyFont="1" applyFill="1" applyAlignment="1">
      <alignment horizontal="center" vertical="center"/>
    </xf>
    <xf numFmtId="165" fontId="11" fillId="0" borderId="0" xfId="24" applyNumberFormat="1" applyFont="1" applyFill="1" applyAlignment="1">
      <alignment horizontal="center" vertical="center" wrapText="1"/>
    </xf>
    <xf numFmtId="165" fontId="12" fillId="0" borderId="0" xfId="24" applyNumberFormat="1" applyFont="1" applyFill="1" applyBorder="1" applyAlignment="1">
      <alignment horizontal="center" vertical="center" wrapText="1"/>
    </xf>
    <xf numFmtId="165" fontId="39" fillId="0" borderId="0" xfId="24" applyNumberFormat="1" applyFont="1" applyFill="1" applyAlignment="1">
      <alignment horizontal="center" vertical="center" wrapText="1"/>
    </xf>
    <xf numFmtId="165" fontId="12" fillId="0" borderId="0" xfId="2" applyNumberFormat="1" applyFont="1" applyFill="1" applyAlignment="1">
      <alignment horizontal="center" vertical="center"/>
    </xf>
    <xf numFmtId="165" fontId="12" fillId="0" borderId="0" xfId="2" applyNumberFormat="1" applyFont="1" applyFill="1" applyAlignment="1">
      <alignment horizontal="left" vertical="center"/>
    </xf>
    <xf numFmtId="165" fontId="39" fillId="0" borderId="0" xfId="2" applyNumberFormat="1" applyFont="1" applyFill="1" applyAlignment="1">
      <alignment horizontal="center" vertical="center" wrapText="1"/>
    </xf>
    <xf numFmtId="165" fontId="13" fillId="0" borderId="0" xfId="24" applyNumberFormat="1" applyFont="1" applyFill="1" applyAlignment="1">
      <alignment horizontal="center" vertical="center" wrapText="1"/>
    </xf>
    <xf numFmtId="165" fontId="47" fillId="0" borderId="0" xfId="24" applyNumberFormat="1" applyFont="1" applyFill="1" applyAlignment="1">
      <alignment horizontal="center" vertical="center" wrapText="1"/>
    </xf>
    <xf numFmtId="165" fontId="13" fillId="0" borderId="0" xfId="24" applyNumberFormat="1" applyFont="1" applyFill="1" applyAlignment="1">
      <alignment horizontal="center" vertical="center"/>
    </xf>
    <xf numFmtId="165" fontId="13" fillId="0" borderId="0" xfId="2" applyNumberFormat="1" applyFont="1" applyFill="1" applyAlignment="1">
      <alignment horizontal="center" vertical="center" wrapText="1"/>
    </xf>
    <xf numFmtId="165" fontId="13" fillId="0" borderId="0" xfId="2" applyNumberFormat="1" applyFont="1" applyFill="1" applyAlignment="1">
      <alignment horizontal="center" vertical="center"/>
    </xf>
    <xf numFmtId="0" fontId="13" fillId="0" borderId="0" xfId="2" applyFont="1" applyFill="1" applyAlignment="1">
      <alignment horizontal="center" vertical="center" wrapText="1"/>
    </xf>
    <xf numFmtId="0" fontId="47" fillId="0" borderId="0" xfId="2" applyFont="1" applyFill="1" applyAlignment="1">
      <alignment horizontal="center" vertical="center" wrapText="1"/>
    </xf>
    <xf numFmtId="0" fontId="13" fillId="0" borderId="0" xfId="2" applyFont="1" applyFill="1" applyAlignment="1">
      <alignment horizontal="center" vertical="center"/>
    </xf>
    <xf numFmtId="9" fontId="13" fillId="0" borderId="0" xfId="26" applyFont="1" applyFill="1" applyAlignment="1">
      <alignment horizontal="center" vertical="center" wrapText="1"/>
    </xf>
    <xf numFmtId="9" fontId="47" fillId="0" borderId="0" xfId="26" applyFont="1" applyFill="1" applyAlignment="1">
      <alignment horizontal="center" vertical="center" wrapText="1"/>
    </xf>
    <xf numFmtId="9" fontId="13" fillId="0" borderId="0" xfId="26" applyFont="1" applyFill="1" applyAlignment="1">
      <alignment horizontal="center" vertical="center"/>
    </xf>
    <xf numFmtId="170" fontId="32" fillId="0" borderId="0" xfId="2" applyNumberFormat="1" applyFont="1" applyFill="1" applyAlignment="1">
      <alignment horizontal="center" vertical="center" wrapText="1"/>
    </xf>
    <xf numFmtId="170" fontId="12" fillId="0" borderId="0" xfId="2" applyNumberFormat="1" applyFont="1" applyFill="1" applyAlignment="1">
      <alignment horizontal="center" vertical="center" wrapText="1"/>
    </xf>
    <xf numFmtId="168" fontId="13" fillId="0" borderId="0" xfId="26" applyNumberFormat="1" applyFont="1" applyFill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165" fontId="11" fillId="3" borderId="6" xfId="8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 vertical="center"/>
    </xf>
    <xf numFmtId="0" fontId="12" fillId="0" borderId="0" xfId="2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165" fontId="11" fillId="3" borderId="6" xfId="8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 vertical="center"/>
    </xf>
    <xf numFmtId="165" fontId="11" fillId="0" borderId="0" xfId="0" applyNumberFormat="1" applyFont="1" applyFill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165" fontId="12" fillId="0" borderId="0" xfId="2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165" fontId="12" fillId="0" borderId="3" xfId="0" applyNumberFormat="1" applyFont="1" applyFill="1" applyBorder="1" applyAlignment="1">
      <alignment horizontal="center" vertical="center"/>
    </xf>
    <xf numFmtId="170" fontId="16" fillId="0" borderId="0" xfId="24" applyNumberFormat="1" applyFont="1"/>
    <xf numFmtId="165" fontId="8" fillId="0" borderId="3" xfId="2" applyNumberFormat="1" applyFont="1" applyFill="1" applyBorder="1" applyAlignment="1">
      <alignment horizontal="center" vertical="center" wrapText="1"/>
    </xf>
    <xf numFmtId="165" fontId="12" fillId="4" borderId="3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 vertical="center"/>
    </xf>
    <xf numFmtId="0" fontId="11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165" fontId="11" fillId="3" borderId="6" xfId="8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 wrapText="1"/>
    </xf>
    <xf numFmtId="9" fontId="12" fillId="0" borderId="0" xfId="2" applyNumberFormat="1" applyFont="1" applyFill="1" applyAlignment="1">
      <alignment horizontal="center" vertical="center"/>
    </xf>
    <xf numFmtId="0" fontId="28" fillId="0" borderId="0" xfId="2" applyFont="1" applyFill="1" applyAlignment="1">
      <alignment horizontal="center" vertical="center"/>
    </xf>
    <xf numFmtId="168" fontId="12" fillId="0" borderId="0" xfId="2" applyNumberFormat="1" applyFont="1" applyFill="1" applyAlignment="1">
      <alignment horizontal="center" vertical="center"/>
    </xf>
    <xf numFmtId="170" fontId="12" fillId="0" borderId="0" xfId="24" applyNumberFormat="1" applyFont="1" applyFill="1" applyBorder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165" fontId="20" fillId="0" borderId="0" xfId="2" applyNumberFormat="1" applyFont="1" applyFill="1" applyAlignment="1">
      <alignment horizontal="center" vertical="center"/>
    </xf>
    <xf numFmtId="165" fontId="24" fillId="0" borderId="0" xfId="12" applyNumberFormat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170" fontId="11" fillId="0" borderId="0" xfId="24" applyNumberFormat="1" applyFont="1" applyFill="1" applyBorder="1" applyAlignment="1">
      <alignment horizontal="center" vertical="center"/>
    </xf>
    <xf numFmtId="0" fontId="11" fillId="3" borderId="0" xfId="2" applyNumberFormat="1" applyFont="1" applyFill="1" applyBorder="1" applyAlignment="1">
      <alignment horizontal="center" vertical="center"/>
    </xf>
    <xf numFmtId="9" fontId="11" fillId="3" borderId="3" xfId="2" applyNumberFormat="1" applyFont="1" applyFill="1" applyBorder="1" applyAlignment="1">
      <alignment horizontal="center" vertical="center"/>
    </xf>
    <xf numFmtId="0" fontId="29" fillId="3" borderId="3" xfId="2" applyFont="1" applyFill="1" applyBorder="1" applyAlignment="1">
      <alignment horizontal="center" vertical="center"/>
    </xf>
    <xf numFmtId="9" fontId="29" fillId="3" borderId="3" xfId="2" applyNumberFormat="1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165" fontId="32" fillId="3" borderId="3" xfId="2" applyNumberFormat="1" applyFont="1" applyFill="1" applyBorder="1" applyAlignment="1">
      <alignment horizontal="center" vertical="center"/>
    </xf>
    <xf numFmtId="9" fontId="32" fillId="3" borderId="3" xfId="2" applyNumberFormat="1" applyFont="1" applyFill="1" applyBorder="1" applyAlignment="1">
      <alignment horizontal="center" vertical="center"/>
    </xf>
    <xf numFmtId="0" fontId="33" fillId="3" borderId="3" xfId="2" applyFont="1" applyFill="1" applyBorder="1" applyAlignment="1">
      <alignment horizontal="center" vertical="center"/>
    </xf>
    <xf numFmtId="168" fontId="32" fillId="3" borderId="3" xfId="2" applyNumberFormat="1" applyFont="1" applyFill="1" applyBorder="1" applyAlignment="1">
      <alignment horizontal="center" vertical="center"/>
    </xf>
    <xf numFmtId="170" fontId="32" fillId="0" borderId="0" xfId="24" applyNumberFormat="1" applyFont="1" applyFill="1" applyBorder="1" applyAlignment="1">
      <alignment horizontal="center" vertical="center"/>
    </xf>
    <xf numFmtId="165" fontId="12" fillId="3" borderId="3" xfId="2" applyNumberFormat="1" applyFont="1" applyFill="1" applyBorder="1" applyAlignment="1">
      <alignment horizontal="center" vertical="center"/>
    </xf>
    <xf numFmtId="165" fontId="20" fillId="3" borderId="3" xfId="2" applyNumberFormat="1" applyFont="1" applyFill="1" applyBorder="1" applyAlignment="1">
      <alignment horizontal="center" vertical="center"/>
    </xf>
    <xf numFmtId="165" fontId="12" fillId="3" borderId="0" xfId="2" applyNumberFormat="1" applyFont="1" applyFill="1" applyBorder="1" applyAlignment="1">
      <alignment horizontal="center" vertical="center"/>
    </xf>
    <xf numFmtId="165" fontId="12" fillId="0" borderId="3" xfId="1" applyNumberFormat="1" applyFont="1" applyFill="1" applyBorder="1" applyAlignment="1">
      <alignment horizontal="center" vertical="center"/>
    </xf>
    <xf numFmtId="168" fontId="12" fillId="0" borderId="3" xfId="2" applyNumberFormat="1" applyFont="1" applyFill="1" applyBorder="1" applyAlignment="1">
      <alignment horizontal="center" vertical="center"/>
    </xf>
    <xf numFmtId="165" fontId="28" fillId="0" borderId="3" xfId="2" applyNumberFormat="1" applyFont="1" applyFill="1" applyBorder="1" applyAlignment="1">
      <alignment horizontal="center" vertical="center"/>
    </xf>
    <xf numFmtId="165" fontId="21" fillId="0" borderId="3" xfId="2" applyNumberFormat="1" applyFont="1" applyFill="1" applyBorder="1" applyAlignment="1">
      <alignment horizontal="center" vertical="center"/>
    </xf>
    <xf numFmtId="166" fontId="12" fillId="0" borderId="3" xfId="2" applyNumberFormat="1" applyFont="1" applyFill="1" applyBorder="1" applyAlignment="1">
      <alignment horizontal="center" vertical="center"/>
    </xf>
    <xf numFmtId="168" fontId="11" fillId="0" borderId="3" xfId="2" applyNumberFormat="1" applyFont="1" applyFill="1" applyBorder="1" applyAlignment="1">
      <alignment horizontal="center" vertical="center"/>
    </xf>
    <xf numFmtId="165" fontId="20" fillId="0" borderId="3" xfId="2" applyNumberFormat="1" applyFont="1" applyFill="1" applyBorder="1" applyAlignment="1">
      <alignment horizontal="center" vertical="center"/>
    </xf>
    <xf numFmtId="168" fontId="12" fillId="3" borderId="3" xfId="2" applyNumberFormat="1" applyFont="1" applyFill="1" applyBorder="1" applyAlignment="1">
      <alignment horizontal="center" vertical="center"/>
    </xf>
    <xf numFmtId="9" fontId="12" fillId="3" borderId="3" xfId="2" applyNumberFormat="1" applyFont="1" applyFill="1" applyBorder="1" applyAlignment="1">
      <alignment horizontal="center" vertical="center"/>
    </xf>
    <xf numFmtId="165" fontId="12" fillId="0" borderId="2" xfId="2" applyNumberFormat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164" fontId="12" fillId="0" borderId="3" xfId="2" applyNumberFormat="1" applyFont="1" applyFill="1" applyBorder="1" applyAlignment="1">
      <alignment horizontal="center" vertical="center"/>
    </xf>
    <xf numFmtId="165" fontId="31" fillId="3" borderId="3" xfId="2" applyNumberFormat="1" applyFont="1" applyFill="1" applyBorder="1" applyAlignment="1">
      <alignment horizontal="center" vertical="center"/>
    </xf>
    <xf numFmtId="165" fontId="33" fillId="3" borderId="3" xfId="2" applyNumberFormat="1" applyFont="1" applyFill="1" applyBorder="1" applyAlignment="1">
      <alignment horizontal="center" vertical="center"/>
    </xf>
    <xf numFmtId="168" fontId="14" fillId="3" borderId="3" xfId="2" applyNumberFormat="1" applyFont="1" applyFill="1" applyBorder="1" applyAlignment="1">
      <alignment horizontal="center" vertical="center"/>
    </xf>
    <xf numFmtId="170" fontId="14" fillId="0" borderId="0" xfId="24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9" fontId="12" fillId="0" borderId="0" xfId="26" applyFont="1" applyFill="1" applyBorder="1" applyAlignment="1">
      <alignment horizontal="center" vertical="center"/>
    </xf>
    <xf numFmtId="170" fontId="32" fillId="0" borderId="0" xfId="24" applyNumberFormat="1" applyFont="1" applyFill="1" applyAlignment="1">
      <alignment horizontal="center" vertical="center"/>
    </xf>
    <xf numFmtId="170" fontId="32" fillId="0" borderId="0" xfId="2" applyNumberFormat="1" applyFont="1" applyFill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9" fontId="12" fillId="0" borderId="0" xfId="2" applyNumberFormat="1" applyFont="1" applyFill="1" applyBorder="1" applyAlignment="1">
      <alignment horizontal="center" vertical="center"/>
    </xf>
    <xf numFmtId="168" fontId="12" fillId="0" borderId="0" xfId="2" applyNumberFormat="1" applyFont="1" applyFill="1" applyBorder="1" applyAlignment="1">
      <alignment horizontal="center" vertical="center"/>
    </xf>
    <xf numFmtId="165" fontId="28" fillId="0" borderId="0" xfId="2" applyNumberFormat="1" applyFont="1" applyFill="1" applyBorder="1" applyAlignment="1">
      <alignment horizontal="center" vertical="center"/>
    </xf>
    <xf numFmtId="165" fontId="21" fillId="0" borderId="0" xfId="2" applyNumberFormat="1" applyFont="1" applyFill="1" applyBorder="1" applyAlignment="1">
      <alignment horizontal="center" vertical="center"/>
    </xf>
    <xf numFmtId="165" fontId="11" fillId="0" borderId="0" xfId="2" applyNumberFormat="1" applyFont="1" applyFill="1" applyBorder="1" applyAlignment="1">
      <alignment horizontal="center" vertical="center"/>
    </xf>
    <xf numFmtId="168" fontId="11" fillId="0" borderId="0" xfId="2" applyNumberFormat="1" applyFont="1" applyFill="1" applyBorder="1" applyAlignment="1">
      <alignment horizontal="center" vertical="center"/>
    </xf>
    <xf numFmtId="165" fontId="20" fillId="0" borderId="0" xfId="2" applyNumberFormat="1" applyFont="1" applyFill="1" applyBorder="1" applyAlignment="1">
      <alignment horizontal="center" vertical="center"/>
    </xf>
    <xf numFmtId="164" fontId="12" fillId="0" borderId="0" xfId="2" applyNumberFormat="1" applyFont="1" applyFill="1" applyBorder="1" applyAlignment="1">
      <alignment horizontal="center" vertical="center"/>
    </xf>
    <xf numFmtId="165" fontId="11" fillId="0" borderId="0" xfId="2" applyNumberFormat="1" applyFont="1" applyFill="1" applyAlignment="1">
      <alignment horizontal="center" vertical="center"/>
    </xf>
    <xf numFmtId="170" fontId="12" fillId="0" borderId="0" xfId="2" applyNumberFormat="1" applyFont="1" applyFill="1" applyAlignment="1">
      <alignment horizontal="center" vertical="center"/>
    </xf>
    <xf numFmtId="165" fontId="11" fillId="0" borderId="0" xfId="0" applyNumberFormat="1" applyFont="1" applyFill="1" applyAlignment="1">
      <alignment vertical="center"/>
    </xf>
    <xf numFmtId="165" fontId="10" fillId="0" borderId="3" xfId="2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wrapText="1"/>
    </xf>
    <xf numFmtId="0" fontId="4" fillId="0" borderId="0" xfId="0" applyFont="1" applyAlignment="1">
      <alignment wrapText="1"/>
    </xf>
    <xf numFmtId="9" fontId="20" fillId="0" borderId="3" xfId="2" applyNumberFormat="1" applyFont="1" applyBorder="1" applyAlignment="1">
      <alignment horizontal="center" vertical="center" wrapText="1"/>
    </xf>
    <xf numFmtId="165" fontId="10" fillId="0" borderId="0" xfId="2" applyNumberFormat="1" applyFont="1" applyFill="1" applyAlignment="1">
      <alignment horizontal="center" vertical="center"/>
    </xf>
    <xf numFmtId="165" fontId="8" fillId="3" borderId="3" xfId="2" applyNumberFormat="1" applyFont="1" applyFill="1" applyBorder="1" applyAlignment="1">
      <alignment horizontal="center" vertical="center"/>
    </xf>
    <xf numFmtId="165" fontId="49" fillId="3" borderId="3" xfId="2" applyNumberFormat="1" applyFont="1" applyFill="1" applyBorder="1" applyAlignment="1">
      <alignment horizontal="center" vertical="center"/>
    </xf>
    <xf numFmtId="0" fontId="49" fillId="3" borderId="3" xfId="2" applyFont="1" applyFill="1" applyBorder="1" applyAlignment="1">
      <alignment horizontal="center" vertical="center"/>
    </xf>
    <xf numFmtId="165" fontId="10" fillId="0" borderId="0" xfId="2" applyNumberFormat="1" applyFont="1" applyFill="1" applyBorder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166" fontId="10" fillId="0" borderId="3" xfId="2" applyNumberFormat="1" applyFont="1" applyFill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 vertical="center"/>
    </xf>
    <xf numFmtId="168" fontId="10" fillId="0" borderId="3" xfId="2" applyNumberFormat="1" applyFont="1" applyFill="1" applyBorder="1" applyAlignment="1">
      <alignment horizontal="center" vertical="center"/>
    </xf>
    <xf numFmtId="9" fontId="10" fillId="0" borderId="0" xfId="2" applyNumberFormat="1" applyFont="1" applyFill="1" applyAlignment="1">
      <alignment horizontal="center" vertical="center"/>
    </xf>
    <xf numFmtId="9" fontId="8" fillId="3" borderId="3" xfId="2" applyNumberFormat="1" applyFont="1" applyFill="1" applyBorder="1" applyAlignment="1">
      <alignment horizontal="center" vertical="center"/>
    </xf>
    <xf numFmtId="168" fontId="10" fillId="0" borderId="0" xfId="2" applyNumberFormat="1" applyFont="1" applyFill="1" applyBorder="1" applyAlignment="1">
      <alignment horizontal="center" vertical="center"/>
    </xf>
    <xf numFmtId="165" fontId="34" fillId="0" borderId="3" xfId="2" applyNumberFormat="1" applyFont="1" applyFill="1" applyBorder="1" applyAlignment="1">
      <alignment horizontal="center" vertical="center"/>
    </xf>
    <xf numFmtId="9" fontId="49" fillId="3" borderId="3" xfId="2" applyNumberFormat="1" applyFont="1" applyFill="1" applyBorder="1" applyAlignment="1">
      <alignment horizontal="center" vertical="center"/>
    </xf>
    <xf numFmtId="168" fontId="10" fillId="3" borderId="3" xfId="2" applyNumberFormat="1" applyFont="1" applyFill="1" applyBorder="1" applyAlignment="1">
      <alignment horizontal="center" vertical="center"/>
    </xf>
    <xf numFmtId="9" fontId="20" fillId="0" borderId="3" xfId="2" applyNumberFormat="1" applyFont="1" applyFill="1" applyBorder="1" applyAlignment="1">
      <alignment horizontal="center" vertical="center"/>
    </xf>
    <xf numFmtId="9" fontId="20" fillId="0" borderId="0" xfId="2" applyNumberFormat="1" applyFont="1" applyFill="1" applyBorder="1" applyAlignment="1">
      <alignment horizontal="center" vertical="center"/>
    </xf>
    <xf numFmtId="9" fontId="20" fillId="0" borderId="0" xfId="2" applyNumberFormat="1" applyFont="1" applyBorder="1" applyAlignment="1">
      <alignment horizontal="center" vertical="center" wrapText="1"/>
    </xf>
    <xf numFmtId="166" fontId="12" fillId="0" borderId="0" xfId="2" applyNumberFormat="1" applyFont="1" applyFill="1" applyBorder="1" applyAlignment="1">
      <alignment horizontal="center" vertical="center"/>
    </xf>
    <xf numFmtId="165" fontId="34" fillId="0" borderId="0" xfId="2" applyNumberFormat="1" applyFont="1" applyFill="1" applyBorder="1" applyAlignment="1">
      <alignment horizontal="center" vertical="center"/>
    </xf>
    <xf numFmtId="165" fontId="10" fillId="4" borderId="3" xfId="2" applyNumberFormat="1" applyFont="1" applyFill="1" applyBorder="1" applyAlignment="1">
      <alignment horizontal="center" vertical="center"/>
    </xf>
    <xf numFmtId="9" fontId="50" fillId="0" borderId="3" xfId="2" applyNumberFormat="1" applyFont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165" fontId="11" fillId="3" borderId="6" xfId="8" applyNumberFormat="1" applyFont="1" applyFill="1" applyBorder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 vertical="center"/>
    </xf>
    <xf numFmtId="0" fontId="11" fillId="3" borderId="3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/>
    </xf>
    <xf numFmtId="165" fontId="11" fillId="3" borderId="3" xfId="2" applyNumberFormat="1" applyFont="1" applyFill="1" applyBorder="1" applyAlignment="1">
      <alignment horizontal="center" vertical="center"/>
    </xf>
    <xf numFmtId="0" fontId="12" fillId="6" borderId="3" xfId="2" applyNumberFormat="1" applyFont="1" applyFill="1" applyBorder="1" applyAlignment="1">
      <alignment horizontal="center" vertical="center" wrapText="1"/>
    </xf>
    <xf numFmtId="0" fontId="12" fillId="6" borderId="3" xfId="2" applyFont="1" applyFill="1" applyBorder="1" applyAlignment="1">
      <alignment horizontal="left" vertical="center" wrapText="1"/>
    </xf>
    <xf numFmtId="165" fontId="11" fillId="6" borderId="3" xfId="2" applyNumberFormat="1" applyFont="1" applyFill="1" applyBorder="1" applyAlignment="1">
      <alignment horizontal="center" vertical="center" wrapText="1"/>
    </xf>
    <xf numFmtId="165" fontId="12" fillId="6" borderId="3" xfId="2" applyNumberFormat="1" applyFont="1" applyFill="1" applyBorder="1" applyAlignment="1">
      <alignment horizontal="center" vertical="center"/>
    </xf>
    <xf numFmtId="9" fontId="12" fillId="6" borderId="3" xfId="2" applyNumberFormat="1" applyFont="1" applyFill="1" applyBorder="1" applyAlignment="1">
      <alignment horizontal="center" vertical="center"/>
    </xf>
    <xf numFmtId="49" fontId="12" fillId="6" borderId="3" xfId="2" applyNumberFormat="1" applyFont="1" applyFill="1" applyBorder="1" applyAlignment="1">
      <alignment horizontal="center" vertical="center"/>
    </xf>
    <xf numFmtId="165" fontId="12" fillId="6" borderId="3" xfId="1" applyNumberFormat="1" applyFont="1" applyFill="1" applyBorder="1" applyAlignment="1">
      <alignment horizontal="center" vertical="center"/>
    </xf>
    <xf numFmtId="168" fontId="12" fillId="6" borderId="3" xfId="2" applyNumberFormat="1" applyFont="1" applyFill="1" applyBorder="1" applyAlignment="1">
      <alignment horizontal="center" vertical="center"/>
    </xf>
    <xf numFmtId="168" fontId="10" fillId="6" borderId="3" xfId="2" applyNumberFormat="1" applyFont="1" applyFill="1" applyBorder="1" applyAlignment="1">
      <alignment horizontal="center" vertical="center"/>
    </xf>
    <xf numFmtId="165" fontId="28" fillId="6" borderId="3" xfId="2" applyNumberFormat="1" applyFont="1" applyFill="1" applyBorder="1" applyAlignment="1">
      <alignment horizontal="center" vertical="center"/>
    </xf>
    <xf numFmtId="165" fontId="10" fillId="6" borderId="3" xfId="2" applyNumberFormat="1" applyFont="1" applyFill="1" applyBorder="1" applyAlignment="1">
      <alignment horizontal="center" vertical="center"/>
    </xf>
    <xf numFmtId="165" fontId="21" fillId="6" borderId="3" xfId="2" applyNumberFormat="1" applyFont="1" applyFill="1" applyBorder="1" applyAlignment="1">
      <alignment horizontal="center" vertical="center"/>
    </xf>
    <xf numFmtId="166" fontId="10" fillId="6" borderId="3" xfId="2" applyNumberFormat="1" applyFont="1" applyFill="1" applyBorder="1" applyAlignment="1">
      <alignment horizontal="center" vertical="center"/>
    </xf>
    <xf numFmtId="165" fontId="11" fillId="6" borderId="3" xfId="2" applyNumberFormat="1" applyFont="1" applyFill="1" applyBorder="1" applyAlignment="1">
      <alignment horizontal="center" vertical="center"/>
    </xf>
    <xf numFmtId="168" fontId="11" fillId="6" borderId="3" xfId="2" applyNumberFormat="1" applyFont="1" applyFill="1" applyBorder="1" applyAlignment="1">
      <alignment horizontal="center" vertical="center"/>
    </xf>
    <xf numFmtId="170" fontId="12" fillId="6" borderId="0" xfId="24" applyNumberFormat="1" applyFont="1" applyFill="1" applyBorder="1" applyAlignment="1">
      <alignment horizontal="center" vertical="center"/>
    </xf>
    <xf numFmtId="165" fontId="20" fillId="6" borderId="3" xfId="2" applyNumberFormat="1" applyFont="1" applyFill="1" applyBorder="1" applyAlignment="1">
      <alignment horizontal="center" vertical="center"/>
    </xf>
    <xf numFmtId="0" fontId="12" fillId="6" borderId="0" xfId="2" applyFont="1" applyFill="1" applyAlignment="1">
      <alignment horizontal="center" vertical="center"/>
    </xf>
    <xf numFmtId="165" fontId="12" fillId="6" borderId="0" xfId="2" applyNumberFormat="1" applyFont="1" applyFill="1" applyBorder="1" applyAlignment="1">
      <alignment horizontal="center" vertical="center"/>
    </xf>
    <xf numFmtId="0" fontId="12" fillId="6" borderId="0" xfId="2" applyFont="1" applyFill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0" fontId="12" fillId="4" borderId="3" xfId="2" applyNumberFormat="1" applyFont="1" applyFill="1" applyBorder="1" applyAlignment="1">
      <alignment horizontal="center" vertical="center" wrapText="1"/>
    </xf>
    <xf numFmtId="0" fontId="12" fillId="4" borderId="3" xfId="2" applyFont="1" applyFill="1" applyBorder="1" applyAlignment="1">
      <alignment horizontal="left" vertical="center" wrapText="1"/>
    </xf>
    <xf numFmtId="165" fontId="11" fillId="4" borderId="3" xfId="2" applyNumberFormat="1" applyFont="1" applyFill="1" applyBorder="1" applyAlignment="1">
      <alignment horizontal="center" vertical="center" wrapText="1"/>
    </xf>
    <xf numFmtId="0" fontId="12" fillId="4" borderId="0" xfId="2" applyFont="1" applyFill="1" applyAlignment="1">
      <alignment horizontal="center" vertical="center"/>
    </xf>
    <xf numFmtId="0" fontId="12" fillId="4" borderId="0" xfId="2" applyFont="1" applyFill="1" applyAlignment="1">
      <alignment horizontal="center" vertical="center" wrapText="1"/>
    </xf>
    <xf numFmtId="0" fontId="14" fillId="4" borderId="3" xfId="2" applyNumberFormat="1" applyFont="1" applyFill="1" applyBorder="1" applyAlignment="1">
      <alignment horizontal="center" vertical="center" wrapText="1"/>
    </xf>
    <xf numFmtId="0" fontId="14" fillId="4" borderId="3" xfId="2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 vertical="center"/>
    </xf>
    <xf numFmtId="0" fontId="20" fillId="0" borderId="0" xfId="2" applyFont="1" applyFill="1" applyAlignment="1">
      <alignment horizontal="center" vertical="center" wrapText="1"/>
    </xf>
    <xf numFmtId="0" fontId="35" fillId="0" borderId="0" xfId="2" applyFont="1" applyFill="1" applyAlignment="1">
      <alignment horizontal="center" vertical="center" wrapText="1"/>
    </xf>
    <xf numFmtId="0" fontId="12" fillId="0" borderId="0" xfId="2" applyFont="1" applyFill="1" applyAlignment="1">
      <alignment horizontal="center" vertical="center" wrapText="1"/>
    </xf>
    <xf numFmtId="165" fontId="11" fillId="0" borderId="3" xfId="2" applyNumberFormat="1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left" vertical="center" wrapText="1"/>
    </xf>
    <xf numFmtId="0" fontId="12" fillId="0" borderId="3" xfId="2" applyNumberFormat="1" applyFont="1" applyFill="1" applyBorder="1" applyAlignment="1">
      <alignment horizontal="center" vertical="center" wrapText="1"/>
    </xf>
    <xf numFmtId="0" fontId="12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12" fillId="0" borderId="0" xfId="2" applyFont="1" applyFill="1" applyBorder="1" applyAlignment="1">
      <alignment horizontal="center" vertical="center" wrapText="1"/>
    </xf>
    <xf numFmtId="168" fontId="11" fillId="3" borderId="3" xfId="2" applyNumberFormat="1" applyFont="1" applyFill="1" applyBorder="1" applyAlignment="1">
      <alignment horizontal="center" vertical="center" wrapText="1"/>
    </xf>
    <xf numFmtId="0" fontId="11" fillId="3" borderId="3" xfId="2" applyNumberFormat="1" applyFont="1" applyFill="1" applyBorder="1" applyAlignment="1">
      <alignment horizontal="center" vertical="center" wrapText="1"/>
    </xf>
    <xf numFmtId="165" fontId="11" fillId="3" borderId="5" xfId="8" applyNumberFormat="1" applyFont="1" applyFill="1" applyBorder="1" applyAlignment="1">
      <alignment horizontal="center" vertical="center" wrapText="1"/>
    </xf>
    <xf numFmtId="165" fontId="11" fillId="3" borderId="1" xfId="8" applyNumberFormat="1" applyFont="1" applyFill="1" applyBorder="1" applyAlignment="1">
      <alignment horizontal="center" vertical="center" wrapText="1"/>
    </xf>
    <xf numFmtId="165" fontId="11" fillId="3" borderId="6" xfId="8" applyNumberFormat="1" applyFont="1" applyFill="1" applyBorder="1" applyAlignment="1">
      <alignment horizontal="center" vertical="center" wrapText="1"/>
    </xf>
    <xf numFmtId="165" fontId="11" fillId="3" borderId="3" xfId="8" applyNumberFormat="1" applyFont="1" applyFill="1" applyBorder="1" applyAlignment="1">
      <alignment horizontal="center" vertical="center" wrapText="1"/>
    </xf>
    <xf numFmtId="49" fontId="11" fillId="3" borderId="3" xfId="2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 vertical="center"/>
    </xf>
    <xf numFmtId="0" fontId="11" fillId="3" borderId="2" xfId="2" applyNumberFormat="1" applyFont="1" applyFill="1" applyBorder="1" applyAlignment="1">
      <alignment horizontal="center" vertical="center" wrapText="1"/>
    </xf>
    <xf numFmtId="0" fontId="11" fillId="3" borderId="4" xfId="2" applyNumberFormat="1" applyFont="1" applyFill="1" applyBorder="1" applyAlignment="1">
      <alignment horizontal="center" vertical="center" wrapText="1"/>
    </xf>
    <xf numFmtId="0" fontId="11" fillId="3" borderId="2" xfId="2" applyFont="1" applyFill="1" applyBorder="1" applyAlignment="1">
      <alignment horizontal="center" vertical="center"/>
    </xf>
    <xf numFmtId="0" fontId="11" fillId="3" borderId="4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/>
    </xf>
    <xf numFmtId="165" fontId="11" fillId="3" borderId="3" xfId="2" applyNumberFormat="1" applyFont="1" applyFill="1" applyBorder="1" applyAlignment="1">
      <alignment horizontal="center" vertical="center"/>
    </xf>
    <xf numFmtId="168" fontId="11" fillId="3" borderId="3" xfId="2" applyNumberFormat="1" applyFont="1" applyFill="1" applyBorder="1" applyAlignment="1">
      <alignment horizontal="center" vertical="center"/>
    </xf>
    <xf numFmtId="0" fontId="11" fillId="3" borderId="3" xfId="2" applyNumberFormat="1" applyFont="1" applyFill="1" applyBorder="1" applyAlignment="1">
      <alignment horizontal="center" vertical="center"/>
    </xf>
    <xf numFmtId="165" fontId="11" fillId="3" borderId="2" xfId="8" applyNumberFormat="1" applyFont="1" applyFill="1" applyBorder="1" applyAlignment="1">
      <alignment horizontal="center" vertical="center" wrapText="1"/>
    </xf>
    <xf numFmtId="165" fontId="11" fillId="3" borderId="4" xfId="8" applyNumberFormat="1" applyFont="1" applyFill="1" applyBorder="1" applyAlignment="1">
      <alignment horizontal="center" vertical="center" wrapText="1"/>
    </xf>
  </cellXfs>
  <cellStyles count="37">
    <cellStyle name="Excel Built-in Normal" xfId="5"/>
    <cellStyle name="Гиперссылка 2" xfId="11"/>
    <cellStyle name="Обычный" xfId="0" builtinId="0"/>
    <cellStyle name="Обычный 2" xfId="1"/>
    <cellStyle name="Обычный 2 2" xfId="10"/>
    <cellStyle name="Обычный 2 2 2" xfId="20"/>
    <cellStyle name="Обычный 2 3" xfId="12"/>
    <cellStyle name="Обычный 2 3 2" xfId="13"/>
    <cellStyle name="Обычный 2 3 2 2" xfId="33"/>
    <cellStyle name="Обычный 2 4" xfId="19"/>
    <cellStyle name="Обычный 3" xfId="2"/>
    <cellStyle name="Обычный 3 2" xfId="4"/>
    <cellStyle name="Обычный 3 2 2" xfId="31"/>
    <cellStyle name="Обычный 3 3" xfId="7"/>
    <cellStyle name="Обычный 3 4" xfId="23"/>
    <cellStyle name="Обычный 3 4 2" xfId="27"/>
    <cellStyle name="Обычный 3 4 2 2" xfId="36"/>
    <cellStyle name="Обычный 3 4 3" xfId="34"/>
    <cellStyle name="Обычный 4" xfId="3"/>
    <cellStyle name="Обычный 4 2" xfId="30"/>
    <cellStyle name="Обычный 5" xfId="14"/>
    <cellStyle name="Обычный 6" xfId="9"/>
    <cellStyle name="Обычный 6 2" xfId="32"/>
    <cellStyle name="Обычный 7" xfId="16"/>
    <cellStyle name="Обычный 8" xfId="18"/>
    <cellStyle name="Обычный 9" xfId="25"/>
    <cellStyle name="Обычный 9 2" xfId="35"/>
    <cellStyle name="Обычный_рентаб м.услуг" xfId="8"/>
    <cellStyle name="Процентный" xfId="26" builtinId="5"/>
    <cellStyle name="Процентный 2" xfId="21"/>
    <cellStyle name="Процентный 3" xfId="22"/>
    <cellStyle name="Процентный 4" xfId="29"/>
    <cellStyle name="Финансовый" xfId="24" builtinId="3"/>
    <cellStyle name="Финансовый 2" xfId="6"/>
    <cellStyle name="Финансовый 3" xfId="15"/>
    <cellStyle name="Финансовый 4" xfId="17"/>
    <cellStyle name="Финансовый 5" xfId="28"/>
  </cellStyles>
  <dxfs count="1264"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66FFFF"/>
      <color rgb="FFFFFFCC"/>
      <color rgb="FFCCFFCC"/>
      <color rgb="FF9999FF"/>
      <color rgb="FF66CCFF"/>
      <color rgb="FF0000FF"/>
      <color rgb="FFCCFFFF"/>
      <color rgb="FF009900"/>
      <color rgb="FFABE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89;&#1090;%20&#1048;&#1088;&#1080;&#1085;&#1072;/&#1040;&#1088;&#1085;&#1080;&#1082;&#1072;/&#1056;&#1072;&#1089;&#1095;&#1077;&#1090;%20&#1087;&#1088;&#1086;&#1075;&#1088;&#1072;&#1084;&#1084;/&#1055;&#1088;&#1086;&#1075;&#1088;&#1072;&#1084;&#1084;&#1099;%20&#1040;&#1088;&#1085;&#1080;&#1082;&#1072;_2013%202%20&#1074;&#1072;&#1088;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89;&#1090;%20&#1048;&#1088;&#1080;&#1085;&#1072;%202017/&#1057;&#1072;&#1085;&#1072;&#1090;&#1086;&#1088;&#1080;&#1081;/&#1055;&#1088;&#1072;&#1081;&#1089;-&#1083;&#1080;&#1089;&#1090;&#1099;/&#1055;&#1088;&#1072;&#1081;&#1089;%20&#1085;&#1072;%20&#1084;&#1077;&#1076;.&#1091;&#1089;&#1083;&#1091;&#1075;&#1080;_&#1057;&#1072;&#1085;&#1072;&#1090;&#1086;&#1088;&#1080;&#1103;_2018/&#1055;&#1088;&#1072;&#1081;&#1089;%20&#1057;&#1072;&#1085;&#1072;&#1090;&#1086;&#1088;&#1080;&#1103;_2018_&#1087;&#1077;&#1088;&#1077;&#1089;&#1095;&#1080;&#1090;.&#1089;&#1077;&#1073;&#1077;&#1089;&#1090;&#1086;&#1080;&#1084;&#1086;&#1089;&#1090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Ц прайс"/>
      <sheetName val="МЦ прайс2"/>
      <sheetName val="МЦ прайс3"/>
      <sheetName val="19. Паспорт здоровья"/>
      <sheetName val="18. Аллергии нет"/>
      <sheetName val="17. Планирование беременности"/>
      <sheetName val="16.Нет Диабету"/>
      <sheetName val="15.Здоровая печень"/>
      <sheetName val="14.Здоровье щитовидной железы"/>
      <sheetName val="13. Здоровые сосуды 2"/>
      <sheetName val="12.Здоровые суставы"/>
      <sheetName val="11.Здоровье мужчины"/>
      <sheetName val="10. Атеросклероз2"/>
      <sheetName val="9.Атеросклероз1"/>
      <sheetName val="8.Диагн.дни"/>
      <sheetName val="7.Гинекология"/>
      <sheetName val="6.Расш. прием гинеколога"/>
      <sheetName val="4.Нет головной боли"/>
      <sheetName val="5.Сосудистая"/>
      <sheetName val="3.Нет головокружения"/>
      <sheetName val="2.Помоги расправить мысли"/>
      <sheetName val="1.Здоровые сосуд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1.1"/>
      <sheetName val="Перечень"/>
      <sheetName val="Перечень процедур"/>
      <sheetName val="Прайс-лист1"/>
      <sheetName val="Расходники"/>
      <sheetName val="План2018"/>
      <sheetName val="Нормы по службам_2018"/>
      <sheetName val="Изн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C8">
            <v>19.049481677781586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UQ684"/>
  <sheetViews>
    <sheetView topLeftCell="A7" workbookViewId="0"/>
  </sheetViews>
  <sheetFormatPr defaultColWidth="9.33203125" defaultRowHeight="12.75" outlineLevelRow="2" outlineLevelCol="2" x14ac:dyDescent="0.15"/>
  <cols>
    <col min="1" max="1" width="7.6640625" style="31" bestFit="1" customWidth="1"/>
    <col min="2" max="2" width="72" style="1" customWidth="1"/>
    <col min="3" max="3" width="17.5" style="42" customWidth="1"/>
    <col min="4" max="4" width="12.83203125" style="88" hidden="1" customWidth="1" outlineLevel="1"/>
    <col min="5" max="5" width="14.83203125" style="88" hidden="1" customWidth="1" outlineLevel="1"/>
    <col min="6" max="6" width="20.5" style="106" hidden="1" customWidth="1" outlineLevel="1"/>
    <col min="7" max="7" width="11.1640625" style="141" hidden="1" customWidth="1" outlineLevel="1"/>
    <col min="8" max="8" width="22.6640625" style="141" hidden="1" customWidth="1" outlineLevel="1"/>
    <col min="9" max="9" width="11.5" style="1" hidden="1" customWidth="1" outlineLevel="1"/>
    <col min="10" max="10" width="13" style="46" hidden="1" customWidth="1" outlineLevel="1"/>
    <col min="11" max="13" width="17.6640625" style="47" hidden="1" customWidth="1" outlineLevel="1"/>
    <col min="14" max="14" width="13.33203125" style="47" hidden="1" customWidth="1" outlineLevel="1"/>
    <col min="15" max="19" width="8.1640625" style="89" hidden="1" customWidth="1" outlineLevel="1"/>
    <col min="20" max="20" width="8" style="46" hidden="1" customWidth="1" outlineLevel="1"/>
    <col min="21" max="21" width="9" style="46" hidden="1" customWidth="1" outlineLevel="1"/>
    <col min="22" max="22" width="10.33203125" style="46" hidden="1" customWidth="1" outlineLevel="1"/>
    <col min="23" max="23" width="14" style="1" hidden="1" customWidth="1" outlineLevel="1"/>
    <col min="24" max="24" width="12" style="1" hidden="1" customWidth="1" outlineLevel="1"/>
    <col min="25" max="25" width="12.1640625" style="1" hidden="1" customWidth="1" outlineLevel="1"/>
    <col min="26" max="26" width="9.6640625" style="1" hidden="1" customWidth="1" outlineLevel="1"/>
    <col min="27" max="27" width="10.1640625" style="48" hidden="1" customWidth="1" outlineLevel="1"/>
    <col min="28" max="28" width="6.6640625" style="49" customWidth="1" collapsed="1"/>
    <col min="29" max="29" width="15.6640625" style="42" hidden="1" customWidth="1" outlineLevel="1"/>
    <col min="30" max="30" width="13" style="1" hidden="1" customWidth="1" outlineLevel="1"/>
    <col min="31" max="32" width="13" style="115" hidden="1" customWidth="1" outlineLevel="2"/>
    <col min="33" max="33" width="10.1640625" style="46" hidden="1" customWidth="1" outlineLevel="1" collapsed="1"/>
    <col min="34" max="34" width="17.33203125" style="42" hidden="1" customWidth="1" outlineLevel="1"/>
    <col min="35" max="35" width="15.6640625" style="42" hidden="1" customWidth="1" outlineLevel="1"/>
    <col min="36" max="36" width="4.6640625" style="1" customWidth="1" collapsed="1"/>
    <col min="37" max="37" width="27.33203125" style="1" hidden="1" customWidth="1" outlineLevel="1"/>
    <col min="38" max="38" width="11.83203125" style="1" hidden="1" customWidth="1" outlineLevel="1"/>
    <col min="39" max="39" width="16" style="46" customWidth="1" collapsed="1"/>
    <col min="40" max="40" width="16" style="46" customWidth="1"/>
    <col min="41" max="42" width="9.33203125" style="1" customWidth="1"/>
    <col min="43" max="43" width="9.33203125" style="169" customWidth="1"/>
    <col min="44" max="44" width="9.33203125" style="164" customWidth="1"/>
    <col min="45" max="45" width="9.33203125" style="1" customWidth="1"/>
    <col min="46" max="46" width="11.83203125" style="169" customWidth="1"/>
    <col min="47" max="47" width="9.33203125" style="164" customWidth="1"/>
    <col min="48" max="49" width="9.33203125" style="1" customWidth="1"/>
    <col min="50" max="51" width="14.1640625" style="1" customWidth="1"/>
    <col min="52" max="52" width="12.83203125" style="1" bestFit="1" customWidth="1"/>
    <col min="53" max="16384" width="9.33203125" style="1"/>
  </cols>
  <sheetData>
    <row r="1" spans="1:47" ht="26.25" hidden="1" customHeight="1" outlineLevel="1" x14ac:dyDescent="0.15">
      <c r="A1" s="23"/>
      <c r="B1" s="23"/>
      <c r="C1" s="210" t="s">
        <v>132</v>
      </c>
      <c r="D1" s="45"/>
      <c r="E1" s="45"/>
      <c r="G1" s="135"/>
      <c r="H1" s="135"/>
      <c r="AH1" s="354" t="s">
        <v>132</v>
      </c>
      <c r="AI1" s="354"/>
      <c r="AK1" s="210" t="s">
        <v>132</v>
      </c>
      <c r="AL1" s="215"/>
    </row>
    <row r="2" spans="1:47" ht="26.25" hidden="1" customHeight="1" outlineLevel="1" x14ac:dyDescent="0.15">
      <c r="A2" s="23"/>
      <c r="B2" s="23"/>
      <c r="C2" s="210" t="s">
        <v>370</v>
      </c>
      <c r="D2" s="45"/>
      <c r="E2" s="45"/>
      <c r="G2" s="135"/>
      <c r="H2" s="135"/>
      <c r="AH2" s="354" t="s">
        <v>370</v>
      </c>
      <c r="AI2" s="354"/>
      <c r="AK2" s="210" t="s">
        <v>370</v>
      </c>
      <c r="AL2" s="215"/>
    </row>
    <row r="3" spans="1:47" ht="39" hidden="1" customHeight="1" outlineLevel="1" x14ac:dyDescent="0.15">
      <c r="A3" s="23"/>
      <c r="B3" s="23"/>
      <c r="C3" s="210" t="s">
        <v>487</v>
      </c>
      <c r="D3" s="45"/>
      <c r="E3" s="45"/>
      <c r="G3" s="135"/>
      <c r="H3" s="135"/>
      <c r="AH3" s="354" t="s">
        <v>895</v>
      </c>
      <c r="AI3" s="354"/>
      <c r="AK3" s="210" t="s">
        <v>487</v>
      </c>
      <c r="AL3" s="215"/>
    </row>
    <row r="4" spans="1:47" ht="41.25" hidden="1" customHeight="1" outlineLevel="1" x14ac:dyDescent="0.15">
      <c r="A4" s="23"/>
      <c r="B4" s="50"/>
      <c r="C4" s="210" t="s">
        <v>833</v>
      </c>
      <c r="D4" s="45"/>
      <c r="E4" s="45"/>
      <c r="G4" s="135"/>
      <c r="H4" s="135"/>
      <c r="AH4" s="354" t="s">
        <v>870</v>
      </c>
      <c r="AI4" s="354"/>
      <c r="AK4" s="210" t="s">
        <v>868</v>
      </c>
      <c r="AL4" s="215"/>
    </row>
    <row r="5" spans="1:47" ht="26.25" hidden="1" customHeight="1" outlineLevel="1" x14ac:dyDescent="0.15">
      <c r="A5" s="23"/>
      <c r="B5" s="14"/>
      <c r="C5" s="51"/>
      <c r="D5" s="45"/>
      <c r="E5" s="45"/>
      <c r="F5" s="126"/>
      <c r="G5" s="135"/>
      <c r="H5" s="135"/>
      <c r="AC5" s="51"/>
      <c r="AI5" s="51"/>
      <c r="AK5" s="51"/>
      <c r="AL5" s="51"/>
    </row>
    <row r="6" spans="1:47" ht="15.75" hidden="1" outlineLevel="1" x14ac:dyDescent="0.15">
      <c r="A6" s="23"/>
      <c r="B6" s="14" t="s">
        <v>896</v>
      </c>
      <c r="C6" s="52"/>
      <c r="D6" s="45"/>
      <c r="E6" s="45"/>
      <c r="F6" s="126"/>
      <c r="G6" s="135"/>
      <c r="H6" s="135"/>
      <c r="AC6" s="52"/>
      <c r="AI6" s="52"/>
      <c r="AK6" s="52"/>
      <c r="AL6" s="52"/>
    </row>
    <row r="7" spans="1:47" ht="31.5" customHeight="1" collapsed="1" x14ac:dyDescent="0.15">
      <c r="A7" s="24"/>
      <c r="B7" s="125" t="s">
        <v>897</v>
      </c>
      <c r="D7" s="215"/>
      <c r="E7" s="215"/>
      <c r="F7" s="127"/>
      <c r="G7" s="136"/>
      <c r="H7" s="136"/>
      <c r="I7" s="53"/>
    </row>
    <row r="8" spans="1:47" ht="32.25" customHeight="1" x14ac:dyDescent="0.15">
      <c r="A8" s="24"/>
      <c r="B8" s="14" t="s">
        <v>832</v>
      </c>
      <c r="D8" s="215"/>
      <c r="E8" s="215"/>
      <c r="G8" s="136"/>
      <c r="H8" s="136"/>
    </row>
    <row r="9" spans="1:47" x14ac:dyDescent="0.15">
      <c r="A9" s="24"/>
      <c r="B9" s="24"/>
      <c r="D9" s="215"/>
      <c r="E9" s="215"/>
      <c r="G9" s="136"/>
      <c r="H9" s="136"/>
    </row>
    <row r="10" spans="1:47" ht="22.5" customHeight="1" x14ac:dyDescent="0.15">
      <c r="A10" s="346" t="s">
        <v>89</v>
      </c>
      <c r="B10" s="355" t="s">
        <v>90</v>
      </c>
      <c r="C10" s="346" t="s">
        <v>130</v>
      </c>
      <c r="D10" s="346" t="s">
        <v>255</v>
      </c>
      <c r="E10" s="346" t="s">
        <v>160</v>
      </c>
      <c r="F10" s="357" t="s">
        <v>168</v>
      </c>
      <c r="G10" s="351" t="s">
        <v>133</v>
      </c>
      <c r="H10" s="351" t="s">
        <v>161</v>
      </c>
      <c r="I10" s="352" t="s">
        <v>92</v>
      </c>
      <c r="J10" s="352" t="s">
        <v>93</v>
      </c>
      <c r="K10" s="352"/>
      <c r="L10" s="352"/>
      <c r="M10" s="352"/>
      <c r="N10" s="352"/>
      <c r="O10" s="352"/>
      <c r="P10" s="352"/>
      <c r="Q10" s="352"/>
      <c r="R10" s="352"/>
      <c r="S10" s="352"/>
      <c r="T10" s="353"/>
      <c r="U10" s="352"/>
      <c r="V10" s="352"/>
      <c r="W10" s="352"/>
      <c r="X10" s="352" t="s">
        <v>94</v>
      </c>
      <c r="Y10" s="352"/>
      <c r="Z10" s="352" t="s">
        <v>95</v>
      </c>
      <c r="AA10" s="345" t="s">
        <v>96</v>
      </c>
      <c r="AB10" s="39"/>
      <c r="AC10" s="346" t="s">
        <v>181</v>
      </c>
      <c r="AD10" s="347" t="s">
        <v>182</v>
      </c>
      <c r="AE10" s="348"/>
      <c r="AF10" s="349"/>
      <c r="AG10" s="214"/>
      <c r="AH10" s="350" t="s">
        <v>185</v>
      </c>
      <c r="AI10" s="346" t="s">
        <v>130</v>
      </c>
      <c r="AK10" s="346" t="s">
        <v>262</v>
      </c>
      <c r="AL10" s="122" t="s">
        <v>829</v>
      </c>
    </row>
    <row r="11" spans="1:47" ht="22.5" customHeight="1" x14ac:dyDescent="0.15">
      <c r="A11" s="346"/>
      <c r="B11" s="356" t="s">
        <v>90</v>
      </c>
      <c r="C11" s="346" t="s">
        <v>130</v>
      </c>
      <c r="D11" s="346" t="s">
        <v>91</v>
      </c>
      <c r="E11" s="346"/>
      <c r="F11" s="358"/>
      <c r="G11" s="351"/>
      <c r="H11" s="351"/>
      <c r="I11" s="352"/>
      <c r="J11" s="212" t="s">
        <v>97</v>
      </c>
      <c r="K11" s="211" t="s">
        <v>846</v>
      </c>
      <c r="L11" s="211" t="s">
        <v>847</v>
      </c>
      <c r="M11" s="54" t="s">
        <v>659</v>
      </c>
      <c r="N11" s="54" t="s">
        <v>660</v>
      </c>
      <c r="O11" s="90" t="s">
        <v>98</v>
      </c>
      <c r="P11" s="90" t="s">
        <v>851</v>
      </c>
      <c r="Q11" s="90" t="s">
        <v>852</v>
      </c>
      <c r="R11" s="91" t="s">
        <v>657</v>
      </c>
      <c r="S11" s="91" t="s">
        <v>658</v>
      </c>
      <c r="T11" s="212" t="s">
        <v>162</v>
      </c>
      <c r="U11" s="212" t="s">
        <v>99</v>
      </c>
      <c r="V11" s="212" t="s">
        <v>808</v>
      </c>
      <c r="W11" s="211" t="s">
        <v>100</v>
      </c>
      <c r="X11" s="211" t="s">
        <v>101</v>
      </c>
      <c r="Y11" s="211" t="s">
        <v>102</v>
      </c>
      <c r="Z11" s="352"/>
      <c r="AA11" s="345"/>
      <c r="AB11" s="39"/>
      <c r="AC11" s="346"/>
      <c r="AD11" s="55" t="s">
        <v>183</v>
      </c>
      <c r="AE11" s="95" t="s">
        <v>184</v>
      </c>
      <c r="AF11" s="95" t="s">
        <v>662</v>
      </c>
      <c r="AG11" s="55" t="s">
        <v>813</v>
      </c>
      <c r="AH11" s="350"/>
      <c r="AI11" s="346" t="s">
        <v>130</v>
      </c>
      <c r="AK11" s="346" t="s">
        <v>130</v>
      </c>
      <c r="AL11" s="122"/>
      <c r="AN11" s="46" t="s">
        <v>902</v>
      </c>
      <c r="AO11" s="46" t="s">
        <v>903</v>
      </c>
      <c r="AP11" s="46" t="s">
        <v>904</v>
      </c>
      <c r="AR11" s="46" t="s">
        <v>902</v>
      </c>
      <c r="AS11" s="46" t="s">
        <v>903</v>
      </c>
      <c r="AT11" s="46" t="s">
        <v>904</v>
      </c>
    </row>
    <row r="12" spans="1:47" s="12" customFormat="1" ht="13.5" hidden="1" collapsed="1" x14ac:dyDescent="0.15">
      <c r="A12" s="25">
        <v>1000</v>
      </c>
      <c r="B12" s="56" t="s">
        <v>645</v>
      </c>
      <c r="C12" s="212"/>
      <c r="D12" s="56"/>
      <c r="E12" s="56"/>
      <c r="F12" s="128"/>
      <c r="G12" s="137"/>
      <c r="H12" s="137"/>
      <c r="I12" s="5"/>
      <c r="J12" s="6"/>
      <c r="K12" s="7"/>
      <c r="L12" s="7"/>
      <c r="M12" s="7"/>
      <c r="N12" s="7"/>
      <c r="O12" s="8"/>
      <c r="P12" s="8"/>
      <c r="Q12" s="8"/>
      <c r="R12" s="8"/>
      <c r="S12" s="8"/>
      <c r="T12" s="6"/>
      <c r="U12" s="6"/>
      <c r="V12" s="6"/>
      <c r="W12" s="5"/>
      <c r="X12" s="5"/>
      <c r="Y12" s="5"/>
      <c r="Z12" s="5"/>
      <c r="AA12" s="10"/>
      <c r="AB12" s="11"/>
      <c r="AC12" s="212"/>
      <c r="AD12" s="57"/>
      <c r="AE12" s="96"/>
      <c r="AF12" s="96"/>
      <c r="AG12" s="57"/>
      <c r="AH12" s="212"/>
      <c r="AI12" s="212"/>
      <c r="AK12" s="57"/>
      <c r="AL12" s="123"/>
      <c r="AM12" s="180"/>
      <c r="AN12" s="180"/>
      <c r="AO12" s="182"/>
      <c r="AQ12" s="177"/>
      <c r="AR12" s="185"/>
      <c r="AT12" s="177"/>
      <c r="AU12" s="185"/>
    </row>
    <row r="13" spans="1:47" ht="13.5" hidden="1" outlineLevel="1" x14ac:dyDescent="0.15">
      <c r="A13" s="26">
        <v>1105</v>
      </c>
      <c r="B13" s="20" t="s">
        <v>565</v>
      </c>
      <c r="C13" s="16">
        <v>3000</v>
      </c>
      <c r="D13" s="3">
        <v>40</v>
      </c>
      <c r="E13" s="3"/>
      <c r="F13" s="129"/>
      <c r="G13" s="104" t="s">
        <v>752</v>
      </c>
      <c r="H13" s="104" t="s">
        <v>566</v>
      </c>
      <c r="I13" s="21">
        <f>((247*12)+(52*7)+(52*5))*60/12</f>
        <v>17940</v>
      </c>
      <c r="J13" s="3">
        <v>50000</v>
      </c>
      <c r="K13" s="15">
        <v>0.15</v>
      </c>
      <c r="L13" s="15"/>
      <c r="M13" s="58"/>
      <c r="N13" s="58">
        <v>0.03</v>
      </c>
      <c r="O13" s="92">
        <f>J13/I13*D13</f>
        <v>111.48272017837236</v>
      </c>
      <c r="P13" s="92" t="e">
        <f t="shared" ref="P13:P58" si="0">(C13-T13-U13)*K13</f>
        <v>#REF!</v>
      </c>
      <c r="Q13" s="92" t="e">
        <f t="shared" ref="Q13:Q58" si="1">(C13-T13-U13)*L13</f>
        <v>#REF!</v>
      </c>
      <c r="R13" s="92">
        <f>(C13*M13)</f>
        <v>0</v>
      </c>
      <c r="S13" s="92" t="e">
        <f>(C13-T13-U13)*N13</f>
        <v>#REF!</v>
      </c>
      <c r="T13" s="3" t="e">
        <f>#REF!</f>
        <v>#REF!</v>
      </c>
      <c r="U13" s="3" t="e">
        <f>#REF!*D13</f>
        <v>#REF!</v>
      </c>
      <c r="V13" s="3">
        <f>C13*0.06</f>
        <v>180</v>
      </c>
      <c r="W13" s="37" t="e">
        <f>SUM(O13:V13)</f>
        <v>#REF!</v>
      </c>
      <c r="X13" s="60" t="e">
        <f>#REF!</f>
        <v>#REF!</v>
      </c>
      <c r="Y13" s="37" t="e">
        <f t="shared" ref="Y13:Y76" si="2">O13*X13</f>
        <v>#REF!</v>
      </c>
      <c r="Z13" s="16" t="e">
        <f t="shared" ref="Z13:Z58" si="3">W13+Y13</f>
        <v>#REF!</v>
      </c>
      <c r="AA13" s="36" t="e">
        <f t="shared" ref="AA13:AA58" si="4">(C13-Z13)/Z13</f>
        <v>#REF!</v>
      </c>
      <c r="AC13" s="16" t="e">
        <f>AD13+AE13+AF13</f>
        <v>#REF!</v>
      </c>
      <c r="AD13" s="3" t="e">
        <f t="shared" ref="AD13:AE43" si="5">T13</f>
        <v>#REF!</v>
      </c>
      <c r="AE13" s="97" t="e">
        <f t="shared" si="5"/>
        <v>#REF!</v>
      </c>
      <c r="AF13" s="97" t="e">
        <f>(C13-Z13)*0.15</f>
        <v>#REF!</v>
      </c>
      <c r="AG13" s="3" t="e">
        <f t="shared" ref="AG13:AG21" si="6">AE13+AF13</f>
        <v>#REF!</v>
      </c>
      <c r="AH13" s="16" t="e">
        <f>AI13-AC13</f>
        <v>#REF!</v>
      </c>
      <c r="AI13" s="16">
        <f t="shared" ref="AI13:AI58" si="7">C13</f>
        <v>3000</v>
      </c>
      <c r="AK13" s="3">
        <f>CEILING(AL13,5)</f>
        <v>2100</v>
      </c>
      <c r="AL13" s="204">
        <f>C13*0.7</f>
        <v>2100</v>
      </c>
    </row>
    <row r="14" spans="1:47" ht="13.5" hidden="1" outlineLevel="1" x14ac:dyDescent="0.15">
      <c r="A14" s="26">
        <v>1001</v>
      </c>
      <c r="B14" s="20" t="s">
        <v>103</v>
      </c>
      <c r="C14" s="16">
        <v>700</v>
      </c>
      <c r="D14" s="3">
        <v>40</v>
      </c>
      <c r="E14" s="3"/>
      <c r="F14" s="129"/>
      <c r="G14" s="104">
        <v>102</v>
      </c>
      <c r="H14" s="104" t="s">
        <v>435</v>
      </c>
      <c r="I14" s="21">
        <f t="shared" ref="I14:I58" si="8">((247*12)+(52*7)+(52*5))*60/12</f>
        <v>17940</v>
      </c>
      <c r="J14" s="3">
        <v>25000</v>
      </c>
      <c r="K14" s="15">
        <v>0.15</v>
      </c>
      <c r="L14" s="15"/>
      <c r="M14" s="58"/>
      <c r="N14" s="58">
        <v>0.03</v>
      </c>
      <c r="O14" s="92">
        <f t="shared" ref="O14:O58" si="9">J14/I14*D14</f>
        <v>55.74136008918618</v>
      </c>
      <c r="P14" s="92" t="e">
        <f t="shared" si="0"/>
        <v>#REF!</v>
      </c>
      <c r="Q14" s="92" t="e">
        <f t="shared" si="1"/>
        <v>#REF!</v>
      </c>
      <c r="R14" s="92">
        <f t="shared" ref="R14:R58" si="10">(C14*M14)</f>
        <v>0</v>
      </c>
      <c r="S14" s="92" t="e">
        <f t="shared" ref="S14:S58" si="11">(C14-T14-U14)*N14</f>
        <v>#REF!</v>
      </c>
      <c r="T14" s="3" t="e">
        <f>#REF!</f>
        <v>#REF!</v>
      </c>
      <c r="U14" s="3" t="e">
        <f>#REF!*D14</f>
        <v>#REF!</v>
      </c>
      <c r="V14" s="3">
        <f t="shared" ref="V14:V68" si="12">C14*0.06</f>
        <v>42</v>
      </c>
      <c r="W14" s="37" t="e">
        <f t="shared" ref="W14:W58" si="13">SUM(O14:V14)</f>
        <v>#REF!</v>
      </c>
      <c r="X14" s="60" t="e">
        <f>#REF!</f>
        <v>#REF!</v>
      </c>
      <c r="Y14" s="37" t="e">
        <f t="shared" si="2"/>
        <v>#REF!</v>
      </c>
      <c r="Z14" s="16" t="e">
        <f t="shared" si="3"/>
        <v>#REF!</v>
      </c>
      <c r="AA14" s="36" t="e">
        <f t="shared" si="4"/>
        <v>#REF!</v>
      </c>
      <c r="AC14" s="16" t="e">
        <f t="shared" ref="AC14:AC58" si="14">AD14+AE14+AF14</f>
        <v>#REF!</v>
      </c>
      <c r="AD14" s="3" t="e">
        <f t="shared" si="5"/>
        <v>#REF!</v>
      </c>
      <c r="AE14" s="97" t="e">
        <f t="shared" si="5"/>
        <v>#REF!</v>
      </c>
      <c r="AF14" s="97" t="e">
        <f t="shared" ref="AF14:AF58" si="15">(C14-Z14)*0.15</f>
        <v>#REF!</v>
      </c>
      <c r="AG14" s="3" t="e">
        <f t="shared" si="6"/>
        <v>#REF!</v>
      </c>
      <c r="AH14" s="16" t="e">
        <f t="shared" ref="AH14:AH58" si="16">AI14-AC14</f>
        <v>#REF!</v>
      </c>
      <c r="AI14" s="16">
        <f t="shared" si="7"/>
        <v>700</v>
      </c>
      <c r="AK14" s="3">
        <f t="shared" ref="AK14:AK58" si="17">CEILING(AL14,5)</f>
        <v>490</v>
      </c>
      <c r="AL14" s="204">
        <f t="shared" ref="AL14:AL58" si="18">C14*0.7</f>
        <v>489.99999999999994</v>
      </c>
    </row>
    <row r="15" spans="1:47" ht="13.5" hidden="1" outlineLevel="1" x14ac:dyDescent="0.15">
      <c r="A15" s="26">
        <v>1003</v>
      </c>
      <c r="B15" s="20" t="s">
        <v>0</v>
      </c>
      <c r="C15" s="16">
        <v>1000</v>
      </c>
      <c r="D15" s="3">
        <v>40</v>
      </c>
      <c r="E15" s="3"/>
      <c r="F15" s="102"/>
      <c r="G15" s="104">
        <v>103</v>
      </c>
      <c r="H15" s="104" t="s">
        <v>592</v>
      </c>
      <c r="I15" s="21">
        <f t="shared" si="8"/>
        <v>17940</v>
      </c>
      <c r="J15" s="3">
        <v>50000</v>
      </c>
      <c r="K15" s="15">
        <v>0.15</v>
      </c>
      <c r="L15" s="15"/>
      <c r="M15" s="58"/>
      <c r="N15" s="58">
        <v>0.03</v>
      </c>
      <c r="O15" s="92">
        <f t="shared" si="9"/>
        <v>111.48272017837236</v>
      </c>
      <c r="P15" s="92" t="e">
        <f t="shared" si="0"/>
        <v>#REF!</v>
      </c>
      <c r="Q15" s="92" t="e">
        <f t="shared" si="1"/>
        <v>#REF!</v>
      </c>
      <c r="R15" s="92">
        <f t="shared" si="10"/>
        <v>0</v>
      </c>
      <c r="S15" s="92" t="e">
        <f t="shared" si="11"/>
        <v>#REF!</v>
      </c>
      <c r="T15" s="3" t="e">
        <f>#REF!</f>
        <v>#REF!</v>
      </c>
      <c r="U15" s="3" t="e">
        <f>#REF!*D15</f>
        <v>#REF!</v>
      </c>
      <c r="V15" s="3">
        <f t="shared" si="12"/>
        <v>60</v>
      </c>
      <c r="W15" s="37" t="e">
        <f t="shared" si="13"/>
        <v>#REF!</v>
      </c>
      <c r="X15" s="60" t="e">
        <f>#REF!</f>
        <v>#REF!</v>
      </c>
      <c r="Y15" s="37" t="e">
        <f t="shared" si="2"/>
        <v>#REF!</v>
      </c>
      <c r="Z15" s="16" t="e">
        <f t="shared" si="3"/>
        <v>#REF!</v>
      </c>
      <c r="AA15" s="36" t="e">
        <f t="shared" si="4"/>
        <v>#REF!</v>
      </c>
      <c r="AC15" s="16" t="e">
        <f t="shared" si="14"/>
        <v>#REF!</v>
      </c>
      <c r="AD15" s="3" t="e">
        <f t="shared" si="5"/>
        <v>#REF!</v>
      </c>
      <c r="AE15" s="97" t="e">
        <f t="shared" si="5"/>
        <v>#REF!</v>
      </c>
      <c r="AF15" s="97" t="e">
        <f t="shared" si="15"/>
        <v>#REF!</v>
      </c>
      <c r="AG15" s="3" t="e">
        <f t="shared" si="6"/>
        <v>#REF!</v>
      </c>
      <c r="AH15" s="16" t="e">
        <f t="shared" si="16"/>
        <v>#REF!</v>
      </c>
      <c r="AI15" s="16">
        <f t="shared" si="7"/>
        <v>1000</v>
      </c>
      <c r="AK15" s="3">
        <f t="shared" si="17"/>
        <v>700</v>
      </c>
      <c r="AL15" s="204">
        <f t="shared" si="18"/>
        <v>700</v>
      </c>
    </row>
    <row r="16" spans="1:47" ht="13.5" hidden="1" outlineLevel="1" x14ac:dyDescent="0.15">
      <c r="A16" s="26" t="s">
        <v>180</v>
      </c>
      <c r="B16" s="20" t="s">
        <v>366</v>
      </c>
      <c r="C16" s="16">
        <v>1470</v>
      </c>
      <c r="D16" s="3">
        <v>40</v>
      </c>
      <c r="E16" s="3"/>
      <c r="F16" s="102"/>
      <c r="G16" s="104">
        <v>110</v>
      </c>
      <c r="H16" s="104" t="s">
        <v>480</v>
      </c>
      <c r="I16" s="21">
        <f t="shared" si="8"/>
        <v>17940</v>
      </c>
      <c r="J16" s="3">
        <v>21000</v>
      </c>
      <c r="K16" s="15">
        <v>0.15</v>
      </c>
      <c r="L16" s="15">
        <v>0.2</v>
      </c>
      <c r="M16" s="58"/>
      <c r="N16" s="58">
        <v>0.03</v>
      </c>
      <c r="O16" s="92">
        <f t="shared" si="9"/>
        <v>46.822742474916396</v>
      </c>
      <c r="P16" s="92" t="e">
        <f t="shared" si="0"/>
        <v>#REF!</v>
      </c>
      <c r="Q16" s="92" t="e">
        <f t="shared" si="1"/>
        <v>#REF!</v>
      </c>
      <c r="R16" s="92">
        <f t="shared" si="10"/>
        <v>0</v>
      </c>
      <c r="S16" s="92" t="e">
        <f t="shared" si="11"/>
        <v>#REF!</v>
      </c>
      <c r="T16" s="3" t="e">
        <f>#REF!</f>
        <v>#REF!</v>
      </c>
      <c r="U16" s="3" t="e">
        <f>#REF!*D16</f>
        <v>#REF!</v>
      </c>
      <c r="V16" s="3">
        <f t="shared" si="12"/>
        <v>88.2</v>
      </c>
      <c r="W16" s="37" t="e">
        <f t="shared" si="13"/>
        <v>#REF!</v>
      </c>
      <c r="X16" s="60" t="e">
        <f>#REF!</f>
        <v>#REF!</v>
      </c>
      <c r="Y16" s="37" t="e">
        <f t="shared" si="2"/>
        <v>#REF!</v>
      </c>
      <c r="Z16" s="16" t="e">
        <f t="shared" si="3"/>
        <v>#REF!</v>
      </c>
      <c r="AA16" s="36" t="e">
        <f t="shared" si="4"/>
        <v>#REF!</v>
      </c>
      <c r="AC16" s="16" t="e">
        <f t="shared" si="14"/>
        <v>#REF!</v>
      </c>
      <c r="AD16" s="3" t="e">
        <f t="shared" si="5"/>
        <v>#REF!</v>
      </c>
      <c r="AE16" s="97" t="e">
        <f t="shared" si="5"/>
        <v>#REF!</v>
      </c>
      <c r="AF16" s="97" t="e">
        <f t="shared" si="15"/>
        <v>#REF!</v>
      </c>
      <c r="AG16" s="3" t="e">
        <f t="shared" si="6"/>
        <v>#REF!</v>
      </c>
      <c r="AH16" s="16" t="e">
        <f t="shared" si="16"/>
        <v>#REF!</v>
      </c>
      <c r="AI16" s="16">
        <f t="shared" si="7"/>
        <v>1470</v>
      </c>
      <c r="AK16" s="3">
        <f t="shared" si="17"/>
        <v>1030</v>
      </c>
      <c r="AL16" s="204">
        <f t="shared" si="18"/>
        <v>1029</v>
      </c>
    </row>
    <row r="17" spans="1:46" ht="13.5" hidden="1" outlineLevel="1" x14ac:dyDescent="0.15">
      <c r="A17" s="26">
        <v>1007</v>
      </c>
      <c r="B17" s="20" t="s">
        <v>1</v>
      </c>
      <c r="C17" s="16">
        <v>1000</v>
      </c>
      <c r="D17" s="3">
        <v>40</v>
      </c>
      <c r="E17" s="3"/>
      <c r="F17" s="102"/>
      <c r="G17" s="104">
        <v>107</v>
      </c>
      <c r="H17" s="104" t="s">
        <v>666</v>
      </c>
      <c r="I17" s="21">
        <f t="shared" si="8"/>
        <v>17940</v>
      </c>
      <c r="J17" s="3">
        <v>0</v>
      </c>
      <c r="K17" s="15">
        <v>0.15</v>
      </c>
      <c r="L17" s="15">
        <v>0.3</v>
      </c>
      <c r="M17" s="58"/>
      <c r="N17" s="58">
        <v>0.03</v>
      </c>
      <c r="O17" s="92">
        <f t="shared" si="9"/>
        <v>0</v>
      </c>
      <c r="P17" s="92" t="e">
        <f t="shared" si="0"/>
        <v>#REF!</v>
      </c>
      <c r="Q17" s="92" t="e">
        <f t="shared" si="1"/>
        <v>#REF!</v>
      </c>
      <c r="R17" s="92">
        <f t="shared" si="10"/>
        <v>0</v>
      </c>
      <c r="S17" s="92" t="e">
        <f t="shared" si="11"/>
        <v>#REF!</v>
      </c>
      <c r="T17" s="3" t="e">
        <f>#REF!</f>
        <v>#REF!</v>
      </c>
      <c r="U17" s="3" t="e">
        <f>#REF!*D17</f>
        <v>#REF!</v>
      </c>
      <c r="V17" s="3">
        <f t="shared" si="12"/>
        <v>60</v>
      </c>
      <c r="W17" s="37" t="e">
        <f t="shared" si="13"/>
        <v>#REF!</v>
      </c>
      <c r="X17" s="60" t="e">
        <f>#REF!</f>
        <v>#REF!</v>
      </c>
      <c r="Y17" s="37" t="e">
        <f>21000/I17*D17*X17</f>
        <v>#REF!</v>
      </c>
      <c r="Z17" s="16" t="e">
        <f t="shared" si="3"/>
        <v>#REF!</v>
      </c>
      <c r="AA17" s="36" t="e">
        <f t="shared" si="4"/>
        <v>#REF!</v>
      </c>
      <c r="AC17" s="16" t="e">
        <f t="shared" si="14"/>
        <v>#REF!</v>
      </c>
      <c r="AD17" s="3" t="e">
        <f t="shared" si="5"/>
        <v>#REF!</v>
      </c>
      <c r="AE17" s="97" t="e">
        <f t="shared" si="5"/>
        <v>#REF!</v>
      </c>
      <c r="AF17" s="97" t="e">
        <f t="shared" si="15"/>
        <v>#REF!</v>
      </c>
      <c r="AG17" s="3" t="e">
        <f t="shared" si="6"/>
        <v>#REF!</v>
      </c>
      <c r="AH17" s="16" t="e">
        <f t="shared" si="16"/>
        <v>#REF!</v>
      </c>
      <c r="AI17" s="16">
        <f t="shared" si="7"/>
        <v>1000</v>
      </c>
      <c r="AK17" s="3">
        <f t="shared" si="17"/>
        <v>700</v>
      </c>
      <c r="AL17" s="204">
        <f t="shared" si="18"/>
        <v>700</v>
      </c>
    </row>
    <row r="18" spans="1:46" ht="13.5" hidden="1" outlineLevel="1" x14ac:dyDescent="0.15">
      <c r="A18" s="26">
        <v>1009</v>
      </c>
      <c r="B18" s="20" t="s">
        <v>2</v>
      </c>
      <c r="C18" s="16">
        <v>1000</v>
      </c>
      <c r="D18" s="3">
        <v>40</v>
      </c>
      <c r="E18" s="3"/>
      <c r="F18" s="102"/>
      <c r="G18" s="104" t="s">
        <v>753</v>
      </c>
      <c r="H18" s="104" t="s">
        <v>773</v>
      </c>
      <c r="I18" s="21">
        <f t="shared" si="8"/>
        <v>17940</v>
      </c>
      <c r="J18" s="3">
        <v>18000</v>
      </c>
      <c r="K18" s="15">
        <v>0.15</v>
      </c>
      <c r="L18" s="15"/>
      <c r="M18" s="58"/>
      <c r="N18" s="58">
        <v>0.03</v>
      </c>
      <c r="O18" s="92">
        <f t="shared" si="9"/>
        <v>40.133779264214049</v>
      </c>
      <c r="P18" s="92" t="e">
        <f t="shared" si="0"/>
        <v>#REF!</v>
      </c>
      <c r="Q18" s="92" t="e">
        <f t="shared" si="1"/>
        <v>#REF!</v>
      </c>
      <c r="R18" s="92">
        <f t="shared" si="10"/>
        <v>0</v>
      </c>
      <c r="S18" s="92" t="e">
        <f t="shared" si="11"/>
        <v>#REF!</v>
      </c>
      <c r="T18" s="3" t="e">
        <f>#REF!</f>
        <v>#REF!</v>
      </c>
      <c r="U18" s="3" t="e">
        <f>#REF!*D18</f>
        <v>#REF!</v>
      </c>
      <c r="V18" s="3">
        <f t="shared" si="12"/>
        <v>60</v>
      </c>
      <c r="W18" s="37" t="e">
        <f t="shared" si="13"/>
        <v>#REF!</v>
      </c>
      <c r="X18" s="60" t="e">
        <f>#REF!</f>
        <v>#REF!</v>
      </c>
      <c r="Y18" s="37" t="e">
        <f t="shared" si="2"/>
        <v>#REF!</v>
      </c>
      <c r="Z18" s="16" t="e">
        <f t="shared" si="3"/>
        <v>#REF!</v>
      </c>
      <c r="AA18" s="36" t="e">
        <f t="shared" si="4"/>
        <v>#REF!</v>
      </c>
      <c r="AC18" s="16" t="e">
        <f t="shared" si="14"/>
        <v>#REF!</v>
      </c>
      <c r="AD18" s="3" t="e">
        <f t="shared" si="5"/>
        <v>#REF!</v>
      </c>
      <c r="AE18" s="97" t="e">
        <f t="shared" si="5"/>
        <v>#REF!</v>
      </c>
      <c r="AF18" s="97" t="e">
        <f t="shared" si="15"/>
        <v>#REF!</v>
      </c>
      <c r="AG18" s="3" t="e">
        <f t="shared" si="6"/>
        <v>#REF!</v>
      </c>
      <c r="AH18" s="16" t="e">
        <f t="shared" si="16"/>
        <v>#REF!</v>
      </c>
      <c r="AI18" s="16">
        <f t="shared" si="7"/>
        <v>1000</v>
      </c>
      <c r="AK18" s="3">
        <f t="shared" si="17"/>
        <v>700</v>
      </c>
      <c r="AL18" s="204">
        <f t="shared" si="18"/>
        <v>700</v>
      </c>
    </row>
    <row r="19" spans="1:46" ht="13.5" outlineLevel="1" x14ac:dyDescent="0.15">
      <c r="A19" s="26" t="s">
        <v>280</v>
      </c>
      <c r="B19" s="20" t="s">
        <v>279</v>
      </c>
      <c r="C19" s="16">
        <v>1050</v>
      </c>
      <c r="D19" s="3">
        <v>40</v>
      </c>
      <c r="E19" s="3"/>
      <c r="F19" s="102"/>
      <c r="G19" s="104" t="s">
        <v>654</v>
      </c>
      <c r="H19" s="104" t="s">
        <v>785</v>
      </c>
      <c r="I19" s="21">
        <f t="shared" si="8"/>
        <v>17940</v>
      </c>
      <c r="J19" s="3">
        <v>0</v>
      </c>
      <c r="K19" s="15">
        <v>0.15</v>
      </c>
      <c r="L19" s="15">
        <v>0.4</v>
      </c>
      <c r="M19" s="58"/>
      <c r="N19" s="58">
        <v>0.03</v>
      </c>
      <c r="O19" s="92">
        <f t="shared" si="9"/>
        <v>0</v>
      </c>
      <c r="P19" s="92" t="e">
        <f t="shared" si="0"/>
        <v>#REF!</v>
      </c>
      <c r="Q19" s="92">
        <f>C19*0.5</f>
        <v>525</v>
      </c>
      <c r="R19" s="92">
        <f t="shared" si="10"/>
        <v>0</v>
      </c>
      <c r="S19" s="92" t="e">
        <f t="shared" si="11"/>
        <v>#REF!</v>
      </c>
      <c r="T19" s="3" t="e">
        <f>#REF!</f>
        <v>#REF!</v>
      </c>
      <c r="U19" s="3" t="e">
        <f>#REF!*D19</f>
        <v>#REF!</v>
      </c>
      <c r="V19" s="3">
        <f t="shared" si="12"/>
        <v>63</v>
      </c>
      <c r="W19" s="37" t="e">
        <f t="shared" si="13"/>
        <v>#REF!</v>
      </c>
      <c r="X19" s="60" t="e">
        <f>#REF!</f>
        <v>#REF!</v>
      </c>
      <c r="Y19" s="37" t="e">
        <f t="shared" ref="Y19:Y21" si="19">21000/I19*D19*X19</f>
        <v>#REF!</v>
      </c>
      <c r="Z19" s="16" t="e">
        <f t="shared" si="3"/>
        <v>#REF!</v>
      </c>
      <c r="AA19" s="36" t="e">
        <f t="shared" si="4"/>
        <v>#REF!</v>
      </c>
      <c r="AC19" s="16" t="e">
        <f t="shared" si="14"/>
        <v>#REF!</v>
      </c>
      <c r="AD19" s="3" t="e">
        <f t="shared" si="5"/>
        <v>#REF!</v>
      </c>
      <c r="AE19" s="97" t="e">
        <f t="shared" si="5"/>
        <v>#REF!</v>
      </c>
      <c r="AF19" s="97" t="e">
        <f t="shared" si="15"/>
        <v>#REF!</v>
      </c>
      <c r="AG19" s="3" t="e">
        <f t="shared" si="6"/>
        <v>#REF!</v>
      </c>
      <c r="AH19" s="16" t="e">
        <f t="shared" si="16"/>
        <v>#REF!</v>
      </c>
      <c r="AI19" s="16">
        <f t="shared" si="7"/>
        <v>1050</v>
      </c>
      <c r="AK19" s="3">
        <f t="shared" si="17"/>
        <v>735</v>
      </c>
      <c r="AL19" s="204">
        <f t="shared" si="18"/>
        <v>735</v>
      </c>
      <c r="AN19" s="46" t="e">
        <f>AH19*0.4</f>
        <v>#REF!</v>
      </c>
      <c r="AO19" s="1">
        <f>AI19*0.4</f>
        <v>420</v>
      </c>
      <c r="AP19" s="1">
        <f>AI19*0.5</f>
        <v>525</v>
      </c>
      <c r="AR19" s="164">
        <v>0.40245189509285739</v>
      </c>
      <c r="AS19" s="48">
        <v>0.34936455404045386</v>
      </c>
      <c r="AT19" s="48">
        <v>0.18893401266247153</v>
      </c>
    </row>
    <row r="20" spans="1:46" ht="13.5" hidden="1" outlineLevel="1" x14ac:dyDescent="0.15">
      <c r="A20" s="26">
        <v>1011</v>
      </c>
      <c r="B20" s="20" t="s">
        <v>3</v>
      </c>
      <c r="C20" s="16">
        <v>1000</v>
      </c>
      <c r="D20" s="3">
        <v>40</v>
      </c>
      <c r="E20" s="3"/>
      <c r="F20" s="102"/>
      <c r="G20" s="104">
        <v>102</v>
      </c>
      <c r="H20" s="104" t="s">
        <v>667</v>
      </c>
      <c r="I20" s="21">
        <f t="shared" si="8"/>
        <v>17940</v>
      </c>
      <c r="J20" s="3">
        <v>0</v>
      </c>
      <c r="K20" s="15">
        <v>0.15</v>
      </c>
      <c r="L20" s="15">
        <v>0.4</v>
      </c>
      <c r="M20" s="58"/>
      <c r="N20" s="58">
        <v>0.03</v>
      </c>
      <c r="O20" s="92">
        <f t="shared" si="9"/>
        <v>0</v>
      </c>
      <c r="P20" s="92" t="e">
        <f t="shared" si="0"/>
        <v>#REF!</v>
      </c>
      <c r="Q20" s="92" t="e">
        <f t="shared" si="1"/>
        <v>#REF!</v>
      </c>
      <c r="R20" s="92">
        <f t="shared" si="10"/>
        <v>0</v>
      </c>
      <c r="S20" s="92" t="e">
        <f t="shared" si="11"/>
        <v>#REF!</v>
      </c>
      <c r="T20" s="3" t="e">
        <f>#REF!</f>
        <v>#REF!</v>
      </c>
      <c r="U20" s="3" t="e">
        <f>#REF!*D20</f>
        <v>#REF!</v>
      </c>
      <c r="V20" s="3">
        <f t="shared" si="12"/>
        <v>60</v>
      </c>
      <c r="W20" s="37" t="e">
        <f t="shared" si="13"/>
        <v>#REF!</v>
      </c>
      <c r="X20" s="60" t="e">
        <f>#REF!</f>
        <v>#REF!</v>
      </c>
      <c r="Y20" s="37" t="e">
        <f t="shared" si="19"/>
        <v>#REF!</v>
      </c>
      <c r="Z20" s="16" t="e">
        <f t="shared" si="3"/>
        <v>#REF!</v>
      </c>
      <c r="AA20" s="36" t="e">
        <f t="shared" si="4"/>
        <v>#REF!</v>
      </c>
      <c r="AC20" s="16" t="e">
        <f t="shared" si="14"/>
        <v>#REF!</v>
      </c>
      <c r="AD20" s="3" t="e">
        <f t="shared" si="5"/>
        <v>#REF!</v>
      </c>
      <c r="AE20" s="97" t="e">
        <f t="shared" si="5"/>
        <v>#REF!</v>
      </c>
      <c r="AF20" s="97" t="e">
        <f t="shared" si="15"/>
        <v>#REF!</v>
      </c>
      <c r="AG20" s="3" t="e">
        <f t="shared" si="6"/>
        <v>#REF!</v>
      </c>
      <c r="AH20" s="16" t="e">
        <f t="shared" si="16"/>
        <v>#REF!</v>
      </c>
      <c r="AI20" s="16">
        <f t="shared" si="7"/>
        <v>1000</v>
      </c>
      <c r="AK20" s="3">
        <f t="shared" si="17"/>
        <v>700</v>
      </c>
      <c r="AL20" s="204">
        <f t="shared" si="18"/>
        <v>700</v>
      </c>
    </row>
    <row r="21" spans="1:46" ht="13.5" hidden="1" outlineLevel="1" x14ac:dyDescent="0.15">
      <c r="A21" s="26">
        <v>1017</v>
      </c>
      <c r="B21" s="20" t="s">
        <v>104</v>
      </c>
      <c r="C21" s="16">
        <v>1100</v>
      </c>
      <c r="D21" s="3">
        <v>30</v>
      </c>
      <c r="E21" s="3"/>
      <c r="F21" s="102"/>
      <c r="G21" s="104" t="s">
        <v>339</v>
      </c>
      <c r="H21" s="104" t="s">
        <v>663</v>
      </c>
      <c r="I21" s="21">
        <f t="shared" si="8"/>
        <v>17940</v>
      </c>
      <c r="J21" s="3">
        <v>0</v>
      </c>
      <c r="K21" s="15">
        <v>0.15</v>
      </c>
      <c r="L21" s="15">
        <v>0.4</v>
      </c>
      <c r="M21" s="58"/>
      <c r="N21" s="58">
        <v>0.03</v>
      </c>
      <c r="O21" s="92">
        <f t="shared" si="9"/>
        <v>0</v>
      </c>
      <c r="P21" s="92" t="e">
        <f t="shared" si="0"/>
        <v>#REF!</v>
      </c>
      <c r="Q21" s="92" t="e">
        <f t="shared" si="1"/>
        <v>#REF!</v>
      </c>
      <c r="R21" s="92">
        <f t="shared" si="10"/>
        <v>0</v>
      </c>
      <c r="S21" s="92" t="e">
        <f t="shared" si="11"/>
        <v>#REF!</v>
      </c>
      <c r="T21" s="3" t="e">
        <f>#REF!</f>
        <v>#REF!</v>
      </c>
      <c r="U21" s="3" t="e">
        <f>#REF!*D21</f>
        <v>#REF!</v>
      </c>
      <c r="V21" s="3">
        <f t="shared" si="12"/>
        <v>66</v>
      </c>
      <c r="W21" s="37" t="e">
        <f t="shared" si="13"/>
        <v>#REF!</v>
      </c>
      <c r="X21" s="60" t="e">
        <f>#REF!</f>
        <v>#REF!</v>
      </c>
      <c r="Y21" s="37" t="e">
        <f t="shared" si="19"/>
        <v>#REF!</v>
      </c>
      <c r="Z21" s="16" t="e">
        <f t="shared" si="3"/>
        <v>#REF!</v>
      </c>
      <c r="AA21" s="36" t="e">
        <f t="shared" si="4"/>
        <v>#REF!</v>
      </c>
      <c r="AC21" s="16" t="e">
        <f t="shared" si="14"/>
        <v>#REF!</v>
      </c>
      <c r="AD21" s="3" t="e">
        <f t="shared" si="5"/>
        <v>#REF!</v>
      </c>
      <c r="AE21" s="97" t="e">
        <f t="shared" si="5"/>
        <v>#REF!</v>
      </c>
      <c r="AF21" s="97" t="e">
        <f t="shared" si="15"/>
        <v>#REF!</v>
      </c>
      <c r="AG21" s="3" t="e">
        <f t="shared" si="6"/>
        <v>#REF!</v>
      </c>
      <c r="AH21" s="16" t="e">
        <f t="shared" si="16"/>
        <v>#REF!</v>
      </c>
      <c r="AI21" s="16">
        <f t="shared" si="7"/>
        <v>1100</v>
      </c>
      <c r="AK21" s="3">
        <f t="shared" si="17"/>
        <v>770</v>
      </c>
      <c r="AL21" s="204">
        <f t="shared" si="18"/>
        <v>770</v>
      </c>
    </row>
    <row r="22" spans="1:46" ht="13.5" hidden="1" outlineLevel="1" x14ac:dyDescent="0.15">
      <c r="A22" s="26">
        <v>1021</v>
      </c>
      <c r="B22" s="20" t="s">
        <v>4</v>
      </c>
      <c r="C22" s="16">
        <v>850</v>
      </c>
      <c r="D22" s="3">
        <v>40</v>
      </c>
      <c r="E22" s="3"/>
      <c r="F22" s="102"/>
      <c r="G22" s="104" t="s">
        <v>481</v>
      </c>
      <c r="H22" s="104" t="s">
        <v>668</v>
      </c>
      <c r="I22" s="21">
        <f t="shared" si="8"/>
        <v>17940</v>
      </c>
      <c r="J22" s="3">
        <v>18000</v>
      </c>
      <c r="K22" s="15">
        <v>0.15</v>
      </c>
      <c r="L22" s="15"/>
      <c r="M22" s="58"/>
      <c r="N22" s="58">
        <v>0.03</v>
      </c>
      <c r="O22" s="92">
        <f t="shared" si="9"/>
        <v>40.133779264214049</v>
      </c>
      <c r="P22" s="92" t="e">
        <f t="shared" si="0"/>
        <v>#REF!</v>
      </c>
      <c r="Q22" s="92" t="e">
        <f t="shared" si="1"/>
        <v>#REF!</v>
      </c>
      <c r="R22" s="92">
        <f t="shared" si="10"/>
        <v>0</v>
      </c>
      <c r="S22" s="92" t="e">
        <f t="shared" si="11"/>
        <v>#REF!</v>
      </c>
      <c r="T22" s="3" t="e">
        <f>#REF!</f>
        <v>#REF!</v>
      </c>
      <c r="U22" s="3" t="e">
        <f>#REF!*D22</f>
        <v>#REF!</v>
      </c>
      <c r="V22" s="3">
        <f t="shared" si="12"/>
        <v>51</v>
      </c>
      <c r="W22" s="37" t="e">
        <f t="shared" si="13"/>
        <v>#REF!</v>
      </c>
      <c r="X22" s="60" t="e">
        <f>#REF!</f>
        <v>#REF!</v>
      </c>
      <c r="Y22" s="37" t="e">
        <f t="shared" si="2"/>
        <v>#REF!</v>
      </c>
      <c r="Z22" s="16" t="e">
        <f t="shared" si="3"/>
        <v>#REF!</v>
      </c>
      <c r="AA22" s="36" t="e">
        <f t="shared" si="4"/>
        <v>#REF!</v>
      </c>
      <c r="AC22" s="16" t="e">
        <f t="shared" si="14"/>
        <v>#REF!</v>
      </c>
      <c r="AD22" s="3" t="e">
        <f t="shared" si="5"/>
        <v>#REF!</v>
      </c>
      <c r="AE22" s="97" t="e">
        <f t="shared" si="5"/>
        <v>#REF!</v>
      </c>
      <c r="AF22" s="97" t="e">
        <f t="shared" si="15"/>
        <v>#REF!</v>
      </c>
      <c r="AG22" s="3" t="e">
        <f>AE22+AF22</f>
        <v>#REF!</v>
      </c>
      <c r="AH22" s="16" t="e">
        <f t="shared" si="16"/>
        <v>#REF!</v>
      </c>
      <c r="AI22" s="16">
        <f t="shared" si="7"/>
        <v>850</v>
      </c>
      <c r="AK22" s="3">
        <f t="shared" si="17"/>
        <v>595</v>
      </c>
      <c r="AL22" s="204">
        <f t="shared" si="18"/>
        <v>595</v>
      </c>
    </row>
    <row r="23" spans="1:46" ht="23.25" hidden="1" outlineLevel="1" x14ac:dyDescent="0.15">
      <c r="A23" s="26">
        <v>1022</v>
      </c>
      <c r="B23" s="20" t="s">
        <v>774</v>
      </c>
      <c r="C23" s="16">
        <v>420</v>
      </c>
      <c r="D23" s="3">
        <v>20</v>
      </c>
      <c r="E23" s="3"/>
      <c r="F23" s="102"/>
      <c r="G23" s="104" t="s">
        <v>481</v>
      </c>
      <c r="H23" s="104" t="s">
        <v>668</v>
      </c>
      <c r="I23" s="21">
        <f t="shared" si="8"/>
        <v>17940</v>
      </c>
      <c r="J23" s="3">
        <v>18000</v>
      </c>
      <c r="K23" s="15">
        <v>0.15</v>
      </c>
      <c r="L23" s="15"/>
      <c r="M23" s="58"/>
      <c r="N23" s="58">
        <v>0.03</v>
      </c>
      <c r="O23" s="92">
        <f t="shared" si="9"/>
        <v>20.066889632107024</v>
      </c>
      <c r="P23" s="92" t="e">
        <f t="shared" si="0"/>
        <v>#REF!</v>
      </c>
      <c r="Q23" s="92" t="e">
        <f t="shared" si="1"/>
        <v>#REF!</v>
      </c>
      <c r="R23" s="92">
        <f t="shared" si="10"/>
        <v>0</v>
      </c>
      <c r="S23" s="92" t="e">
        <f t="shared" si="11"/>
        <v>#REF!</v>
      </c>
      <c r="T23" s="3" t="e">
        <f>#REF!</f>
        <v>#REF!</v>
      </c>
      <c r="U23" s="3" t="e">
        <f>#REF!*D23</f>
        <v>#REF!</v>
      </c>
      <c r="V23" s="3">
        <f t="shared" si="12"/>
        <v>25.2</v>
      </c>
      <c r="W23" s="37" t="e">
        <f t="shared" si="13"/>
        <v>#REF!</v>
      </c>
      <c r="X23" s="60" t="e">
        <f>#REF!</f>
        <v>#REF!</v>
      </c>
      <c r="Y23" s="37" t="e">
        <f t="shared" si="2"/>
        <v>#REF!</v>
      </c>
      <c r="Z23" s="16" t="e">
        <f t="shared" si="3"/>
        <v>#REF!</v>
      </c>
      <c r="AA23" s="36" t="e">
        <f t="shared" si="4"/>
        <v>#REF!</v>
      </c>
      <c r="AC23" s="16" t="e">
        <f t="shared" si="14"/>
        <v>#REF!</v>
      </c>
      <c r="AD23" s="3" t="e">
        <f t="shared" si="5"/>
        <v>#REF!</v>
      </c>
      <c r="AE23" s="97" t="e">
        <f t="shared" si="5"/>
        <v>#REF!</v>
      </c>
      <c r="AF23" s="97" t="e">
        <f t="shared" si="15"/>
        <v>#REF!</v>
      </c>
      <c r="AG23" s="3" t="e">
        <f t="shared" ref="AG23:AG58" si="20">AE23+AF23</f>
        <v>#REF!</v>
      </c>
      <c r="AH23" s="16" t="e">
        <f t="shared" si="16"/>
        <v>#REF!</v>
      </c>
      <c r="AI23" s="16">
        <f t="shared" si="7"/>
        <v>420</v>
      </c>
      <c r="AK23" s="3">
        <f t="shared" si="17"/>
        <v>295</v>
      </c>
      <c r="AL23" s="204">
        <f t="shared" si="18"/>
        <v>294</v>
      </c>
    </row>
    <row r="24" spans="1:46" ht="13.5" hidden="1" outlineLevel="1" x14ac:dyDescent="0.15">
      <c r="A24" s="26">
        <v>1023</v>
      </c>
      <c r="B24" s="20" t="s">
        <v>5</v>
      </c>
      <c r="C24" s="16">
        <v>1120</v>
      </c>
      <c r="D24" s="3">
        <v>60</v>
      </c>
      <c r="E24" s="3"/>
      <c r="F24" s="102"/>
      <c r="G24" s="104">
        <v>214</v>
      </c>
      <c r="H24" s="104" t="s">
        <v>664</v>
      </c>
      <c r="I24" s="21">
        <f t="shared" si="8"/>
        <v>17940</v>
      </c>
      <c r="J24" s="3">
        <v>18000</v>
      </c>
      <c r="K24" s="15">
        <v>0.15</v>
      </c>
      <c r="L24" s="15"/>
      <c r="M24" s="58"/>
      <c r="N24" s="58">
        <v>0.03</v>
      </c>
      <c r="O24" s="92">
        <f t="shared" si="9"/>
        <v>60.200668896321069</v>
      </c>
      <c r="P24" s="92" t="e">
        <f t="shared" si="0"/>
        <v>#REF!</v>
      </c>
      <c r="Q24" s="92" t="e">
        <f t="shared" si="1"/>
        <v>#REF!</v>
      </c>
      <c r="R24" s="92">
        <f t="shared" si="10"/>
        <v>0</v>
      </c>
      <c r="S24" s="92" t="e">
        <f t="shared" si="11"/>
        <v>#REF!</v>
      </c>
      <c r="T24" s="3" t="e">
        <f>#REF!</f>
        <v>#REF!</v>
      </c>
      <c r="U24" s="3" t="e">
        <f>#REF!*D24</f>
        <v>#REF!</v>
      </c>
      <c r="V24" s="3">
        <f t="shared" si="12"/>
        <v>67.2</v>
      </c>
      <c r="W24" s="37" t="e">
        <f t="shared" si="13"/>
        <v>#REF!</v>
      </c>
      <c r="X24" s="60" t="e">
        <f>#REF!</f>
        <v>#REF!</v>
      </c>
      <c r="Y24" s="37" t="e">
        <f t="shared" si="2"/>
        <v>#REF!</v>
      </c>
      <c r="Z24" s="16" t="e">
        <f t="shared" si="3"/>
        <v>#REF!</v>
      </c>
      <c r="AA24" s="36" t="e">
        <f t="shared" si="4"/>
        <v>#REF!</v>
      </c>
      <c r="AC24" s="16" t="e">
        <f t="shared" si="14"/>
        <v>#REF!</v>
      </c>
      <c r="AD24" s="3" t="e">
        <f t="shared" si="5"/>
        <v>#REF!</v>
      </c>
      <c r="AE24" s="97" t="e">
        <f t="shared" si="5"/>
        <v>#REF!</v>
      </c>
      <c r="AF24" s="97" t="e">
        <f t="shared" si="15"/>
        <v>#REF!</v>
      </c>
      <c r="AG24" s="3" t="e">
        <f t="shared" si="20"/>
        <v>#REF!</v>
      </c>
      <c r="AH24" s="16" t="e">
        <f t="shared" si="16"/>
        <v>#REF!</v>
      </c>
      <c r="AI24" s="16">
        <f t="shared" si="7"/>
        <v>1120</v>
      </c>
      <c r="AK24" s="3">
        <f t="shared" si="17"/>
        <v>785</v>
      </c>
      <c r="AL24" s="204">
        <f t="shared" si="18"/>
        <v>784</v>
      </c>
    </row>
    <row r="25" spans="1:46" ht="13.5" hidden="1" outlineLevel="1" x14ac:dyDescent="0.15">
      <c r="A25" s="26">
        <v>1027</v>
      </c>
      <c r="B25" s="20" t="s">
        <v>105</v>
      </c>
      <c r="C25" s="16">
        <v>1000</v>
      </c>
      <c r="D25" s="3">
        <v>40</v>
      </c>
      <c r="E25" s="3">
        <v>5</v>
      </c>
      <c r="F25" s="103" t="s">
        <v>167</v>
      </c>
      <c r="G25" s="104" t="s">
        <v>752</v>
      </c>
      <c r="H25" s="104" t="s">
        <v>670</v>
      </c>
      <c r="I25" s="21">
        <f t="shared" si="8"/>
        <v>17940</v>
      </c>
      <c r="J25" s="3">
        <v>0</v>
      </c>
      <c r="K25" s="15">
        <v>0.15</v>
      </c>
      <c r="L25" s="15">
        <v>0.4</v>
      </c>
      <c r="M25" s="58"/>
      <c r="N25" s="58">
        <v>0.03</v>
      </c>
      <c r="O25" s="92">
        <f t="shared" si="9"/>
        <v>0</v>
      </c>
      <c r="P25" s="92" t="e">
        <f t="shared" si="0"/>
        <v>#REF!</v>
      </c>
      <c r="Q25" s="92" t="e">
        <f t="shared" si="1"/>
        <v>#REF!</v>
      </c>
      <c r="R25" s="92">
        <f t="shared" si="10"/>
        <v>0</v>
      </c>
      <c r="S25" s="92" t="e">
        <f t="shared" si="11"/>
        <v>#REF!</v>
      </c>
      <c r="T25" s="3" t="e">
        <f>#REF!</f>
        <v>#REF!</v>
      </c>
      <c r="U25" s="3" t="e">
        <f>#REF!*D25</f>
        <v>#REF!</v>
      </c>
      <c r="V25" s="3">
        <f t="shared" si="12"/>
        <v>60</v>
      </c>
      <c r="W25" s="37" t="e">
        <f t="shared" si="13"/>
        <v>#REF!</v>
      </c>
      <c r="X25" s="60" t="e">
        <f>#REF!</f>
        <v>#REF!</v>
      </c>
      <c r="Y25" s="37" t="e">
        <f t="shared" ref="Y25:Y26" si="21">21000/I25*D25*X25</f>
        <v>#REF!</v>
      </c>
      <c r="Z25" s="16" t="e">
        <f t="shared" si="3"/>
        <v>#REF!</v>
      </c>
      <c r="AA25" s="36" t="e">
        <f t="shared" si="4"/>
        <v>#REF!</v>
      </c>
      <c r="AC25" s="16" t="e">
        <f t="shared" si="14"/>
        <v>#REF!</v>
      </c>
      <c r="AD25" s="3" t="e">
        <f t="shared" si="5"/>
        <v>#REF!</v>
      </c>
      <c r="AE25" s="97" t="e">
        <f t="shared" si="5"/>
        <v>#REF!</v>
      </c>
      <c r="AF25" s="97" t="e">
        <f t="shared" si="15"/>
        <v>#REF!</v>
      </c>
      <c r="AG25" s="3" t="e">
        <f t="shared" si="20"/>
        <v>#REF!</v>
      </c>
      <c r="AH25" s="16" t="e">
        <f t="shared" si="16"/>
        <v>#REF!</v>
      </c>
      <c r="AI25" s="16">
        <f t="shared" si="7"/>
        <v>1000</v>
      </c>
      <c r="AK25" s="3">
        <f t="shared" si="17"/>
        <v>700</v>
      </c>
      <c r="AL25" s="204">
        <f t="shared" si="18"/>
        <v>700</v>
      </c>
    </row>
    <row r="26" spans="1:46" ht="13.5" hidden="1" outlineLevel="1" x14ac:dyDescent="0.15">
      <c r="A26" s="26">
        <v>1029</v>
      </c>
      <c r="B26" s="20" t="s">
        <v>6</v>
      </c>
      <c r="C26" s="16">
        <v>1000</v>
      </c>
      <c r="D26" s="3">
        <v>40</v>
      </c>
      <c r="E26" s="3"/>
      <c r="F26" s="102"/>
      <c r="G26" s="104">
        <v>106</v>
      </c>
      <c r="H26" s="104" t="s">
        <v>436</v>
      </c>
      <c r="I26" s="21">
        <f t="shared" si="8"/>
        <v>17940</v>
      </c>
      <c r="J26" s="3">
        <v>0</v>
      </c>
      <c r="K26" s="15">
        <v>0.15</v>
      </c>
      <c r="L26" s="15">
        <v>0.4</v>
      </c>
      <c r="M26" s="58"/>
      <c r="N26" s="58">
        <v>0.03</v>
      </c>
      <c r="O26" s="92">
        <f t="shared" si="9"/>
        <v>0</v>
      </c>
      <c r="P26" s="92" t="e">
        <f t="shared" si="0"/>
        <v>#REF!</v>
      </c>
      <c r="Q26" s="92" t="e">
        <f t="shared" si="1"/>
        <v>#REF!</v>
      </c>
      <c r="R26" s="92">
        <f t="shared" si="10"/>
        <v>0</v>
      </c>
      <c r="S26" s="92" t="e">
        <f t="shared" si="11"/>
        <v>#REF!</v>
      </c>
      <c r="T26" s="3" t="e">
        <f>#REF!</f>
        <v>#REF!</v>
      </c>
      <c r="U26" s="3" t="e">
        <f>#REF!*D26</f>
        <v>#REF!</v>
      </c>
      <c r="V26" s="3">
        <f t="shared" si="12"/>
        <v>60</v>
      </c>
      <c r="W26" s="37" t="e">
        <f t="shared" si="13"/>
        <v>#REF!</v>
      </c>
      <c r="X26" s="60" t="e">
        <f>#REF!</f>
        <v>#REF!</v>
      </c>
      <c r="Y26" s="37" t="e">
        <f t="shared" si="21"/>
        <v>#REF!</v>
      </c>
      <c r="Z26" s="16" t="e">
        <f t="shared" si="3"/>
        <v>#REF!</v>
      </c>
      <c r="AA26" s="36" t="e">
        <f t="shared" si="4"/>
        <v>#REF!</v>
      </c>
      <c r="AC26" s="16" t="e">
        <f t="shared" si="14"/>
        <v>#REF!</v>
      </c>
      <c r="AD26" s="3" t="e">
        <f t="shared" si="5"/>
        <v>#REF!</v>
      </c>
      <c r="AE26" s="97" t="e">
        <f t="shared" si="5"/>
        <v>#REF!</v>
      </c>
      <c r="AF26" s="97" t="e">
        <f t="shared" si="15"/>
        <v>#REF!</v>
      </c>
      <c r="AG26" s="3" t="e">
        <f t="shared" si="20"/>
        <v>#REF!</v>
      </c>
      <c r="AH26" s="16" t="e">
        <f t="shared" si="16"/>
        <v>#REF!</v>
      </c>
      <c r="AI26" s="16">
        <f t="shared" si="7"/>
        <v>1000</v>
      </c>
      <c r="AK26" s="3">
        <f t="shared" si="17"/>
        <v>700</v>
      </c>
      <c r="AL26" s="204">
        <f t="shared" si="18"/>
        <v>700</v>
      </c>
    </row>
    <row r="27" spans="1:46" ht="13.5" hidden="1" outlineLevel="1" x14ac:dyDescent="0.15">
      <c r="A27" s="26">
        <v>1033</v>
      </c>
      <c r="B27" s="20" t="s">
        <v>7</v>
      </c>
      <c r="C27" s="16">
        <v>1000</v>
      </c>
      <c r="D27" s="3">
        <v>40</v>
      </c>
      <c r="E27" s="3"/>
      <c r="F27" s="102"/>
      <c r="G27" s="104" t="s">
        <v>497</v>
      </c>
      <c r="H27" s="104" t="s">
        <v>498</v>
      </c>
      <c r="I27" s="21">
        <f t="shared" si="8"/>
        <v>17940</v>
      </c>
      <c r="J27" s="3">
        <v>21000</v>
      </c>
      <c r="K27" s="15">
        <v>0.15</v>
      </c>
      <c r="L27" s="15"/>
      <c r="M27" s="58"/>
      <c r="N27" s="58">
        <v>0.03</v>
      </c>
      <c r="O27" s="92">
        <f t="shared" si="9"/>
        <v>46.822742474916396</v>
      </c>
      <c r="P27" s="92" t="e">
        <f t="shared" si="0"/>
        <v>#REF!</v>
      </c>
      <c r="Q27" s="92" t="e">
        <f t="shared" si="1"/>
        <v>#REF!</v>
      </c>
      <c r="R27" s="92">
        <f t="shared" si="10"/>
        <v>0</v>
      </c>
      <c r="S27" s="92" t="e">
        <f t="shared" si="11"/>
        <v>#REF!</v>
      </c>
      <c r="T27" s="3" t="e">
        <f>#REF!</f>
        <v>#REF!</v>
      </c>
      <c r="U27" s="3" t="e">
        <f>#REF!*D27</f>
        <v>#REF!</v>
      </c>
      <c r="V27" s="3">
        <f t="shared" si="12"/>
        <v>60</v>
      </c>
      <c r="W27" s="37" t="e">
        <f t="shared" si="13"/>
        <v>#REF!</v>
      </c>
      <c r="X27" s="60" t="e">
        <f>#REF!</f>
        <v>#REF!</v>
      </c>
      <c r="Y27" s="37" t="e">
        <f t="shared" si="2"/>
        <v>#REF!</v>
      </c>
      <c r="Z27" s="16" t="e">
        <f t="shared" si="3"/>
        <v>#REF!</v>
      </c>
      <c r="AA27" s="36" t="e">
        <f t="shared" si="4"/>
        <v>#REF!</v>
      </c>
      <c r="AC27" s="16" t="e">
        <f t="shared" si="14"/>
        <v>#REF!</v>
      </c>
      <c r="AD27" s="3" t="e">
        <f t="shared" si="5"/>
        <v>#REF!</v>
      </c>
      <c r="AE27" s="97" t="e">
        <f t="shared" si="5"/>
        <v>#REF!</v>
      </c>
      <c r="AF27" s="97" t="e">
        <f t="shared" si="15"/>
        <v>#REF!</v>
      </c>
      <c r="AG27" s="3" t="e">
        <f t="shared" si="20"/>
        <v>#REF!</v>
      </c>
      <c r="AH27" s="16" t="e">
        <f t="shared" si="16"/>
        <v>#REF!</v>
      </c>
      <c r="AI27" s="16">
        <f t="shared" si="7"/>
        <v>1000</v>
      </c>
      <c r="AK27" s="3">
        <f t="shared" si="17"/>
        <v>700</v>
      </c>
      <c r="AL27" s="204">
        <f t="shared" si="18"/>
        <v>700</v>
      </c>
    </row>
    <row r="28" spans="1:46" ht="13.5" hidden="1" outlineLevel="1" x14ac:dyDescent="0.15">
      <c r="A28" s="26">
        <v>1037</v>
      </c>
      <c r="B28" s="20" t="s">
        <v>263</v>
      </c>
      <c r="C28" s="16">
        <v>1800</v>
      </c>
      <c r="D28" s="3">
        <v>40</v>
      </c>
      <c r="E28" s="3"/>
      <c r="F28" s="102"/>
      <c r="G28" s="104">
        <v>106</v>
      </c>
      <c r="H28" s="104" t="s">
        <v>338</v>
      </c>
      <c r="I28" s="21">
        <f t="shared" si="8"/>
        <v>17940</v>
      </c>
      <c r="J28" s="3">
        <v>0</v>
      </c>
      <c r="K28" s="15">
        <v>0.15</v>
      </c>
      <c r="L28" s="15">
        <v>0.4</v>
      </c>
      <c r="M28" s="58"/>
      <c r="N28" s="58">
        <v>0.03</v>
      </c>
      <c r="O28" s="92">
        <f t="shared" si="9"/>
        <v>0</v>
      </c>
      <c r="P28" s="92" t="e">
        <f t="shared" si="0"/>
        <v>#REF!</v>
      </c>
      <c r="Q28" s="92" t="e">
        <f t="shared" si="1"/>
        <v>#REF!</v>
      </c>
      <c r="R28" s="92">
        <f t="shared" si="10"/>
        <v>0</v>
      </c>
      <c r="S28" s="92" t="e">
        <f t="shared" si="11"/>
        <v>#REF!</v>
      </c>
      <c r="T28" s="3" t="e">
        <f>#REF!</f>
        <v>#REF!</v>
      </c>
      <c r="U28" s="3" t="e">
        <f>#REF!*D28</f>
        <v>#REF!</v>
      </c>
      <c r="V28" s="3">
        <f t="shared" si="12"/>
        <v>108</v>
      </c>
      <c r="W28" s="37" t="e">
        <f t="shared" si="13"/>
        <v>#REF!</v>
      </c>
      <c r="X28" s="60" t="e">
        <f>#REF!</f>
        <v>#REF!</v>
      </c>
      <c r="Y28" s="37" t="e">
        <f>21000/I28*D28*X28</f>
        <v>#REF!</v>
      </c>
      <c r="Z28" s="16" t="e">
        <f t="shared" si="3"/>
        <v>#REF!</v>
      </c>
      <c r="AA28" s="36" t="e">
        <f t="shared" si="4"/>
        <v>#REF!</v>
      </c>
      <c r="AC28" s="16" t="e">
        <f t="shared" si="14"/>
        <v>#REF!</v>
      </c>
      <c r="AD28" s="3" t="e">
        <f t="shared" si="5"/>
        <v>#REF!</v>
      </c>
      <c r="AE28" s="97" t="e">
        <f t="shared" si="5"/>
        <v>#REF!</v>
      </c>
      <c r="AF28" s="97" t="e">
        <f t="shared" si="15"/>
        <v>#REF!</v>
      </c>
      <c r="AG28" s="3" t="e">
        <f t="shared" si="20"/>
        <v>#REF!</v>
      </c>
      <c r="AH28" s="16" t="e">
        <f t="shared" si="16"/>
        <v>#REF!</v>
      </c>
      <c r="AI28" s="16">
        <f t="shared" si="7"/>
        <v>1800</v>
      </c>
      <c r="AK28" s="3">
        <f t="shared" si="17"/>
        <v>1260</v>
      </c>
      <c r="AL28" s="204">
        <f t="shared" si="18"/>
        <v>1260</v>
      </c>
    </row>
    <row r="29" spans="1:46" ht="13.5" hidden="1" outlineLevel="1" x14ac:dyDescent="0.15">
      <c r="A29" s="26">
        <v>1039</v>
      </c>
      <c r="B29" s="20" t="s">
        <v>106</v>
      </c>
      <c r="C29" s="16">
        <v>1000</v>
      </c>
      <c r="D29" s="3">
        <v>40</v>
      </c>
      <c r="E29" s="3"/>
      <c r="F29" s="102"/>
      <c r="G29" s="104">
        <v>106</v>
      </c>
      <c r="H29" s="104" t="s">
        <v>556</v>
      </c>
      <c r="I29" s="21">
        <f t="shared" si="8"/>
        <v>17940</v>
      </c>
      <c r="J29" s="3">
        <v>0</v>
      </c>
      <c r="K29" s="15">
        <v>0.15</v>
      </c>
      <c r="L29" s="15">
        <v>0.4</v>
      </c>
      <c r="M29" s="58"/>
      <c r="N29" s="58">
        <v>0.03</v>
      </c>
      <c r="O29" s="92">
        <f t="shared" si="9"/>
        <v>0</v>
      </c>
      <c r="P29" s="92" t="e">
        <f t="shared" si="0"/>
        <v>#REF!</v>
      </c>
      <c r="Q29" s="92" t="e">
        <f t="shared" si="1"/>
        <v>#REF!</v>
      </c>
      <c r="R29" s="92">
        <f t="shared" si="10"/>
        <v>0</v>
      </c>
      <c r="S29" s="92" t="e">
        <f t="shared" si="11"/>
        <v>#REF!</v>
      </c>
      <c r="T29" s="3" t="e">
        <f>#REF!</f>
        <v>#REF!</v>
      </c>
      <c r="U29" s="3" t="e">
        <f>#REF!*D29</f>
        <v>#REF!</v>
      </c>
      <c r="V29" s="3">
        <f t="shared" si="12"/>
        <v>60</v>
      </c>
      <c r="W29" s="37" t="e">
        <f t="shared" si="13"/>
        <v>#REF!</v>
      </c>
      <c r="X29" s="60" t="e">
        <f>#REF!</f>
        <v>#REF!</v>
      </c>
      <c r="Y29" s="37" t="e">
        <f>21000/I29*D29*X29</f>
        <v>#REF!</v>
      </c>
      <c r="Z29" s="16" t="e">
        <f t="shared" si="3"/>
        <v>#REF!</v>
      </c>
      <c r="AA29" s="36" t="e">
        <f t="shared" si="4"/>
        <v>#REF!</v>
      </c>
      <c r="AC29" s="16" t="e">
        <f t="shared" si="14"/>
        <v>#REF!</v>
      </c>
      <c r="AD29" s="3" t="e">
        <f t="shared" si="5"/>
        <v>#REF!</v>
      </c>
      <c r="AE29" s="97" t="e">
        <f t="shared" si="5"/>
        <v>#REF!</v>
      </c>
      <c r="AF29" s="97" t="e">
        <f t="shared" si="15"/>
        <v>#REF!</v>
      </c>
      <c r="AG29" s="3" t="e">
        <f t="shared" si="20"/>
        <v>#REF!</v>
      </c>
      <c r="AH29" s="16" t="e">
        <f t="shared" si="16"/>
        <v>#REF!</v>
      </c>
      <c r="AI29" s="16">
        <f t="shared" si="7"/>
        <v>1000</v>
      </c>
      <c r="AK29" s="3">
        <f t="shared" si="17"/>
        <v>700</v>
      </c>
      <c r="AL29" s="204">
        <f t="shared" si="18"/>
        <v>700</v>
      </c>
    </row>
    <row r="30" spans="1:46" ht="13.5" hidden="1" outlineLevel="1" x14ac:dyDescent="0.15">
      <c r="A30" s="26">
        <v>10072</v>
      </c>
      <c r="B30" s="20" t="s">
        <v>221</v>
      </c>
      <c r="C30" s="16">
        <v>1800</v>
      </c>
      <c r="D30" s="3">
        <v>40</v>
      </c>
      <c r="E30" s="3"/>
      <c r="F30" s="102"/>
      <c r="G30" s="104">
        <v>106</v>
      </c>
      <c r="H30" s="104" t="s">
        <v>766</v>
      </c>
      <c r="I30" s="21">
        <f t="shared" si="8"/>
        <v>17940</v>
      </c>
      <c r="J30" s="3">
        <v>0</v>
      </c>
      <c r="K30" s="15">
        <v>0.15</v>
      </c>
      <c r="L30" s="15">
        <v>0.4</v>
      </c>
      <c r="M30" s="58"/>
      <c r="N30" s="58">
        <v>0.03</v>
      </c>
      <c r="O30" s="92">
        <f t="shared" si="9"/>
        <v>0</v>
      </c>
      <c r="P30" s="92" t="e">
        <f t="shared" si="0"/>
        <v>#REF!</v>
      </c>
      <c r="Q30" s="92" t="e">
        <f t="shared" si="1"/>
        <v>#REF!</v>
      </c>
      <c r="R30" s="92">
        <f t="shared" si="10"/>
        <v>0</v>
      </c>
      <c r="S30" s="92" t="e">
        <f t="shared" si="11"/>
        <v>#REF!</v>
      </c>
      <c r="T30" s="3" t="e">
        <f>#REF!</f>
        <v>#REF!</v>
      </c>
      <c r="U30" s="3" t="e">
        <f>#REF!*D30</f>
        <v>#REF!</v>
      </c>
      <c r="V30" s="3">
        <f t="shared" si="12"/>
        <v>108</v>
      </c>
      <c r="W30" s="37" t="e">
        <f t="shared" si="13"/>
        <v>#REF!</v>
      </c>
      <c r="X30" s="60" t="e">
        <f>#REF!</f>
        <v>#REF!</v>
      </c>
      <c r="Y30" s="37" t="e">
        <f t="shared" ref="Y30:Y31" si="22">21000/I30*D30*X30</f>
        <v>#REF!</v>
      </c>
      <c r="Z30" s="16" t="e">
        <f t="shared" si="3"/>
        <v>#REF!</v>
      </c>
      <c r="AA30" s="36" t="e">
        <f t="shared" si="4"/>
        <v>#REF!</v>
      </c>
      <c r="AC30" s="16" t="e">
        <f t="shared" si="14"/>
        <v>#REF!</v>
      </c>
      <c r="AD30" s="3" t="e">
        <f t="shared" si="5"/>
        <v>#REF!</v>
      </c>
      <c r="AE30" s="97" t="e">
        <f t="shared" si="5"/>
        <v>#REF!</v>
      </c>
      <c r="AF30" s="97" t="e">
        <f t="shared" si="15"/>
        <v>#REF!</v>
      </c>
      <c r="AG30" s="3" t="e">
        <f t="shared" si="20"/>
        <v>#REF!</v>
      </c>
      <c r="AH30" s="16" t="e">
        <f t="shared" si="16"/>
        <v>#REF!</v>
      </c>
      <c r="AI30" s="16">
        <f t="shared" si="7"/>
        <v>1800</v>
      </c>
      <c r="AK30" s="3">
        <f t="shared" si="17"/>
        <v>1260</v>
      </c>
      <c r="AL30" s="204">
        <f t="shared" si="18"/>
        <v>1260</v>
      </c>
    </row>
    <row r="31" spans="1:46" ht="13.5" hidden="1" outlineLevel="1" x14ac:dyDescent="0.15">
      <c r="A31" s="26">
        <v>10070</v>
      </c>
      <c r="B31" s="20" t="s">
        <v>215</v>
      </c>
      <c r="C31" s="16">
        <v>870</v>
      </c>
      <c r="D31" s="3">
        <v>40</v>
      </c>
      <c r="E31" s="3"/>
      <c r="F31" s="102"/>
      <c r="G31" s="104">
        <v>104</v>
      </c>
      <c r="H31" s="104" t="s">
        <v>853</v>
      </c>
      <c r="I31" s="21">
        <f t="shared" si="8"/>
        <v>17940</v>
      </c>
      <c r="J31" s="3">
        <v>0</v>
      </c>
      <c r="K31" s="15">
        <v>0.15</v>
      </c>
      <c r="L31" s="15">
        <v>0.35</v>
      </c>
      <c r="M31" s="58"/>
      <c r="N31" s="58">
        <v>0.03</v>
      </c>
      <c r="O31" s="92">
        <f t="shared" si="9"/>
        <v>0</v>
      </c>
      <c r="P31" s="92" t="e">
        <f t="shared" si="0"/>
        <v>#REF!</v>
      </c>
      <c r="Q31" s="92" t="e">
        <f t="shared" si="1"/>
        <v>#REF!</v>
      </c>
      <c r="R31" s="92">
        <f t="shared" si="10"/>
        <v>0</v>
      </c>
      <c r="S31" s="92" t="e">
        <f t="shared" si="11"/>
        <v>#REF!</v>
      </c>
      <c r="T31" s="3" t="e">
        <f>#REF!</f>
        <v>#REF!</v>
      </c>
      <c r="U31" s="3" t="e">
        <f>#REF!*D31</f>
        <v>#REF!</v>
      </c>
      <c r="V31" s="3">
        <f t="shared" si="12"/>
        <v>52.199999999999996</v>
      </c>
      <c r="W31" s="37" t="e">
        <f t="shared" si="13"/>
        <v>#REF!</v>
      </c>
      <c r="X31" s="60" t="e">
        <f>#REF!</f>
        <v>#REF!</v>
      </c>
      <c r="Y31" s="37" t="e">
        <f t="shared" si="22"/>
        <v>#REF!</v>
      </c>
      <c r="Z31" s="16" t="e">
        <f t="shared" si="3"/>
        <v>#REF!</v>
      </c>
      <c r="AA31" s="36" t="e">
        <f t="shared" si="4"/>
        <v>#REF!</v>
      </c>
      <c r="AC31" s="16" t="e">
        <f t="shared" si="14"/>
        <v>#REF!</v>
      </c>
      <c r="AD31" s="3" t="e">
        <f t="shared" si="5"/>
        <v>#REF!</v>
      </c>
      <c r="AE31" s="97" t="e">
        <f t="shared" si="5"/>
        <v>#REF!</v>
      </c>
      <c r="AF31" s="97" t="e">
        <f t="shared" si="15"/>
        <v>#REF!</v>
      </c>
      <c r="AG31" s="3" t="e">
        <f t="shared" si="20"/>
        <v>#REF!</v>
      </c>
      <c r="AH31" s="16" t="e">
        <f t="shared" si="16"/>
        <v>#REF!</v>
      </c>
      <c r="AI31" s="16">
        <f t="shared" si="7"/>
        <v>870</v>
      </c>
      <c r="AK31" s="3">
        <f t="shared" si="17"/>
        <v>610</v>
      </c>
      <c r="AL31" s="204">
        <f t="shared" si="18"/>
        <v>609</v>
      </c>
    </row>
    <row r="32" spans="1:46" ht="13.5" hidden="1" outlineLevel="1" x14ac:dyDescent="0.15">
      <c r="A32" s="26">
        <v>1046</v>
      </c>
      <c r="B32" s="20" t="s">
        <v>8</v>
      </c>
      <c r="C32" s="16">
        <v>240</v>
      </c>
      <c r="D32" s="3">
        <v>20</v>
      </c>
      <c r="E32" s="3"/>
      <c r="F32" s="102"/>
      <c r="G32" s="104">
        <v>102</v>
      </c>
      <c r="H32" s="104" t="s">
        <v>435</v>
      </c>
      <c r="I32" s="21">
        <f t="shared" si="8"/>
        <v>17940</v>
      </c>
      <c r="J32" s="3">
        <v>25000</v>
      </c>
      <c r="K32" s="15">
        <v>0.15</v>
      </c>
      <c r="L32" s="15"/>
      <c r="M32" s="58"/>
      <c r="N32" s="58">
        <v>0.03</v>
      </c>
      <c r="O32" s="92">
        <f t="shared" si="9"/>
        <v>27.87068004459309</v>
      </c>
      <c r="P32" s="92" t="e">
        <f t="shared" si="0"/>
        <v>#REF!</v>
      </c>
      <c r="Q32" s="92" t="e">
        <f t="shared" si="1"/>
        <v>#REF!</v>
      </c>
      <c r="R32" s="92">
        <f t="shared" si="10"/>
        <v>0</v>
      </c>
      <c r="S32" s="92" t="e">
        <f t="shared" si="11"/>
        <v>#REF!</v>
      </c>
      <c r="T32" s="3" t="e">
        <f>#REF!</f>
        <v>#REF!</v>
      </c>
      <c r="U32" s="3" t="e">
        <f>#REF!*D32</f>
        <v>#REF!</v>
      </c>
      <c r="V32" s="3">
        <f t="shared" si="12"/>
        <v>14.399999999999999</v>
      </c>
      <c r="W32" s="37" t="e">
        <f t="shared" si="13"/>
        <v>#REF!</v>
      </c>
      <c r="X32" s="60" t="e">
        <f>#REF!</f>
        <v>#REF!</v>
      </c>
      <c r="Y32" s="37" t="e">
        <f t="shared" si="2"/>
        <v>#REF!</v>
      </c>
      <c r="Z32" s="16" t="e">
        <f t="shared" si="3"/>
        <v>#REF!</v>
      </c>
      <c r="AA32" s="36" t="e">
        <f t="shared" si="4"/>
        <v>#REF!</v>
      </c>
      <c r="AC32" s="16" t="e">
        <f t="shared" si="14"/>
        <v>#REF!</v>
      </c>
      <c r="AD32" s="3" t="e">
        <f t="shared" si="5"/>
        <v>#REF!</v>
      </c>
      <c r="AE32" s="97" t="e">
        <f t="shared" si="5"/>
        <v>#REF!</v>
      </c>
      <c r="AF32" s="97" t="e">
        <f t="shared" si="15"/>
        <v>#REF!</v>
      </c>
      <c r="AG32" s="3" t="e">
        <f t="shared" si="20"/>
        <v>#REF!</v>
      </c>
      <c r="AH32" s="16" t="e">
        <f t="shared" si="16"/>
        <v>#REF!</v>
      </c>
      <c r="AI32" s="16">
        <f t="shared" si="7"/>
        <v>240</v>
      </c>
      <c r="AK32" s="3">
        <f t="shared" si="17"/>
        <v>170</v>
      </c>
      <c r="AL32" s="204">
        <f t="shared" si="18"/>
        <v>168</v>
      </c>
    </row>
    <row r="33" spans="1:95" ht="25.5" hidden="1" outlineLevel="1" x14ac:dyDescent="0.15">
      <c r="A33" s="26">
        <v>1047</v>
      </c>
      <c r="B33" s="20" t="s">
        <v>131</v>
      </c>
      <c r="C33" s="16">
        <v>600</v>
      </c>
      <c r="D33" s="3">
        <v>40</v>
      </c>
      <c r="E33" s="3"/>
      <c r="F33" s="102"/>
      <c r="G33" s="104">
        <v>102</v>
      </c>
      <c r="H33" s="104" t="s">
        <v>435</v>
      </c>
      <c r="I33" s="21">
        <f t="shared" si="8"/>
        <v>17940</v>
      </c>
      <c r="J33" s="3">
        <v>25000</v>
      </c>
      <c r="K33" s="15">
        <v>0.15</v>
      </c>
      <c r="L33" s="15"/>
      <c r="M33" s="58"/>
      <c r="N33" s="58">
        <v>0.03</v>
      </c>
      <c r="O33" s="92">
        <f t="shared" si="9"/>
        <v>55.74136008918618</v>
      </c>
      <c r="P33" s="92" t="e">
        <f t="shared" si="0"/>
        <v>#REF!</v>
      </c>
      <c r="Q33" s="92" t="e">
        <f t="shared" si="1"/>
        <v>#REF!</v>
      </c>
      <c r="R33" s="92">
        <f t="shared" si="10"/>
        <v>0</v>
      </c>
      <c r="S33" s="92" t="e">
        <f t="shared" si="11"/>
        <v>#REF!</v>
      </c>
      <c r="T33" s="3" t="e">
        <f>#REF!</f>
        <v>#REF!</v>
      </c>
      <c r="U33" s="3" t="e">
        <f>#REF!*D33</f>
        <v>#REF!</v>
      </c>
      <c r="V33" s="3">
        <f t="shared" si="12"/>
        <v>36</v>
      </c>
      <c r="W33" s="37" t="e">
        <f t="shared" si="13"/>
        <v>#REF!</v>
      </c>
      <c r="X33" s="60" t="e">
        <f>#REF!</f>
        <v>#REF!</v>
      </c>
      <c r="Y33" s="37" t="e">
        <f t="shared" ref="Y33:Y35" si="23">21000/I33*D33*X33</f>
        <v>#REF!</v>
      </c>
      <c r="Z33" s="16" t="e">
        <f t="shared" si="3"/>
        <v>#REF!</v>
      </c>
      <c r="AA33" s="36" t="e">
        <f t="shared" si="4"/>
        <v>#REF!</v>
      </c>
      <c r="AC33" s="16" t="e">
        <f t="shared" si="14"/>
        <v>#REF!</v>
      </c>
      <c r="AD33" s="3" t="e">
        <f t="shared" si="5"/>
        <v>#REF!</v>
      </c>
      <c r="AE33" s="97" t="e">
        <f t="shared" si="5"/>
        <v>#REF!</v>
      </c>
      <c r="AF33" s="97" t="e">
        <f t="shared" si="15"/>
        <v>#REF!</v>
      </c>
      <c r="AG33" s="3" t="e">
        <f t="shared" si="20"/>
        <v>#REF!</v>
      </c>
      <c r="AH33" s="16" t="e">
        <f t="shared" si="16"/>
        <v>#REF!</v>
      </c>
      <c r="AI33" s="16">
        <f t="shared" si="7"/>
        <v>600</v>
      </c>
      <c r="AK33" s="3">
        <f t="shared" si="17"/>
        <v>420</v>
      </c>
      <c r="AL33" s="204">
        <f t="shared" si="18"/>
        <v>420</v>
      </c>
    </row>
    <row r="34" spans="1:95" ht="13.5" hidden="1" outlineLevel="1" x14ac:dyDescent="0.15">
      <c r="A34" s="26" t="s">
        <v>9</v>
      </c>
      <c r="B34" s="20" t="s">
        <v>171</v>
      </c>
      <c r="C34" s="16">
        <v>420</v>
      </c>
      <c r="D34" s="3">
        <v>15</v>
      </c>
      <c r="E34" s="3"/>
      <c r="F34" s="102"/>
      <c r="G34" s="104">
        <v>102</v>
      </c>
      <c r="H34" s="104" t="s">
        <v>435</v>
      </c>
      <c r="I34" s="21">
        <f t="shared" si="8"/>
        <v>17940</v>
      </c>
      <c r="J34" s="3">
        <v>25000</v>
      </c>
      <c r="K34" s="15">
        <v>0.15</v>
      </c>
      <c r="L34" s="15"/>
      <c r="M34" s="58"/>
      <c r="N34" s="58">
        <v>0.03</v>
      </c>
      <c r="O34" s="92">
        <f t="shared" si="9"/>
        <v>20.903010033444819</v>
      </c>
      <c r="P34" s="92" t="e">
        <f t="shared" si="0"/>
        <v>#REF!</v>
      </c>
      <c r="Q34" s="92" t="e">
        <f t="shared" si="1"/>
        <v>#REF!</v>
      </c>
      <c r="R34" s="92">
        <f t="shared" si="10"/>
        <v>0</v>
      </c>
      <c r="S34" s="92" t="e">
        <f t="shared" si="11"/>
        <v>#REF!</v>
      </c>
      <c r="T34" s="3" t="e">
        <f>#REF!</f>
        <v>#REF!</v>
      </c>
      <c r="U34" s="3" t="e">
        <f>#REF!*D34</f>
        <v>#REF!</v>
      </c>
      <c r="V34" s="3">
        <f t="shared" si="12"/>
        <v>25.2</v>
      </c>
      <c r="W34" s="37" t="e">
        <f t="shared" si="13"/>
        <v>#REF!</v>
      </c>
      <c r="X34" s="60" t="e">
        <f>#REF!</f>
        <v>#REF!</v>
      </c>
      <c r="Y34" s="37" t="e">
        <f t="shared" si="23"/>
        <v>#REF!</v>
      </c>
      <c r="Z34" s="16" t="e">
        <f t="shared" si="3"/>
        <v>#REF!</v>
      </c>
      <c r="AA34" s="36" t="e">
        <f t="shared" si="4"/>
        <v>#REF!</v>
      </c>
      <c r="AC34" s="16" t="e">
        <f t="shared" si="14"/>
        <v>#REF!</v>
      </c>
      <c r="AD34" s="3" t="e">
        <f t="shared" si="5"/>
        <v>#REF!</v>
      </c>
      <c r="AE34" s="97" t="e">
        <f t="shared" si="5"/>
        <v>#REF!</v>
      </c>
      <c r="AF34" s="97" t="e">
        <f t="shared" si="15"/>
        <v>#REF!</v>
      </c>
      <c r="AG34" s="3" t="e">
        <f t="shared" si="20"/>
        <v>#REF!</v>
      </c>
      <c r="AH34" s="16" t="e">
        <f t="shared" si="16"/>
        <v>#REF!</v>
      </c>
      <c r="AI34" s="16">
        <f t="shared" si="7"/>
        <v>420</v>
      </c>
      <c r="AK34" s="3">
        <f t="shared" si="17"/>
        <v>295</v>
      </c>
      <c r="AL34" s="204">
        <f t="shared" si="18"/>
        <v>294</v>
      </c>
    </row>
    <row r="35" spans="1:95" ht="13.5" hidden="1" outlineLevel="1" x14ac:dyDescent="0.15">
      <c r="A35" s="26">
        <v>10071</v>
      </c>
      <c r="B35" s="20" t="s">
        <v>173</v>
      </c>
      <c r="C35" s="16">
        <v>1000</v>
      </c>
      <c r="D35" s="3">
        <v>40</v>
      </c>
      <c r="E35" s="3"/>
      <c r="F35" s="102"/>
      <c r="G35" s="104" t="s">
        <v>754</v>
      </c>
      <c r="H35" s="104" t="s">
        <v>437</v>
      </c>
      <c r="I35" s="21">
        <f t="shared" si="8"/>
        <v>17940</v>
      </c>
      <c r="J35" s="3">
        <v>0</v>
      </c>
      <c r="K35" s="15">
        <v>0.15</v>
      </c>
      <c r="L35" s="15">
        <v>0.4</v>
      </c>
      <c r="M35" s="58"/>
      <c r="N35" s="58">
        <v>0.03</v>
      </c>
      <c r="O35" s="92">
        <f t="shared" si="9"/>
        <v>0</v>
      </c>
      <c r="P35" s="92" t="e">
        <f t="shared" si="0"/>
        <v>#REF!</v>
      </c>
      <c r="Q35" s="92" t="e">
        <f t="shared" si="1"/>
        <v>#REF!</v>
      </c>
      <c r="R35" s="92">
        <f t="shared" si="10"/>
        <v>0</v>
      </c>
      <c r="S35" s="92" t="e">
        <f t="shared" si="11"/>
        <v>#REF!</v>
      </c>
      <c r="T35" s="3" t="e">
        <f>#REF!</f>
        <v>#REF!</v>
      </c>
      <c r="U35" s="3" t="e">
        <f>#REF!*D35</f>
        <v>#REF!</v>
      </c>
      <c r="V35" s="3">
        <f t="shared" si="12"/>
        <v>60</v>
      </c>
      <c r="W35" s="37" t="e">
        <f t="shared" si="13"/>
        <v>#REF!</v>
      </c>
      <c r="X35" s="60" t="e">
        <f>#REF!</f>
        <v>#REF!</v>
      </c>
      <c r="Y35" s="37" t="e">
        <f t="shared" si="23"/>
        <v>#REF!</v>
      </c>
      <c r="Z35" s="16" t="e">
        <f t="shared" si="3"/>
        <v>#REF!</v>
      </c>
      <c r="AA35" s="36" t="e">
        <f t="shared" si="4"/>
        <v>#REF!</v>
      </c>
      <c r="AC35" s="16" t="e">
        <f t="shared" si="14"/>
        <v>#REF!</v>
      </c>
      <c r="AD35" s="3" t="e">
        <f t="shared" si="5"/>
        <v>#REF!</v>
      </c>
      <c r="AE35" s="97" t="e">
        <f t="shared" si="5"/>
        <v>#REF!</v>
      </c>
      <c r="AF35" s="97" t="e">
        <f t="shared" si="15"/>
        <v>#REF!</v>
      </c>
      <c r="AG35" s="3" t="e">
        <f t="shared" si="20"/>
        <v>#REF!</v>
      </c>
      <c r="AH35" s="16" t="e">
        <f t="shared" si="16"/>
        <v>#REF!</v>
      </c>
      <c r="AI35" s="16">
        <f t="shared" si="7"/>
        <v>1000</v>
      </c>
      <c r="AK35" s="3">
        <f t="shared" si="17"/>
        <v>700</v>
      </c>
      <c r="AL35" s="204">
        <f t="shared" si="18"/>
        <v>700</v>
      </c>
    </row>
    <row r="36" spans="1:95" ht="25.5" hidden="1" outlineLevel="1" x14ac:dyDescent="0.15">
      <c r="A36" s="26">
        <v>1090</v>
      </c>
      <c r="B36" s="20" t="s">
        <v>595</v>
      </c>
      <c r="C36" s="16">
        <v>1500</v>
      </c>
      <c r="D36" s="3">
        <v>30</v>
      </c>
      <c r="E36" s="3"/>
      <c r="F36" s="103"/>
      <c r="G36" s="104">
        <v>102</v>
      </c>
      <c r="H36" s="104" t="s">
        <v>435</v>
      </c>
      <c r="I36" s="21">
        <f t="shared" si="8"/>
        <v>17940</v>
      </c>
      <c r="J36" s="3"/>
      <c r="K36" s="15">
        <v>0.15</v>
      </c>
      <c r="L36" s="15"/>
      <c r="M36" s="58"/>
      <c r="N36" s="58">
        <v>0.03</v>
      </c>
      <c r="O36" s="92">
        <f t="shared" si="9"/>
        <v>0</v>
      </c>
      <c r="P36" s="92" t="e">
        <f t="shared" si="0"/>
        <v>#REF!</v>
      </c>
      <c r="Q36" s="92" t="e">
        <f t="shared" si="1"/>
        <v>#REF!</v>
      </c>
      <c r="R36" s="92">
        <f t="shared" si="10"/>
        <v>0</v>
      </c>
      <c r="S36" s="92" t="e">
        <f t="shared" si="11"/>
        <v>#REF!</v>
      </c>
      <c r="T36" s="3" t="e">
        <f>#REF!</f>
        <v>#REF!</v>
      </c>
      <c r="U36" s="3" t="e">
        <f>#REF!*D36</f>
        <v>#REF!</v>
      </c>
      <c r="V36" s="3">
        <f t="shared" si="12"/>
        <v>90</v>
      </c>
      <c r="W36" s="37" t="e">
        <f t="shared" si="13"/>
        <v>#REF!</v>
      </c>
      <c r="X36" s="60" t="e">
        <f>#REF!</f>
        <v>#REF!</v>
      </c>
      <c r="Y36" s="37" t="e">
        <f t="shared" si="2"/>
        <v>#REF!</v>
      </c>
      <c r="Z36" s="16" t="e">
        <f t="shared" si="3"/>
        <v>#REF!</v>
      </c>
      <c r="AA36" s="36" t="e">
        <f t="shared" si="4"/>
        <v>#REF!</v>
      </c>
      <c r="AC36" s="16" t="e">
        <f t="shared" si="14"/>
        <v>#REF!</v>
      </c>
      <c r="AD36" s="3" t="e">
        <f t="shared" si="5"/>
        <v>#REF!</v>
      </c>
      <c r="AE36" s="97" t="e">
        <f t="shared" si="5"/>
        <v>#REF!</v>
      </c>
      <c r="AF36" s="97" t="e">
        <f t="shared" si="15"/>
        <v>#REF!</v>
      </c>
      <c r="AG36" s="3" t="e">
        <f t="shared" si="20"/>
        <v>#REF!</v>
      </c>
      <c r="AH36" s="16" t="e">
        <f t="shared" si="16"/>
        <v>#REF!</v>
      </c>
      <c r="AI36" s="16">
        <f t="shared" si="7"/>
        <v>1500</v>
      </c>
      <c r="AK36" s="3">
        <f t="shared" si="17"/>
        <v>1050</v>
      </c>
      <c r="AL36" s="204">
        <f t="shared" si="18"/>
        <v>1050</v>
      </c>
    </row>
    <row r="37" spans="1:95" ht="13.5" hidden="1" outlineLevel="1" x14ac:dyDescent="0.15">
      <c r="A37" s="26">
        <v>1091</v>
      </c>
      <c r="B37" s="20" t="s">
        <v>778</v>
      </c>
      <c r="C37" s="16">
        <v>650</v>
      </c>
      <c r="D37" s="3">
        <v>30</v>
      </c>
      <c r="E37" s="3"/>
      <c r="F37" s="103"/>
      <c r="G37" s="104" t="s">
        <v>369</v>
      </c>
      <c r="H37" s="104" t="s">
        <v>435</v>
      </c>
      <c r="I37" s="21">
        <f t="shared" si="8"/>
        <v>17940</v>
      </c>
      <c r="J37" s="3">
        <v>25000</v>
      </c>
      <c r="K37" s="15">
        <v>0.15</v>
      </c>
      <c r="L37" s="15"/>
      <c r="M37" s="58"/>
      <c r="N37" s="58">
        <v>0.03</v>
      </c>
      <c r="O37" s="92">
        <f t="shared" si="9"/>
        <v>41.806020066889637</v>
      </c>
      <c r="P37" s="92" t="e">
        <f t="shared" si="0"/>
        <v>#REF!</v>
      </c>
      <c r="Q37" s="92" t="e">
        <f t="shared" si="1"/>
        <v>#REF!</v>
      </c>
      <c r="R37" s="92">
        <f t="shared" si="10"/>
        <v>0</v>
      </c>
      <c r="S37" s="92" t="e">
        <f t="shared" si="11"/>
        <v>#REF!</v>
      </c>
      <c r="T37" s="3" t="e">
        <f>#REF!</f>
        <v>#REF!</v>
      </c>
      <c r="U37" s="3" t="e">
        <f>#REF!*D37</f>
        <v>#REF!</v>
      </c>
      <c r="V37" s="3">
        <f t="shared" si="12"/>
        <v>39</v>
      </c>
      <c r="W37" s="37" t="e">
        <f t="shared" si="13"/>
        <v>#REF!</v>
      </c>
      <c r="X37" s="60" t="e">
        <f>#REF!</f>
        <v>#REF!</v>
      </c>
      <c r="Y37" s="37" t="e">
        <f t="shared" si="2"/>
        <v>#REF!</v>
      </c>
      <c r="Z37" s="16" t="e">
        <f t="shared" si="3"/>
        <v>#REF!</v>
      </c>
      <c r="AA37" s="36" t="e">
        <f t="shared" si="4"/>
        <v>#REF!</v>
      </c>
      <c r="AC37" s="16" t="e">
        <f t="shared" si="14"/>
        <v>#REF!</v>
      </c>
      <c r="AD37" s="3" t="e">
        <f t="shared" si="5"/>
        <v>#REF!</v>
      </c>
      <c r="AE37" s="97" t="e">
        <f t="shared" si="5"/>
        <v>#REF!</v>
      </c>
      <c r="AF37" s="97" t="e">
        <f t="shared" si="15"/>
        <v>#REF!</v>
      </c>
      <c r="AG37" s="3" t="e">
        <f t="shared" si="20"/>
        <v>#REF!</v>
      </c>
      <c r="AH37" s="16" t="e">
        <f t="shared" si="16"/>
        <v>#REF!</v>
      </c>
      <c r="AI37" s="16">
        <f t="shared" si="7"/>
        <v>650</v>
      </c>
      <c r="AK37" s="3">
        <f t="shared" si="17"/>
        <v>455</v>
      </c>
      <c r="AL37" s="204">
        <f t="shared" si="18"/>
        <v>454.99999999999994</v>
      </c>
    </row>
    <row r="38" spans="1:95" ht="13.5" hidden="1" outlineLevel="1" x14ac:dyDescent="0.15">
      <c r="A38" s="26" t="s">
        <v>206</v>
      </c>
      <c r="B38" s="20" t="s">
        <v>207</v>
      </c>
      <c r="C38" s="16">
        <v>150</v>
      </c>
      <c r="D38" s="3">
        <v>10</v>
      </c>
      <c r="E38" s="3"/>
      <c r="F38" s="103"/>
      <c r="G38" s="104">
        <v>102</v>
      </c>
      <c r="H38" s="104" t="s">
        <v>435</v>
      </c>
      <c r="I38" s="21">
        <f t="shared" si="8"/>
        <v>17940</v>
      </c>
      <c r="J38" s="3">
        <v>25000</v>
      </c>
      <c r="K38" s="15">
        <v>0.15</v>
      </c>
      <c r="L38" s="15"/>
      <c r="M38" s="58"/>
      <c r="N38" s="58">
        <v>0.03</v>
      </c>
      <c r="O38" s="92">
        <f t="shared" si="9"/>
        <v>13.935340022296545</v>
      </c>
      <c r="P38" s="92" t="e">
        <f t="shared" si="0"/>
        <v>#REF!</v>
      </c>
      <c r="Q38" s="92" t="e">
        <f t="shared" si="1"/>
        <v>#REF!</v>
      </c>
      <c r="R38" s="92">
        <f t="shared" si="10"/>
        <v>0</v>
      </c>
      <c r="S38" s="92" t="e">
        <f t="shared" si="11"/>
        <v>#REF!</v>
      </c>
      <c r="T38" s="3" t="e">
        <f>#REF!</f>
        <v>#REF!</v>
      </c>
      <c r="U38" s="3" t="e">
        <f>#REF!*D38</f>
        <v>#REF!</v>
      </c>
      <c r="V38" s="3">
        <f t="shared" si="12"/>
        <v>9</v>
      </c>
      <c r="W38" s="37" t="e">
        <f t="shared" si="13"/>
        <v>#REF!</v>
      </c>
      <c r="X38" s="60" t="e">
        <f>#REF!</f>
        <v>#REF!</v>
      </c>
      <c r="Y38" s="37" t="e">
        <f t="shared" si="2"/>
        <v>#REF!</v>
      </c>
      <c r="Z38" s="16" t="e">
        <f t="shared" si="3"/>
        <v>#REF!</v>
      </c>
      <c r="AA38" s="36" t="e">
        <f t="shared" si="4"/>
        <v>#REF!</v>
      </c>
      <c r="AC38" s="16" t="e">
        <f t="shared" si="14"/>
        <v>#REF!</v>
      </c>
      <c r="AD38" s="3" t="e">
        <f t="shared" si="5"/>
        <v>#REF!</v>
      </c>
      <c r="AE38" s="97" t="e">
        <f t="shared" si="5"/>
        <v>#REF!</v>
      </c>
      <c r="AF38" s="97" t="e">
        <f t="shared" si="15"/>
        <v>#REF!</v>
      </c>
      <c r="AG38" s="3" t="e">
        <f t="shared" si="20"/>
        <v>#REF!</v>
      </c>
      <c r="AH38" s="16" t="e">
        <f t="shared" si="16"/>
        <v>#REF!</v>
      </c>
      <c r="AI38" s="16">
        <f t="shared" si="7"/>
        <v>150</v>
      </c>
      <c r="AK38" s="3">
        <f t="shared" si="17"/>
        <v>105</v>
      </c>
      <c r="AL38" s="204">
        <f t="shared" si="18"/>
        <v>105</v>
      </c>
    </row>
    <row r="39" spans="1:95" ht="13.5" hidden="1" outlineLevel="1" x14ac:dyDescent="0.15">
      <c r="A39" s="26">
        <v>10073</v>
      </c>
      <c r="B39" s="20" t="s">
        <v>288</v>
      </c>
      <c r="C39" s="16">
        <v>2170</v>
      </c>
      <c r="D39" s="3">
        <v>40</v>
      </c>
      <c r="E39" s="3"/>
      <c r="F39" s="103"/>
      <c r="G39" s="104">
        <v>106</v>
      </c>
      <c r="H39" s="104" t="s">
        <v>287</v>
      </c>
      <c r="I39" s="21">
        <f t="shared" si="8"/>
        <v>17940</v>
      </c>
      <c r="J39" s="3">
        <v>0</v>
      </c>
      <c r="K39" s="15">
        <v>0.15</v>
      </c>
      <c r="L39" s="15">
        <v>0.4</v>
      </c>
      <c r="M39" s="58"/>
      <c r="N39" s="58">
        <v>0.03</v>
      </c>
      <c r="O39" s="92">
        <f t="shared" si="9"/>
        <v>0</v>
      </c>
      <c r="P39" s="92" t="e">
        <f t="shared" si="0"/>
        <v>#REF!</v>
      </c>
      <c r="Q39" s="92" t="e">
        <f t="shared" si="1"/>
        <v>#REF!</v>
      </c>
      <c r="R39" s="92">
        <f t="shared" si="10"/>
        <v>0</v>
      </c>
      <c r="S39" s="92" t="e">
        <f t="shared" si="11"/>
        <v>#REF!</v>
      </c>
      <c r="T39" s="3" t="e">
        <f>#REF!</f>
        <v>#REF!</v>
      </c>
      <c r="U39" s="3" t="e">
        <f>#REF!*D39</f>
        <v>#REF!</v>
      </c>
      <c r="V39" s="3">
        <f t="shared" si="12"/>
        <v>130.19999999999999</v>
      </c>
      <c r="W39" s="37" t="e">
        <f t="shared" si="13"/>
        <v>#REF!</v>
      </c>
      <c r="X39" s="60" t="e">
        <f>#REF!</f>
        <v>#REF!</v>
      </c>
      <c r="Y39" s="37" t="e">
        <f t="shared" ref="Y39:Y40" si="24">21000/I39*D39*X39</f>
        <v>#REF!</v>
      </c>
      <c r="Z39" s="16" t="e">
        <f t="shared" si="3"/>
        <v>#REF!</v>
      </c>
      <c r="AA39" s="36" t="e">
        <f t="shared" si="4"/>
        <v>#REF!</v>
      </c>
      <c r="AC39" s="16" t="e">
        <f t="shared" si="14"/>
        <v>#REF!</v>
      </c>
      <c r="AD39" s="3" t="e">
        <f t="shared" si="5"/>
        <v>#REF!</v>
      </c>
      <c r="AE39" s="97" t="e">
        <f t="shared" si="5"/>
        <v>#REF!</v>
      </c>
      <c r="AF39" s="97" t="e">
        <f t="shared" si="15"/>
        <v>#REF!</v>
      </c>
      <c r="AG39" s="3" t="e">
        <f t="shared" si="20"/>
        <v>#REF!</v>
      </c>
      <c r="AH39" s="16" t="e">
        <f t="shared" si="16"/>
        <v>#REF!</v>
      </c>
      <c r="AI39" s="16">
        <f t="shared" si="7"/>
        <v>2170</v>
      </c>
      <c r="AK39" s="3">
        <f t="shared" si="17"/>
        <v>1520</v>
      </c>
      <c r="AL39" s="204">
        <f t="shared" si="18"/>
        <v>1519</v>
      </c>
    </row>
    <row r="40" spans="1:95" ht="25.5" hidden="1" outlineLevel="1" collapsed="1" x14ac:dyDescent="0.15">
      <c r="A40" s="26">
        <v>1093</v>
      </c>
      <c r="B40" s="20" t="s">
        <v>512</v>
      </c>
      <c r="C40" s="61">
        <v>1180</v>
      </c>
      <c r="D40" s="3">
        <v>20</v>
      </c>
      <c r="E40" s="3"/>
      <c r="F40" s="130"/>
      <c r="G40" s="104" t="s">
        <v>390</v>
      </c>
      <c r="H40" s="104" t="s">
        <v>287</v>
      </c>
      <c r="I40" s="21">
        <f t="shared" si="8"/>
        <v>17940</v>
      </c>
      <c r="J40" s="3">
        <v>0</v>
      </c>
      <c r="K40" s="15"/>
      <c r="L40" s="15">
        <v>0.4</v>
      </c>
      <c r="M40" s="58"/>
      <c r="N40" s="58">
        <v>0.03</v>
      </c>
      <c r="O40" s="92">
        <f t="shared" si="9"/>
        <v>0</v>
      </c>
      <c r="P40" s="92" t="e">
        <f t="shared" si="0"/>
        <v>#REF!</v>
      </c>
      <c r="Q40" s="92" t="e">
        <f t="shared" si="1"/>
        <v>#REF!</v>
      </c>
      <c r="R40" s="92">
        <f t="shared" si="10"/>
        <v>0</v>
      </c>
      <c r="S40" s="92" t="e">
        <f t="shared" si="11"/>
        <v>#REF!</v>
      </c>
      <c r="T40" s="3" t="e">
        <f>#REF!</f>
        <v>#REF!</v>
      </c>
      <c r="U40" s="3" t="e">
        <f>#REF!*D40</f>
        <v>#REF!</v>
      </c>
      <c r="V40" s="3">
        <f t="shared" si="12"/>
        <v>70.8</v>
      </c>
      <c r="W40" s="37" t="e">
        <f t="shared" si="13"/>
        <v>#REF!</v>
      </c>
      <c r="X40" s="60" t="e">
        <f>#REF!</f>
        <v>#REF!</v>
      </c>
      <c r="Y40" s="37" t="e">
        <f t="shared" si="24"/>
        <v>#REF!</v>
      </c>
      <c r="Z40" s="16" t="e">
        <f t="shared" si="3"/>
        <v>#REF!</v>
      </c>
      <c r="AA40" s="36" t="e">
        <f t="shared" si="4"/>
        <v>#REF!</v>
      </c>
      <c r="AC40" s="16" t="e">
        <f t="shared" si="14"/>
        <v>#REF!</v>
      </c>
      <c r="AD40" s="3" t="e">
        <f t="shared" si="5"/>
        <v>#REF!</v>
      </c>
      <c r="AE40" s="97" t="e">
        <f t="shared" si="5"/>
        <v>#REF!</v>
      </c>
      <c r="AF40" s="97" t="e">
        <f t="shared" si="15"/>
        <v>#REF!</v>
      </c>
      <c r="AG40" s="3" t="e">
        <f t="shared" si="20"/>
        <v>#REF!</v>
      </c>
      <c r="AH40" s="16" t="e">
        <f t="shared" si="16"/>
        <v>#REF!</v>
      </c>
      <c r="AI40" s="16">
        <f t="shared" si="7"/>
        <v>1180</v>
      </c>
      <c r="AK40" s="3">
        <f t="shared" si="17"/>
        <v>830</v>
      </c>
      <c r="AL40" s="204">
        <f t="shared" si="18"/>
        <v>826</v>
      </c>
    </row>
    <row r="41" spans="1:95" ht="13.5" hidden="1" outlineLevel="1" x14ac:dyDescent="0.15">
      <c r="A41" s="26">
        <v>10074</v>
      </c>
      <c r="B41" s="32" t="s">
        <v>316</v>
      </c>
      <c r="C41" s="16">
        <v>1850</v>
      </c>
      <c r="D41" s="3">
        <v>45</v>
      </c>
      <c r="E41" s="3"/>
      <c r="F41" s="103"/>
      <c r="G41" s="104">
        <v>110</v>
      </c>
      <c r="H41" s="104" t="s">
        <v>321</v>
      </c>
      <c r="I41" s="21">
        <f t="shared" si="8"/>
        <v>17940</v>
      </c>
      <c r="J41" s="3">
        <v>21000</v>
      </c>
      <c r="K41" s="15">
        <v>0.15</v>
      </c>
      <c r="L41" s="15">
        <v>0.2</v>
      </c>
      <c r="M41" s="58"/>
      <c r="N41" s="58">
        <v>0.03</v>
      </c>
      <c r="O41" s="92">
        <f t="shared" si="9"/>
        <v>52.675585284280942</v>
      </c>
      <c r="P41" s="92" t="e">
        <f t="shared" si="0"/>
        <v>#REF!</v>
      </c>
      <c r="Q41" s="92" t="e">
        <f t="shared" si="1"/>
        <v>#REF!</v>
      </c>
      <c r="R41" s="92">
        <f t="shared" si="10"/>
        <v>0</v>
      </c>
      <c r="S41" s="92" t="e">
        <f t="shared" si="11"/>
        <v>#REF!</v>
      </c>
      <c r="T41" s="3" t="e">
        <f>#REF!</f>
        <v>#REF!</v>
      </c>
      <c r="U41" s="3" t="e">
        <f>#REF!*D41</f>
        <v>#REF!</v>
      </c>
      <c r="V41" s="3">
        <f t="shared" si="12"/>
        <v>111</v>
      </c>
      <c r="W41" s="37" t="e">
        <f t="shared" si="13"/>
        <v>#REF!</v>
      </c>
      <c r="X41" s="60" t="e">
        <f>#REF!</f>
        <v>#REF!</v>
      </c>
      <c r="Y41" s="37" t="e">
        <f t="shared" si="2"/>
        <v>#REF!</v>
      </c>
      <c r="Z41" s="16" t="e">
        <f t="shared" si="3"/>
        <v>#REF!</v>
      </c>
      <c r="AA41" s="36" t="e">
        <f t="shared" si="4"/>
        <v>#REF!</v>
      </c>
      <c r="AC41" s="16" t="e">
        <f t="shared" si="14"/>
        <v>#REF!</v>
      </c>
      <c r="AD41" s="3" t="e">
        <f t="shared" si="5"/>
        <v>#REF!</v>
      </c>
      <c r="AE41" s="97" t="e">
        <f t="shared" si="5"/>
        <v>#REF!</v>
      </c>
      <c r="AF41" s="97" t="e">
        <f t="shared" si="15"/>
        <v>#REF!</v>
      </c>
      <c r="AG41" s="3" t="e">
        <f t="shared" si="20"/>
        <v>#REF!</v>
      </c>
      <c r="AH41" s="16" t="e">
        <f t="shared" si="16"/>
        <v>#REF!</v>
      </c>
      <c r="AI41" s="16">
        <f t="shared" si="7"/>
        <v>1850</v>
      </c>
      <c r="AK41" s="3">
        <f t="shared" si="17"/>
        <v>1295</v>
      </c>
      <c r="AL41" s="204">
        <f t="shared" si="18"/>
        <v>1295</v>
      </c>
    </row>
    <row r="42" spans="1:95" ht="13.5" outlineLevel="1" x14ac:dyDescent="0.15">
      <c r="A42" s="100">
        <v>10076</v>
      </c>
      <c r="B42" s="101" t="s">
        <v>805</v>
      </c>
      <c r="C42" s="102">
        <v>500</v>
      </c>
      <c r="D42" s="103">
        <v>20</v>
      </c>
      <c r="E42" s="103"/>
      <c r="F42" s="112"/>
      <c r="G42" s="104" t="s">
        <v>654</v>
      </c>
      <c r="H42" s="104" t="s">
        <v>785</v>
      </c>
      <c r="I42" s="21">
        <f t="shared" si="8"/>
        <v>17940</v>
      </c>
      <c r="J42" s="3">
        <v>0</v>
      </c>
      <c r="K42" s="15">
        <v>0.15</v>
      </c>
      <c r="L42" s="15">
        <v>0.4</v>
      </c>
      <c r="M42" s="58"/>
      <c r="N42" s="58">
        <v>0.03</v>
      </c>
      <c r="O42" s="92">
        <f t="shared" si="9"/>
        <v>0</v>
      </c>
      <c r="P42" s="92" t="e">
        <f t="shared" si="0"/>
        <v>#REF!</v>
      </c>
      <c r="Q42" s="92">
        <f t="shared" ref="Q42:Q44" si="25">C42*0.5</f>
        <v>250</v>
      </c>
      <c r="R42" s="92">
        <f t="shared" si="10"/>
        <v>0</v>
      </c>
      <c r="S42" s="92" t="e">
        <f t="shared" si="11"/>
        <v>#REF!</v>
      </c>
      <c r="T42" s="3" t="e">
        <f>#REF!</f>
        <v>#REF!</v>
      </c>
      <c r="U42" s="3" t="e">
        <f>(#REF!+#REF!)*D42</f>
        <v>#REF!</v>
      </c>
      <c r="V42" s="3">
        <f t="shared" si="12"/>
        <v>30</v>
      </c>
      <c r="W42" s="37" t="e">
        <f t="shared" si="13"/>
        <v>#REF!</v>
      </c>
      <c r="X42" s="60" t="e">
        <f>#REF!</f>
        <v>#REF!</v>
      </c>
      <c r="Y42" s="117" t="e">
        <f t="shared" si="2"/>
        <v>#REF!</v>
      </c>
      <c r="Z42" s="16" t="e">
        <f t="shared" si="3"/>
        <v>#REF!</v>
      </c>
      <c r="AA42" s="36" t="e">
        <f t="shared" si="4"/>
        <v>#REF!</v>
      </c>
      <c r="AC42" s="16" t="e">
        <f t="shared" si="14"/>
        <v>#REF!</v>
      </c>
      <c r="AD42" s="3" t="e">
        <f t="shared" si="5"/>
        <v>#REF!</v>
      </c>
      <c r="AE42" s="97" t="e">
        <f t="shared" si="5"/>
        <v>#REF!</v>
      </c>
      <c r="AF42" s="97" t="e">
        <f t="shared" si="15"/>
        <v>#REF!</v>
      </c>
      <c r="AG42" s="3" t="e">
        <f t="shared" si="20"/>
        <v>#REF!</v>
      </c>
      <c r="AH42" s="16" t="e">
        <f t="shared" si="16"/>
        <v>#REF!</v>
      </c>
      <c r="AI42" s="16">
        <f t="shared" si="7"/>
        <v>500</v>
      </c>
      <c r="AK42" s="3">
        <f t="shared" si="17"/>
        <v>350</v>
      </c>
      <c r="AL42" s="204">
        <f t="shared" si="18"/>
        <v>350</v>
      </c>
      <c r="AN42" s="46" t="e">
        <f t="shared" ref="AN42:AN44" si="26">AH42*0.4</f>
        <v>#REF!</v>
      </c>
      <c r="AO42" s="1">
        <f t="shared" ref="AO42:AO44" si="27">AI42*0.4</f>
        <v>200</v>
      </c>
      <c r="AP42" s="1">
        <f t="shared" ref="AP42:AP44" si="28">AI42*0.5</f>
        <v>250</v>
      </c>
      <c r="AR42" s="164">
        <v>0.47777169007966441</v>
      </c>
      <c r="AS42" s="48">
        <v>0.4052015694970294</v>
      </c>
      <c r="AT42" s="48">
        <v>0.23207078887164195</v>
      </c>
    </row>
    <row r="43" spans="1:95" ht="13.5" outlineLevel="1" x14ac:dyDescent="0.15">
      <c r="A43" s="100">
        <v>1115</v>
      </c>
      <c r="B43" s="101" t="s">
        <v>814</v>
      </c>
      <c r="C43" s="102">
        <v>1000</v>
      </c>
      <c r="D43" s="103">
        <v>30</v>
      </c>
      <c r="E43" s="103">
        <v>15</v>
      </c>
      <c r="F43" s="103" t="s">
        <v>806</v>
      </c>
      <c r="G43" s="104" t="s">
        <v>654</v>
      </c>
      <c r="H43" s="104" t="s">
        <v>785</v>
      </c>
      <c r="I43" s="21">
        <f t="shared" si="8"/>
        <v>17940</v>
      </c>
      <c r="J43" s="3">
        <v>0</v>
      </c>
      <c r="K43" s="15"/>
      <c r="L43" s="15">
        <v>0.4</v>
      </c>
      <c r="M43" s="58"/>
      <c r="N43" s="58">
        <v>0.03</v>
      </c>
      <c r="O43" s="92">
        <f t="shared" si="9"/>
        <v>0</v>
      </c>
      <c r="P43" s="92" t="e">
        <f t="shared" si="0"/>
        <v>#REF!</v>
      </c>
      <c r="Q43" s="92">
        <f t="shared" si="25"/>
        <v>500</v>
      </c>
      <c r="R43" s="92">
        <f t="shared" si="10"/>
        <v>0</v>
      </c>
      <c r="S43" s="92" t="e">
        <f t="shared" si="11"/>
        <v>#REF!</v>
      </c>
      <c r="T43" s="3" t="e">
        <f>#REF!</f>
        <v>#REF!</v>
      </c>
      <c r="U43" s="3" t="e">
        <f>(#REF!+#REF!)*D43</f>
        <v>#REF!</v>
      </c>
      <c r="V43" s="3">
        <f t="shared" si="12"/>
        <v>60</v>
      </c>
      <c r="W43" s="37" t="e">
        <f t="shared" si="13"/>
        <v>#REF!</v>
      </c>
      <c r="X43" s="60" t="e">
        <f>#REF!</f>
        <v>#REF!</v>
      </c>
      <c r="Y43" s="117" t="e">
        <f t="shared" si="2"/>
        <v>#REF!</v>
      </c>
      <c r="Z43" s="16" t="e">
        <f t="shared" si="3"/>
        <v>#REF!</v>
      </c>
      <c r="AA43" s="36" t="e">
        <f t="shared" si="4"/>
        <v>#REF!</v>
      </c>
      <c r="AC43" s="16" t="e">
        <f t="shared" si="14"/>
        <v>#REF!</v>
      </c>
      <c r="AD43" s="3" t="e">
        <f t="shared" si="5"/>
        <v>#REF!</v>
      </c>
      <c r="AE43" s="97" t="e">
        <f t="shared" si="5"/>
        <v>#REF!</v>
      </c>
      <c r="AF43" s="97" t="e">
        <f t="shared" si="15"/>
        <v>#REF!</v>
      </c>
      <c r="AG43" s="3" t="e">
        <f t="shared" si="20"/>
        <v>#REF!</v>
      </c>
      <c r="AH43" s="16" t="e">
        <f t="shared" si="16"/>
        <v>#REF!</v>
      </c>
      <c r="AI43" s="16">
        <f t="shared" si="7"/>
        <v>1000</v>
      </c>
      <c r="AK43" s="3">
        <f t="shared" si="17"/>
        <v>700</v>
      </c>
      <c r="AL43" s="204">
        <f t="shared" si="18"/>
        <v>700</v>
      </c>
      <c r="AN43" s="46" t="e">
        <f t="shared" si="26"/>
        <v>#REF!</v>
      </c>
      <c r="AO43" s="1">
        <f t="shared" si="27"/>
        <v>400</v>
      </c>
      <c r="AP43" s="1">
        <f t="shared" si="28"/>
        <v>500</v>
      </c>
      <c r="AR43" s="164">
        <v>0.75412416298283946</v>
      </c>
      <c r="AS43" s="48">
        <v>0.59671683654322616</v>
      </c>
      <c r="AT43" s="48">
        <v>0.37686972877676878</v>
      </c>
    </row>
    <row r="44" spans="1:95" s="107" customFormat="1" ht="13.5" outlineLevel="1" x14ac:dyDescent="0.15">
      <c r="A44" s="108">
        <v>21004</v>
      </c>
      <c r="B44" s="109" t="s">
        <v>787</v>
      </c>
      <c r="C44" s="102">
        <v>2100</v>
      </c>
      <c r="D44" s="103">
        <v>40</v>
      </c>
      <c r="E44" s="103">
        <v>15</v>
      </c>
      <c r="F44" s="103" t="s">
        <v>806</v>
      </c>
      <c r="G44" s="104" t="s">
        <v>654</v>
      </c>
      <c r="H44" s="104" t="s">
        <v>785</v>
      </c>
      <c r="I44" s="110">
        <f t="shared" ref="I44:I543" si="29">((247+52)*12*60)/12</f>
        <v>17940</v>
      </c>
      <c r="J44" s="3">
        <v>0</v>
      </c>
      <c r="K44" s="15">
        <v>0.15</v>
      </c>
      <c r="L44" s="15">
        <v>0.4</v>
      </c>
      <c r="M44" s="58"/>
      <c r="N44" s="58">
        <v>0.03</v>
      </c>
      <c r="O44" s="92">
        <f>J44/I44*D44</f>
        <v>0</v>
      </c>
      <c r="P44" s="92" t="e">
        <f t="shared" si="0"/>
        <v>#REF!</v>
      </c>
      <c r="Q44" s="92">
        <f t="shared" si="25"/>
        <v>1050</v>
      </c>
      <c r="R44" s="92">
        <f>(C44*M44)</f>
        <v>0</v>
      </c>
      <c r="S44" s="92" t="e">
        <f>(C44-T44-U44)*N44</f>
        <v>#REF!</v>
      </c>
      <c r="T44" s="3" t="e">
        <f>#REF!</f>
        <v>#REF!</v>
      </c>
      <c r="U44" s="3" t="e">
        <f>#REF!*D44</f>
        <v>#REF!</v>
      </c>
      <c r="V44" s="3">
        <f t="shared" si="12"/>
        <v>126</v>
      </c>
      <c r="W44" s="37" t="e">
        <f t="shared" si="13"/>
        <v>#REF!</v>
      </c>
      <c r="X44" s="60" t="e">
        <f>#REF!</f>
        <v>#REF!</v>
      </c>
      <c r="Y44" s="37" t="e">
        <f>21000/I44*D44*X44</f>
        <v>#REF!</v>
      </c>
      <c r="Z44" s="16" t="e">
        <f t="shared" si="3"/>
        <v>#REF!</v>
      </c>
      <c r="AA44" s="36" t="e">
        <f t="shared" si="4"/>
        <v>#REF!</v>
      </c>
      <c r="AB44" s="49"/>
      <c r="AC44" s="16" t="e">
        <f>AD44+AE44+AF44</f>
        <v>#REF!</v>
      </c>
      <c r="AD44" s="3" t="e">
        <f t="shared" ref="AD44:AE58" si="30">T44</f>
        <v>#REF!</v>
      </c>
      <c r="AE44" s="97" t="e">
        <f t="shared" si="30"/>
        <v>#REF!</v>
      </c>
      <c r="AF44" s="97" t="e">
        <f t="shared" si="15"/>
        <v>#REF!</v>
      </c>
      <c r="AG44" s="3" t="e">
        <f>AE44+AF44</f>
        <v>#REF!</v>
      </c>
      <c r="AH44" s="16" t="e">
        <f>AI44-AC44</f>
        <v>#REF!</v>
      </c>
      <c r="AI44" s="16">
        <f t="shared" si="7"/>
        <v>2100</v>
      </c>
      <c r="AJ44" s="106"/>
      <c r="AK44" s="3">
        <f t="shared" si="17"/>
        <v>1470</v>
      </c>
      <c r="AL44" s="204">
        <f t="shared" si="18"/>
        <v>1470</v>
      </c>
      <c r="AM44" s="174"/>
      <c r="AN44" s="46" t="e">
        <f t="shared" si="26"/>
        <v>#REF!</v>
      </c>
      <c r="AO44" s="1">
        <f t="shared" si="27"/>
        <v>840</v>
      </c>
      <c r="AP44" s="1">
        <f t="shared" si="28"/>
        <v>1050</v>
      </c>
      <c r="AQ44" s="170"/>
      <c r="AR44" s="164">
        <v>0.44847407912247078</v>
      </c>
      <c r="AS44" s="48">
        <v>0.39351244413552833</v>
      </c>
      <c r="AT44" s="48">
        <v>0.22307536939830827</v>
      </c>
      <c r="AU44" s="164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</row>
    <row r="45" spans="1:95" ht="13.5" hidden="1" outlineLevel="1" x14ac:dyDescent="0.15">
      <c r="A45" s="26">
        <v>1099</v>
      </c>
      <c r="B45" s="20" t="s">
        <v>469</v>
      </c>
      <c r="C45" s="16">
        <v>420</v>
      </c>
      <c r="D45" s="3">
        <v>20</v>
      </c>
      <c r="E45" s="3"/>
      <c r="F45" s="102"/>
      <c r="G45" s="104" t="s">
        <v>753</v>
      </c>
      <c r="H45" s="104" t="s">
        <v>773</v>
      </c>
      <c r="I45" s="21">
        <f t="shared" si="8"/>
        <v>17940</v>
      </c>
      <c r="J45" s="3">
        <v>18000</v>
      </c>
      <c r="K45" s="15">
        <v>0.15</v>
      </c>
      <c r="L45" s="15"/>
      <c r="M45" s="58"/>
      <c r="N45" s="58">
        <v>0.03</v>
      </c>
      <c r="O45" s="92">
        <f t="shared" si="9"/>
        <v>20.066889632107024</v>
      </c>
      <c r="P45" s="92" t="e">
        <f t="shared" si="0"/>
        <v>#REF!</v>
      </c>
      <c r="Q45" s="92" t="e">
        <f t="shared" si="1"/>
        <v>#REF!</v>
      </c>
      <c r="R45" s="92">
        <f t="shared" si="10"/>
        <v>0</v>
      </c>
      <c r="S45" s="92" t="e">
        <f t="shared" si="11"/>
        <v>#REF!</v>
      </c>
      <c r="T45" s="3" t="e">
        <f>#REF!</f>
        <v>#REF!</v>
      </c>
      <c r="U45" s="3" t="e">
        <f>#REF!*D45</f>
        <v>#REF!</v>
      </c>
      <c r="V45" s="3">
        <f t="shared" si="12"/>
        <v>25.2</v>
      </c>
      <c r="W45" s="37" t="e">
        <f t="shared" si="13"/>
        <v>#REF!</v>
      </c>
      <c r="X45" s="60" t="e">
        <f>#REF!</f>
        <v>#REF!</v>
      </c>
      <c r="Y45" s="37" t="e">
        <f t="shared" si="2"/>
        <v>#REF!</v>
      </c>
      <c r="Z45" s="16" t="e">
        <f t="shared" si="3"/>
        <v>#REF!</v>
      </c>
      <c r="AA45" s="36" t="e">
        <f t="shared" si="4"/>
        <v>#REF!</v>
      </c>
      <c r="AC45" s="16" t="e">
        <f t="shared" si="14"/>
        <v>#REF!</v>
      </c>
      <c r="AD45" s="3" t="e">
        <f t="shared" si="30"/>
        <v>#REF!</v>
      </c>
      <c r="AE45" s="97" t="e">
        <f t="shared" si="30"/>
        <v>#REF!</v>
      </c>
      <c r="AF45" s="97" t="e">
        <f t="shared" si="15"/>
        <v>#REF!</v>
      </c>
      <c r="AG45" s="3" t="e">
        <f t="shared" si="20"/>
        <v>#REF!</v>
      </c>
      <c r="AH45" s="16" t="e">
        <f t="shared" si="16"/>
        <v>#REF!</v>
      </c>
      <c r="AI45" s="16">
        <f t="shared" si="7"/>
        <v>420</v>
      </c>
      <c r="AK45" s="3">
        <f t="shared" si="17"/>
        <v>295</v>
      </c>
      <c r="AL45" s="204">
        <f t="shared" si="18"/>
        <v>294</v>
      </c>
    </row>
    <row r="46" spans="1:95" ht="13.5" hidden="1" outlineLevel="1" x14ac:dyDescent="0.15">
      <c r="A46" s="26">
        <v>1100</v>
      </c>
      <c r="B46" s="20" t="s">
        <v>655</v>
      </c>
      <c r="C46" s="16">
        <v>1000</v>
      </c>
      <c r="D46" s="3">
        <v>40</v>
      </c>
      <c r="E46" s="3"/>
      <c r="F46" s="129"/>
      <c r="G46" s="104">
        <v>102</v>
      </c>
      <c r="H46" s="104" t="s">
        <v>656</v>
      </c>
      <c r="I46" s="21">
        <f>((247+52)*12*60)/12</f>
        <v>17940</v>
      </c>
      <c r="J46" s="3">
        <v>20000</v>
      </c>
      <c r="K46" s="15">
        <v>0.15</v>
      </c>
      <c r="L46" s="15"/>
      <c r="M46" s="58"/>
      <c r="N46" s="58">
        <v>0.03</v>
      </c>
      <c r="O46" s="92">
        <f t="shared" si="9"/>
        <v>44.593088071348944</v>
      </c>
      <c r="P46" s="92" t="e">
        <f t="shared" si="0"/>
        <v>#REF!</v>
      </c>
      <c r="Q46" s="92" t="e">
        <f t="shared" si="1"/>
        <v>#REF!</v>
      </c>
      <c r="R46" s="92">
        <f t="shared" si="10"/>
        <v>0</v>
      </c>
      <c r="S46" s="92" t="e">
        <f t="shared" si="11"/>
        <v>#REF!</v>
      </c>
      <c r="T46" s="3" t="e">
        <f>#REF!</f>
        <v>#REF!</v>
      </c>
      <c r="U46" s="3" t="e">
        <f>#REF!*D46</f>
        <v>#REF!</v>
      </c>
      <c r="V46" s="3">
        <f t="shared" si="12"/>
        <v>60</v>
      </c>
      <c r="W46" s="37" t="e">
        <f t="shared" si="13"/>
        <v>#REF!</v>
      </c>
      <c r="X46" s="60" t="e">
        <f>#REF!</f>
        <v>#REF!</v>
      </c>
      <c r="Y46" s="37" t="e">
        <f t="shared" si="2"/>
        <v>#REF!</v>
      </c>
      <c r="Z46" s="16" t="e">
        <f t="shared" si="3"/>
        <v>#REF!</v>
      </c>
      <c r="AA46" s="36" t="e">
        <f t="shared" si="4"/>
        <v>#REF!</v>
      </c>
      <c r="AC46" s="16" t="e">
        <f t="shared" si="14"/>
        <v>#REF!</v>
      </c>
      <c r="AD46" s="3" t="e">
        <f t="shared" si="30"/>
        <v>#REF!</v>
      </c>
      <c r="AE46" s="97" t="e">
        <f t="shared" si="30"/>
        <v>#REF!</v>
      </c>
      <c r="AF46" s="97" t="e">
        <f t="shared" si="15"/>
        <v>#REF!</v>
      </c>
      <c r="AG46" s="3" t="e">
        <f t="shared" si="20"/>
        <v>#REF!</v>
      </c>
      <c r="AH46" s="16" t="e">
        <f t="shared" si="16"/>
        <v>#REF!</v>
      </c>
      <c r="AI46" s="16">
        <f t="shared" si="7"/>
        <v>1000</v>
      </c>
      <c r="AK46" s="3">
        <f t="shared" si="17"/>
        <v>700</v>
      </c>
      <c r="AL46" s="204">
        <f t="shared" si="18"/>
        <v>700</v>
      </c>
    </row>
    <row r="47" spans="1:95" ht="25.5" hidden="1" outlineLevel="1" x14ac:dyDescent="0.15">
      <c r="A47" s="26">
        <v>1101</v>
      </c>
      <c r="B47" s="20" t="s">
        <v>513</v>
      </c>
      <c r="C47" s="16">
        <v>1080</v>
      </c>
      <c r="D47" s="3">
        <v>20</v>
      </c>
      <c r="E47" s="3"/>
      <c r="F47" s="102"/>
      <c r="G47" s="104">
        <v>110</v>
      </c>
      <c r="H47" s="104" t="s">
        <v>480</v>
      </c>
      <c r="I47" s="21">
        <f t="shared" si="8"/>
        <v>17940</v>
      </c>
      <c r="J47" s="3">
        <v>21000</v>
      </c>
      <c r="K47" s="15"/>
      <c r="L47" s="15">
        <v>0.2</v>
      </c>
      <c r="M47" s="58"/>
      <c r="N47" s="58">
        <v>0.03</v>
      </c>
      <c r="O47" s="92">
        <f t="shared" si="9"/>
        <v>23.411371237458198</v>
      </c>
      <c r="P47" s="92" t="e">
        <f t="shared" si="0"/>
        <v>#REF!</v>
      </c>
      <c r="Q47" s="92" t="e">
        <f t="shared" si="1"/>
        <v>#REF!</v>
      </c>
      <c r="R47" s="92">
        <f t="shared" si="10"/>
        <v>0</v>
      </c>
      <c r="S47" s="92" t="e">
        <f t="shared" si="11"/>
        <v>#REF!</v>
      </c>
      <c r="T47" s="3" t="e">
        <f>#REF!</f>
        <v>#REF!</v>
      </c>
      <c r="U47" s="3" t="e">
        <f>#REF!*D47</f>
        <v>#REF!</v>
      </c>
      <c r="V47" s="3">
        <f t="shared" si="12"/>
        <v>64.8</v>
      </c>
      <c r="W47" s="37" t="e">
        <f t="shared" si="13"/>
        <v>#REF!</v>
      </c>
      <c r="X47" s="60" t="e">
        <f>#REF!</f>
        <v>#REF!</v>
      </c>
      <c r="Y47" s="37" t="e">
        <f t="shared" si="2"/>
        <v>#REF!</v>
      </c>
      <c r="Z47" s="16" t="e">
        <f t="shared" si="3"/>
        <v>#REF!</v>
      </c>
      <c r="AA47" s="36" t="e">
        <f t="shared" si="4"/>
        <v>#REF!</v>
      </c>
      <c r="AC47" s="16" t="e">
        <f t="shared" si="14"/>
        <v>#REF!</v>
      </c>
      <c r="AD47" s="3" t="e">
        <f t="shared" si="30"/>
        <v>#REF!</v>
      </c>
      <c r="AE47" s="97" t="e">
        <f t="shared" si="30"/>
        <v>#REF!</v>
      </c>
      <c r="AF47" s="97" t="e">
        <f t="shared" si="15"/>
        <v>#REF!</v>
      </c>
      <c r="AG47" s="3" t="e">
        <f t="shared" si="20"/>
        <v>#REF!</v>
      </c>
      <c r="AH47" s="16" t="e">
        <f t="shared" si="16"/>
        <v>#REF!</v>
      </c>
      <c r="AI47" s="16">
        <f t="shared" si="7"/>
        <v>1080</v>
      </c>
      <c r="AK47" s="3">
        <f t="shared" si="17"/>
        <v>760</v>
      </c>
      <c r="AL47" s="204">
        <f t="shared" si="18"/>
        <v>756</v>
      </c>
    </row>
    <row r="48" spans="1:95" ht="13.5" hidden="1" outlineLevel="1" x14ac:dyDescent="0.15">
      <c r="A48" s="26">
        <v>1104</v>
      </c>
      <c r="B48" s="20" t="s">
        <v>496</v>
      </c>
      <c r="C48" s="16">
        <v>670</v>
      </c>
      <c r="D48" s="3">
        <v>40</v>
      </c>
      <c r="E48" s="3"/>
      <c r="F48" s="102"/>
      <c r="G48" s="104" t="s">
        <v>390</v>
      </c>
      <c r="H48" s="104" t="s">
        <v>287</v>
      </c>
      <c r="I48" s="21">
        <f t="shared" si="8"/>
        <v>17940</v>
      </c>
      <c r="J48" s="3">
        <v>0</v>
      </c>
      <c r="K48" s="15">
        <v>0.15</v>
      </c>
      <c r="L48" s="15">
        <v>0.4</v>
      </c>
      <c r="M48" s="58"/>
      <c r="N48" s="58">
        <v>0.03</v>
      </c>
      <c r="O48" s="92">
        <f t="shared" si="9"/>
        <v>0</v>
      </c>
      <c r="P48" s="92" t="e">
        <f t="shared" si="0"/>
        <v>#REF!</v>
      </c>
      <c r="Q48" s="92" t="e">
        <f t="shared" si="1"/>
        <v>#REF!</v>
      </c>
      <c r="R48" s="92">
        <f t="shared" si="10"/>
        <v>0</v>
      </c>
      <c r="S48" s="92" t="e">
        <f t="shared" si="11"/>
        <v>#REF!</v>
      </c>
      <c r="T48" s="3" t="e">
        <f>#REF!</f>
        <v>#REF!</v>
      </c>
      <c r="U48" s="3" t="e">
        <f>#REF!*D48</f>
        <v>#REF!</v>
      </c>
      <c r="V48" s="3">
        <f t="shared" si="12"/>
        <v>40.199999999999996</v>
      </c>
      <c r="W48" s="37" t="e">
        <f t="shared" si="13"/>
        <v>#REF!</v>
      </c>
      <c r="X48" s="60" t="e">
        <f>#REF!</f>
        <v>#REF!</v>
      </c>
      <c r="Y48" s="37" t="e">
        <f t="shared" ref="Y48" si="31">21000/I48*D48*X48</f>
        <v>#REF!</v>
      </c>
      <c r="Z48" s="16" t="e">
        <f t="shared" si="3"/>
        <v>#REF!</v>
      </c>
      <c r="AA48" s="36" t="e">
        <f t="shared" si="4"/>
        <v>#REF!</v>
      </c>
      <c r="AC48" s="16" t="e">
        <f t="shared" si="14"/>
        <v>#REF!</v>
      </c>
      <c r="AD48" s="3" t="e">
        <f t="shared" si="30"/>
        <v>#REF!</v>
      </c>
      <c r="AE48" s="97" t="e">
        <f t="shared" si="30"/>
        <v>#REF!</v>
      </c>
      <c r="AF48" s="97" t="e">
        <f t="shared" si="15"/>
        <v>#REF!</v>
      </c>
      <c r="AG48" s="3" t="e">
        <f t="shared" si="20"/>
        <v>#REF!</v>
      </c>
      <c r="AH48" s="16" t="e">
        <f t="shared" si="16"/>
        <v>#REF!</v>
      </c>
      <c r="AI48" s="16">
        <f t="shared" si="7"/>
        <v>670</v>
      </c>
      <c r="AK48" s="3">
        <f t="shared" si="17"/>
        <v>470</v>
      </c>
      <c r="AL48" s="204">
        <f t="shared" si="18"/>
        <v>468.99999999999994</v>
      </c>
    </row>
    <row r="49" spans="1:47" ht="13.5" hidden="1" outlineLevel="1" x14ac:dyDescent="0.15">
      <c r="A49" s="26">
        <v>1107</v>
      </c>
      <c r="B49" s="20" t="s">
        <v>862</v>
      </c>
      <c r="C49" s="16">
        <v>2000</v>
      </c>
      <c r="D49" s="3">
        <v>90</v>
      </c>
      <c r="E49" s="3"/>
      <c r="F49" s="129"/>
      <c r="G49" s="104" t="s">
        <v>391</v>
      </c>
      <c r="H49" s="104" t="s">
        <v>775</v>
      </c>
      <c r="I49" s="21">
        <f t="shared" si="8"/>
        <v>17940</v>
      </c>
      <c r="J49" s="3">
        <v>0</v>
      </c>
      <c r="K49" s="15">
        <v>0.15</v>
      </c>
      <c r="L49" s="15">
        <v>0.3</v>
      </c>
      <c r="M49" s="58"/>
      <c r="N49" s="58">
        <v>0.03</v>
      </c>
      <c r="O49" s="92">
        <f t="shared" si="9"/>
        <v>0</v>
      </c>
      <c r="P49" s="92" t="e">
        <f t="shared" si="0"/>
        <v>#REF!</v>
      </c>
      <c r="Q49" s="92" t="e">
        <f t="shared" si="1"/>
        <v>#REF!</v>
      </c>
      <c r="R49" s="92">
        <f t="shared" si="10"/>
        <v>0</v>
      </c>
      <c r="S49" s="92" t="e">
        <f t="shared" si="11"/>
        <v>#REF!</v>
      </c>
      <c r="T49" s="3" t="e">
        <f>#REF!</f>
        <v>#REF!</v>
      </c>
      <c r="U49" s="3" t="e">
        <f>#REF!*D49</f>
        <v>#REF!</v>
      </c>
      <c r="V49" s="3">
        <f t="shared" si="12"/>
        <v>120</v>
      </c>
      <c r="W49" s="37" t="e">
        <f t="shared" si="13"/>
        <v>#REF!</v>
      </c>
      <c r="X49" s="60" t="e">
        <f>#REF!</f>
        <v>#REF!</v>
      </c>
      <c r="Y49" s="124" t="e">
        <f t="shared" ref="Y49" si="32">O49*X49</f>
        <v>#REF!</v>
      </c>
      <c r="Z49" s="3" t="e">
        <f t="shared" si="3"/>
        <v>#REF!</v>
      </c>
      <c r="AA49" s="58" t="e">
        <f t="shared" si="4"/>
        <v>#REF!</v>
      </c>
      <c r="AC49" s="16" t="e">
        <f t="shared" si="14"/>
        <v>#REF!</v>
      </c>
      <c r="AD49" s="3" t="e">
        <f t="shared" si="30"/>
        <v>#REF!</v>
      </c>
      <c r="AE49" s="97" t="e">
        <f t="shared" si="30"/>
        <v>#REF!</v>
      </c>
      <c r="AF49" s="97" t="e">
        <f t="shared" si="15"/>
        <v>#REF!</v>
      </c>
      <c r="AG49" s="3" t="e">
        <f t="shared" si="20"/>
        <v>#REF!</v>
      </c>
      <c r="AH49" s="16" t="e">
        <f t="shared" si="16"/>
        <v>#REF!</v>
      </c>
      <c r="AI49" s="16">
        <f t="shared" si="7"/>
        <v>2000</v>
      </c>
      <c r="AK49" s="3">
        <f t="shared" si="17"/>
        <v>1400</v>
      </c>
      <c r="AL49" s="204">
        <f t="shared" si="18"/>
        <v>1400</v>
      </c>
      <c r="AM49" s="46" t="s">
        <v>855</v>
      </c>
    </row>
    <row r="50" spans="1:47" ht="13.5" hidden="1" outlineLevel="1" x14ac:dyDescent="0.15">
      <c r="A50" s="26">
        <v>1108</v>
      </c>
      <c r="B50" s="20" t="s">
        <v>586</v>
      </c>
      <c r="C50" s="16">
        <v>1500</v>
      </c>
      <c r="D50" s="3">
        <v>30</v>
      </c>
      <c r="E50" s="3"/>
      <c r="F50" s="129"/>
      <c r="G50" s="104">
        <v>102</v>
      </c>
      <c r="H50" s="104" t="s">
        <v>566</v>
      </c>
      <c r="I50" s="21">
        <f t="shared" si="8"/>
        <v>17940</v>
      </c>
      <c r="J50" s="3">
        <v>50000</v>
      </c>
      <c r="K50" s="15">
        <v>0.15</v>
      </c>
      <c r="L50" s="15"/>
      <c r="M50" s="58"/>
      <c r="N50" s="58">
        <v>0.03</v>
      </c>
      <c r="O50" s="92">
        <f t="shared" si="9"/>
        <v>83.612040133779274</v>
      </c>
      <c r="P50" s="92" t="e">
        <f t="shared" si="0"/>
        <v>#REF!</v>
      </c>
      <c r="Q50" s="92" t="e">
        <f t="shared" si="1"/>
        <v>#REF!</v>
      </c>
      <c r="R50" s="92">
        <f t="shared" si="10"/>
        <v>0</v>
      </c>
      <c r="S50" s="92" t="e">
        <f t="shared" si="11"/>
        <v>#REF!</v>
      </c>
      <c r="T50" s="3" t="e">
        <f>#REF!</f>
        <v>#REF!</v>
      </c>
      <c r="U50" s="3" t="e">
        <f>#REF!*D50</f>
        <v>#REF!</v>
      </c>
      <c r="V50" s="3">
        <f t="shared" si="12"/>
        <v>90</v>
      </c>
      <c r="W50" s="37" t="e">
        <f t="shared" si="13"/>
        <v>#REF!</v>
      </c>
      <c r="X50" s="60" t="e">
        <f>#REF!</f>
        <v>#REF!</v>
      </c>
      <c r="Y50" s="37" t="e">
        <f t="shared" si="2"/>
        <v>#REF!</v>
      </c>
      <c r="Z50" s="16" t="e">
        <f t="shared" si="3"/>
        <v>#REF!</v>
      </c>
      <c r="AA50" s="36" t="e">
        <f t="shared" si="4"/>
        <v>#REF!</v>
      </c>
      <c r="AC50" s="16" t="e">
        <f t="shared" si="14"/>
        <v>#REF!</v>
      </c>
      <c r="AD50" s="3" t="e">
        <f t="shared" si="30"/>
        <v>#REF!</v>
      </c>
      <c r="AE50" s="97" t="e">
        <f t="shared" si="30"/>
        <v>#REF!</v>
      </c>
      <c r="AF50" s="97" t="e">
        <f t="shared" si="15"/>
        <v>#REF!</v>
      </c>
      <c r="AG50" s="3" t="e">
        <f t="shared" si="20"/>
        <v>#REF!</v>
      </c>
      <c r="AH50" s="16" t="e">
        <f t="shared" si="16"/>
        <v>#REF!</v>
      </c>
      <c r="AI50" s="16">
        <f t="shared" si="7"/>
        <v>1500</v>
      </c>
      <c r="AK50" s="3">
        <f t="shared" si="17"/>
        <v>1050</v>
      </c>
      <c r="AL50" s="204">
        <f t="shared" si="18"/>
        <v>1050</v>
      </c>
    </row>
    <row r="51" spans="1:47" ht="13.5" hidden="1" outlineLevel="1" x14ac:dyDescent="0.15">
      <c r="A51" s="26">
        <v>1109</v>
      </c>
      <c r="B51" s="20" t="s">
        <v>646</v>
      </c>
      <c r="C51" s="16">
        <f>980+980</f>
        <v>1960</v>
      </c>
      <c r="D51" s="3">
        <v>40</v>
      </c>
      <c r="E51" s="3"/>
      <c r="F51" s="102"/>
      <c r="G51" s="104">
        <v>106</v>
      </c>
      <c r="H51" s="104" t="s">
        <v>556</v>
      </c>
      <c r="I51" s="21">
        <f t="shared" si="8"/>
        <v>17940</v>
      </c>
      <c r="J51" s="3">
        <v>0</v>
      </c>
      <c r="K51" s="15">
        <v>0.15</v>
      </c>
      <c r="L51" s="15">
        <v>0.4</v>
      </c>
      <c r="M51" s="58"/>
      <c r="N51" s="58">
        <v>0.03</v>
      </c>
      <c r="O51" s="92">
        <f t="shared" si="9"/>
        <v>0</v>
      </c>
      <c r="P51" s="92" t="e">
        <f t="shared" si="0"/>
        <v>#REF!</v>
      </c>
      <c r="Q51" s="92" t="e">
        <f t="shared" si="1"/>
        <v>#REF!</v>
      </c>
      <c r="R51" s="92">
        <f t="shared" si="10"/>
        <v>0</v>
      </c>
      <c r="S51" s="92" t="e">
        <f t="shared" si="11"/>
        <v>#REF!</v>
      </c>
      <c r="T51" s="3" t="e">
        <f>#REF!</f>
        <v>#REF!</v>
      </c>
      <c r="U51" s="3" t="e">
        <f>#REF!*D51</f>
        <v>#REF!</v>
      </c>
      <c r="V51" s="3">
        <f t="shared" si="12"/>
        <v>117.6</v>
      </c>
      <c r="W51" s="37" t="e">
        <f t="shared" si="13"/>
        <v>#REF!</v>
      </c>
      <c r="X51" s="60" t="e">
        <f>#REF!</f>
        <v>#REF!</v>
      </c>
      <c r="Y51" s="37" t="e">
        <f t="shared" ref="Y51:Y58" si="33">21000/I51*D51*X51</f>
        <v>#REF!</v>
      </c>
      <c r="Z51" s="16" t="e">
        <f t="shared" si="3"/>
        <v>#REF!</v>
      </c>
      <c r="AA51" s="36" t="e">
        <f t="shared" si="4"/>
        <v>#REF!</v>
      </c>
      <c r="AC51" s="16" t="e">
        <f t="shared" si="14"/>
        <v>#REF!</v>
      </c>
      <c r="AD51" s="3" t="e">
        <f t="shared" si="30"/>
        <v>#REF!</v>
      </c>
      <c r="AE51" s="97" t="e">
        <f t="shared" si="30"/>
        <v>#REF!</v>
      </c>
      <c r="AF51" s="97" t="e">
        <f t="shared" si="15"/>
        <v>#REF!</v>
      </c>
      <c r="AG51" s="3" t="e">
        <f t="shared" si="20"/>
        <v>#REF!</v>
      </c>
      <c r="AH51" s="16" t="e">
        <f t="shared" si="16"/>
        <v>#REF!</v>
      </c>
      <c r="AI51" s="16">
        <f t="shared" si="7"/>
        <v>1960</v>
      </c>
      <c r="AK51" s="3">
        <f t="shared" si="17"/>
        <v>1375</v>
      </c>
      <c r="AL51" s="204">
        <f t="shared" si="18"/>
        <v>1372</v>
      </c>
    </row>
    <row r="52" spans="1:47" ht="25.5" hidden="1" outlineLevel="1" x14ac:dyDescent="0.15">
      <c r="A52" s="26">
        <v>1110</v>
      </c>
      <c r="B52" s="20" t="s">
        <v>647</v>
      </c>
      <c r="C52" s="16">
        <f>980+1130</f>
        <v>2110</v>
      </c>
      <c r="D52" s="3">
        <v>40</v>
      </c>
      <c r="E52" s="3"/>
      <c r="F52" s="102"/>
      <c r="G52" s="104">
        <v>106</v>
      </c>
      <c r="H52" s="104" t="s">
        <v>556</v>
      </c>
      <c r="I52" s="21">
        <f t="shared" si="8"/>
        <v>17940</v>
      </c>
      <c r="J52" s="3">
        <v>0</v>
      </c>
      <c r="K52" s="15">
        <v>0.15</v>
      </c>
      <c r="L52" s="15">
        <v>0.4</v>
      </c>
      <c r="M52" s="58"/>
      <c r="N52" s="58">
        <v>0.03</v>
      </c>
      <c r="O52" s="92">
        <f t="shared" si="9"/>
        <v>0</v>
      </c>
      <c r="P52" s="92" t="e">
        <f t="shared" si="0"/>
        <v>#REF!</v>
      </c>
      <c r="Q52" s="92" t="e">
        <f t="shared" si="1"/>
        <v>#REF!</v>
      </c>
      <c r="R52" s="92">
        <f t="shared" si="10"/>
        <v>0</v>
      </c>
      <c r="S52" s="92" t="e">
        <f t="shared" si="11"/>
        <v>#REF!</v>
      </c>
      <c r="T52" s="3" t="e">
        <f>#REF!</f>
        <v>#REF!</v>
      </c>
      <c r="U52" s="3" t="e">
        <f>#REF!*D52</f>
        <v>#REF!</v>
      </c>
      <c r="V52" s="3">
        <f t="shared" si="12"/>
        <v>126.6</v>
      </c>
      <c r="W52" s="37" t="e">
        <f t="shared" si="13"/>
        <v>#REF!</v>
      </c>
      <c r="X52" s="60" t="e">
        <f>#REF!</f>
        <v>#REF!</v>
      </c>
      <c r="Y52" s="37" t="e">
        <f t="shared" si="33"/>
        <v>#REF!</v>
      </c>
      <c r="Z52" s="16" t="e">
        <f t="shared" si="3"/>
        <v>#REF!</v>
      </c>
      <c r="AA52" s="36" t="e">
        <f t="shared" si="4"/>
        <v>#REF!</v>
      </c>
      <c r="AC52" s="16" t="e">
        <f t="shared" si="14"/>
        <v>#REF!</v>
      </c>
      <c r="AD52" s="3" t="e">
        <f t="shared" si="30"/>
        <v>#REF!</v>
      </c>
      <c r="AE52" s="97" t="e">
        <f t="shared" si="30"/>
        <v>#REF!</v>
      </c>
      <c r="AF52" s="97" t="e">
        <f t="shared" si="15"/>
        <v>#REF!</v>
      </c>
      <c r="AG52" s="3" t="e">
        <f t="shared" si="20"/>
        <v>#REF!</v>
      </c>
      <c r="AH52" s="16" t="e">
        <f t="shared" si="16"/>
        <v>#REF!</v>
      </c>
      <c r="AI52" s="16">
        <f t="shared" si="7"/>
        <v>2110</v>
      </c>
      <c r="AK52" s="3">
        <f t="shared" si="17"/>
        <v>1480</v>
      </c>
      <c r="AL52" s="204">
        <f t="shared" si="18"/>
        <v>1477</v>
      </c>
    </row>
    <row r="53" spans="1:47" ht="25.5" hidden="1" outlineLevel="1" x14ac:dyDescent="0.15">
      <c r="A53" s="26">
        <v>1111</v>
      </c>
      <c r="B53" s="20" t="s">
        <v>648</v>
      </c>
      <c r="C53" s="16">
        <f>980+460</f>
        <v>1440</v>
      </c>
      <c r="D53" s="3">
        <v>40</v>
      </c>
      <c r="E53" s="3"/>
      <c r="F53" s="102"/>
      <c r="G53" s="104">
        <v>106</v>
      </c>
      <c r="H53" s="104" t="s">
        <v>556</v>
      </c>
      <c r="I53" s="21">
        <f t="shared" si="8"/>
        <v>17940</v>
      </c>
      <c r="J53" s="3">
        <v>0</v>
      </c>
      <c r="K53" s="15">
        <v>0.15</v>
      </c>
      <c r="L53" s="15">
        <v>0.4</v>
      </c>
      <c r="M53" s="58"/>
      <c r="N53" s="58">
        <v>0.03</v>
      </c>
      <c r="O53" s="92">
        <f t="shared" si="9"/>
        <v>0</v>
      </c>
      <c r="P53" s="92" t="e">
        <f t="shared" si="0"/>
        <v>#REF!</v>
      </c>
      <c r="Q53" s="92" t="e">
        <f t="shared" si="1"/>
        <v>#REF!</v>
      </c>
      <c r="R53" s="92">
        <f t="shared" si="10"/>
        <v>0</v>
      </c>
      <c r="S53" s="92" t="e">
        <f t="shared" si="11"/>
        <v>#REF!</v>
      </c>
      <c r="T53" s="3" t="e">
        <f>#REF!</f>
        <v>#REF!</v>
      </c>
      <c r="U53" s="3" t="e">
        <f>#REF!*D53</f>
        <v>#REF!</v>
      </c>
      <c r="V53" s="3">
        <f t="shared" si="12"/>
        <v>86.399999999999991</v>
      </c>
      <c r="W53" s="37" t="e">
        <f t="shared" si="13"/>
        <v>#REF!</v>
      </c>
      <c r="X53" s="60" t="e">
        <f>#REF!</f>
        <v>#REF!</v>
      </c>
      <c r="Y53" s="37" t="e">
        <f t="shared" si="33"/>
        <v>#REF!</v>
      </c>
      <c r="Z53" s="16" t="e">
        <f t="shared" si="3"/>
        <v>#REF!</v>
      </c>
      <c r="AA53" s="36" t="e">
        <f t="shared" si="4"/>
        <v>#REF!</v>
      </c>
      <c r="AC53" s="16" t="e">
        <f>AD53+AE53+AF53</f>
        <v>#REF!</v>
      </c>
      <c r="AD53" s="3" t="e">
        <f t="shared" si="30"/>
        <v>#REF!</v>
      </c>
      <c r="AE53" s="97" t="e">
        <f t="shared" si="30"/>
        <v>#REF!</v>
      </c>
      <c r="AF53" s="97" t="e">
        <f t="shared" si="15"/>
        <v>#REF!</v>
      </c>
      <c r="AG53" s="3" t="e">
        <f t="shared" si="20"/>
        <v>#REF!</v>
      </c>
      <c r="AH53" s="16" t="e">
        <f t="shared" si="16"/>
        <v>#REF!</v>
      </c>
      <c r="AI53" s="16">
        <f t="shared" si="7"/>
        <v>1440</v>
      </c>
      <c r="AK53" s="3">
        <f t="shared" si="17"/>
        <v>1010</v>
      </c>
      <c r="AL53" s="204">
        <f t="shared" si="18"/>
        <v>1007.9999999999999</v>
      </c>
    </row>
    <row r="54" spans="1:47" ht="13.5" hidden="1" outlineLevel="1" x14ac:dyDescent="0.15">
      <c r="A54" s="26">
        <v>1112</v>
      </c>
      <c r="B54" s="20" t="s">
        <v>649</v>
      </c>
      <c r="C54" s="16">
        <f>980+2080</f>
        <v>3060</v>
      </c>
      <c r="D54" s="3">
        <v>40</v>
      </c>
      <c r="E54" s="3"/>
      <c r="F54" s="102"/>
      <c r="G54" s="104">
        <v>106</v>
      </c>
      <c r="H54" s="104" t="s">
        <v>556</v>
      </c>
      <c r="I54" s="21">
        <f t="shared" si="8"/>
        <v>17940</v>
      </c>
      <c r="J54" s="3">
        <v>0</v>
      </c>
      <c r="K54" s="15">
        <v>0.15</v>
      </c>
      <c r="L54" s="15">
        <v>0.4</v>
      </c>
      <c r="M54" s="58"/>
      <c r="N54" s="58">
        <v>0.03</v>
      </c>
      <c r="O54" s="92">
        <f t="shared" si="9"/>
        <v>0</v>
      </c>
      <c r="P54" s="92" t="e">
        <f t="shared" si="0"/>
        <v>#REF!</v>
      </c>
      <c r="Q54" s="92" t="e">
        <f t="shared" si="1"/>
        <v>#REF!</v>
      </c>
      <c r="R54" s="92">
        <f t="shared" si="10"/>
        <v>0</v>
      </c>
      <c r="S54" s="92" t="e">
        <f t="shared" si="11"/>
        <v>#REF!</v>
      </c>
      <c r="T54" s="3" t="e">
        <f>#REF!</f>
        <v>#REF!</v>
      </c>
      <c r="U54" s="3" t="e">
        <f>#REF!*D54</f>
        <v>#REF!</v>
      </c>
      <c r="V54" s="3">
        <f t="shared" si="12"/>
        <v>183.6</v>
      </c>
      <c r="W54" s="37" t="e">
        <f t="shared" si="13"/>
        <v>#REF!</v>
      </c>
      <c r="X54" s="60" t="e">
        <f>#REF!</f>
        <v>#REF!</v>
      </c>
      <c r="Y54" s="37" t="e">
        <f t="shared" si="33"/>
        <v>#REF!</v>
      </c>
      <c r="Z54" s="16" t="e">
        <f t="shared" si="3"/>
        <v>#REF!</v>
      </c>
      <c r="AA54" s="36" t="e">
        <f t="shared" si="4"/>
        <v>#REF!</v>
      </c>
      <c r="AC54" s="16" t="e">
        <f t="shared" si="14"/>
        <v>#REF!</v>
      </c>
      <c r="AD54" s="3" t="e">
        <f t="shared" si="30"/>
        <v>#REF!</v>
      </c>
      <c r="AE54" s="97" t="e">
        <f t="shared" si="30"/>
        <v>#REF!</v>
      </c>
      <c r="AF54" s="97" t="e">
        <f t="shared" si="15"/>
        <v>#REF!</v>
      </c>
      <c r="AG54" s="3" t="e">
        <f t="shared" si="20"/>
        <v>#REF!</v>
      </c>
      <c r="AH54" s="16" t="e">
        <f t="shared" si="16"/>
        <v>#REF!</v>
      </c>
      <c r="AI54" s="16">
        <f t="shared" si="7"/>
        <v>3060</v>
      </c>
      <c r="AK54" s="3">
        <f t="shared" si="17"/>
        <v>2145</v>
      </c>
      <c r="AL54" s="204">
        <f t="shared" si="18"/>
        <v>2142</v>
      </c>
    </row>
    <row r="55" spans="1:47" ht="25.5" hidden="1" outlineLevel="1" x14ac:dyDescent="0.15">
      <c r="A55" s="26">
        <v>1113</v>
      </c>
      <c r="B55" s="20" t="s">
        <v>650</v>
      </c>
      <c r="C55" s="16">
        <f>980+1280</f>
        <v>2260</v>
      </c>
      <c r="D55" s="3">
        <v>40</v>
      </c>
      <c r="E55" s="3"/>
      <c r="F55" s="102"/>
      <c r="G55" s="104">
        <v>106</v>
      </c>
      <c r="H55" s="104" t="s">
        <v>556</v>
      </c>
      <c r="I55" s="21">
        <f t="shared" si="8"/>
        <v>17940</v>
      </c>
      <c r="J55" s="3">
        <v>0</v>
      </c>
      <c r="K55" s="15">
        <v>0.15</v>
      </c>
      <c r="L55" s="15">
        <v>0.4</v>
      </c>
      <c r="M55" s="58"/>
      <c r="N55" s="58">
        <v>0.03</v>
      </c>
      <c r="O55" s="92">
        <f t="shared" si="9"/>
        <v>0</v>
      </c>
      <c r="P55" s="92" t="e">
        <f t="shared" si="0"/>
        <v>#REF!</v>
      </c>
      <c r="Q55" s="92" t="e">
        <f t="shared" si="1"/>
        <v>#REF!</v>
      </c>
      <c r="R55" s="92">
        <f t="shared" si="10"/>
        <v>0</v>
      </c>
      <c r="S55" s="92" t="e">
        <f t="shared" si="11"/>
        <v>#REF!</v>
      </c>
      <c r="T55" s="3" t="e">
        <f>#REF!</f>
        <v>#REF!</v>
      </c>
      <c r="U55" s="3" t="e">
        <f>#REF!*D55</f>
        <v>#REF!</v>
      </c>
      <c r="V55" s="3">
        <f t="shared" si="12"/>
        <v>135.6</v>
      </c>
      <c r="W55" s="37" t="e">
        <f t="shared" si="13"/>
        <v>#REF!</v>
      </c>
      <c r="X55" s="60" t="e">
        <f>#REF!</f>
        <v>#REF!</v>
      </c>
      <c r="Y55" s="37" t="e">
        <f t="shared" si="33"/>
        <v>#REF!</v>
      </c>
      <c r="Z55" s="16" t="e">
        <f t="shared" si="3"/>
        <v>#REF!</v>
      </c>
      <c r="AA55" s="36" t="e">
        <f t="shared" si="4"/>
        <v>#REF!</v>
      </c>
      <c r="AC55" s="16" t="e">
        <f t="shared" si="14"/>
        <v>#REF!</v>
      </c>
      <c r="AD55" s="3" t="e">
        <f t="shared" si="30"/>
        <v>#REF!</v>
      </c>
      <c r="AE55" s="97" t="e">
        <f t="shared" si="30"/>
        <v>#REF!</v>
      </c>
      <c r="AF55" s="97" t="e">
        <f t="shared" si="15"/>
        <v>#REF!</v>
      </c>
      <c r="AG55" s="3" t="e">
        <f t="shared" si="20"/>
        <v>#REF!</v>
      </c>
      <c r="AH55" s="16" t="e">
        <f t="shared" si="16"/>
        <v>#REF!</v>
      </c>
      <c r="AI55" s="16">
        <f t="shared" si="7"/>
        <v>2260</v>
      </c>
      <c r="AK55" s="3">
        <f t="shared" si="17"/>
        <v>1585</v>
      </c>
      <c r="AL55" s="204">
        <f t="shared" si="18"/>
        <v>1582</v>
      </c>
    </row>
    <row r="56" spans="1:47" ht="25.5" hidden="1" outlineLevel="1" x14ac:dyDescent="0.15">
      <c r="A56" s="26">
        <v>1114</v>
      </c>
      <c r="B56" s="20" t="s">
        <v>651</v>
      </c>
      <c r="C56" s="16">
        <f>980+560</f>
        <v>1540</v>
      </c>
      <c r="D56" s="3">
        <v>40</v>
      </c>
      <c r="E56" s="3"/>
      <c r="F56" s="102"/>
      <c r="G56" s="104">
        <v>106</v>
      </c>
      <c r="H56" s="104" t="s">
        <v>556</v>
      </c>
      <c r="I56" s="21">
        <f t="shared" si="8"/>
        <v>17940</v>
      </c>
      <c r="J56" s="3">
        <v>0</v>
      </c>
      <c r="K56" s="15">
        <v>0.15</v>
      </c>
      <c r="L56" s="15">
        <v>0.4</v>
      </c>
      <c r="M56" s="58"/>
      <c r="N56" s="58">
        <v>0.03</v>
      </c>
      <c r="O56" s="92">
        <f t="shared" si="9"/>
        <v>0</v>
      </c>
      <c r="P56" s="92" t="e">
        <f t="shared" si="0"/>
        <v>#REF!</v>
      </c>
      <c r="Q56" s="92" t="e">
        <f t="shared" si="1"/>
        <v>#REF!</v>
      </c>
      <c r="R56" s="92">
        <f t="shared" si="10"/>
        <v>0</v>
      </c>
      <c r="S56" s="92" t="e">
        <f t="shared" si="11"/>
        <v>#REF!</v>
      </c>
      <c r="T56" s="3" t="e">
        <f>#REF!</f>
        <v>#REF!</v>
      </c>
      <c r="U56" s="3" t="e">
        <f>#REF!*D56</f>
        <v>#REF!</v>
      </c>
      <c r="V56" s="3">
        <f t="shared" si="12"/>
        <v>92.399999999999991</v>
      </c>
      <c r="W56" s="37" t="e">
        <f t="shared" si="13"/>
        <v>#REF!</v>
      </c>
      <c r="X56" s="60" t="e">
        <f>#REF!</f>
        <v>#REF!</v>
      </c>
      <c r="Y56" s="37" t="e">
        <f t="shared" si="33"/>
        <v>#REF!</v>
      </c>
      <c r="Z56" s="16" t="e">
        <f t="shared" si="3"/>
        <v>#REF!</v>
      </c>
      <c r="AA56" s="36" t="e">
        <f t="shared" si="4"/>
        <v>#REF!</v>
      </c>
      <c r="AC56" s="16" t="e">
        <f t="shared" si="14"/>
        <v>#REF!</v>
      </c>
      <c r="AD56" s="3" t="e">
        <f t="shared" si="30"/>
        <v>#REF!</v>
      </c>
      <c r="AE56" s="97" t="e">
        <f t="shared" si="30"/>
        <v>#REF!</v>
      </c>
      <c r="AF56" s="97" t="e">
        <f t="shared" si="15"/>
        <v>#REF!</v>
      </c>
      <c r="AG56" s="3" t="e">
        <f t="shared" si="20"/>
        <v>#REF!</v>
      </c>
      <c r="AH56" s="16" t="e">
        <f t="shared" si="16"/>
        <v>#REF!</v>
      </c>
      <c r="AI56" s="16">
        <f t="shared" si="7"/>
        <v>1540</v>
      </c>
      <c r="AK56" s="3">
        <f t="shared" si="17"/>
        <v>1080</v>
      </c>
      <c r="AL56" s="204">
        <f t="shared" si="18"/>
        <v>1078</v>
      </c>
    </row>
    <row r="57" spans="1:47" ht="25.5" hidden="1" outlineLevel="1" x14ac:dyDescent="0.15">
      <c r="A57" s="26">
        <v>1115</v>
      </c>
      <c r="B57" s="20" t="s">
        <v>898</v>
      </c>
      <c r="C57" s="16">
        <v>3000</v>
      </c>
      <c r="D57" s="3">
        <v>40</v>
      </c>
      <c r="E57" s="3"/>
      <c r="F57" s="129"/>
      <c r="G57" s="104">
        <v>102</v>
      </c>
      <c r="H57" s="104" t="s">
        <v>900</v>
      </c>
      <c r="I57" s="21">
        <f t="shared" si="8"/>
        <v>17940</v>
      </c>
      <c r="J57" s="15"/>
      <c r="K57" s="15"/>
      <c r="L57" s="15">
        <v>0.4</v>
      </c>
      <c r="M57" s="58"/>
      <c r="N57" s="58">
        <v>0.03</v>
      </c>
      <c r="O57" s="92">
        <f t="shared" si="9"/>
        <v>0</v>
      </c>
      <c r="P57" s="92" t="e">
        <f t="shared" si="0"/>
        <v>#REF!</v>
      </c>
      <c r="Q57" s="92" t="e">
        <f t="shared" si="1"/>
        <v>#REF!</v>
      </c>
      <c r="R57" s="92">
        <f t="shared" si="10"/>
        <v>0</v>
      </c>
      <c r="S57" s="92" t="e">
        <f t="shared" si="11"/>
        <v>#REF!</v>
      </c>
      <c r="T57" s="3" t="e">
        <f>#REF!</f>
        <v>#REF!</v>
      </c>
      <c r="U57" s="3" t="e">
        <f>#REF!*D57</f>
        <v>#REF!</v>
      </c>
      <c r="V57" s="3">
        <f t="shared" si="12"/>
        <v>180</v>
      </c>
      <c r="W57" s="37" t="e">
        <f t="shared" si="13"/>
        <v>#REF!</v>
      </c>
      <c r="X57" s="60" t="e">
        <f>#REF!</f>
        <v>#REF!</v>
      </c>
      <c r="Y57" s="37" t="e">
        <f t="shared" si="33"/>
        <v>#REF!</v>
      </c>
      <c r="Z57" s="16" t="e">
        <f t="shared" si="3"/>
        <v>#REF!</v>
      </c>
      <c r="AA57" s="36" t="e">
        <f t="shared" si="4"/>
        <v>#REF!</v>
      </c>
      <c r="AC57" s="16" t="e">
        <f t="shared" si="14"/>
        <v>#REF!</v>
      </c>
      <c r="AD57" s="3" t="e">
        <f t="shared" si="30"/>
        <v>#REF!</v>
      </c>
      <c r="AE57" s="97" t="e">
        <f t="shared" si="30"/>
        <v>#REF!</v>
      </c>
      <c r="AF57" s="97" t="e">
        <f t="shared" si="15"/>
        <v>#REF!</v>
      </c>
      <c r="AG57" s="3" t="e">
        <f t="shared" si="20"/>
        <v>#REF!</v>
      </c>
      <c r="AH57" s="16" t="e">
        <f t="shared" si="16"/>
        <v>#REF!</v>
      </c>
      <c r="AI57" s="16">
        <f t="shared" si="7"/>
        <v>3000</v>
      </c>
      <c r="AK57" s="3">
        <f t="shared" si="17"/>
        <v>2100</v>
      </c>
      <c r="AL57" s="204">
        <f t="shared" si="18"/>
        <v>2100</v>
      </c>
      <c r="AM57" s="46" t="s">
        <v>901</v>
      </c>
    </row>
    <row r="58" spans="1:47" ht="25.5" hidden="1" outlineLevel="1" x14ac:dyDescent="0.15">
      <c r="A58" s="26">
        <v>1116</v>
      </c>
      <c r="B58" s="20" t="s">
        <v>899</v>
      </c>
      <c r="C58" s="16">
        <v>1500</v>
      </c>
      <c r="D58" s="3">
        <v>40</v>
      </c>
      <c r="E58" s="3"/>
      <c r="F58" s="129"/>
      <c r="G58" s="104">
        <v>102</v>
      </c>
      <c r="H58" s="104" t="s">
        <v>900</v>
      </c>
      <c r="I58" s="21">
        <f t="shared" si="8"/>
        <v>17940</v>
      </c>
      <c r="J58" s="15"/>
      <c r="K58" s="15"/>
      <c r="L58" s="15">
        <v>0.4</v>
      </c>
      <c r="M58" s="58"/>
      <c r="N58" s="58">
        <v>0.03</v>
      </c>
      <c r="O58" s="92">
        <f t="shared" si="9"/>
        <v>0</v>
      </c>
      <c r="P58" s="92" t="e">
        <f t="shared" si="0"/>
        <v>#REF!</v>
      </c>
      <c r="Q58" s="92" t="e">
        <f t="shared" si="1"/>
        <v>#REF!</v>
      </c>
      <c r="R58" s="92">
        <f t="shared" si="10"/>
        <v>0</v>
      </c>
      <c r="S58" s="92" t="e">
        <f t="shared" si="11"/>
        <v>#REF!</v>
      </c>
      <c r="T58" s="3" t="e">
        <f>#REF!</f>
        <v>#REF!</v>
      </c>
      <c r="U58" s="3" t="e">
        <f>#REF!*D58</f>
        <v>#REF!</v>
      </c>
      <c r="V58" s="3">
        <f t="shared" si="12"/>
        <v>90</v>
      </c>
      <c r="W58" s="37" t="e">
        <f t="shared" si="13"/>
        <v>#REF!</v>
      </c>
      <c r="X58" s="60" t="e">
        <f>#REF!</f>
        <v>#REF!</v>
      </c>
      <c r="Y58" s="37" t="e">
        <f t="shared" si="33"/>
        <v>#REF!</v>
      </c>
      <c r="Z58" s="16" t="e">
        <f t="shared" si="3"/>
        <v>#REF!</v>
      </c>
      <c r="AA58" s="36" t="e">
        <f t="shared" si="4"/>
        <v>#REF!</v>
      </c>
      <c r="AC58" s="16" t="e">
        <f t="shared" si="14"/>
        <v>#REF!</v>
      </c>
      <c r="AD58" s="3" t="e">
        <f t="shared" si="30"/>
        <v>#REF!</v>
      </c>
      <c r="AE58" s="97" t="e">
        <f t="shared" si="30"/>
        <v>#REF!</v>
      </c>
      <c r="AF58" s="97" t="e">
        <f t="shared" si="15"/>
        <v>#REF!</v>
      </c>
      <c r="AG58" s="3" t="e">
        <f t="shared" si="20"/>
        <v>#REF!</v>
      </c>
      <c r="AH58" s="16" t="e">
        <f t="shared" si="16"/>
        <v>#REF!</v>
      </c>
      <c r="AI58" s="16">
        <f t="shared" si="7"/>
        <v>1500</v>
      </c>
      <c r="AK58" s="3">
        <f t="shared" si="17"/>
        <v>1050</v>
      </c>
      <c r="AL58" s="204">
        <f t="shared" si="18"/>
        <v>1050</v>
      </c>
      <c r="AM58" s="46" t="s">
        <v>901</v>
      </c>
    </row>
    <row r="59" spans="1:47" s="12" customFormat="1" ht="13.5" hidden="1" x14ac:dyDescent="0.15">
      <c r="A59" s="25">
        <v>2000</v>
      </c>
      <c r="B59" s="56" t="s">
        <v>10</v>
      </c>
      <c r="C59" s="212"/>
      <c r="D59" s="56"/>
      <c r="E59" s="56"/>
      <c r="F59" s="128"/>
      <c r="G59" s="137"/>
      <c r="H59" s="137"/>
      <c r="I59" s="5"/>
      <c r="J59" s="6"/>
      <c r="K59" s="7"/>
      <c r="L59" s="7"/>
      <c r="M59" s="7"/>
      <c r="N59" s="7"/>
      <c r="O59" s="8"/>
      <c r="P59" s="8"/>
      <c r="Q59" s="8"/>
      <c r="R59" s="8"/>
      <c r="S59" s="8"/>
      <c r="T59" s="6"/>
      <c r="U59" s="6"/>
      <c r="V59" s="6"/>
      <c r="W59" s="5"/>
      <c r="X59" s="5"/>
      <c r="Y59" s="5"/>
      <c r="Z59" s="5"/>
      <c r="AA59" s="10"/>
      <c r="AB59" s="11"/>
      <c r="AC59" s="212"/>
      <c r="AD59" s="57"/>
      <c r="AE59" s="96"/>
      <c r="AF59" s="96"/>
      <c r="AG59" s="57"/>
      <c r="AH59" s="212"/>
      <c r="AI59" s="212"/>
      <c r="AK59" s="57"/>
      <c r="AL59" s="204"/>
      <c r="AM59" s="180"/>
      <c r="AN59" s="180"/>
      <c r="AO59" s="182"/>
      <c r="AQ59" s="177"/>
      <c r="AR59" s="185"/>
      <c r="AT59" s="177"/>
      <c r="AU59" s="185"/>
    </row>
    <row r="60" spans="1:47" ht="13.5" hidden="1" outlineLevel="1" x14ac:dyDescent="0.15">
      <c r="A60" s="26">
        <v>2001</v>
      </c>
      <c r="B60" s="20" t="s">
        <v>259</v>
      </c>
      <c r="C60" s="16">
        <v>600</v>
      </c>
      <c r="D60" s="3">
        <v>30</v>
      </c>
      <c r="E60" s="3">
        <v>10</v>
      </c>
      <c r="F60" s="103" t="s">
        <v>136</v>
      </c>
      <c r="G60" s="104">
        <v>103</v>
      </c>
      <c r="H60" s="104" t="s">
        <v>665</v>
      </c>
      <c r="I60" s="21">
        <f t="shared" ref="I60:I68" si="34">((247*12)+(52*7)+(52*5))*60/12</f>
        <v>17940</v>
      </c>
      <c r="J60" s="3">
        <v>50000</v>
      </c>
      <c r="K60" s="15">
        <v>0.15</v>
      </c>
      <c r="L60" s="15">
        <v>0.3</v>
      </c>
      <c r="M60" s="58"/>
      <c r="N60" s="58">
        <v>0.03</v>
      </c>
      <c r="O60" s="92">
        <f t="shared" ref="O60:O68" si="35">J60/I60*D60</f>
        <v>83.612040133779274</v>
      </c>
      <c r="P60" s="92" t="e">
        <f t="shared" ref="P60:P68" si="36">(C60-T60-U60)*K60</f>
        <v>#REF!</v>
      </c>
      <c r="Q60" s="92" t="e">
        <f t="shared" ref="Q60:Q68" si="37">(C60-T60-U60)*L60</f>
        <v>#REF!</v>
      </c>
      <c r="R60" s="92">
        <f t="shared" ref="R60:R68" si="38">(C60*M60)</f>
        <v>0</v>
      </c>
      <c r="S60" s="92" t="e">
        <f t="shared" ref="S60:S68" si="39">(C60-T60-U60)*N60</f>
        <v>#REF!</v>
      </c>
      <c r="T60" s="3" t="e">
        <f>#REF!</f>
        <v>#REF!</v>
      </c>
      <c r="U60" s="3" t="e">
        <f>#REF!*D60</f>
        <v>#REF!</v>
      </c>
      <c r="V60" s="3">
        <f t="shared" si="12"/>
        <v>36</v>
      </c>
      <c r="W60" s="37" t="e">
        <f t="shared" ref="W60:W68" si="40">SUM(O60:V60)</f>
        <v>#REF!</v>
      </c>
      <c r="X60" s="60" t="e">
        <f>#REF!</f>
        <v>#REF!</v>
      </c>
      <c r="Y60" s="37" t="e">
        <f t="shared" si="2"/>
        <v>#REF!</v>
      </c>
      <c r="Z60" s="16" t="e">
        <f t="shared" ref="Z60:Z68" si="41">W60+Y60</f>
        <v>#REF!</v>
      </c>
      <c r="AA60" s="36" t="e">
        <f t="shared" ref="AA60:AA68" si="42">(C60-Z60)/Z60</f>
        <v>#REF!</v>
      </c>
      <c r="AC60" s="16" t="e">
        <f t="shared" ref="AC60:AC68" si="43">AD60+AE60+AF60</f>
        <v>#REF!</v>
      </c>
      <c r="AD60" s="3" t="e">
        <f t="shared" ref="AD60:AE68" si="44">T60</f>
        <v>#REF!</v>
      </c>
      <c r="AE60" s="97" t="e">
        <f t="shared" si="44"/>
        <v>#REF!</v>
      </c>
      <c r="AF60" s="97" t="e">
        <f t="shared" ref="AF60:AF68" si="45">(C60-Z60)*0.15</f>
        <v>#REF!</v>
      </c>
      <c r="AG60" s="3" t="e">
        <f t="shared" ref="AG60:AG68" si="46">AE60+AF60</f>
        <v>#REF!</v>
      </c>
      <c r="AH60" s="16" t="e">
        <f t="shared" ref="AH60:AH68" si="47">AI60-AC60</f>
        <v>#REF!</v>
      </c>
      <c r="AI60" s="16">
        <f t="shared" ref="AI60:AI68" si="48">C60</f>
        <v>600</v>
      </c>
      <c r="AK60" s="3">
        <f t="shared" ref="AK60:AK68" si="49">CEILING(AL60,5)</f>
        <v>420</v>
      </c>
      <c r="AL60" s="204">
        <f t="shared" ref="AL60:AL68" si="50">C60*0.7</f>
        <v>420</v>
      </c>
      <c r="AM60" s="46" t="s">
        <v>855</v>
      </c>
    </row>
    <row r="61" spans="1:47" ht="13.5" hidden="1" outlineLevel="1" x14ac:dyDescent="0.15">
      <c r="A61" s="26">
        <v>2004</v>
      </c>
      <c r="B61" s="20" t="s">
        <v>260</v>
      </c>
      <c r="C61" s="16">
        <v>360</v>
      </c>
      <c r="D61" s="3">
        <v>20</v>
      </c>
      <c r="E61" s="3">
        <v>10</v>
      </c>
      <c r="F61" s="103" t="s">
        <v>136</v>
      </c>
      <c r="G61" s="104">
        <v>103</v>
      </c>
      <c r="H61" s="104" t="s">
        <v>179</v>
      </c>
      <c r="I61" s="21">
        <f t="shared" si="34"/>
        <v>17940</v>
      </c>
      <c r="J61" s="3">
        <v>28500</v>
      </c>
      <c r="K61" s="15">
        <v>0.15</v>
      </c>
      <c r="L61" s="15"/>
      <c r="M61" s="58"/>
      <c r="N61" s="58">
        <v>0.03</v>
      </c>
      <c r="O61" s="92">
        <f t="shared" si="35"/>
        <v>31.77257525083612</v>
      </c>
      <c r="P61" s="92" t="e">
        <f t="shared" si="36"/>
        <v>#REF!</v>
      </c>
      <c r="Q61" s="92" t="e">
        <f t="shared" si="37"/>
        <v>#REF!</v>
      </c>
      <c r="R61" s="92">
        <f t="shared" si="38"/>
        <v>0</v>
      </c>
      <c r="S61" s="92" t="e">
        <f t="shared" si="39"/>
        <v>#REF!</v>
      </c>
      <c r="T61" s="3" t="e">
        <f>#REF!</f>
        <v>#REF!</v>
      </c>
      <c r="U61" s="3" t="e">
        <f>#REF!*D61</f>
        <v>#REF!</v>
      </c>
      <c r="V61" s="3">
        <f t="shared" si="12"/>
        <v>21.599999999999998</v>
      </c>
      <c r="W61" s="37" t="e">
        <f t="shared" si="40"/>
        <v>#REF!</v>
      </c>
      <c r="X61" s="60" t="e">
        <f>#REF!</f>
        <v>#REF!</v>
      </c>
      <c r="Y61" s="37" t="e">
        <f t="shared" si="2"/>
        <v>#REF!</v>
      </c>
      <c r="Z61" s="16" t="e">
        <f t="shared" si="41"/>
        <v>#REF!</v>
      </c>
      <c r="AA61" s="36" t="e">
        <f t="shared" si="42"/>
        <v>#REF!</v>
      </c>
      <c r="AC61" s="16" t="e">
        <f t="shared" si="43"/>
        <v>#REF!</v>
      </c>
      <c r="AD61" s="3" t="e">
        <f t="shared" si="44"/>
        <v>#REF!</v>
      </c>
      <c r="AE61" s="97" t="e">
        <f t="shared" si="44"/>
        <v>#REF!</v>
      </c>
      <c r="AF61" s="97" t="e">
        <f t="shared" si="45"/>
        <v>#REF!</v>
      </c>
      <c r="AG61" s="3" t="e">
        <f t="shared" si="46"/>
        <v>#REF!</v>
      </c>
      <c r="AH61" s="16" t="e">
        <f t="shared" si="47"/>
        <v>#REF!</v>
      </c>
      <c r="AI61" s="16">
        <f t="shared" si="48"/>
        <v>360</v>
      </c>
      <c r="AK61" s="3">
        <f t="shared" si="49"/>
        <v>255</v>
      </c>
      <c r="AL61" s="204">
        <f t="shared" si="50"/>
        <v>251.99999999999997</v>
      </c>
      <c r="AM61" s="46" t="s">
        <v>855</v>
      </c>
    </row>
    <row r="62" spans="1:47" ht="13.5" hidden="1" outlineLevel="1" x14ac:dyDescent="0.15">
      <c r="A62" s="26">
        <v>2002</v>
      </c>
      <c r="B62" s="20" t="s">
        <v>11</v>
      </c>
      <c r="C62" s="16">
        <v>1000</v>
      </c>
      <c r="D62" s="3">
        <v>30</v>
      </c>
      <c r="E62" s="3">
        <v>10</v>
      </c>
      <c r="F62" s="103" t="s">
        <v>135</v>
      </c>
      <c r="G62" s="104" t="s">
        <v>754</v>
      </c>
      <c r="H62" s="104" t="s">
        <v>831</v>
      </c>
      <c r="I62" s="21">
        <f t="shared" si="34"/>
        <v>17940</v>
      </c>
      <c r="J62" s="3"/>
      <c r="K62" s="15">
        <v>0.15</v>
      </c>
      <c r="L62" s="15">
        <v>0.35</v>
      </c>
      <c r="M62" s="58"/>
      <c r="N62" s="58">
        <v>0.03</v>
      </c>
      <c r="O62" s="92">
        <f t="shared" si="35"/>
        <v>0</v>
      </c>
      <c r="P62" s="92" t="e">
        <f t="shared" si="36"/>
        <v>#REF!</v>
      </c>
      <c r="Q62" s="92" t="e">
        <f t="shared" si="37"/>
        <v>#REF!</v>
      </c>
      <c r="R62" s="92">
        <f t="shared" si="38"/>
        <v>0</v>
      </c>
      <c r="S62" s="92" t="e">
        <f t="shared" si="39"/>
        <v>#REF!</v>
      </c>
      <c r="T62" s="3" t="e">
        <f>#REF!</f>
        <v>#REF!</v>
      </c>
      <c r="U62" s="3" t="e">
        <f>#REF!*D62</f>
        <v>#REF!</v>
      </c>
      <c r="V62" s="3">
        <f t="shared" si="12"/>
        <v>60</v>
      </c>
      <c r="W62" s="37" t="e">
        <f t="shared" si="40"/>
        <v>#REF!</v>
      </c>
      <c r="X62" s="60" t="e">
        <f>#REF!</f>
        <v>#REF!</v>
      </c>
      <c r="Y62" s="37" t="e">
        <f>25000/I62*D62*X62</f>
        <v>#REF!</v>
      </c>
      <c r="Z62" s="16" t="e">
        <f t="shared" si="41"/>
        <v>#REF!</v>
      </c>
      <c r="AA62" s="36" t="e">
        <f t="shared" si="42"/>
        <v>#REF!</v>
      </c>
      <c r="AC62" s="16" t="e">
        <f t="shared" si="43"/>
        <v>#REF!</v>
      </c>
      <c r="AD62" s="3" t="e">
        <f t="shared" si="44"/>
        <v>#REF!</v>
      </c>
      <c r="AE62" s="97" t="e">
        <f t="shared" si="44"/>
        <v>#REF!</v>
      </c>
      <c r="AF62" s="97" t="e">
        <f t="shared" si="45"/>
        <v>#REF!</v>
      </c>
      <c r="AG62" s="3" t="e">
        <f t="shared" si="46"/>
        <v>#REF!</v>
      </c>
      <c r="AH62" s="16" t="e">
        <f t="shared" si="47"/>
        <v>#REF!</v>
      </c>
      <c r="AI62" s="16">
        <f t="shared" si="48"/>
        <v>1000</v>
      </c>
      <c r="AK62" s="3">
        <f t="shared" si="49"/>
        <v>700</v>
      </c>
      <c r="AL62" s="204">
        <f t="shared" si="50"/>
        <v>700</v>
      </c>
    </row>
    <row r="63" spans="1:47" ht="13.5" hidden="1" outlineLevel="1" x14ac:dyDescent="0.15">
      <c r="A63" s="26">
        <v>2003</v>
      </c>
      <c r="B63" s="20" t="s">
        <v>163</v>
      </c>
      <c r="C63" s="16">
        <v>2400</v>
      </c>
      <c r="D63" s="3">
        <v>40</v>
      </c>
      <c r="E63" s="3">
        <v>24</v>
      </c>
      <c r="F63" s="103" t="s">
        <v>134</v>
      </c>
      <c r="G63" s="104">
        <v>103</v>
      </c>
      <c r="H63" s="104" t="s">
        <v>337</v>
      </c>
      <c r="I63" s="21">
        <f t="shared" si="34"/>
        <v>17940</v>
      </c>
      <c r="J63" s="3">
        <f>28500+18000</f>
        <v>46500</v>
      </c>
      <c r="K63" s="15">
        <v>0.15</v>
      </c>
      <c r="L63" s="15">
        <v>0.2</v>
      </c>
      <c r="M63" s="58"/>
      <c r="N63" s="58">
        <v>0.03</v>
      </c>
      <c r="O63" s="92">
        <f t="shared" si="35"/>
        <v>103.67892976588628</v>
      </c>
      <c r="P63" s="92" t="e">
        <f t="shared" si="36"/>
        <v>#REF!</v>
      </c>
      <c r="Q63" s="92" t="e">
        <f t="shared" si="37"/>
        <v>#REF!</v>
      </c>
      <c r="R63" s="92">
        <f t="shared" si="38"/>
        <v>0</v>
      </c>
      <c r="S63" s="92" t="e">
        <f t="shared" si="39"/>
        <v>#REF!</v>
      </c>
      <c r="T63" s="3" t="e">
        <f>#REF!</f>
        <v>#REF!</v>
      </c>
      <c r="U63" s="3" t="e">
        <f>#REF!*D63</f>
        <v>#REF!</v>
      </c>
      <c r="V63" s="3">
        <f t="shared" si="12"/>
        <v>144</v>
      </c>
      <c r="W63" s="37" t="e">
        <f t="shared" si="40"/>
        <v>#REF!</v>
      </c>
      <c r="X63" s="60" t="e">
        <f>#REF!</f>
        <v>#REF!</v>
      </c>
      <c r="Y63" s="37" t="e">
        <f t="shared" si="2"/>
        <v>#REF!</v>
      </c>
      <c r="Z63" s="16" t="e">
        <f t="shared" si="41"/>
        <v>#REF!</v>
      </c>
      <c r="AA63" s="36" t="e">
        <f t="shared" si="42"/>
        <v>#REF!</v>
      </c>
      <c r="AC63" s="16" t="e">
        <f t="shared" si="43"/>
        <v>#REF!</v>
      </c>
      <c r="AD63" s="3" t="e">
        <f t="shared" si="44"/>
        <v>#REF!</v>
      </c>
      <c r="AE63" s="97" t="e">
        <f t="shared" si="44"/>
        <v>#REF!</v>
      </c>
      <c r="AF63" s="97" t="e">
        <f t="shared" si="45"/>
        <v>#REF!</v>
      </c>
      <c r="AG63" s="3" t="e">
        <f t="shared" si="46"/>
        <v>#REF!</v>
      </c>
      <c r="AH63" s="16" t="e">
        <f t="shared" si="47"/>
        <v>#REF!</v>
      </c>
      <c r="AI63" s="16">
        <f t="shared" si="48"/>
        <v>2400</v>
      </c>
      <c r="AK63" s="3">
        <f t="shared" si="49"/>
        <v>1680</v>
      </c>
      <c r="AL63" s="204">
        <f t="shared" si="50"/>
        <v>1680</v>
      </c>
      <c r="AM63" s="46" t="s">
        <v>855</v>
      </c>
    </row>
    <row r="64" spans="1:47" ht="13.5" hidden="1" outlineLevel="1" x14ac:dyDescent="0.15">
      <c r="A64" s="26">
        <v>2006</v>
      </c>
      <c r="B64" s="20" t="s">
        <v>491</v>
      </c>
      <c r="C64" s="16">
        <v>2500</v>
      </c>
      <c r="D64" s="3">
        <v>30</v>
      </c>
      <c r="E64" s="3">
        <v>25</v>
      </c>
      <c r="F64" s="103" t="s">
        <v>492</v>
      </c>
      <c r="G64" s="104" t="s">
        <v>401</v>
      </c>
      <c r="H64" s="104" t="s">
        <v>583</v>
      </c>
      <c r="I64" s="21">
        <f t="shared" si="34"/>
        <v>17940</v>
      </c>
      <c r="J64" s="3">
        <v>0</v>
      </c>
      <c r="K64" s="15">
        <v>0.15</v>
      </c>
      <c r="L64" s="15">
        <v>0.35</v>
      </c>
      <c r="M64" s="58"/>
      <c r="N64" s="58">
        <v>0.03</v>
      </c>
      <c r="O64" s="92">
        <f t="shared" si="35"/>
        <v>0</v>
      </c>
      <c r="P64" s="92" t="e">
        <f t="shared" si="36"/>
        <v>#REF!</v>
      </c>
      <c r="Q64" s="92" t="e">
        <f t="shared" si="37"/>
        <v>#REF!</v>
      </c>
      <c r="R64" s="92">
        <f t="shared" si="38"/>
        <v>0</v>
      </c>
      <c r="S64" s="92" t="e">
        <f t="shared" si="39"/>
        <v>#REF!</v>
      </c>
      <c r="T64" s="3" t="e">
        <f>#REF!</f>
        <v>#REF!</v>
      </c>
      <c r="U64" s="3" t="e">
        <f>#REF!*D64</f>
        <v>#REF!</v>
      </c>
      <c r="V64" s="3">
        <f t="shared" si="12"/>
        <v>150</v>
      </c>
      <c r="W64" s="37" t="e">
        <f t="shared" si="40"/>
        <v>#REF!</v>
      </c>
      <c r="X64" s="60" t="e">
        <f>#REF!</f>
        <v>#REF!</v>
      </c>
      <c r="Y64" s="37" t="e">
        <f t="shared" ref="Y64:Y68" si="51">21000/I64*D64*X64</f>
        <v>#REF!</v>
      </c>
      <c r="Z64" s="16" t="e">
        <f t="shared" si="41"/>
        <v>#REF!</v>
      </c>
      <c r="AA64" s="36" t="e">
        <f t="shared" si="42"/>
        <v>#REF!</v>
      </c>
      <c r="AC64" s="16" t="e">
        <f t="shared" si="43"/>
        <v>#REF!</v>
      </c>
      <c r="AD64" s="3" t="e">
        <f t="shared" si="44"/>
        <v>#REF!</v>
      </c>
      <c r="AE64" s="97" t="e">
        <f t="shared" si="44"/>
        <v>#REF!</v>
      </c>
      <c r="AF64" s="97" t="e">
        <f t="shared" si="45"/>
        <v>#REF!</v>
      </c>
      <c r="AG64" s="3" t="e">
        <f t="shared" si="46"/>
        <v>#REF!</v>
      </c>
      <c r="AH64" s="16" t="e">
        <f t="shared" si="47"/>
        <v>#REF!</v>
      </c>
      <c r="AI64" s="16">
        <f t="shared" si="48"/>
        <v>2500</v>
      </c>
      <c r="AK64" s="3">
        <f t="shared" si="49"/>
        <v>1750</v>
      </c>
      <c r="AL64" s="204">
        <f t="shared" si="50"/>
        <v>1750</v>
      </c>
    </row>
    <row r="65" spans="1:47" ht="13.5" hidden="1" outlineLevel="1" x14ac:dyDescent="0.15">
      <c r="A65" s="26">
        <v>2007</v>
      </c>
      <c r="B65" s="20" t="s">
        <v>580</v>
      </c>
      <c r="C65" s="16">
        <v>2000</v>
      </c>
      <c r="D65" s="3">
        <v>30</v>
      </c>
      <c r="E65" s="3"/>
      <c r="F65" s="103" t="s">
        <v>492</v>
      </c>
      <c r="G65" s="104" t="s">
        <v>401</v>
      </c>
      <c r="H65" s="104" t="s">
        <v>583</v>
      </c>
      <c r="I65" s="21">
        <f t="shared" si="34"/>
        <v>17940</v>
      </c>
      <c r="J65" s="3">
        <v>0</v>
      </c>
      <c r="K65" s="15">
        <v>0.15</v>
      </c>
      <c r="L65" s="15">
        <v>0.35</v>
      </c>
      <c r="M65" s="58"/>
      <c r="N65" s="58">
        <v>0.03</v>
      </c>
      <c r="O65" s="92">
        <f t="shared" si="35"/>
        <v>0</v>
      </c>
      <c r="P65" s="92" t="e">
        <f t="shared" si="36"/>
        <v>#REF!</v>
      </c>
      <c r="Q65" s="92" t="e">
        <f t="shared" si="37"/>
        <v>#REF!</v>
      </c>
      <c r="R65" s="92">
        <f t="shared" si="38"/>
        <v>0</v>
      </c>
      <c r="S65" s="92" t="e">
        <f t="shared" si="39"/>
        <v>#REF!</v>
      </c>
      <c r="T65" s="3" t="e">
        <f>#REF!</f>
        <v>#REF!</v>
      </c>
      <c r="U65" s="3" t="e">
        <f>#REF!*D65</f>
        <v>#REF!</v>
      </c>
      <c r="V65" s="3">
        <f t="shared" si="12"/>
        <v>120</v>
      </c>
      <c r="W65" s="37" t="e">
        <f t="shared" si="40"/>
        <v>#REF!</v>
      </c>
      <c r="X65" s="60" t="e">
        <f>#REF!</f>
        <v>#REF!</v>
      </c>
      <c r="Y65" s="37" t="e">
        <f t="shared" si="51"/>
        <v>#REF!</v>
      </c>
      <c r="Z65" s="16" t="e">
        <f t="shared" si="41"/>
        <v>#REF!</v>
      </c>
      <c r="AA65" s="36" t="e">
        <f t="shared" si="42"/>
        <v>#REF!</v>
      </c>
      <c r="AC65" s="16" t="e">
        <f t="shared" si="43"/>
        <v>#REF!</v>
      </c>
      <c r="AD65" s="3" t="e">
        <f t="shared" si="44"/>
        <v>#REF!</v>
      </c>
      <c r="AE65" s="97" t="e">
        <f t="shared" si="44"/>
        <v>#REF!</v>
      </c>
      <c r="AF65" s="97" t="e">
        <f t="shared" si="45"/>
        <v>#REF!</v>
      </c>
      <c r="AG65" s="3" t="e">
        <f t="shared" si="46"/>
        <v>#REF!</v>
      </c>
      <c r="AH65" s="16" t="e">
        <f t="shared" si="47"/>
        <v>#REF!</v>
      </c>
      <c r="AI65" s="16">
        <f t="shared" si="48"/>
        <v>2000</v>
      </c>
      <c r="AK65" s="3">
        <f t="shared" si="49"/>
        <v>1400</v>
      </c>
      <c r="AL65" s="204">
        <f t="shared" si="50"/>
        <v>1400</v>
      </c>
    </row>
    <row r="66" spans="1:47" ht="13.5" hidden="1" outlineLevel="1" x14ac:dyDescent="0.15">
      <c r="A66" s="26">
        <v>2008</v>
      </c>
      <c r="B66" s="20" t="s">
        <v>581</v>
      </c>
      <c r="C66" s="16">
        <v>900</v>
      </c>
      <c r="D66" s="3">
        <v>25</v>
      </c>
      <c r="E66" s="3"/>
      <c r="F66" s="103" t="s">
        <v>492</v>
      </c>
      <c r="G66" s="104" t="s">
        <v>401</v>
      </c>
      <c r="H66" s="104" t="s">
        <v>583</v>
      </c>
      <c r="I66" s="21">
        <f t="shared" si="34"/>
        <v>17940</v>
      </c>
      <c r="J66" s="3">
        <v>0</v>
      </c>
      <c r="K66" s="15">
        <v>0.15</v>
      </c>
      <c r="L66" s="15">
        <v>0.35</v>
      </c>
      <c r="M66" s="58"/>
      <c r="N66" s="58">
        <v>0.03</v>
      </c>
      <c r="O66" s="92">
        <f t="shared" si="35"/>
        <v>0</v>
      </c>
      <c r="P66" s="92" t="e">
        <f t="shared" si="36"/>
        <v>#REF!</v>
      </c>
      <c r="Q66" s="92" t="e">
        <f t="shared" si="37"/>
        <v>#REF!</v>
      </c>
      <c r="R66" s="92">
        <f t="shared" si="38"/>
        <v>0</v>
      </c>
      <c r="S66" s="92" t="e">
        <f t="shared" si="39"/>
        <v>#REF!</v>
      </c>
      <c r="T66" s="3" t="e">
        <f>#REF!</f>
        <v>#REF!</v>
      </c>
      <c r="U66" s="3" t="e">
        <f>#REF!*D66</f>
        <v>#REF!</v>
      </c>
      <c r="V66" s="3">
        <f t="shared" si="12"/>
        <v>54</v>
      </c>
      <c r="W66" s="37" t="e">
        <f t="shared" si="40"/>
        <v>#REF!</v>
      </c>
      <c r="X66" s="60" t="e">
        <f>#REF!</f>
        <v>#REF!</v>
      </c>
      <c r="Y66" s="37" t="e">
        <f t="shared" si="51"/>
        <v>#REF!</v>
      </c>
      <c r="Z66" s="16" t="e">
        <f t="shared" si="41"/>
        <v>#REF!</v>
      </c>
      <c r="AA66" s="36" t="e">
        <f t="shared" si="42"/>
        <v>#REF!</v>
      </c>
      <c r="AC66" s="16" t="e">
        <f t="shared" si="43"/>
        <v>#REF!</v>
      </c>
      <c r="AD66" s="3" t="e">
        <f t="shared" si="44"/>
        <v>#REF!</v>
      </c>
      <c r="AE66" s="97" t="e">
        <f t="shared" si="44"/>
        <v>#REF!</v>
      </c>
      <c r="AF66" s="97" t="e">
        <f t="shared" si="45"/>
        <v>#REF!</v>
      </c>
      <c r="AG66" s="3" t="e">
        <f t="shared" si="46"/>
        <v>#REF!</v>
      </c>
      <c r="AH66" s="16" t="e">
        <f t="shared" si="47"/>
        <v>#REF!</v>
      </c>
      <c r="AI66" s="16">
        <f t="shared" si="48"/>
        <v>900</v>
      </c>
      <c r="AK66" s="3">
        <f t="shared" si="49"/>
        <v>630</v>
      </c>
      <c r="AL66" s="204">
        <f t="shared" si="50"/>
        <v>630</v>
      </c>
    </row>
    <row r="67" spans="1:47" ht="13.5" hidden="1" outlineLevel="1" x14ac:dyDescent="0.15">
      <c r="A67" s="26">
        <v>2009</v>
      </c>
      <c r="B67" s="20" t="s">
        <v>582</v>
      </c>
      <c r="C67" s="16">
        <v>750</v>
      </c>
      <c r="D67" s="3">
        <v>20</v>
      </c>
      <c r="E67" s="3"/>
      <c r="F67" s="103" t="s">
        <v>492</v>
      </c>
      <c r="G67" s="104" t="s">
        <v>401</v>
      </c>
      <c r="H67" s="104" t="s">
        <v>583</v>
      </c>
      <c r="I67" s="21">
        <f t="shared" si="34"/>
        <v>17940</v>
      </c>
      <c r="J67" s="3">
        <v>0</v>
      </c>
      <c r="K67" s="15">
        <v>0.15</v>
      </c>
      <c r="L67" s="15">
        <v>0.35</v>
      </c>
      <c r="M67" s="58"/>
      <c r="N67" s="58">
        <v>0.03</v>
      </c>
      <c r="O67" s="92">
        <f t="shared" si="35"/>
        <v>0</v>
      </c>
      <c r="P67" s="92" t="e">
        <f t="shared" si="36"/>
        <v>#REF!</v>
      </c>
      <c r="Q67" s="92" t="e">
        <f t="shared" si="37"/>
        <v>#REF!</v>
      </c>
      <c r="R67" s="92">
        <f t="shared" si="38"/>
        <v>0</v>
      </c>
      <c r="S67" s="92" t="e">
        <f t="shared" si="39"/>
        <v>#REF!</v>
      </c>
      <c r="T67" s="3" t="e">
        <f>#REF!</f>
        <v>#REF!</v>
      </c>
      <c r="U67" s="3" t="e">
        <f>#REF!*D67</f>
        <v>#REF!</v>
      </c>
      <c r="V67" s="3">
        <f t="shared" si="12"/>
        <v>45</v>
      </c>
      <c r="W67" s="37" t="e">
        <f t="shared" si="40"/>
        <v>#REF!</v>
      </c>
      <c r="X67" s="60" t="e">
        <f>#REF!</f>
        <v>#REF!</v>
      </c>
      <c r="Y67" s="37" t="e">
        <f t="shared" si="51"/>
        <v>#REF!</v>
      </c>
      <c r="Z67" s="16" t="e">
        <f t="shared" si="41"/>
        <v>#REF!</v>
      </c>
      <c r="AA67" s="36" t="e">
        <f t="shared" si="42"/>
        <v>#REF!</v>
      </c>
      <c r="AC67" s="16" t="e">
        <f t="shared" si="43"/>
        <v>#REF!</v>
      </c>
      <c r="AD67" s="3" t="e">
        <f t="shared" si="44"/>
        <v>#REF!</v>
      </c>
      <c r="AE67" s="97" t="e">
        <f t="shared" si="44"/>
        <v>#REF!</v>
      </c>
      <c r="AF67" s="97" t="e">
        <f t="shared" si="45"/>
        <v>#REF!</v>
      </c>
      <c r="AG67" s="3" t="e">
        <f t="shared" si="46"/>
        <v>#REF!</v>
      </c>
      <c r="AH67" s="16" t="e">
        <f t="shared" si="47"/>
        <v>#REF!</v>
      </c>
      <c r="AI67" s="16">
        <f t="shared" si="48"/>
        <v>750</v>
      </c>
      <c r="AK67" s="3">
        <f t="shared" si="49"/>
        <v>525</v>
      </c>
      <c r="AL67" s="204">
        <f t="shared" si="50"/>
        <v>525</v>
      </c>
    </row>
    <row r="68" spans="1:47" ht="13.5" hidden="1" outlineLevel="1" x14ac:dyDescent="0.15">
      <c r="A68" s="26">
        <v>2010</v>
      </c>
      <c r="B68" s="20" t="s">
        <v>585</v>
      </c>
      <c r="C68" s="16">
        <v>3750</v>
      </c>
      <c r="D68" s="3">
        <v>45</v>
      </c>
      <c r="E68" s="3"/>
      <c r="F68" s="103" t="s">
        <v>492</v>
      </c>
      <c r="G68" s="104" t="s">
        <v>401</v>
      </c>
      <c r="H68" s="104" t="s">
        <v>583</v>
      </c>
      <c r="I68" s="21">
        <f t="shared" si="34"/>
        <v>17940</v>
      </c>
      <c r="J68" s="3">
        <v>0</v>
      </c>
      <c r="K68" s="15">
        <v>0.15</v>
      </c>
      <c r="L68" s="15">
        <v>0.35</v>
      </c>
      <c r="M68" s="58"/>
      <c r="N68" s="58">
        <v>0.03</v>
      </c>
      <c r="O68" s="92">
        <f t="shared" si="35"/>
        <v>0</v>
      </c>
      <c r="P68" s="92" t="e">
        <f t="shared" si="36"/>
        <v>#REF!</v>
      </c>
      <c r="Q68" s="92" t="e">
        <f t="shared" si="37"/>
        <v>#REF!</v>
      </c>
      <c r="R68" s="92">
        <f t="shared" si="38"/>
        <v>0</v>
      </c>
      <c r="S68" s="92" t="e">
        <f t="shared" si="39"/>
        <v>#REF!</v>
      </c>
      <c r="T68" s="3" t="e">
        <f>T64*2</f>
        <v>#REF!</v>
      </c>
      <c r="U68" s="3" t="e">
        <f>#REF!*D68</f>
        <v>#REF!</v>
      </c>
      <c r="V68" s="3">
        <f t="shared" si="12"/>
        <v>225</v>
      </c>
      <c r="W68" s="37" t="e">
        <f t="shared" si="40"/>
        <v>#REF!</v>
      </c>
      <c r="X68" s="60" t="e">
        <f>#REF!</f>
        <v>#REF!</v>
      </c>
      <c r="Y68" s="37" t="e">
        <f t="shared" si="51"/>
        <v>#REF!</v>
      </c>
      <c r="Z68" s="16" t="e">
        <f t="shared" si="41"/>
        <v>#REF!</v>
      </c>
      <c r="AA68" s="36" t="e">
        <f t="shared" si="42"/>
        <v>#REF!</v>
      </c>
      <c r="AC68" s="16" t="e">
        <f t="shared" si="43"/>
        <v>#REF!</v>
      </c>
      <c r="AD68" s="3" t="e">
        <f t="shared" si="44"/>
        <v>#REF!</v>
      </c>
      <c r="AE68" s="97" t="e">
        <f t="shared" si="44"/>
        <v>#REF!</v>
      </c>
      <c r="AF68" s="97" t="e">
        <f t="shared" si="45"/>
        <v>#REF!</v>
      </c>
      <c r="AG68" s="3" t="e">
        <f t="shared" si="46"/>
        <v>#REF!</v>
      </c>
      <c r="AH68" s="16" t="e">
        <f t="shared" si="47"/>
        <v>#REF!</v>
      </c>
      <c r="AI68" s="16">
        <f t="shared" si="48"/>
        <v>3750</v>
      </c>
      <c r="AK68" s="3">
        <f t="shared" si="49"/>
        <v>2625</v>
      </c>
      <c r="AL68" s="204">
        <f t="shared" si="50"/>
        <v>2625</v>
      </c>
    </row>
    <row r="69" spans="1:47" s="12" customFormat="1" ht="13.5" hidden="1" x14ac:dyDescent="0.15">
      <c r="A69" s="25">
        <v>3000</v>
      </c>
      <c r="B69" s="56" t="s">
        <v>178</v>
      </c>
      <c r="C69" s="212"/>
      <c r="D69" s="56"/>
      <c r="E69" s="56"/>
      <c r="F69" s="128"/>
      <c r="G69" s="137"/>
      <c r="H69" s="137"/>
      <c r="I69" s="5"/>
      <c r="J69" s="6"/>
      <c r="K69" s="7"/>
      <c r="L69" s="7"/>
      <c r="M69" s="7"/>
      <c r="N69" s="7"/>
      <c r="O69" s="8"/>
      <c r="P69" s="8"/>
      <c r="Q69" s="8"/>
      <c r="R69" s="8"/>
      <c r="S69" s="8"/>
      <c r="T69" s="6"/>
      <c r="U69" s="6"/>
      <c r="V69" s="6"/>
      <c r="W69" s="5"/>
      <c r="X69" s="5"/>
      <c r="Y69" s="5"/>
      <c r="Z69" s="5"/>
      <c r="AA69" s="10"/>
      <c r="AB69" s="11"/>
      <c r="AC69" s="212"/>
      <c r="AD69" s="57"/>
      <c r="AE69" s="96"/>
      <c r="AF69" s="96"/>
      <c r="AG69" s="57"/>
      <c r="AH69" s="212"/>
      <c r="AI69" s="212"/>
      <c r="AK69" s="57"/>
      <c r="AL69" s="204"/>
      <c r="AM69" s="180"/>
      <c r="AN69" s="180"/>
      <c r="AO69" s="182"/>
      <c r="AQ69" s="177"/>
      <c r="AR69" s="185"/>
      <c r="AT69" s="177"/>
      <c r="AU69" s="185"/>
    </row>
    <row r="70" spans="1:47" ht="13.5" hidden="1" outlineLevel="1" x14ac:dyDescent="0.15">
      <c r="A70" s="26">
        <v>3001</v>
      </c>
      <c r="B70" s="20" t="s">
        <v>12</v>
      </c>
      <c r="C70" s="16">
        <v>200</v>
      </c>
      <c r="D70" s="3">
        <v>15</v>
      </c>
      <c r="E70" s="3"/>
      <c r="F70" s="102"/>
      <c r="G70" s="104">
        <v>111</v>
      </c>
      <c r="H70" s="104" t="s">
        <v>179</v>
      </c>
      <c r="I70" s="21">
        <f t="shared" ref="I70:I111" si="52">((247*12)+(52*7)+(52*5))*60/12</f>
        <v>17940</v>
      </c>
      <c r="J70" s="3">
        <f>28500/3</f>
        <v>9500</v>
      </c>
      <c r="K70" s="15">
        <v>0.15</v>
      </c>
      <c r="L70" s="15"/>
      <c r="M70" s="58"/>
      <c r="N70" s="58">
        <v>0.03</v>
      </c>
      <c r="O70" s="92">
        <f t="shared" ref="O70:O111" si="53">J70/I70*D70</f>
        <v>7.9431438127090308</v>
      </c>
      <c r="P70" s="92" t="e">
        <f t="shared" ref="P70:P111" si="54">(C70-T70-U70)*K70</f>
        <v>#REF!</v>
      </c>
      <c r="Q70" s="92" t="e">
        <f t="shared" ref="Q70:Q111" si="55">(C70-T70-U70)*L70</f>
        <v>#REF!</v>
      </c>
      <c r="R70" s="92">
        <f t="shared" ref="R70:R111" si="56">(C70*M70)</f>
        <v>0</v>
      </c>
      <c r="S70" s="92" t="e">
        <f t="shared" ref="S70:S111" si="57">(C70-T70-U70)*N70</f>
        <v>#REF!</v>
      </c>
      <c r="T70" s="3" t="e">
        <f>#REF!</f>
        <v>#REF!</v>
      </c>
      <c r="U70" s="3" t="e">
        <f>#REF!*D70</f>
        <v>#REF!</v>
      </c>
      <c r="V70" s="3">
        <f t="shared" ref="V70:V111" si="58">C70*0.06</f>
        <v>12</v>
      </c>
      <c r="W70" s="37" t="e">
        <f t="shared" ref="W70:W111" si="59">SUM(O70:V70)</f>
        <v>#REF!</v>
      </c>
      <c r="X70" s="60" t="e">
        <f>#REF!</f>
        <v>#REF!</v>
      </c>
      <c r="Y70" s="37" t="e">
        <f t="shared" si="2"/>
        <v>#REF!</v>
      </c>
      <c r="Z70" s="16" t="e">
        <f t="shared" ref="Z70:Z111" si="60">W70+Y70</f>
        <v>#REF!</v>
      </c>
      <c r="AA70" s="36" t="e">
        <f t="shared" ref="AA70:AA111" si="61">(C70-Z70)/Z70</f>
        <v>#REF!</v>
      </c>
      <c r="AC70" s="16" t="e">
        <f t="shared" ref="AC70:AC111" si="62">AD70+AE70+AF70</f>
        <v>#REF!</v>
      </c>
      <c r="AD70" s="3" t="e">
        <f t="shared" ref="AD70:AE110" si="63">T70</f>
        <v>#REF!</v>
      </c>
      <c r="AE70" s="97" t="e">
        <f t="shared" si="63"/>
        <v>#REF!</v>
      </c>
      <c r="AF70" s="97" t="e">
        <f t="shared" ref="AF70:AF78" si="64">(C70-Z70)*0.15</f>
        <v>#REF!</v>
      </c>
      <c r="AG70" s="3" t="e">
        <f t="shared" ref="AG70:AG111" si="65">AE70+AF70</f>
        <v>#REF!</v>
      </c>
      <c r="AH70" s="16" t="e">
        <f t="shared" ref="AH70:AH111" si="66">AI70-AC70</f>
        <v>#REF!</v>
      </c>
      <c r="AI70" s="16">
        <f t="shared" ref="AI70:AI111" si="67">C70</f>
        <v>200</v>
      </c>
      <c r="AK70" s="3">
        <f t="shared" ref="AK70:AK78" si="68">CEILING(AL70,5)</f>
        <v>140</v>
      </c>
      <c r="AL70" s="204">
        <f t="shared" ref="AL70:AL78" si="69">C70*0.7</f>
        <v>140</v>
      </c>
      <c r="AM70" s="46" t="s">
        <v>855</v>
      </c>
    </row>
    <row r="71" spans="1:47" ht="13.5" hidden="1" outlineLevel="1" x14ac:dyDescent="0.15">
      <c r="A71" s="26">
        <v>3002</v>
      </c>
      <c r="B71" s="20" t="s">
        <v>14</v>
      </c>
      <c r="C71" s="16">
        <v>280</v>
      </c>
      <c r="D71" s="3">
        <v>20</v>
      </c>
      <c r="E71" s="3"/>
      <c r="F71" s="102"/>
      <c r="G71" s="104">
        <v>111</v>
      </c>
      <c r="H71" s="104" t="s">
        <v>179</v>
      </c>
      <c r="I71" s="21">
        <f t="shared" si="52"/>
        <v>17940</v>
      </c>
      <c r="J71" s="3">
        <f t="shared" ref="J71:J78" si="70">28500/3</f>
        <v>9500</v>
      </c>
      <c r="K71" s="15">
        <v>0.15</v>
      </c>
      <c r="L71" s="15"/>
      <c r="M71" s="58"/>
      <c r="N71" s="58">
        <v>0.03</v>
      </c>
      <c r="O71" s="92">
        <f t="shared" si="53"/>
        <v>10.590858416945375</v>
      </c>
      <c r="P71" s="92" t="e">
        <f t="shared" si="54"/>
        <v>#REF!</v>
      </c>
      <c r="Q71" s="92" t="e">
        <f t="shared" si="55"/>
        <v>#REF!</v>
      </c>
      <c r="R71" s="92">
        <f t="shared" si="56"/>
        <v>0</v>
      </c>
      <c r="S71" s="92" t="e">
        <f t="shared" si="57"/>
        <v>#REF!</v>
      </c>
      <c r="T71" s="3" t="e">
        <f>#REF!</f>
        <v>#REF!</v>
      </c>
      <c r="U71" s="3" t="e">
        <f>#REF!*D71</f>
        <v>#REF!</v>
      </c>
      <c r="V71" s="3">
        <f t="shared" si="58"/>
        <v>16.8</v>
      </c>
      <c r="W71" s="37" t="e">
        <f t="shared" si="59"/>
        <v>#REF!</v>
      </c>
      <c r="X71" s="60" t="e">
        <f>#REF!</f>
        <v>#REF!</v>
      </c>
      <c r="Y71" s="37" t="e">
        <f t="shared" si="2"/>
        <v>#REF!</v>
      </c>
      <c r="Z71" s="16" t="e">
        <f t="shared" si="60"/>
        <v>#REF!</v>
      </c>
      <c r="AA71" s="36" t="e">
        <f t="shared" si="61"/>
        <v>#REF!</v>
      </c>
      <c r="AC71" s="16" t="e">
        <f t="shared" si="62"/>
        <v>#REF!</v>
      </c>
      <c r="AD71" s="3" t="e">
        <f t="shared" si="63"/>
        <v>#REF!</v>
      </c>
      <c r="AE71" s="97" t="e">
        <f t="shared" si="63"/>
        <v>#REF!</v>
      </c>
      <c r="AF71" s="97" t="e">
        <f t="shared" si="64"/>
        <v>#REF!</v>
      </c>
      <c r="AG71" s="3" t="e">
        <f t="shared" si="65"/>
        <v>#REF!</v>
      </c>
      <c r="AH71" s="16" t="e">
        <f t="shared" si="66"/>
        <v>#REF!</v>
      </c>
      <c r="AI71" s="16">
        <f t="shared" si="67"/>
        <v>280</v>
      </c>
      <c r="AK71" s="3">
        <f t="shared" si="68"/>
        <v>200</v>
      </c>
      <c r="AL71" s="204">
        <f t="shared" si="69"/>
        <v>196</v>
      </c>
      <c r="AM71" s="46" t="s">
        <v>855</v>
      </c>
    </row>
    <row r="72" spans="1:47" ht="13.5" hidden="1" outlineLevel="1" x14ac:dyDescent="0.15">
      <c r="A72" s="26">
        <v>3003</v>
      </c>
      <c r="B72" s="20" t="s">
        <v>15</v>
      </c>
      <c r="C72" s="16">
        <v>220</v>
      </c>
      <c r="D72" s="3">
        <v>15</v>
      </c>
      <c r="E72" s="3"/>
      <c r="F72" s="102"/>
      <c r="G72" s="104">
        <v>111</v>
      </c>
      <c r="H72" s="104" t="s">
        <v>179</v>
      </c>
      <c r="I72" s="21">
        <f t="shared" si="52"/>
        <v>17940</v>
      </c>
      <c r="J72" s="3">
        <f t="shared" si="70"/>
        <v>9500</v>
      </c>
      <c r="K72" s="15">
        <v>0.15</v>
      </c>
      <c r="L72" s="15"/>
      <c r="M72" s="58"/>
      <c r="N72" s="58">
        <v>0.03</v>
      </c>
      <c r="O72" s="92">
        <f t="shared" si="53"/>
        <v>7.9431438127090308</v>
      </c>
      <c r="P72" s="92" t="e">
        <f t="shared" si="54"/>
        <v>#REF!</v>
      </c>
      <c r="Q72" s="92" t="e">
        <f t="shared" si="55"/>
        <v>#REF!</v>
      </c>
      <c r="R72" s="92">
        <f t="shared" si="56"/>
        <v>0</v>
      </c>
      <c r="S72" s="92" t="e">
        <f t="shared" si="57"/>
        <v>#REF!</v>
      </c>
      <c r="T72" s="3" t="e">
        <f>#REF!</f>
        <v>#REF!</v>
      </c>
      <c r="U72" s="3" t="e">
        <f>#REF!*D72</f>
        <v>#REF!</v>
      </c>
      <c r="V72" s="3">
        <f t="shared" si="58"/>
        <v>13.2</v>
      </c>
      <c r="W72" s="37" t="e">
        <f t="shared" si="59"/>
        <v>#REF!</v>
      </c>
      <c r="X72" s="60" t="e">
        <f>#REF!</f>
        <v>#REF!</v>
      </c>
      <c r="Y72" s="37" t="e">
        <f t="shared" si="2"/>
        <v>#REF!</v>
      </c>
      <c r="Z72" s="16" t="e">
        <f t="shared" si="60"/>
        <v>#REF!</v>
      </c>
      <c r="AA72" s="36" t="e">
        <f t="shared" si="61"/>
        <v>#REF!</v>
      </c>
      <c r="AC72" s="16" t="e">
        <f t="shared" si="62"/>
        <v>#REF!</v>
      </c>
      <c r="AD72" s="3" t="e">
        <f t="shared" si="63"/>
        <v>#REF!</v>
      </c>
      <c r="AE72" s="97" t="e">
        <f t="shared" si="63"/>
        <v>#REF!</v>
      </c>
      <c r="AF72" s="97" t="e">
        <f t="shared" si="64"/>
        <v>#REF!</v>
      </c>
      <c r="AG72" s="3" t="e">
        <f t="shared" si="65"/>
        <v>#REF!</v>
      </c>
      <c r="AH72" s="16" t="e">
        <f t="shared" si="66"/>
        <v>#REF!</v>
      </c>
      <c r="AI72" s="16">
        <f t="shared" si="67"/>
        <v>220</v>
      </c>
      <c r="AK72" s="3">
        <f t="shared" si="68"/>
        <v>155</v>
      </c>
      <c r="AL72" s="204">
        <f t="shared" si="69"/>
        <v>154</v>
      </c>
      <c r="AM72" s="46" t="s">
        <v>855</v>
      </c>
    </row>
    <row r="73" spans="1:47" ht="13.5" hidden="1" outlineLevel="1" x14ac:dyDescent="0.15">
      <c r="A73" s="26">
        <v>3004</v>
      </c>
      <c r="B73" s="20" t="s">
        <v>174</v>
      </c>
      <c r="C73" s="16">
        <v>480</v>
      </c>
      <c r="D73" s="3">
        <v>60</v>
      </c>
      <c r="E73" s="3"/>
      <c r="F73" s="102"/>
      <c r="G73" s="104">
        <v>111</v>
      </c>
      <c r="H73" s="104" t="s">
        <v>179</v>
      </c>
      <c r="I73" s="21">
        <f t="shared" si="52"/>
        <v>17940</v>
      </c>
      <c r="J73" s="3">
        <f t="shared" si="70"/>
        <v>9500</v>
      </c>
      <c r="K73" s="15">
        <v>0.15</v>
      </c>
      <c r="L73" s="15"/>
      <c r="M73" s="58"/>
      <c r="N73" s="58">
        <v>0.03</v>
      </c>
      <c r="O73" s="92">
        <f t="shared" si="53"/>
        <v>31.772575250836123</v>
      </c>
      <c r="P73" s="92" t="e">
        <f t="shared" si="54"/>
        <v>#REF!</v>
      </c>
      <c r="Q73" s="92" t="e">
        <f t="shared" si="55"/>
        <v>#REF!</v>
      </c>
      <c r="R73" s="92">
        <f t="shared" si="56"/>
        <v>0</v>
      </c>
      <c r="S73" s="92" t="e">
        <f t="shared" si="57"/>
        <v>#REF!</v>
      </c>
      <c r="T73" s="3" t="e">
        <f>#REF!</f>
        <v>#REF!</v>
      </c>
      <c r="U73" s="3" t="e">
        <f>#REF!*D73/3</f>
        <v>#REF!</v>
      </c>
      <c r="V73" s="3">
        <f t="shared" si="58"/>
        <v>28.799999999999997</v>
      </c>
      <c r="W73" s="37" t="e">
        <f t="shared" si="59"/>
        <v>#REF!</v>
      </c>
      <c r="X73" s="60" t="e">
        <f>#REF!</f>
        <v>#REF!</v>
      </c>
      <c r="Y73" s="37" t="e">
        <f t="shared" si="2"/>
        <v>#REF!</v>
      </c>
      <c r="Z73" s="16" t="e">
        <f t="shared" si="60"/>
        <v>#REF!</v>
      </c>
      <c r="AA73" s="36" t="e">
        <f t="shared" si="61"/>
        <v>#REF!</v>
      </c>
      <c r="AC73" s="16" t="e">
        <f t="shared" si="62"/>
        <v>#REF!</v>
      </c>
      <c r="AD73" s="3" t="e">
        <f t="shared" si="63"/>
        <v>#REF!</v>
      </c>
      <c r="AE73" s="97" t="e">
        <f t="shared" si="63"/>
        <v>#REF!</v>
      </c>
      <c r="AF73" s="97" t="e">
        <f t="shared" si="64"/>
        <v>#REF!</v>
      </c>
      <c r="AG73" s="3" t="e">
        <f t="shared" si="65"/>
        <v>#REF!</v>
      </c>
      <c r="AH73" s="16" t="e">
        <f t="shared" si="66"/>
        <v>#REF!</v>
      </c>
      <c r="AI73" s="16">
        <f t="shared" si="67"/>
        <v>480</v>
      </c>
      <c r="AK73" s="3">
        <f t="shared" si="68"/>
        <v>340</v>
      </c>
      <c r="AL73" s="204">
        <f t="shared" si="69"/>
        <v>336</v>
      </c>
      <c r="AM73" s="46" t="s">
        <v>855</v>
      </c>
    </row>
    <row r="74" spans="1:47" ht="13.5" hidden="1" outlineLevel="1" x14ac:dyDescent="0.15">
      <c r="A74" s="26">
        <v>3009</v>
      </c>
      <c r="B74" s="20" t="s">
        <v>175</v>
      </c>
      <c r="C74" s="16">
        <v>600</v>
      </c>
      <c r="D74" s="3">
        <v>90</v>
      </c>
      <c r="E74" s="3"/>
      <c r="F74" s="102"/>
      <c r="G74" s="104">
        <v>111</v>
      </c>
      <c r="H74" s="104" t="s">
        <v>179</v>
      </c>
      <c r="I74" s="21">
        <f t="shared" si="52"/>
        <v>17940</v>
      </c>
      <c r="J74" s="3">
        <f t="shared" si="70"/>
        <v>9500</v>
      </c>
      <c r="K74" s="15">
        <v>0.15</v>
      </c>
      <c r="L74" s="15"/>
      <c r="M74" s="58"/>
      <c r="N74" s="58">
        <v>0.03</v>
      </c>
      <c r="O74" s="92">
        <f t="shared" si="53"/>
        <v>47.658862876254183</v>
      </c>
      <c r="P74" s="92" t="e">
        <f t="shared" si="54"/>
        <v>#REF!</v>
      </c>
      <c r="Q74" s="92" t="e">
        <f t="shared" si="55"/>
        <v>#REF!</v>
      </c>
      <c r="R74" s="92">
        <f t="shared" si="56"/>
        <v>0</v>
      </c>
      <c r="S74" s="92" t="e">
        <f t="shared" si="57"/>
        <v>#REF!</v>
      </c>
      <c r="T74" s="3" t="e">
        <f>#REF!</f>
        <v>#REF!</v>
      </c>
      <c r="U74" s="3" t="e">
        <f>#REF!*D74/3</f>
        <v>#REF!</v>
      </c>
      <c r="V74" s="3">
        <f t="shared" si="58"/>
        <v>36</v>
      </c>
      <c r="W74" s="37" t="e">
        <f t="shared" si="59"/>
        <v>#REF!</v>
      </c>
      <c r="X74" s="60" t="e">
        <f>#REF!</f>
        <v>#REF!</v>
      </c>
      <c r="Y74" s="37" t="e">
        <f t="shared" si="2"/>
        <v>#REF!</v>
      </c>
      <c r="Z74" s="16" t="e">
        <f t="shared" si="60"/>
        <v>#REF!</v>
      </c>
      <c r="AA74" s="36" t="e">
        <f t="shared" si="61"/>
        <v>#REF!</v>
      </c>
      <c r="AC74" s="16" t="e">
        <f t="shared" si="62"/>
        <v>#REF!</v>
      </c>
      <c r="AD74" s="3" t="e">
        <f t="shared" si="63"/>
        <v>#REF!</v>
      </c>
      <c r="AE74" s="97" t="e">
        <f t="shared" si="63"/>
        <v>#REF!</v>
      </c>
      <c r="AF74" s="97" t="e">
        <f t="shared" si="64"/>
        <v>#REF!</v>
      </c>
      <c r="AG74" s="3" t="e">
        <f t="shared" si="65"/>
        <v>#REF!</v>
      </c>
      <c r="AH74" s="16" t="e">
        <f t="shared" si="66"/>
        <v>#REF!</v>
      </c>
      <c r="AI74" s="16">
        <f t="shared" si="67"/>
        <v>600</v>
      </c>
      <c r="AK74" s="3">
        <f t="shared" si="68"/>
        <v>420</v>
      </c>
      <c r="AL74" s="204">
        <f t="shared" si="69"/>
        <v>420</v>
      </c>
      <c r="AM74" s="46" t="s">
        <v>855</v>
      </c>
    </row>
    <row r="75" spans="1:47" ht="25.5" hidden="1" outlineLevel="1" x14ac:dyDescent="0.15">
      <c r="A75" s="26">
        <v>3005</v>
      </c>
      <c r="B75" s="20" t="s">
        <v>779</v>
      </c>
      <c r="C75" s="16">
        <v>660</v>
      </c>
      <c r="D75" s="3">
        <v>60</v>
      </c>
      <c r="E75" s="3"/>
      <c r="F75" s="102"/>
      <c r="G75" s="104">
        <v>111</v>
      </c>
      <c r="H75" s="104" t="s">
        <v>179</v>
      </c>
      <c r="I75" s="21">
        <f t="shared" si="52"/>
        <v>17940</v>
      </c>
      <c r="J75" s="3">
        <f t="shared" si="70"/>
        <v>9500</v>
      </c>
      <c r="K75" s="15">
        <v>0.15</v>
      </c>
      <c r="L75" s="15"/>
      <c r="M75" s="58"/>
      <c r="N75" s="58">
        <v>0.03</v>
      </c>
      <c r="O75" s="92">
        <f t="shared" si="53"/>
        <v>31.772575250836123</v>
      </c>
      <c r="P75" s="92" t="e">
        <f t="shared" si="54"/>
        <v>#REF!</v>
      </c>
      <c r="Q75" s="92" t="e">
        <f t="shared" si="55"/>
        <v>#REF!</v>
      </c>
      <c r="R75" s="92">
        <f t="shared" si="56"/>
        <v>0</v>
      </c>
      <c r="S75" s="92" t="e">
        <f t="shared" si="57"/>
        <v>#REF!</v>
      </c>
      <c r="T75" s="3" t="e">
        <f>#REF!</f>
        <v>#REF!</v>
      </c>
      <c r="U75" s="3" t="e">
        <f>#REF!*D75/3</f>
        <v>#REF!</v>
      </c>
      <c r="V75" s="3">
        <f t="shared" si="58"/>
        <v>39.6</v>
      </c>
      <c r="W75" s="37" t="e">
        <f t="shared" si="59"/>
        <v>#REF!</v>
      </c>
      <c r="X75" s="60" t="e">
        <f>#REF!</f>
        <v>#REF!</v>
      </c>
      <c r="Y75" s="37" t="e">
        <f t="shared" si="2"/>
        <v>#REF!</v>
      </c>
      <c r="Z75" s="16" t="e">
        <f t="shared" si="60"/>
        <v>#REF!</v>
      </c>
      <c r="AA75" s="36" t="e">
        <f t="shared" si="61"/>
        <v>#REF!</v>
      </c>
      <c r="AC75" s="16" t="e">
        <f t="shared" si="62"/>
        <v>#REF!</v>
      </c>
      <c r="AD75" s="3" t="e">
        <f t="shared" si="63"/>
        <v>#REF!</v>
      </c>
      <c r="AE75" s="97" t="e">
        <f t="shared" si="63"/>
        <v>#REF!</v>
      </c>
      <c r="AF75" s="97" t="e">
        <f t="shared" si="64"/>
        <v>#REF!</v>
      </c>
      <c r="AG75" s="3" t="e">
        <f t="shared" si="65"/>
        <v>#REF!</v>
      </c>
      <c r="AH75" s="16" t="e">
        <f t="shared" si="66"/>
        <v>#REF!</v>
      </c>
      <c r="AI75" s="16">
        <f t="shared" si="67"/>
        <v>660</v>
      </c>
      <c r="AK75" s="3">
        <f t="shared" si="68"/>
        <v>465</v>
      </c>
      <c r="AL75" s="204">
        <f t="shared" si="69"/>
        <v>461.99999999999994</v>
      </c>
      <c r="AM75" s="46" t="s">
        <v>855</v>
      </c>
    </row>
    <row r="76" spans="1:47" ht="25.5" hidden="1" outlineLevel="1" x14ac:dyDescent="0.15">
      <c r="A76" s="26">
        <v>3006</v>
      </c>
      <c r="B76" s="20" t="s">
        <v>780</v>
      </c>
      <c r="C76" s="16">
        <v>720</v>
      </c>
      <c r="D76" s="3">
        <v>90</v>
      </c>
      <c r="E76" s="3"/>
      <c r="F76" s="102"/>
      <c r="G76" s="104">
        <v>111</v>
      </c>
      <c r="H76" s="104" t="s">
        <v>179</v>
      </c>
      <c r="I76" s="21">
        <f t="shared" si="52"/>
        <v>17940</v>
      </c>
      <c r="J76" s="3">
        <f t="shared" si="70"/>
        <v>9500</v>
      </c>
      <c r="K76" s="15">
        <v>0.15</v>
      </c>
      <c r="L76" s="15"/>
      <c r="M76" s="58"/>
      <c r="N76" s="58">
        <v>0.03</v>
      </c>
      <c r="O76" s="92">
        <f t="shared" si="53"/>
        <v>47.658862876254183</v>
      </c>
      <c r="P76" s="92" t="e">
        <f t="shared" si="54"/>
        <v>#REF!</v>
      </c>
      <c r="Q76" s="92" t="e">
        <f t="shared" si="55"/>
        <v>#REF!</v>
      </c>
      <c r="R76" s="92">
        <f t="shared" si="56"/>
        <v>0</v>
      </c>
      <c r="S76" s="92" t="e">
        <f t="shared" si="57"/>
        <v>#REF!</v>
      </c>
      <c r="T76" s="3" t="e">
        <f>#REF!</f>
        <v>#REF!</v>
      </c>
      <c r="U76" s="3" t="e">
        <f>#REF!*D76/3</f>
        <v>#REF!</v>
      </c>
      <c r="V76" s="3">
        <f t="shared" si="58"/>
        <v>43.199999999999996</v>
      </c>
      <c r="W76" s="37" t="e">
        <f t="shared" si="59"/>
        <v>#REF!</v>
      </c>
      <c r="X76" s="60" t="e">
        <f>#REF!</f>
        <v>#REF!</v>
      </c>
      <c r="Y76" s="37" t="e">
        <f t="shared" si="2"/>
        <v>#REF!</v>
      </c>
      <c r="Z76" s="16" t="e">
        <f t="shared" si="60"/>
        <v>#REF!</v>
      </c>
      <c r="AA76" s="36" t="e">
        <f t="shared" si="61"/>
        <v>#REF!</v>
      </c>
      <c r="AC76" s="16" t="e">
        <f t="shared" si="62"/>
        <v>#REF!</v>
      </c>
      <c r="AD76" s="3" t="e">
        <f t="shared" si="63"/>
        <v>#REF!</v>
      </c>
      <c r="AE76" s="97" t="e">
        <f t="shared" si="63"/>
        <v>#REF!</v>
      </c>
      <c r="AF76" s="97" t="e">
        <f t="shared" si="64"/>
        <v>#REF!</v>
      </c>
      <c r="AG76" s="3" t="e">
        <f t="shared" si="65"/>
        <v>#REF!</v>
      </c>
      <c r="AH76" s="16" t="e">
        <f t="shared" si="66"/>
        <v>#REF!</v>
      </c>
      <c r="AI76" s="16">
        <f t="shared" si="67"/>
        <v>720</v>
      </c>
      <c r="AK76" s="3">
        <f t="shared" si="68"/>
        <v>505</v>
      </c>
      <c r="AL76" s="204">
        <f t="shared" si="69"/>
        <v>503.99999999999994</v>
      </c>
      <c r="AM76" s="46" t="s">
        <v>855</v>
      </c>
    </row>
    <row r="77" spans="1:47" ht="13.5" hidden="1" outlineLevel="1" x14ac:dyDescent="0.15">
      <c r="A77" s="26" t="s">
        <v>13</v>
      </c>
      <c r="B77" s="20" t="s">
        <v>169</v>
      </c>
      <c r="C77" s="16">
        <v>700</v>
      </c>
      <c r="D77" s="3">
        <v>40</v>
      </c>
      <c r="E77" s="3"/>
      <c r="F77" s="102"/>
      <c r="G77" s="104">
        <v>111</v>
      </c>
      <c r="H77" s="104" t="s">
        <v>179</v>
      </c>
      <c r="I77" s="21">
        <f t="shared" si="52"/>
        <v>17940</v>
      </c>
      <c r="J77" s="3">
        <f t="shared" si="70"/>
        <v>9500</v>
      </c>
      <c r="K77" s="15">
        <v>0.15</v>
      </c>
      <c r="L77" s="15"/>
      <c r="M77" s="58"/>
      <c r="N77" s="58">
        <v>0.03</v>
      </c>
      <c r="O77" s="92">
        <f t="shared" si="53"/>
        <v>21.18171683389075</v>
      </c>
      <c r="P77" s="92" t="e">
        <f t="shared" si="54"/>
        <v>#REF!</v>
      </c>
      <c r="Q77" s="92" t="e">
        <f t="shared" si="55"/>
        <v>#REF!</v>
      </c>
      <c r="R77" s="92">
        <f t="shared" si="56"/>
        <v>0</v>
      </c>
      <c r="S77" s="92" t="e">
        <f t="shared" si="57"/>
        <v>#REF!</v>
      </c>
      <c r="T77" s="3" t="e">
        <f>#REF!</f>
        <v>#REF!</v>
      </c>
      <c r="U77" s="3" t="e">
        <f>#REF!*D77/3</f>
        <v>#REF!</v>
      </c>
      <c r="V77" s="3">
        <f t="shared" si="58"/>
        <v>42</v>
      </c>
      <c r="W77" s="37" t="e">
        <f t="shared" si="59"/>
        <v>#REF!</v>
      </c>
      <c r="X77" s="60" t="e">
        <f>#REF!</f>
        <v>#REF!</v>
      </c>
      <c r="Y77" s="37" t="e">
        <f t="shared" ref="Y77:Y78" si="71">O77*X77</f>
        <v>#REF!</v>
      </c>
      <c r="Z77" s="16" t="e">
        <f t="shared" si="60"/>
        <v>#REF!</v>
      </c>
      <c r="AA77" s="36" t="e">
        <f t="shared" si="61"/>
        <v>#REF!</v>
      </c>
      <c r="AC77" s="16" t="e">
        <f t="shared" si="62"/>
        <v>#REF!</v>
      </c>
      <c r="AD77" s="3" t="e">
        <f t="shared" si="63"/>
        <v>#REF!</v>
      </c>
      <c r="AE77" s="97" t="e">
        <f t="shared" si="63"/>
        <v>#REF!</v>
      </c>
      <c r="AF77" s="97" t="e">
        <f t="shared" si="64"/>
        <v>#REF!</v>
      </c>
      <c r="AG77" s="3" t="e">
        <f t="shared" si="65"/>
        <v>#REF!</v>
      </c>
      <c r="AH77" s="16" t="e">
        <f t="shared" si="66"/>
        <v>#REF!</v>
      </c>
      <c r="AI77" s="16">
        <f t="shared" si="67"/>
        <v>700</v>
      </c>
      <c r="AK77" s="3">
        <f t="shared" si="68"/>
        <v>490</v>
      </c>
      <c r="AL77" s="204">
        <f t="shared" si="69"/>
        <v>489.99999999999994</v>
      </c>
      <c r="AM77" s="46" t="s">
        <v>855</v>
      </c>
    </row>
    <row r="78" spans="1:47" ht="13.5" hidden="1" outlineLevel="1" x14ac:dyDescent="0.15">
      <c r="A78" s="26">
        <v>3008</v>
      </c>
      <c r="B78" s="62" t="s">
        <v>164</v>
      </c>
      <c r="C78" s="16">
        <v>530</v>
      </c>
      <c r="D78" s="3">
        <v>30</v>
      </c>
      <c r="E78" s="3">
        <v>15</v>
      </c>
      <c r="F78" s="103" t="s">
        <v>152</v>
      </c>
      <c r="G78" s="104">
        <v>111</v>
      </c>
      <c r="H78" s="104" t="s">
        <v>179</v>
      </c>
      <c r="I78" s="21">
        <f t="shared" si="52"/>
        <v>17940</v>
      </c>
      <c r="J78" s="3">
        <f t="shared" si="70"/>
        <v>9500</v>
      </c>
      <c r="K78" s="15">
        <v>0.15</v>
      </c>
      <c r="L78" s="15"/>
      <c r="M78" s="58"/>
      <c r="N78" s="58">
        <v>0.03</v>
      </c>
      <c r="O78" s="92">
        <f t="shared" si="53"/>
        <v>15.886287625418062</v>
      </c>
      <c r="P78" s="92" t="e">
        <f t="shared" si="54"/>
        <v>#REF!</v>
      </c>
      <c r="Q78" s="92" t="e">
        <f t="shared" si="55"/>
        <v>#REF!</v>
      </c>
      <c r="R78" s="92">
        <f t="shared" si="56"/>
        <v>0</v>
      </c>
      <c r="S78" s="92" t="e">
        <f t="shared" si="57"/>
        <v>#REF!</v>
      </c>
      <c r="T78" s="63" t="e">
        <f>#REF!</f>
        <v>#REF!</v>
      </c>
      <c r="U78" s="3" t="e">
        <f>#REF!*D78/3</f>
        <v>#REF!</v>
      </c>
      <c r="V78" s="3">
        <f t="shared" si="58"/>
        <v>31.799999999999997</v>
      </c>
      <c r="W78" s="37" t="e">
        <f t="shared" si="59"/>
        <v>#REF!</v>
      </c>
      <c r="X78" s="60" t="e">
        <f>#REF!</f>
        <v>#REF!</v>
      </c>
      <c r="Y78" s="37" t="e">
        <f t="shared" si="71"/>
        <v>#REF!</v>
      </c>
      <c r="Z78" s="16" t="e">
        <f t="shared" si="60"/>
        <v>#REF!</v>
      </c>
      <c r="AA78" s="36" t="e">
        <f t="shared" si="61"/>
        <v>#REF!</v>
      </c>
      <c r="AC78" s="16" t="e">
        <f t="shared" si="62"/>
        <v>#REF!</v>
      </c>
      <c r="AD78" s="3" t="e">
        <f t="shared" si="63"/>
        <v>#REF!</v>
      </c>
      <c r="AE78" s="97" t="e">
        <f t="shared" si="63"/>
        <v>#REF!</v>
      </c>
      <c r="AF78" s="97" t="e">
        <f t="shared" si="64"/>
        <v>#REF!</v>
      </c>
      <c r="AG78" s="3" t="e">
        <f t="shared" si="65"/>
        <v>#REF!</v>
      </c>
      <c r="AH78" s="16" t="e">
        <f t="shared" si="66"/>
        <v>#REF!</v>
      </c>
      <c r="AI78" s="16">
        <f t="shared" si="67"/>
        <v>530</v>
      </c>
      <c r="AK78" s="3">
        <f t="shared" si="68"/>
        <v>375</v>
      </c>
      <c r="AL78" s="204">
        <f t="shared" si="69"/>
        <v>371</v>
      </c>
      <c r="AM78" s="46" t="s">
        <v>855</v>
      </c>
    </row>
    <row r="79" spans="1:47" ht="13.5" hidden="1" outlineLevel="1" x14ac:dyDescent="0.15">
      <c r="A79" s="26">
        <v>3015</v>
      </c>
      <c r="B79" s="62" t="s">
        <v>610</v>
      </c>
      <c r="C79" s="16">
        <v>80</v>
      </c>
      <c r="D79" s="3"/>
      <c r="E79" s="3"/>
      <c r="F79" s="103"/>
      <c r="G79" s="104"/>
      <c r="H79" s="104" t="s">
        <v>661</v>
      </c>
      <c r="I79" s="21">
        <f t="shared" si="52"/>
        <v>17940</v>
      </c>
      <c r="J79" s="3">
        <v>0</v>
      </c>
      <c r="K79" s="15"/>
      <c r="L79" s="15"/>
      <c r="M79" s="58">
        <v>0</v>
      </c>
      <c r="N79" s="58">
        <v>0</v>
      </c>
      <c r="O79" s="92">
        <f t="shared" si="53"/>
        <v>0</v>
      </c>
      <c r="P79" s="92" t="e">
        <f t="shared" si="54"/>
        <v>#REF!</v>
      </c>
      <c r="Q79" s="92" t="e">
        <f t="shared" si="55"/>
        <v>#REF!</v>
      </c>
      <c r="R79" s="92">
        <f t="shared" si="56"/>
        <v>0</v>
      </c>
      <c r="S79" s="92" t="e">
        <f t="shared" si="57"/>
        <v>#REF!</v>
      </c>
      <c r="T79" s="63" t="e">
        <f>#REF!</f>
        <v>#REF!</v>
      </c>
      <c r="U79" s="3" t="e">
        <f>#REF!*D79</f>
        <v>#REF!</v>
      </c>
      <c r="V79" s="3">
        <f t="shared" si="58"/>
        <v>4.8</v>
      </c>
      <c r="W79" s="37" t="e">
        <f t="shared" si="59"/>
        <v>#REF!</v>
      </c>
      <c r="X79" s="60" t="e">
        <f>#REF!</f>
        <v>#REF!</v>
      </c>
      <c r="Y79" s="37" t="e">
        <f t="shared" ref="Y79:Y111" si="72">21000/I79*D79*X79</f>
        <v>#REF!</v>
      </c>
      <c r="Z79" s="16" t="e">
        <f t="shared" si="60"/>
        <v>#REF!</v>
      </c>
      <c r="AA79" s="36" t="e">
        <f t="shared" si="61"/>
        <v>#REF!</v>
      </c>
      <c r="AC79" s="16" t="e">
        <f t="shared" si="62"/>
        <v>#REF!</v>
      </c>
      <c r="AD79" s="3" t="e">
        <f t="shared" si="63"/>
        <v>#REF!</v>
      </c>
      <c r="AE79" s="97" t="e">
        <f t="shared" si="63"/>
        <v>#REF!</v>
      </c>
      <c r="AF79" s="97"/>
      <c r="AG79" s="3" t="e">
        <f t="shared" si="65"/>
        <v>#REF!</v>
      </c>
      <c r="AH79" s="16" t="e">
        <f t="shared" si="66"/>
        <v>#REF!</v>
      </c>
      <c r="AI79" s="16">
        <f t="shared" si="67"/>
        <v>80</v>
      </c>
      <c r="AK79" s="3" t="s">
        <v>40</v>
      </c>
      <c r="AL79" s="204"/>
    </row>
    <row r="80" spans="1:47" ht="13.5" hidden="1" outlineLevel="1" x14ac:dyDescent="0.15">
      <c r="A80" s="26">
        <v>3016</v>
      </c>
      <c r="B80" s="62" t="s">
        <v>611</v>
      </c>
      <c r="C80" s="16">
        <v>140</v>
      </c>
      <c r="D80" s="3"/>
      <c r="E80" s="3"/>
      <c r="F80" s="103"/>
      <c r="G80" s="104"/>
      <c r="H80" s="104" t="s">
        <v>661</v>
      </c>
      <c r="I80" s="21">
        <f t="shared" si="52"/>
        <v>17940</v>
      </c>
      <c r="J80" s="3">
        <v>0</v>
      </c>
      <c r="K80" s="15"/>
      <c r="L80" s="15"/>
      <c r="M80" s="58">
        <v>0</v>
      </c>
      <c r="N80" s="58">
        <v>0</v>
      </c>
      <c r="O80" s="92">
        <f t="shared" si="53"/>
        <v>0</v>
      </c>
      <c r="P80" s="92" t="e">
        <f t="shared" si="54"/>
        <v>#REF!</v>
      </c>
      <c r="Q80" s="92" t="e">
        <f t="shared" si="55"/>
        <v>#REF!</v>
      </c>
      <c r="R80" s="92">
        <f t="shared" si="56"/>
        <v>0</v>
      </c>
      <c r="S80" s="92" t="e">
        <f t="shared" si="57"/>
        <v>#REF!</v>
      </c>
      <c r="T80" s="63" t="e">
        <f>#REF!</f>
        <v>#REF!</v>
      </c>
      <c r="U80" s="3" t="e">
        <f>#REF!*D80</f>
        <v>#REF!</v>
      </c>
      <c r="V80" s="3">
        <f t="shared" si="58"/>
        <v>8.4</v>
      </c>
      <c r="W80" s="37" t="e">
        <f t="shared" si="59"/>
        <v>#REF!</v>
      </c>
      <c r="X80" s="60" t="e">
        <f>#REF!</f>
        <v>#REF!</v>
      </c>
      <c r="Y80" s="37" t="e">
        <f t="shared" si="72"/>
        <v>#REF!</v>
      </c>
      <c r="Z80" s="16" t="e">
        <f t="shared" si="60"/>
        <v>#REF!</v>
      </c>
      <c r="AA80" s="36" t="e">
        <f t="shared" si="61"/>
        <v>#REF!</v>
      </c>
      <c r="AC80" s="16" t="e">
        <f t="shared" si="62"/>
        <v>#REF!</v>
      </c>
      <c r="AD80" s="3" t="e">
        <f t="shared" si="63"/>
        <v>#REF!</v>
      </c>
      <c r="AE80" s="97" t="e">
        <f t="shared" si="63"/>
        <v>#REF!</v>
      </c>
      <c r="AF80" s="97"/>
      <c r="AG80" s="3" t="e">
        <f t="shared" si="65"/>
        <v>#REF!</v>
      </c>
      <c r="AH80" s="16" t="e">
        <f t="shared" si="66"/>
        <v>#REF!</v>
      </c>
      <c r="AI80" s="16">
        <f t="shared" si="67"/>
        <v>140</v>
      </c>
      <c r="AK80" s="3" t="s">
        <v>40</v>
      </c>
      <c r="AL80" s="204"/>
    </row>
    <row r="81" spans="1:38" ht="13.5" hidden="1" outlineLevel="1" x14ac:dyDescent="0.15">
      <c r="A81" s="26">
        <v>3017</v>
      </c>
      <c r="B81" s="62" t="s">
        <v>612</v>
      </c>
      <c r="C81" s="16">
        <v>30</v>
      </c>
      <c r="D81" s="3"/>
      <c r="E81" s="3"/>
      <c r="F81" s="103"/>
      <c r="G81" s="104"/>
      <c r="H81" s="104" t="s">
        <v>661</v>
      </c>
      <c r="I81" s="21">
        <f t="shared" si="52"/>
        <v>17940</v>
      </c>
      <c r="J81" s="3">
        <v>0</v>
      </c>
      <c r="K81" s="15"/>
      <c r="L81" s="15"/>
      <c r="M81" s="58">
        <v>0</v>
      </c>
      <c r="N81" s="58">
        <v>0</v>
      </c>
      <c r="O81" s="92">
        <f t="shared" si="53"/>
        <v>0</v>
      </c>
      <c r="P81" s="92" t="e">
        <f t="shared" si="54"/>
        <v>#REF!</v>
      </c>
      <c r="Q81" s="92" t="e">
        <f t="shared" si="55"/>
        <v>#REF!</v>
      </c>
      <c r="R81" s="92">
        <f t="shared" si="56"/>
        <v>0</v>
      </c>
      <c r="S81" s="92" t="e">
        <f t="shared" si="57"/>
        <v>#REF!</v>
      </c>
      <c r="T81" s="63" t="e">
        <f>#REF!</f>
        <v>#REF!</v>
      </c>
      <c r="U81" s="3" t="e">
        <f>#REF!*D81</f>
        <v>#REF!</v>
      </c>
      <c r="V81" s="3">
        <f t="shared" si="58"/>
        <v>1.7999999999999998</v>
      </c>
      <c r="W81" s="37" t="e">
        <f t="shared" si="59"/>
        <v>#REF!</v>
      </c>
      <c r="X81" s="60" t="e">
        <f>#REF!</f>
        <v>#REF!</v>
      </c>
      <c r="Y81" s="37" t="e">
        <f t="shared" si="72"/>
        <v>#REF!</v>
      </c>
      <c r="Z81" s="16" t="e">
        <f t="shared" si="60"/>
        <v>#REF!</v>
      </c>
      <c r="AA81" s="36" t="e">
        <f t="shared" si="61"/>
        <v>#REF!</v>
      </c>
      <c r="AC81" s="16" t="e">
        <f t="shared" si="62"/>
        <v>#REF!</v>
      </c>
      <c r="AD81" s="3" t="e">
        <f t="shared" si="63"/>
        <v>#REF!</v>
      </c>
      <c r="AE81" s="97" t="e">
        <f t="shared" si="63"/>
        <v>#REF!</v>
      </c>
      <c r="AF81" s="97"/>
      <c r="AG81" s="3" t="e">
        <f t="shared" si="65"/>
        <v>#REF!</v>
      </c>
      <c r="AH81" s="16" t="e">
        <f t="shared" si="66"/>
        <v>#REF!</v>
      </c>
      <c r="AI81" s="16">
        <f t="shared" si="67"/>
        <v>30</v>
      </c>
      <c r="AK81" s="3" t="s">
        <v>40</v>
      </c>
      <c r="AL81" s="204"/>
    </row>
    <row r="82" spans="1:38" ht="13.5" hidden="1" outlineLevel="1" x14ac:dyDescent="0.15">
      <c r="A82" s="26">
        <v>3018</v>
      </c>
      <c r="B82" s="62" t="s">
        <v>613</v>
      </c>
      <c r="C82" s="16">
        <v>40</v>
      </c>
      <c r="D82" s="3"/>
      <c r="E82" s="3"/>
      <c r="F82" s="103"/>
      <c r="G82" s="104"/>
      <c r="H82" s="104" t="s">
        <v>661</v>
      </c>
      <c r="I82" s="21">
        <f t="shared" si="52"/>
        <v>17940</v>
      </c>
      <c r="J82" s="3">
        <v>0</v>
      </c>
      <c r="K82" s="15"/>
      <c r="L82" s="15"/>
      <c r="M82" s="58">
        <v>0</v>
      </c>
      <c r="N82" s="58">
        <v>0</v>
      </c>
      <c r="O82" s="92">
        <f t="shared" si="53"/>
        <v>0</v>
      </c>
      <c r="P82" s="92" t="e">
        <f t="shared" si="54"/>
        <v>#REF!</v>
      </c>
      <c r="Q82" s="92" t="e">
        <f t="shared" si="55"/>
        <v>#REF!</v>
      </c>
      <c r="R82" s="92">
        <f t="shared" si="56"/>
        <v>0</v>
      </c>
      <c r="S82" s="92" t="e">
        <f t="shared" si="57"/>
        <v>#REF!</v>
      </c>
      <c r="T82" s="63" t="e">
        <f>#REF!</f>
        <v>#REF!</v>
      </c>
      <c r="U82" s="3" t="e">
        <f>#REF!*D82</f>
        <v>#REF!</v>
      </c>
      <c r="V82" s="3">
        <f t="shared" si="58"/>
        <v>2.4</v>
      </c>
      <c r="W82" s="37" t="e">
        <f t="shared" si="59"/>
        <v>#REF!</v>
      </c>
      <c r="X82" s="60" t="e">
        <f>#REF!</f>
        <v>#REF!</v>
      </c>
      <c r="Y82" s="37" t="e">
        <f t="shared" si="72"/>
        <v>#REF!</v>
      </c>
      <c r="Z82" s="16" t="e">
        <f t="shared" si="60"/>
        <v>#REF!</v>
      </c>
      <c r="AA82" s="36" t="e">
        <f t="shared" si="61"/>
        <v>#REF!</v>
      </c>
      <c r="AC82" s="16" t="e">
        <f t="shared" si="62"/>
        <v>#REF!</v>
      </c>
      <c r="AD82" s="3" t="e">
        <f t="shared" si="63"/>
        <v>#REF!</v>
      </c>
      <c r="AE82" s="97" t="e">
        <f t="shared" si="63"/>
        <v>#REF!</v>
      </c>
      <c r="AF82" s="97"/>
      <c r="AG82" s="3" t="e">
        <f t="shared" si="65"/>
        <v>#REF!</v>
      </c>
      <c r="AH82" s="16" t="e">
        <f t="shared" si="66"/>
        <v>#REF!</v>
      </c>
      <c r="AI82" s="16">
        <f t="shared" si="67"/>
        <v>40</v>
      </c>
      <c r="AK82" s="3" t="s">
        <v>40</v>
      </c>
      <c r="AL82" s="204"/>
    </row>
    <row r="83" spans="1:38" ht="13.5" hidden="1" outlineLevel="1" x14ac:dyDescent="0.15">
      <c r="A83" s="26">
        <v>3019</v>
      </c>
      <c r="B83" s="62" t="s">
        <v>614</v>
      </c>
      <c r="C83" s="16">
        <v>30</v>
      </c>
      <c r="D83" s="3"/>
      <c r="E83" s="3"/>
      <c r="F83" s="103"/>
      <c r="G83" s="104"/>
      <c r="H83" s="104" t="s">
        <v>661</v>
      </c>
      <c r="I83" s="21">
        <f t="shared" si="52"/>
        <v>17940</v>
      </c>
      <c r="J83" s="3">
        <v>0</v>
      </c>
      <c r="K83" s="15"/>
      <c r="L83" s="15"/>
      <c r="M83" s="58">
        <v>0</v>
      </c>
      <c r="N83" s="58">
        <v>0</v>
      </c>
      <c r="O83" s="92">
        <f t="shared" si="53"/>
        <v>0</v>
      </c>
      <c r="P83" s="92" t="e">
        <f t="shared" si="54"/>
        <v>#REF!</v>
      </c>
      <c r="Q83" s="92" t="e">
        <f t="shared" si="55"/>
        <v>#REF!</v>
      </c>
      <c r="R83" s="92">
        <f t="shared" si="56"/>
        <v>0</v>
      </c>
      <c r="S83" s="92" t="e">
        <f t="shared" si="57"/>
        <v>#REF!</v>
      </c>
      <c r="T83" s="63" t="e">
        <f>#REF!</f>
        <v>#REF!</v>
      </c>
      <c r="U83" s="3" t="e">
        <f>#REF!*D83</f>
        <v>#REF!</v>
      </c>
      <c r="V83" s="3">
        <f t="shared" si="58"/>
        <v>1.7999999999999998</v>
      </c>
      <c r="W83" s="37" t="e">
        <f t="shared" si="59"/>
        <v>#REF!</v>
      </c>
      <c r="X83" s="60" t="e">
        <f>#REF!</f>
        <v>#REF!</v>
      </c>
      <c r="Y83" s="37" t="e">
        <f t="shared" si="72"/>
        <v>#REF!</v>
      </c>
      <c r="Z83" s="16" t="e">
        <f t="shared" si="60"/>
        <v>#REF!</v>
      </c>
      <c r="AA83" s="36" t="e">
        <f t="shared" si="61"/>
        <v>#REF!</v>
      </c>
      <c r="AC83" s="16" t="e">
        <f t="shared" si="62"/>
        <v>#REF!</v>
      </c>
      <c r="AD83" s="3" t="e">
        <f t="shared" si="63"/>
        <v>#REF!</v>
      </c>
      <c r="AE83" s="97" t="e">
        <f t="shared" si="63"/>
        <v>#REF!</v>
      </c>
      <c r="AF83" s="97"/>
      <c r="AG83" s="3" t="e">
        <f t="shared" si="65"/>
        <v>#REF!</v>
      </c>
      <c r="AH83" s="16" t="e">
        <f t="shared" si="66"/>
        <v>#REF!</v>
      </c>
      <c r="AI83" s="16">
        <f t="shared" si="67"/>
        <v>30</v>
      </c>
      <c r="AK83" s="3" t="s">
        <v>40</v>
      </c>
      <c r="AL83" s="204"/>
    </row>
    <row r="84" spans="1:38" ht="13.5" hidden="1" outlineLevel="1" x14ac:dyDescent="0.15">
      <c r="A84" s="26">
        <v>3020</v>
      </c>
      <c r="B84" s="62" t="s">
        <v>615</v>
      </c>
      <c r="C84" s="16">
        <v>10</v>
      </c>
      <c r="D84" s="3"/>
      <c r="E84" s="3"/>
      <c r="F84" s="103"/>
      <c r="G84" s="104"/>
      <c r="H84" s="104" t="s">
        <v>661</v>
      </c>
      <c r="I84" s="21">
        <f t="shared" si="52"/>
        <v>17940</v>
      </c>
      <c r="J84" s="3">
        <v>0</v>
      </c>
      <c r="K84" s="15"/>
      <c r="L84" s="15"/>
      <c r="M84" s="58">
        <v>0</v>
      </c>
      <c r="N84" s="58">
        <v>0</v>
      </c>
      <c r="O84" s="92">
        <f t="shared" si="53"/>
        <v>0</v>
      </c>
      <c r="P84" s="92" t="e">
        <f t="shared" si="54"/>
        <v>#REF!</v>
      </c>
      <c r="Q84" s="92" t="e">
        <f t="shared" si="55"/>
        <v>#REF!</v>
      </c>
      <c r="R84" s="92">
        <f t="shared" si="56"/>
        <v>0</v>
      </c>
      <c r="S84" s="92" t="e">
        <f t="shared" si="57"/>
        <v>#REF!</v>
      </c>
      <c r="T84" s="63" t="e">
        <f>#REF!</f>
        <v>#REF!</v>
      </c>
      <c r="U84" s="3" t="e">
        <f>#REF!*D84</f>
        <v>#REF!</v>
      </c>
      <c r="V84" s="3">
        <f t="shared" si="58"/>
        <v>0.6</v>
      </c>
      <c r="W84" s="37" t="e">
        <f t="shared" si="59"/>
        <v>#REF!</v>
      </c>
      <c r="X84" s="60" t="e">
        <f>#REF!</f>
        <v>#REF!</v>
      </c>
      <c r="Y84" s="37" t="e">
        <f t="shared" si="72"/>
        <v>#REF!</v>
      </c>
      <c r="Z84" s="16" t="e">
        <f t="shared" si="60"/>
        <v>#REF!</v>
      </c>
      <c r="AA84" s="36" t="e">
        <f t="shared" si="61"/>
        <v>#REF!</v>
      </c>
      <c r="AC84" s="16" t="e">
        <f t="shared" si="62"/>
        <v>#REF!</v>
      </c>
      <c r="AD84" s="3" t="e">
        <f t="shared" si="63"/>
        <v>#REF!</v>
      </c>
      <c r="AE84" s="97" t="e">
        <f t="shared" si="63"/>
        <v>#REF!</v>
      </c>
      <c r="AF84" s="97"/>
      <c r="AG84" s="3" t="e">
        <f t="shared" si="65"/>
        <v>#REF!</v>
      </c>
      <c r="AH84" s="16" t="e">
        <f t="shared" si="66"/>
        <v>#REF!</v>
      </c>
      <c r="AI84" s="16">
        <f t="shared" si="67"/>
        <v>10</v>
      </c>
      <c r="AK84" s="3" t="s">
        <v>40</v>
      </c>
      <c r="AL84" s="204"/>
    </row>
    <row r="85" spans="1:38" ht="13.5" hidden="1" outlineLevel="1" x14ac:dyDescent="0.15">
      <c r="A85" s="26">
        <v>3021</v>
      </c>
      <c r="B85" s="62" t="s">
        <v>616</v>
      </c>
      <c r="C85" s="16">
        <v>15</v>
      </c>
      <c r="D85" s="3"/>
      <c r="E85" s="3"/>
      <c r="F85" s="103"/>
      <c r="G85" s="104"/>
      <c r="H85" s="104" t="s">
        <v>661</v>
      </c>
      <c r="I85" s="21">
        <f t="shared" si="52"/>
        <v>17940</v>
      </c>
      <c r="J85" s="3">
        <v>0</v>
      </c>
      <c r="K85" s="15"/>
      <c r="L85" s="15"/>
      <c r="M85" s="58">
        <v>0</v>
      </c>
      <c r="N85" s="58">
        <v>0</v>
      </c>
      <c r="O85" s="92">
        <f t="shared" si="53"/>
        <v>0</v>
      </c>
      <c r="P85" s="92" t="e">
        <f t="shared" si="54"/>
        <v>#REF!</v>
      </c>
      <c r="Q85" s="92" t="e">
        <f t="shared" si="55"/>
        <v>#REF!</v>
      </c>
      <c r="R85" s="92">
        <f t="shared" si="56"/>
        <v>0</v>
      </c>
      <c r="S85" s="92" t="e">
        <f t="shared" si="57"/>
        <v>#REF!</v>
      </c>
      <c r="T85" s="63" t="e">
        <f>#REF!</f>
        <v>#REF!</v>
      </c>
      <c r="U85" s="3" t="e">
        <f>#REF!*D85</f>
        <v>#REF!</v>
      </c>
      <c r="V85" s="3">
        <f t="shared" si="58"/>
        <v>0.89999999999999991</v>
      </c>
      <c r="W85" s="37" t="e">
        <f t="shared" si="59"/>
        <v>#REF!</v>
      </c>
      <c r="X85" s="60" t="e">
        <f>#REF!</f>
        <v>#REF!</v>
      </c>
      <c r="Y85" s="37" t="e">
        <f t="shared" si="72"/>
        <v>#REF!</v>
      </c>
      <c r="Z85" s="16" t="e">
        <f t="shared" si="60"/>
        <v>#REF!</v>
      </c>
      <c r="AA85" s="36" t="e">
        <f t="shared" si="61"/>
        <v>#REF!</v>
      </c>
      <c r="AC85" s="16" t="e">
        <f t="shared" si="62"/>
        <v>#REF!</v>
      </c>
      <c r="AD85" s="3" t="e">
        <f t="shared" si="63"/>
        <v>#REF!</v>
      </c>
      <c r="AE85" s="97" t="e">
        <f t="shared" si="63"/>
        <v>#REF!</v>
      </c>
      <c r="AF85" s="97"/>
      <c r="AG85" s="3" t="e">
        <f t="shared" si="65"/>
        <v>#REF!</v>
      </c>
      <c r="AH85" s="16" t="e">
        <f t="shared" si="66"/>
        <v>#REF!</v>
      </c>
      <c r="AI85" s="16">
        <f t="shared" si="67"/>
        <v>15</v>
      </c>
      <c r="AK85" s="3" t="s">
        <v>40</v>
      </c>
      <c r="AL85" s="204"/>
    </row>
    <row r="86" spans="1:38" ht="13.5" hidden="1" outlineLevel="1" x14ac:dyDescent="0.15">
      <c r="A86" s="26">
        <v>3022</v>
      </c>
      <c r="B86" s="62" t="s">
        <v>617</v>
      </c>
      <c r="C86" s="16">
        <v>40</v>
      </c>
      <c r="D86" s="3"/>
      <c r="E86" s="3"/>
      <c r="F86" s="103"/>
      <c r="G86" s="104"/>
      <c r="H86" s="104" t="s">
        <v>661</v>
      </c>
      <c r="I86" s="21">
        <f t="shared" si="52"/>
        <v>17940</v>
      </c>
      <c r="J86" s="3">
        <v>0</v>
      </c>
      <c r="K86" s="15"/>
      <c r="L86" s="15"/>
      <c r="M86" s="58">
        <v>0</v>
      </c>
      <c r="N86" s="58">
        <v>0</v>
      </c>
      <c r="O86" s="92">
        <f t="shared" si="53"/>
        <v>0</v>
      </c>
      <c r="P86" s="92" t="e">
        <f t="shared" si="54"/>
        <v>#REF!</v>
      </c>
      <c r="Q86" s="92" t="e">
        <f t="shared" si="55"/>
        <v>#REF!</v>
      </c>
      <c r="R86" s="92">
        <f t="shared" si="56"/>
        <v>0</v>
      </c>
      <c r="S86" s="92" t="e">
        <f t="shared" si="57"/>
        <v>#REF!</v>
      </c>
      <c r="T86" s="63" t="e">
        <f>#REF!</f>
        <v>#REF!</v>
      </c>
      <c r="U86" s="3" t="e">
        <f>#REF!*D86</f>
        <v>#REF!</v>
      </c>
      <c r="V86" s="3">
        <f t="shared" si="58"/>
        <v>2.4</v>
      </c>
      <c r="W86" s="37" t="e">
        <f t="shared" si="59"/>
        <v>#REF!</v>
      </c>
      <c r="X86" s="60" t="e">
        <f>#REF!</f>
        <v>#REF!</v>
      </c>
      <c r="Y86" s="37" t="e">
        <f t="shared" si="72"/>
        <v>#REF!</v>
      </c>
      <c r="Z86" s="16" t="e">
        <f t="shared" si="60"/>
        <v>#REF!</v>
      </c>
      <c r="AA86" s="36" t="e">
        <f t="shared" si="61"/>
        <v>#REF!</v>
      </c>
      <c r="AC86" s="16" t="e">
        <f t="shared" si="62"/>
        <v>#REF!</v>
      </c>
      <c r="AD86" s="3" t="e">
        <f t="shared" si="63"/>
        <v>#REF!</v>
      </c>
      <c r="AE86" s="97" t="e">
        <f t="shared" si="63"/>
        <v>#REF!</v>
      </c>
      <c r="AF86" s="97"/>
      <c r="AG86" s="3" t="e">
        <f t="shared" si="65"/>
        <v>#REF!</v>
      </c>
      <c r="AH86" s="16" t="e">
        <f t="shared" si="66"/>
        <v>#REF!</v>
      </c>
      <c r="AI86" s="16">
        <f t="shared" si="67"/>
        <v>40</v>
      </c>
      <c r="AK86" s="3" t="s">
        <v>40</v>
      </c>
      <c r="AL86" s="204"/>
    </row>
    <row r="87" spans="1:38" ht="13.5" hidden="1" outlineLevel="1" x14ac:dyDescent="0.15">
      <c r="A87" s="26">
        <v>3023</v>
      </c>
      <c r="B87" s="62" t="s">
        <v>618</v>
      </c>
      <c r="C87" s="16">
        <v>150</v>
      </c>
      <c r="D87" s="3"/>
      <c r="E87" s="3"/>
      <c r="F87" s="103"/>
      <c r="G87" s="104"/>
      <c r="H87" s="104" t="s">
        <v>661</v>
      </c>
      <c r="I87" s="21">
        <f t="shared" si="52"/>
        <v>17940</v>
      </c>
      <c r="J87" s="3">
        <v>0</v>
      </c>
      <c r="K87" s="15"/>
      <c r="L87" s="15"/>
      <c r="M87" s="58">
        <v>0</v>
      </c>
      <c r="N87" s="58">
        <v>0</v>
      </c>
      <c r="O87" s="92">
        <f t="shared" si="53"/>
        <v>0</v>
      </c>
      <c r="P87" s="92" t="e">
        <f t="shared" si="54"/>
        <v>#REF!</v>
      </c>
      <c r="Q87" s="92" t="e">
        <f t="shared" si="55"/>
        <v>#REF!</v>
      </c>
      <c r="R87" s="92">
        <f t="shared" si="56"/>
        <v>0</v>
      </c>
      <c r="S87" s="92" t="e">
        <f t="shared" si="57"/>
        <v>#REF!</v>
      </c>
      <c r="T87" s="63" t="e">
        <f>#REF!</f>
        <v>#REF!</v>
      </c>
      <c r="U87" s="3" t="e">
        <f>#REF!*D87</f>
        <v>#REF!</v>
      </c>
      <c r="V87" s="3">
        <f t="shared" si="58"/>
        <v>9</v>
      </c>
      <c r="W87" s="37" t="e">
        <f t="shared" si="59"/>
        <v>#REF!</v>
      </c>
      <c r="X87" s="60" t="e">
        <f>#REF!</f>
        <v>#REF!</v>
      </c>
      <c r="Y87" s="37" t="e">
        <f t="shared" si="72"/>
        <v>#REF!</v>
      </c>
      <c r="Z87" s="16" t="e">
        <f t="shared" si="60"/>
        <v>#REF!</v>
      </c>
      <c r="AA87" s="36" t="e">
        <f t="shared" si="61"/>
        <v>#REF!</v>
      </c>
      <c r="AC87" s="16" t="e">
        <f t="shared" si="62"/>
        <v>#REF!</v>
      </c>
      <c r="AD87" s="3" t="e">
        <f t="shared" si="63"/>
        <v>#REF!</v>
      </c>
      <c r="AE87" s="97" t="e">
        <f t="shared" si="63"/>
        <v>#REF!</v>
      </c>
      <c r="AF87" s="97"/>
      <c r="AG87" s="3" t="e">
        <f t="shared" si="65"/>
        <v>#REF!</v>
      </c>
      <c r="AH87" s="16" t="e">
        <f t="shared" si="66"/>
        <v>#REF!</v>
      </c>
      <c r="AI87" s="16">
        <f t="shared" si="67"/>
        <v>150</v>
      </c>
      <c r="AK87" s="3" t="s">
        <v>40</v>
      </c>
      <c r="AL87" s="204"/>
    </row>
    <row r="88" spans="1:38" ht="13.5" hidden="1" outlineLevel="1" x14ac:dyDescent="0.15">
      <c r="A88" s="26">
        <v>3024</v>
      </c>
      <c r="B88" s="62" t="s">
        <v>653</v>
      </c>
      <c r="C88" s="16">
        <v>25</v>
      </c>
      <c r="D88" s="3"/>
      <c r="E88" s="3"/>
      <c r="F88" s="103"/>
      <c r="G88" s="104"/>
      <c r="H88" s="104" t="s">
        <v>661</v>
      </c>
      <c r="I88" s="21">
        <f t="shared" si="52"/>
        <v>17940</v>
      </c>
      <c r="J88" s="3">
        <v>0</v>
      </c>
      <c r="K88" s="15"/>
      <c r="L88" s="15"/>
      <c r="M88" s="58">
        <v>0</v>
      </c>
      <c r="N88" s="58">
        <v>0</v>
      </c>
      <c r="O88" s="92">
        <f t="shared" si="53"/>
        <v>0</v>
      </c>
      <c r="P88" s="92" t="e">
        <f t="shared" si="54"/>
        <v>#REF!</v>
      </c>
      <c r="Q88" s="92" t="e">
        <f t="shared" si="55"/>
        <v>#REF!</v>
      </c>
      <c r="R88" s="92">
        <f t="shared" si="56"/>
        <v>0</v>
      </c>
      <c r="S88" s="92" t="e">
        <f t="shared" si="57"/>
        <v>#REF!</v>
      </c>
      <c r="T88" s="63" t="e">
        <f>#REF!</f>
        <v>#REF!</v>
      </c>
      <c r="U88" s="3" t="e">
        <f>#REF!*D88</f>
        <v>#REF!</v>
      </c>
      <c r="V88" s="3">
        <f t="shared" si="58"/>
        <v>1.5</v>
      </c>
      <c r="W88" s="37" t="e">
        <f t="shared" si="59"/>
        <v>#REF!</v>
      </c>
      <c r="X88" s="60" t="e">
        <f>#REF!</f>
        <v>#REF!</v>
      </c>
      <c r="Y88" s="37" t="e">
        <f t="shared" si="72"/>
        <v>#REF!</v>
      </c>
      <c r="Z88" s="16" t="e">
        <f t="shared" si="60"/>
        <v>#REF!</v>
      </c>
      <c r="AA88" s="36" t="e">
        <f t="shared" si="61"/>
        <v>#REF!</v>
      </c>
      <c r="AC88" s="16" t="e">
        <f t="shared" si="62"/>
        <v>#REF!</v>
      </c>
      <c r="AD88" s="3" t="e">
        <f t="shared" si="63"/>
        <v>#REF!</v>
      </c>
      <c r="AE88" s="97" t="e">
        <f t="shared" si="63"/>
        <v>#REF!</v>
      </c>
      <c r="AF88" s="97"/>
      <c r="AG88" s="3" t="e">
        <f t="shared" si="65"/>
        <v>#REF!</v>
      </c>
      <c r="AH88" s="16" t="e">
        <f t="shared" si="66"/>
        <v>#REF!</v>
      </c>
      <c r="AI88" s="16">
        <f t="shared" si="67"/>
        <v>25</v>
      </c>
      <c r="AK88" s="3" t="s">
        <v>40</v>
      </c>
      <c r="AL88" s="204"/>
    </row>
    <row r="89" spans="1:38" ht="13.5" hidden="1" outlineLevel="1" x14ac:dyDescent="0.15">
      <c r="A89" s="26">
        <v>3025</v>
      </c>
      <c r="B89" s="62" t="s">
        <v>619</v>
      </c>
      <c r="C89" s="16">
        <v>20</v>
      </c>
      <c r="D89" s="3"/>
      <c r="E89" s="3"/>
      <c r="F89" s="103"/>
      <c r="G89" s="104"/>
      <c r="H89" s="104" t="s">
        <v>661</v>
      </c>
      <c r="I89" s="21">
        <f t="shared" si="52"/>
        <v>17940</v>
      </c>
      <c r="J89" s="3">
        <v>0</v>
      </c>
      <c r="K89" s="15"/>
      <c r="L89" s="15"/>
      <c r="M89" s="58">
        <v>0</v>
      </c>
      <c r="N89" s="58">
        <v>0</v>
      </c>
      <c r="O89" s="92">
        <f t="shared" si="53"/>
        <v>0</v>
      </c>
      <c r="P89" s="92" t="e">
        <f t="shared" si="54"/>
        <v>#REF!</v>
      </c>
      <c r="Q89" s="92" t="e">
        <f t="shared" si="55"/>
        <v>#REF!</v>
      </c>
      <c r="R89" s="92">
        <f t="shared" si="56"/>
        <v>0</v>
      </c>
      <c r="S89" s="92" t="e">
        <f t="shared" si="57"/>
        <v>#REF!</v>
      </c>
      <c r="T89" s="63" t="e">
        <f>#REF!</f>
        <v>#REF!</v>
      </c>
      <c r="U89" s="3" t="e">
        <f>#REF!*D89</f>
        <v>#REF!</v>
      </c>
      <c r="V89" s="3">
        <f t="shared" si="58"/>
        <v>1.2</v>
      </c>
      <c r="W89" s="37" t="e">
        <f t="shared" si="59"/>
        <v>#REF!</v>
      </c>
      <c r="X89" s="60" t="e">
        <f>#REF!</f>
        <v>#REF!</v>
      </c>
      <c r="Y89" s="37" t="e">
        <f t="shared" si="72"/>
        <v>#REF!</v>
      </c>
      <c r="Z89" s="16" t="e">
        <f t="shared" si="60"/>
        <v>#REF!</v>
      </c>
      <c r="AA89" s="36" t="e">
        <f t="shared" si="61"/>
        <v>#REF!</v>
      </c>
      <c r="AC89" s="16" t="e">
        <f t="shared" si="62"/>
        <v>#REF!</v>
      </c>
      <c r="AD89" s="3" t="e">
        <f t="shared" si="63"/>
        <v>#REF!</v>
      </c>
      <c r="AE89" s="97" t="e">
        <f t="shared" si="63"/>
        <v>#REF!</v>
      </c>
      <c r="AF89" s="97"/>
      <c r="AG89" s="3" t="e">
        <f t="shared" si="65"/>
        <v>#REF!</v>
      </c>
      <c r="AH89" s="16" t="e">
        <f t="shared" si="66"/>
        <v>#REF!</v>
      </c>
      <c r="AI89" s="16">
        <f t="shared" si="67"/>
        <v>20</v>
      </c>
      <c r="AK89" s="3" t="s">
        <v>40</v>
      </c>
      <c r="AL89" s="204"/>
    </row>
    <row r="90" spans="1:38" ht="13.5" hidden="1" outlineLevel="1" x14ac:dyDescent="0.15">
      <c r="A90" s="26">
        <v>3026</v>
      </c>
      <c r="B90" s="62" t="s">
        <v>620</v>
      </c>
      <c r="C90" s="16">
        <v>15</v>
      </c>
      <c r="D90" s="3"/>
      <c r="E90" s="3"/>
      <c r="F90" s="103"/>
      <c r="G90" s="104"/>
      <c r="H90" s="104" t="s">
        <v>661</v>
      </c>
      <c r="I90" s="21">
        <f t="shared" si="52"/>
        <v>17940</v>
      </c>
      <c r="J90" s="3">
        <v>0</v>
      </c>
      <c r="K90" s="15"/>
      <c r="L90" s="15"/>
      <c r="M90" s="58">
        <v>0</v>
      </c>
      <c r="N90" s="58">
        <v>0</v>
      </c>
      <c r="O90" s="92">
        <f t="shared" si="53"/>
        <v>0</v>
      </c>
      <c r="P90" s="92" t="e">
        <f t="shared" si="54"/>
        <v>#REF!</v>
      </c>
      <c r="Q90" s="92" t="e">
        <f t="shared" si="55"/>
        <v>#REF!</v>
      </c>
      <c r="R90" s="92">
        <f t="shared" si="56"/>
        <v>0</v>
      </c>
      <c r="S90" s="92" t="e">
        <f t="shared" si="57"/>
        <v>#REF!</v>
      </c>
      <c r="T90" s="63" t="e">
        <f>#REF!</f>
        <v>#REF!</v>
      </c>
      <c r="U90" s="3" t="e">
        <f>#REF!*D90</f>
        <v>#REF!</v>
      </c>
      <c r="V90" s="3">
        <f t="shared" si="58"/>
        <v>0.89999999999999991</v>
      </c>
      <c r="W90" s="37" t="e">
        <f t="shared" si="59"/>
        <v>#REF!</v>
      </c>
      <c r="X90" s="60" t="e">
        <f>#REF!</f>
        <v>#REF!</v>
      </c>
      <c r="Y90" s="37" t="e">
        <f t="shared" si="72"/>
        <v>#REF!</v>
      </c>
      <c r="Z90" s="16" t="e">
        <f t="shared" si="60"/>
        <v>#REF!</v>
      </c>
      <c r="AA90" s="36" t="e">
        <f t="shared" si="61"/>
        <v>#REF!</v>
      </c>
      <c r="AC90" s="16" t="e">
        <f t="shared" si="62"/>
        <v>#REF!</v>
      </c>
      <c r="AD90" s="3" t="e">
        <f t="shared" si="63"/>
        <v>#REF!</v>
      </c>
      <c r="AE90" s="97" t="e">
        <f t="shared" si="63"/>
        <v>#REF!</v>
      </c>
      <c r="AF90" s="97"/>
      <c r="AG90" s="3" t="e">
        <f t="shared" si="65"/>
        <v>#REF!</v>
      </c>
      <c r="AH90" s="16" t="e">
        <f t="shared" si="66"/>
        <v>#REF!</v>
      </c>
      <c r="AI90" s="16">
        <f t="shared" si="67"/>
        <v>15</v>
      </c>
      <c r="AK90" s="3" t="s">
        <v>40</v>
      </c>
      <c r="AL90" s="204"/>
    </row>
    <row r="91" spans="1:38" ht="13.5" hidden="1" outlineLevel="1" x14ac:dyDescent="0.15">
      <c r="A91" s="26">
        <v>3027</v>
      </c>
      <c r="B91" s="62" t="s">
        <v>621</v>
      </c>
      <c r="C91" s="16">
        <v>70</v>
      </c>
      <c r="D91" s="3"/>
      <c r="E91" s="3"/>
      <c r="F91" s="103"/>
      <c r="G91" s="104"/>
      <c r="H91" s="104" t="s">
        <v>661</v>
      </c>
      <c r="I91" s="21">
        <f t="shared" si="52"/>
        <v>17940</v>
      </c>
      <c r="J91" s="3">
        <v>0</v>
      </c>
      <c r="K91" s="15"/>
      <c r="L91" s="15"/>
      <c r="M91" s="58">
        <v>0</v>
      </c>
      <c r="N91" s="58">
        <v>0</v>
      </c>
      <c r="O91" s="92">
        <f t="shared" si="53"/>
        <v>0</v>
      </c>
      <c r="P91" s="92" t="e">
        <f t="shared" si="54"/>
        <v>#REF!</v>
      </c>
      <c r="Q91" s="92" t="e">
        <f t="shared" si="55"/>
        <v>#REF!</v>
      </c>
      <c r="R91" s="92">
        <f t="shared" si="56"/>
        <v>0</v>
      </c>
      <c r="S91" s="92" t="e">
        <f t="shared" si="57"/>
        <v>#REF!</v>
      </c>
      <c r="T91" s="63" t="e">
        <f>#REF!</f>
        <v>#REF!</v>
      </c>
      <c r="U91" s="3" t="e">
        <f>#REF!*D91</f>
        <v>#REF!</v>
      </c>
      <c r="V91" s="3">
        <f t="shared" si="58"/>
        <v>4.2</v>
      </c>
      <c r="W91" s="37" t="e">
        <f t="shared" si="59"/>
        <v>#REF!</v>
      </c>
      <c r="X91" s="60" t="e">
        <f>#REF!</f>
        <v>#REF!</v>
      </c>
      <c r="Y91" s="37" t="e">
        <f t="shared" si="72"/>
        <v>#REF!</v>
      </c>
      <c r="Z91" s="16" t="e">
        <f t="shared" si="60"/>
        <v>#REF!</v>
      </c>
      <c r="AA91" s="36" t="e">
        <f t="shared" si="61"/>
        <v>#REF!</v>
      </c>
      <c r="AC91" s="16" t="e">
        <f t="shared" si="62"/>
        <v>#REF!</v>
      </c>
      <c r="AD91" s="3" t="e">
        <f t="shared" si="63"/>
        <v>#REF!</v>
      </c>
      <c r="AE91" s="97" t="e">
        <f t="shared" si="63"/>
        <v>#REF!</v>
      </c>
      <c r="AF91" s="97"/>
      <c r="AG91" s="3" t="e">
        <f t="shared" si="65"/>
        <v>#REF!</v>
      </c>
      <c r="AH91" s="16" t="e">
        <f t="shared" si="66"/>
        <v>#REF!</v>
      </c>
      <c r="AI91" s="16">
        <f t="shared" si="67"/>
        <v>70</v>
      </c>
      <c r="AK91" s="3" t="s">
        <v>40</v>
      </c>
      <c r="AL91" s="204"/>
    </row>
    <row r="92" spans="1:38" ht="13.5" hidden="1" outlineLevel="1" x14ac:dyDescent="0.15">
      <c r="A92" s="26">
        <v>3028</v>
      </c>
      <c r="B92" s="62" t="s">
        <v>622</v>
      </c>
      <c r="C92" s="16">
        <v>75</v>
      </c>
      <c r="D92" s="3"/>
      <c r="E92" s="3"/>
      <c r="F92" s="103"/>
      <c r="G92" s="104"/>
      <c r="H92" s="104" t="s">
        <v>661</v>
      </c>
      <c r="I92" s="21">
        <f t="shared" si="52"/>
        <v>17940</v>
      </c>
      <c r="J92" s="3">
        <v>0</v>
      </c>
      <c r="K92" s="15"/>
      <c r="L92" s="15"/>
      <c r="M92" s="58">
        <v>0</v>
      </c>
      <c r="N92" s="58">
        <v>0</v>
      </c>
      <c r="O92" s="92">
        <f t="shared" si="53"/>
        <v>0</v>
      </c>
      <c r="P92" s="92" t="e">
        <f t="shared" si="54"/>
        <v>#REF!</v>
      </c>
      <c r="Q92" s="92" t="e">
        <f t="shared" si="55"/>
        <v>#REF!</v>
      </c>
      <c r="R92" s="92">
        <f t="shared" si="56"/>
        <v>0</v>
      </c>
      <c r="S92" s="92" t="e">
        <f t="shared" si="57"/>
        <v>#REF!</v>
      </c>
      <c r="T92" s="63" t="e">
        <f>#REF!</f>
        <v>#REF!</v>
      </c>
      <c r="U92" s="3" t="e">
        <f>#REF!*D92</f>
        <v>#REF!</v>
      </c>
      <c r="V92" s="3">
        <f t="shared" si="58"/>
        <v>4.5</v>
      </c>
      <c r="W92" s="37" t="e">
        <f t="shared" si="59"/>
        <v>#REF!</v>
      </c>
      <c r="X92" s="60" t="e">
        <f>#REF!</f>
        <v>#REF!</v>
      </c>
      <c r="Y92" s="37" t="e">
        <f t="shared" si="72"/>
        <v>#REF!</v>
      </c>
      <c r="Z92" s="16" t="e">
        <f t="shared" si="60"/>
        <v>#REF!</v>
      </c>
      <c r="AA92" s="36" t="e">
        <f t="shared" si="61"/>
        <v>#REF!</v>
      </c>
      <c r="AC92" s="16" t="e">
        <f t="shared" si="62"/>
        <v>#REF!</v>
      </c>
      <c r="AD92" s="3" t="e">
        <f t="shared" si="63"/>
        <v>#REF!</v>
      </c>
      <c r="AE92" s="97" t="e">
        <f t="shared" si="63"/>
        <v>#REF!</v>
      </c>
      <c r="AF92" s="97"/>
      <c r="AG92" s="3" t="e">
        <f t="shared" si="65"/>
        <v>#REF!</v>
      </c>
      <c r="AH92" s="16" t="e">
        <f t="shared" si="66"/>
        <v>#REF!</v>
      </c>
      <c r="AI92" s="16">
        <f t="shared" si="67"/>
        <v>75</v>
      </c>
      <c r="AK92" s="3" t="s">
        <v>40</v>
      </c>
      <c r="AL92" s="204"/>
    </row>
    <row r="93" spans="1:38" ht="13.5" hidden="1" outlineLevel="1" x14ac:dyDescent="0.15">
      <c r="A93" s="26">
        <v>3029</v>
      </c>
      <c r="B93" s="62" t="s">
        <v>623</v>
      </c>
      <c r="C93" s="16">
        <v>125</v>
      </c>
      <c r="D93" s="3"/>
      <c r="E93" s="3"/>
      <c r="F93" s="103"/>
      <c r="G93" s="104"/>
      <c r="H93" s="104" t="s">
        <v>661</v>
      </c>
      <c r="I93" s="21">
        <f t="shared" si="52"/>
        <v>17940</v>
      </c>
      <c r="J93" s="3">
        <v>0</v>
      </c>
      <c r="K93" s="15"/>
      <c r="L93" s="15"/>
      <c r="M93" s="58">
        <v>0</v>
      </c>
      <c r="N93" s="58">
        <v>0</v>
      </c>
      <c r="O93" s="92">
        <f t="shared" si="53"/>
        <v>0</v>
      </c>
      <c r="P93" s="92" t="e">
        <f t="shared" si="54"/>
        <v>#REF!</v>
      </c>
      <c r="Q93" s="92" t="e">
        <f t="shared" si="55"/>
        <v>#REF!</v>
      </c>
      <c r="R93" s="92">
        <f t="shared" si="56"/>
        <v>0</v>
      </c>
      <c r="S93" s="92" t="e">
        <f t="shared" si="57"/>
        <v>#REF!</v>
      </c>
      <c r="T93" s="63" t="e">
        <f>#REF!</f>
        <v>#REF!</v>
      </c>
      <c r="U93" s="3" t="e">
        <f>#REF!*D93</f>
        <v>#REF!</v>
      </c>
      <c r="V93" s="3">
        <f t="shared" si="58"/>
        <v>7.5</v>
      </c>
      <c r="W93" s="37" t="e">
        <f t="shared" si="59"/>
        <v>#REF!</v>
      </c>
      <c r="X93" s="60" t="e">
        <f>#REF!</f>
        <v>#REF!</v>
      </c>
      <c r="Y93" s="37" t="e">
        <f t="shared" si="72"/>
        <v>#REF!</v>
      </c>
      <c r="Z93" s="16" t="e">
        <f t="shared" si="60"/>
        <v>#REF!</v>
      </c>
      <c r="AA93" s="36" t="e">
        <f t="shared" si="61"/>
        <v>#REF!</v>
      </c>
      <c r="AC93" s="16" t="e">
        <f t="shared" si="62"/>
        <v>#REF!</v>
      </c>
      <c r="AD93" s="3" t="e">
        <f t="shared" si="63"/>
        <v>#REF!</v>
      </c>
      <c r="AE93" s="97" t="e">
        <f t="shared" si="63"/>
        <v>#REF!</v>
      </c>
      <c r="AF93" s="97"/>
      <c r="AG93" s="3" t="e">
        <f t="shared" si="65"/>
        <v>#REF!</v>
      </c>
      <c r="AH93" s="16" t="e">
        <f t="shared" si="66"/>
        <v>#REF!</v>
      </c>
      <c r="AI93" s="16">
        <f t="shared" si="67"/>
        <v>125</v>
      </c>
      <c r="AK93" s="3" t="s">
        <v>40</v>
      </c>
      <c r="AL93" s="204"/>
    </row>
    <row r="94" spans="1:38" ht="13.5" hidden="1" outlineLevel="1" x14ac:dyDescent="0.15">
      <c r="A94" s="26">
        <v>3030</v>
      </c>
      <c r="B94" s="62" t="s">
        <v>624</v>
      </c>
      <c r="C94" s="16">
        <v>10</v>
      </c>
      <c r="D94" s="3"/>
      <c r="E94" s="3"/>
      <c r="F94" s="103"/>
      <c r="G94" s="104"/>
      <c r="H94" s="104" t="s">
        <v>661</v>
      </c>
      <c r="I94" s="21">
        <f t="shared" si="52"/>
        <v>17940</v>
      </c>
      <c r="J94" s="3">
        <v>0</v>
      </c>
      <c r="K94" s="15"/>
      <c r="L94" s="15"/>
      <c r="M94" s="58">
        <v>0</v>
      </c>
      <c r="N94" s="58">
        <v>0</v>
      </c>
      <c r="O94" s="92">
        <f t="shared" si="53"/>
        <v>0</v>
      </c>
      <c r="P94" s="92" t="e">
        <f t="shared" si="54"/>
        <v>#REF!</v>
      </c>
      <c r="Q94" s="92" t="e">
        <f t="shared" si="55"/>
        <v>#REF!</v>
      </c>
      <c r="R94" s="92">
        <f t="shared" si="56"/>
        <v>0</v>
      </c>
      <c r="S94" s="92" t="e">
        <f t="shared" si="57"/>
        <v>#REF!</v>
      </c>
      <c r="T94" s="63" t="e">
        <f>#REF!</f>
        <v>#REF!</v>
      </c>
      <c r="U94" s="3" t="e">
        <f>#REF!*D94</f>
        <v>#REF!</v>
      </c>
      <c r="V94" s="3">
        <f t="shared" si="58"/>
        <v>0.6</v>
      </c>
      <c r="W94" s="37" t="e">
        <f t="shared" si="59"/>
        <v>#REF!</v>
      </c>
      <c r="X94" s="60" t="e">
        <f>#REF!</f>
        <v>#REF!</v>
      </c>
      <c r="Y94" s="37" t="e">
        <f t="shared" si="72"/>
        <v>#REF!</v>
      </c>
      <c r="Z94" s="16" t="e">
        <f t="shared" si="60"/>
        <v>#REF!</v>
      </c>
      <c r="AA94" s="36" t="e">
        <f t="shared" si="61"/>
        <v>#REF!</v>
      </c>
      <c r="AC94" s="16" t="e">
        <f t="shared" si="62"/>
        <v>#REF!</v>
      </c>
      <c r="AD94" s="3" t="e">
        <f t="shared" si="63"/>
        <v>#REF!</v>
      </c>
      <c r="AE94" s="97" t="e">
        <f t="shared" si="63"/>
        <v>#REF!</v>
      </c>
      <c r="AF94" s="97"/>
      <c r="AG94" s="3" t="e">
        <f t="shared" si="65"/>
        <v>#REF!</v>
      </c>
      <c r="AH94" s="16" t="e">
        <f t="shared" si="66"/>
        <v>#REF!</v>
      </c>
      <c r="AI94" s="16">
        <f t="shared" si="67"/>
        <v>10</v>
      </c>
      <c r="AK94" s="3" t="s">
        <v>40</v>
      </c>
      <c r="AL94" s="204"/>
    </row>
    <row r="95" spans="1:38" ht="13.5" hidden="1" outlineLevel="1" x14ac:dyDescent="0.15">
      <c r="A95" s="26">
        <v>3031</v>
      </c>
      <c r="B95" s="62" t="s">
        <v>625</v>
      </c>
      <c r="C95" s="16">
        <v>35</v>
      </c>
      <c r="D95" s="3"/>
      <c r="E95" s="3"/>
      <c r="F95" s="103"/>
      <c r="G95" s="104"/>
      <c r="H95" s="104" t="s">
        <v>661</v>
      </c>
      <c r="I95" s="21">
        <f t="shared" si="52"/>
        <v>17940</v>
      </c>
      <c r="J95" s="3">
        <v>0</v>
      </c>
      <c r="K95" s="15"/>
      <c r="L95" s="15"/>
      <c r="M95" s="58">
        <v>0</v>
      </c>
      <c r="N95" s="58">
        <v>0</v>
      </c>
      <c r="O95" s="92">
        <f t="shared" si="53"/>
        <v>0</v>
      </c>
      <c r="P95" s="92" t="e">
        <f t="shared" si="54"/>
        <v>#REF!</v>
      </c>
      <c r="Q95" s="92" t="e">
        <f t="shared" si="55"/>
        <v>#REF!</v>
      </c>
      <c r="R95" s="92">
        <f t="shared" si="56"/>
        <v>0</v>
      </c>
      <c r="S95" s="92" t="e">
        <f t="shared" si="57"/>
        <v>#REF!</v>
      </c>
      <c r="T95" s="63" t="e">
        <f>#REF!</f>
        <v>#REF!</v>
      </c>
      <c r="U95" s="3" t="e">
        <f>#REF!*D95</f>
        <v>#REF!</v>
      </c>
      <c r="V95" s="3">
        <f t="shared" si="58"/>
        <v>2.1</v>
      </c>
      <c r="W95" s="37" t="e">
        <f t="shared" si="59"/>
        <v>#REF!</v>
      </c>
      <c r="X95" s="60" t="e">
        <f>#REF!</f>
        <v>#REF!</v>
      </c>
      <c r="Y95" s="37" t="e">
        <f t="shared" si="72"/>
        <v>#REF!</v>
      </c>
      <c r="Z95" s="16" t="e">
        <f t="shared" si="60"/>
        <v>#REF!</v>
      </c>
      <c r="AA95" s="36" t="e">
        <f t="shared" si="61"/>
        <v>#REF!</v>
      </c>
      <c r="AC95" s="16" t="e">
        <f t="shared" si="62"/>
        <v>#REF!</v>
      </c>
      <c r="AD95" s="3" t="e">
        <f t="shared" si="63"/>
        <v>#REF!</v>
      </c>
      <c r="AE95" s="97" t="e">
        <f t="shared" si="63"/>
        <v>#REF!</v>
      </c>
      <c r="AF95" s="97"/>
      <c r="AG95" s="3" t="e">
        <f t="shared" si="65"/>
        <v>#REF!</v>
      </c>
      <c r="AH95" s="16" t="e">
        <f t="shared" si="66"/>
        <v>#REF!</v>
      </c>
      <c r="AI95" s="16">
        <f t="shared" si="67"/>
        <v>35</v>
      </c>
      <c r="AK95" s="3" t="s">
        <v>40</v>
      </c>
      <c r="AL95" s="204"/>
    </row>
    <row r="96" spans="1:38" ht="13.5" hidden="1" outlineLevel="1" x14ac:dyDescent="0.15">
      <c r="A96" s="26">
        <v>3032</v>
      </c>
      <c r="B96" s="62" t="s">
        <v>626</v>
      </c>
      <c r="C96" s="16">
        <v>155</v>
      </c>
      <c r="D96" s="3"/>
      <c r="E96" s="3"/>
      <c r="F96" s="103"/>
      <c r="G96" s="104"/>
      <c r="H96" s="104" t="s">
        <v>661</v>
      </c>
      <c r="I96" s="21">
        <f t="shared" si="52"/>
        <v>17940</v>
      </c>
      <c r="J96" s="3">
        <v>0</v>
      </c>
      <c r="K96" s="15"/>
      <c r="L96" s="15"/>
      <c r="M96" s="58">
        <v>0</v>
      </c>
      <c r="N96" s="58">
        <v>0</v>
      </c>
      <c r="O96" s="92">
        <f t="shared" si="53"/>
        <v>0</v>
      </c>
      <c r="P96" s="92" t="e">
        <f t="shared" si="54"/>
        <v>#REF!</v>
      </c>
      <c r="Q96" s="92" t="e">
        <f t="shared" si="55"/>
        <v>#REF!</v>
      </c>
      <c r="R96" s="92">
        <f t="shared" si="56"/>
        <v>0</v>
      </c>
      <c r="S96" s="92" t="e">
        <f t="shared" si="57"/>
        <v>#REF!</v>
      </c>
      <c r="T96" s="63" t="e">
        <f>#REF!</f>
        <v>#REF!</v>
      </c>
      <c r="U96" s="3" t="e">
        <f>#REF!*D96</f>
        <v>#REF!</v>
      </c>
      <c r="V96" s="3">
        <f t="shared" si="58"/>
        <v>9.2999999999999989</v>
      </c>
      <c r="W96" s="37" t="e">
        <f t="shared" si="59"/>
        <v>#REF!</v>
      </c>
      <c r="X96" s="60" t="e">
        <f>#REF!</f>
        <v>#REF!</v>
      </c>
      <c r="Y96" s="37" t="e">
        <f t="shared" si="72"/>
        <v>#REF!</v>
      </c>
      <c r="Z96" s="16" t="e">
        <f t="shared" si="60"/>
        <v>#REF!</v>
      </c>
      <c r="AA96" s="36" t="e">
        <f t="shared" si="61"/>
        <v>#REF!</v>
      </c>
      <c r="AC96" s="16" t="e">
        <f t="shared" si="62"/>
        <v>#REF!</v>
      </c>
      <c r="AD96" s="3" t="e">
        <f t="shared" si="63"/>
        <v>#REF!</v>
      </c>
      <c r="AE96" s="97" t="e">
        <f t="shared" si="63"/>
        <v>#REF!</v>
      </c>
      <c r="AF96" s="97"/>
      <c r="AG96" s="3" t="e">
        <f t="shared" si="65"/>
        <v>#REF!</v>
      </c>
      <c r="AH96" s="16" t="e">
        <f t="shared" si="66"/>
        <v>#REF!</v>
      </c>
      <c r="AI96" s="16">
        <f t="shared" si="67"/>
        <v>155</v>
      </c>
      <c r="AK96" s="3" t="s">
        <v>40</v>
      </c>
      <c r="AL96" s="204"/>
    </row>
    <row r="97" spans="1:47" ht="13.5" hidden="1" outlineLevel="1" x14ac:dyDescent="0.15">
      <c r="A97" s="26">
        <v>3033</v>
      </c>
      <c r="B97" s="62" t="s">
        <v>627</v>
      </c>
      <c r="C97" s="16">
        <v>285</v>
      </c>
      <c r="D97" s="3"/>
      <c r="E97" s="3"/>
      <c r="F97" s="103"/>
      <c r="G97" s="104"/>
      <c r="H97" s="104" t="s">
        <v>661</v>
      </c>
      <c r="I97" s="21">
        <f t="shared" si="52"/>
        <v>17940</v>
      </c>
      <c r="J97" s="3">
        <v>0</v>
      </c>
      <c r="K97" s="15"/>
      <c r="L97" s="15"/>
      <c r="M97" s="58">
        <v>0</v>
      </c>
      <c r="N97" s="58">
        <v>0</v>
      </c>
      <c r="O97" s="92">
        <f t="shared" si="53"/>
        <v>0</v>
      </c>
      <c r="P97" s="92" t="e">
        <f t="shared" si="54"/>
        <v>#REF!</v>
      </c>
      <c r="Q97" s="92" t="e">
        <f t="shared" si="55"/>
        <v>#REF!</v>
      </c>
      <c r="R97" s="92">
        <f t="shared" si="56"/>
        <v>0</v>
      </c>
      <c r="S97" s="92" t="e">
        <f t="shared" si="57"/>
        <v>#REF!</v>
      </c>
      <c r="T97" s="63" t="e">
        <f>#REF!</f>
        <v>#REF!</v>
      </c>
      <c r="U97" s="3" t="e">
        <f>#REF!*D97</f>
        <v>#REF!</v>
      </c>
      <c r="V97" s="3">
        <f t="shared" si="58"/>
        <v>17.099999999999998</v>
      </c>
      <c r="W97" s="37" t="e">
        <f t="shared" si="59"/>
        <v>#REF!</v>
      </c>
      <c r="X97" s="60" t="e">
        <f>#REF!</f>
        <v>#REF!</v>
      </c>
      <c r="Y97" s="37" t="e">
        <f t="shared" si="72"/>
        <v>#REF!</v>
      </c>
      <c r="Z97" s="16" t="e">
        <f t="shared" si="60"/>
        <v>#REF!</v>
      </c>
      <c r="AA97" s="36" t="e">
        <f t="shared" si="61"/>
        <v>#REF!</v>
      </c>
      <c r="AC97" s="16" t="e">
        <f t="shared" si="62"/>
        <v>#REF!</v>
      </c>
      <c r="AD97" s="3" t="e">
        <f t="shared" si="63"/>
        <v>#REF!</v>
      </c>
      <c r="AE97" s="97" t="e">
        <f t="shared" si="63"/>
        <v>#REF!</v>
      </c>
      <c r="AF97" s="97"/>
      <c r="AG97" s="3" t="e">
        <f t="shared" si="65"/>
        <v>#REF!</v>
      </c>
      <c r="AH97" s="16" t="e">
        <f t="shared" si="66"/>
        <v>#REF!</v>
      </c>
      <c r="AI97" s="16">
        <f t="shared" si="67"/>
        <v>285</v>
      </c>
      <c r="AK97" s="3" t="s">
        <v>40</v>
      </c>
      <c r="AL97" s="204"/>
    </row>
    <row r="98" spans="1:47" ht="13.5" hidden="1" outlineLevel="1" x14ac:dyDescent="0.15">
      <c r="A98" s="26">
        <v>3034</v>
      </c>
      <c r="B98" s="62" t="s">
        <v>628</v>
      </c>
      <c r="C98" s="16">
        <v>175</v>
      </c>
      <c r="D98" s="3"/>
      <c r="E98" s="3"/>
      <c r="F98" s="103"/>
      <c r="G98" s="104"/>
      <c r="H98" s="104" t="s">
        <v>661</v>
      </c>
      <c r="I98" s="21">
        <f t="shared" si="52"/>
        <v>17940</v>
      </c>
      <c r="J98" s="3">
        <v>0</v>
      </c>
      <c r="K98" s="15"/>
      <c r="L98" s="15"/>
      <c r="M98" s="58">
        <v>0</v>
      </c>
      <c r="N98" s="58">
        <v>0</v>
      </c>
      <c r="O98" s="92">
        <f t="shared" si="53"/>
        <v>0</v>
      </c>
      <c r="P98" s="92" t="e">
        <f t="shared" si="54"/>
        <v>#REF!</v>
      </c>
      <c r="Q98" s="92" t="e">
        <f t="shared" si="55"/>
        <v>#REF!</v>
      </c>
      <c r="R98" s="92">
        <f t="shared" si="56"/>
        <v>0</v>
      </c>
      <c r="S98" s="92" t="e">
        <f t="shared" si="57"/>
        <v>#REF!</v>
      </c>
      <c r="T98" s="63" t="e">
        <f>#REF!</f>
        <v>#REF!</v>
      </c>
      <c r="U98" s="3" t="e">
        <f>#REF!*D98</f>
        <v>#REF!</v>
      </c>
      <c r="V98" s="3">
        <f t="shared" si="58"/>
        <v>10.5</v>
      </c>
      <c r="W98" s="37" t="e">
        <f t="shared" si="59"/>
        <v>#REF!</v>
      </c>
      <c r="X98" s="60" t="e">
        <f>#REF!</f>
        <v>#REF!</v>
      </c>
      <c r="Y98" s="37" t="e">
        <f t="shared" si="72"/>
        <v>#REF!</v>
      </c>
      <c r="Z98" s="16" t="e">
        <f t="shared" si="60"/>
        <v>#REF!</v>
      </c>
      <c r="AA98" s="36" t="e">
        <f t="shared" si="61"/>
        <v>#REF!</v>
      </c>
      <c r="AC98" s="16" t="e">
        <f t="shared" si="62"/>
        <v>#REF!</v>
      </c>
      <c r="AD98" s="3" t="e">
        <f t="shared" si="63"/>
        <v>#REF!</v>
      </c>
      <c r="AE98" s="97" t="e">
        <f t="shared" si="63"/>
        <v>#REF!</v>
      </c>
      <c r="AF98" s="97"/>
      <c r="AG98" s="3" t="e">
        <f t="shared" si="65"/>
        <v>#REF!</v>
      </c>
      <c r="AH98" s="16" t="e">
        <f t="shared" si="66"/>
        <v>#REF!</v>
      </c>
      <c r="AI98" s="16">
        <f t="shared" si="67"/>
        <v>175</v>
      </c>
      <c r="AK98" s="3" t="s">
        <v>40</v>
      </c>
      <c r="AL98" s="204"/>
    </row>
    <row r="99" spans="1:47" ht="13.5" hidden="1" outlineLevel="1" x14ac:dyDescent="0.15">
      <c r="A99" s="26">
        <v>3035</v>
      </c>
      <c r="B99" s="62" t="s">
        <v>629</v>
      </c>
      <c r="C99" s="16">
        <v>310</v>
      </c>
      <c r="D99" s="3"/>
      <c r="E99" s="3"/>
      <c r="F99" s="103"/>
      <c r="G99" s="104"/>
      <c r="H99" s="104" t="s">
        <v>661</v>
      </c>
      <c r="I99" s="21">
        <f t="shared" si="52"/>
        <v>17940</v>
      </c>
      <c r="J99" s="3">
        <v>0</v>
      </c>
      <c r="K99" s="15"/>
      <c r="L99" s="15"/>
      <c r="M99" s="58">
        <v>0</v>
      </c>
      <c r="N99" s="58">
        <v>0</v>
      </c>
      <c r="O99" s="92">
        <f t="shared" si="53"/>
        <v>0</v>
      </c>
      <c r="P99" s="92" t="e">
        <f t="shared" si="54"/>
        <v>#REF!</v>
      </c>
      <c r="Q99" s="92" t="e">
        <f t="shared" si="55"/>
        <v>#REF!</v>
      </c>
      <c r="R99" s="92">
        <f t="shared" si="56"/>
        <v>0</v>
      </c>
      <c r="S99" s="92" t="e">
        <f t="shared" si="57"/>
        <v>#REF!</v>
      </c>
      <c r="T99" s="63" t="e">
        <f>#REF!</f>
        <v>#REF!</v>
      </c>
      <c r="U99" s="3" t="e">
        <f>#REF!*D99</f>
        <v>#REF!</v>
      </c>
      <c r="V99" s="3">
        <f t="shared" si="58"/>
        <v>18.599999999999998</v>
      </c>
      <c r="W99" s="37" t="e">
        <f t="shared" si="59"/>
        <v>#REF!</v>
      </c>
      <c r="X99" s="60" t="e">
        <f>#REF!</f>
        <v>#REF!</v>
      </c>
      <c r="Y99" s="37" t="e">
        <f t="shared" si="72"/>
        <v>#REF!</v>
      </c>
      <c r="Z99" s="16" t="e">
        <f t="shared" si="60"/>
        <v>#REF!</v>
      </c>
      <c r="AA99" s="36" t="e">
        <f t="shared" si="61"/>
        <v>#REF!</v>
      </c>
      <c r="AC99" s="16" t="e">
        <f t="shared" si="62"/>
        <v>#REF!</v>
      </c>
      <c r="AD99" s="3" t="e">
        <f t="shared" si="63"/>
        <v>#REF!</v>
      </c>
      <c r="AE99" s="97" t="e">
        <f t="shared" si="63"/>
        <v>#REF!</v>
      </c>
      <c r="AF99" s="97"/>
      <c r="AG99" s="3" t="e">
        <f t="shared" si="65"/>
        <v>#REF!</v>
      </c>
      <c r="AH99" s="16" t="e">
        <f t="shared" si="66"/>
        <v>#REF!</v>
      </c>
      <c r="AI99" s="16">
        <f t="shared" si="67"/>
        <v>310</v>
      </c>
      <c r="AK99" s="3" t="s">
        <v>40</v>
      </c>
      <c r="AL99" s="204"/>
    </row>
    <row r="100" spans="1:47" ht="13.5" hidden="1" outlineLevel="1" x14ac:dyDescent="0.15">
      <c r="A100" s="26">
        <v>3036</v>
      </c>
      <c r="B100" s="62" t="s">
        <v>630</v>
      </c>
      <c r="C100" s="16">
        <v>250</v>
      </c>
      <c r="D100" s="3"/>
      <c r="E100" s="3"/>
      <c r="F100" s="103"/>
      <c r="G100" s="104"/>
      <c r="H100" s="104" t="s">
        <v>661</v>
      </c>
      <c r="I100" s="21">
        <f t="shared" si="52"/>
        <v>17940</v>
      </c>
      <c r="J100" s="3">
        <v>0</v>
      </c>
      <c r="K100" s="15"/>
      <c r="L100" s="15"/>
      <c r="M100" s="58">
        <v>0</v>
      </c>
      <c r="N100" s="58">
        <v>0</v>
      </c>
      <c r="O100" s="92">
        <f t="shared" si="53"/>
        <v>0</v>
      </c>
      <c r="P100" s="92" t="e">
        <f t="shared" si="54"/>
        <v>#REF!</v>
      </c>
      <c r="Q100" s="92" t="e">
        <f t="shared" si="55"/>
        <v>#REF!</v>
      </c>
      <c r="R100" s="92">
        <f t="shared" si="56"/>
        <v>0</v>
      </c>
      <c r="S100" s="92" t="e">
        <f t="shared" si="57"/>
        <v>#REF!</v>
      </c>
      <c r="T100" s="63" t="e">
        <f>#REF!</f>
        <v>#REF!</v>
      </c>
      <c r="U100" s="3" t="e">
        <f>#REF!*D100</f>
        <v>#REF!</v>
      </c>
      <c r="V100" s="3">
        <f t="shared" si="58"/>
        <v>15</v>
      </c>
      <c r="W100" s="37" t="e">
        <f t="shared" si="59"/>
        <v>#REF!</v>
      </c>
      <c r="X100" s="60" t="e">
        <f>#REF!</f>
        <v>#REF!</v>
      </c>
      <c r="Y100" s="37" t="e">
        <f t="shared" si="72"/>
        <v>#REF!</v>
      </c>
      <c r="Z100" s="16" t="e">
        <f t="shared" si="60"/>
        <v>#REF!</v>
      </c>
      <c r="AA100" s="36" t="e">
        <f t="shared" si="61"/>
        <v>#REF!</v>
      </c>
      <c r="AC100" s="16" t="e">
        <f t="shared" si="62"/>
        <v>#REF!</v>
      </c>
      <c r="AD100" s="3" t="e">
        <f t="shared" si="63"/>
        <v>#REF!</v>
      </c>
      <c r="AE100" s="97" t="e">
        <f t="shared" si="63"/>
        <v>#REF!</v>
      </c>
      <c r="AF100" s="97"/>
      <c r="AG100" s="3" t="e">
        <f t="shared" si="65"/>
        <v>#REF!</v>
      </c>
      <c r="AH100" s="16" t="e">
        <f t="shared" si="66"/>
        <v>#REF!</v>
      </c>
      <c r="AI100" s="16">
        <f t="shared" si="67"/>
        <v>250</v>
      </c>
      <c r="AK100" s="3" t="s">
        <v>40</v>
      </c>
      <c r="AL100" s="204"/>
    </row>
    <row r="101" spans="1:47" ht="13.5" hidden="1" outlineLevel="1" x14ac:dyDescent="0.15">
      <c r="A101" s="26">
        <v>3037</v>
      </c>
      <c r="B101" s="62" t="s">
        <v>631</v>
      </c>
      <c r="C101" s="16">
        <v>280</v>
      </c>
      <c r="D101" s="3"/>
      <c r="E101" s="3"/>
      <c r="F101" s="103"/>
      <c r="G101" s="104"/>
      <c r="H101" s="104" t="s">
        <v>661</v>
      </c>
      <c r="I101" s="21">
        <f t="shared" si="52"/>
        <v>17940</v>
      </c>
      <c r="J101" s="3">
        <v>0</v>
      </c>
      <c r="K101" s="15"/>
      <c r="L101" s="15"/>
      <c r="M101" s="58">
        <v>0</v>
      </c>
      <c r="N101" s="58">
        <v>0</v>
      </c>
      <c r="O101" s="92">
        <f t="shared" si="53"/>
        <v>0</v>
      </c>
      <c r="P101" s="92" t="e">
        <f t="shared" si="54"/>
        <v>#REF!</v>
      </c>
      <c r="Q101" s="92" t="e">
        <f t="shared" si="55"/>
        <v>#REF!</v>
      </c>
      <c r="R101" s="92">
        <f t="shared" si="56"/>
        <v>0</v>
      </c>
      <c r="S101" s="92" t="e">
        <f t="shared" si="57"/>
        <v>#REF!</v>
      </c>
      <c r="T101" s="63" t="e">
        <f>#REF!</f>
        <v>#REF!</v>
      </c>
      <c r="U101" s="3" t="e">
        <f>#REF!*D101</f>
        <v>#REF!</v>
      </c>
      <c r="V101" s="3">
        <f t="shared" si="58"/>
        <v>16.8</v>
      </c>
      <c r="W101" s="37" t="e">
        <f t="shared" si="59"/>
        <v>#REF!</v>
      </c>
      <c r="X101" s="60" t="e">
        <f>#REF!</f>
        <v>#REF!</v>
      </c>
      <c r="Y101" s="37" t="e">
        <f t="shared" si="72"/>
        <v>#REF!</v>
      </c>
      <c r="Z101" s="16" t="e">
        <f t="shared" si="60"/>
        <v>#REF!</v>
      </c>
      <c r="AA101" s="36" t="e">
        <f t="shared" si="61"/>
        <v>#REF!</v>
      </c>
      <c r="AC101" s="16" t="e">
        <f t="shared" si="62"/>
        <v>#REF!</v>
      </c>
      <c r="AD101" s="3" t="e">
        <f t="shared" si="63"/>
        <v>#REF!</v>
      </c>
      <c r="AE101" s="97" t="e">
        <f t="shared" si="63"/>
        <v>#REF!</v>
      </c>
      <c r="AF101" s="97"/>
      <c r="AG101" s="3" t="e">
        <f t="shared" si="65"/>
        <v>#REF!</v>
      </c>
      <c r="AH101" s="16" t="e">
        <f t="shared" si="66"/>
        <v>#REF!</v>
      </c>
      <c r="AI101" s="16">
        <f t="shared" si="67"/>
        <v>280</v>
      </c>
      <c r="AK101" s="3" t="s">
        <v>40</v>
      </c>
      <c r="AL101" s="204"/>
    </row>
    <row r="102" spans="1:47" ht="13.5" hidden="1" outlineLevel="1" x14ac:dyDescent="0.15">
      <c r="A102" s="26">
        <v>3038</v>
      </c>
      <c r="B102" s="62" t="s">
        <v>632</v>
      </c>
      <c r="C102" s="16">
        <v>140</v>
      </c>
      <c r="D102" s="3"/>
      <c r="E102" s="3"/>
      <c r="F102" s="103"/>
      <c r="G102" s="104"/>
      <c r="H102" s="104" t="s">
        <v>661</v>
      </c>
      <c r="I102" s="21">
        <f t="shared" si="52"/>
        <v>17940</v>
      </c>
      <c r="J102" s="3">
        <v>0</v>
      </c>
      <c r="K102" s="15"/>
      <c r="L102" s="15"/>
      <c r="M102" s="58">
        <v>0</v>
      </c>
      <c r="N102" s="58">
        <v>0</v>
      </c>
      <c r="O102" s="92">
        <f t="shared" si="53"/>
        <v>0</v>
      </c>
      <c r="P102" s="92" t="e">
        <f t="shared" si="54"/>
        <v>#REF!</v>
      </c>
      <c r="Q102" s="92" t="e">
        <f t="shared" si="55"/>
        <v>#REF!</v>
      </c>
      <c r="R102" s="92">
        <f t="shared" si="56"/>
        <v>0</v>
      </c>
      <c r="S102" s="92" t="e">
        <f t="shared" si="57"/>
        <v>#REF!</v>
      </c>
      <c r="T102" s="63" t="e">
        <f>#REF!</f>
        <v>#REF!</v>
      </c>
      <c r="U102" s="3" t="e">
        <f>#REF!*D102</f>
        <v>#REF!</v>
      </c>
      <c r="V102" s="3">
        <f t="shared" si="58"/>
        <v>8.4</v>
      </c>
      <c r="W102" s="37" t="e">
        <f t="shared" si="59"/>
        <v>#REF!</v>
      </c>
      <c r="X102" s="60" t="e">
        <f>#REF!</f>
        <v>#REF!</v>
      </c>
      <c r="Y102" s="37" t="e">
        <f t="shared" si="72"/>
        <v>#REF!</v>
      </c>
      <c r="Z102" s="16" t="e">
        <f t="shared" si="60"/>
        <v>#REF!</v>
      </c>
      <c r="AA102" s="36" t="e">
        <f t="shared" si="61"/>
        <v>#REF!</v>
      </c>
      <c r="AC102" s="16" t="e">
        <f t="shared" si="62"/>
        <v>#REF!</v>
      </c>
      <c r="AD102" s="3" t="e">
        <f t="shared" si="63"/>
        <v>#REF!</v>
      </c>
      <c r="AE102" s="97" t="e">
        <f t="shared" si="63"/>
        <v>#REF!</v>
      </c>
      <c r="AF102" s="97"/>
      <c r="AG102" s="3" t="e">
        <f t="shared" si="65"/>
        <v>#REF!</v>
      </c>
      <c r="AH102" s="16" t="e">
        <f t="shared" si="66"/>
        <v>#REF!</v>
      </c>
      <c r="AI102" s="16">
        <f t="shared" si="67"/>
        <v>140</v>
      </c>
      <c r="AK102" s="3" t="s">
        <v>40</v>
      </c>
      <c r="AL102" s="204"/>
    </row>
    <row r="103" spans="1:47" ht="13.5" hidden="1" outlineLevel="1" x14ac:dyDescent="0.15">
      <c r="A103" s="26">
        <v>3039</v>
      </c>
      <c r="B103" s="62" t="s">
        <v>633</v>
      </c>
      <c r="C103" s="16">
        <v>245</v>
      </c>
      <c r="D103" s="3"/>
      <c r="E103" s="3"/>
      <c r="F103" s="103"/>
      <c r="G103" s="104"/>
      <c r="H103" s="104" t="s">
        <v>661</v>
      </c>
      <c r="I103" s="21">
        <f t="shared" si="52"/>
        <v>17940</v>
      </c>
      <c r="J103" s="3">
        <v>0</v>
      </c>
      <c r="K103" s="15"/>
      <c r="L103" s="15"/>
      <c r="M103" s="58">
        <v>0</v>
      </c>
      <c r="N103" s="58">
        <v>0</v>
      </c>
      <c r="O103" s="92">
        <f t="shared" si="53"/>
        <v>0</v>
      </c>
      <c r="P103" s="92" t="e">
        <f t="shared" si="54"/>
        <v>#REF!</v>
      </c>
      <c r="Q103" s="92" t="e">
        <f t="shared" si="55"/>
        <v>#REF!</v>
      </c>
      <c r="R103" s="92">
        <f t="shared" si="56"/>
        <v>0</v>
      </c>
      <c r="S103" s="92" t="e">
        <f t="shared" si="57"/>
        <v>#REF!</v>
      </c>
      <c r="T103" s="63" t="e">
        <f>#REF!</f>
        <v>#REF!</v>
      </c>
      <c r="U103" s="3" t="e">
        <f>#REF!*D103</f>
        <v>#REF!</v>
      </c>
      <c r="V103" s="3">
        <f t="shared" si="58"/>
        <v>14.7</v>
      </c>
      <c r="W103" s="37" t="e">
        <f t="shared" si="59"/>
        <v>#REF!</v>
      </c>
      <c r="X103" s="60" t="e">
        <f>#REF!</f>
        <v>#REF!</v>
      </c>
      <c r="Y103" s="37" t="e">
        <f t="shared" si="72"/>
        <v>#REF!</v>
      </c>
      <c r="Z103" s="16" t="e">
        <f t="shared" si="60"/>
        <v>#REF!</v>
      </c>
      <c r="AA103" s="36" t="e">
        <f t="shared" si="61"/>
        <v>#REF!</v>
      </c>
      <c r="AC103" s="16" t="e">
        <f t="shared" si="62"/>
        <v>#REF!</v>
      </c>
      <c r="AD103" s="3" t="e">
        <f t="shared" si="63"/>
        <v>#REF!</v>
      </c>
      <c r="AE103" s="97" t="e">
        <f t="shared" si="63"/>
        <v>#REF!</v>
      </c>
      <c r="AF103" s="97"/>
      <c r="AG103" s="3" t="e">
        <f t="shared" si="65"/>
        <v>#REF!</v>
      </c>
      <c r="AH103" s="16" t="e">
        <f t="shared" si="66"/>
        <v>#REF!</v>
      </c>
      <c r="AI103" s="16">
        <f t="shared" si="67"/>
        <v>245</v>
      </c>
      <c r="AK103" s="3" t="s">
        <v>40</v>
      </c>
      <c r="AL103" s="204"/>
    </row>
    <row r="104" spans="1:47" ht="13.5" hidden="1" outlineLevel="1" x14ac:dyDescent="0.15">
      <c r="A104" s="26">
        <v>3040</v>
      </c>
      <c r="B104" s="62" t="s">
        <v>634</v>
      </c>
      <c r="C104" s="16">
        <v>10</v>
      </c>
      <c r="D104" s="3"/>
      <c r="E104" s="3"/>
      <c r="F104" s="103"/>
      <c r="G104" s="104"/>
      <c r="H104" s="104" t="s">
        <v>661</v>
      </c>
      <c r="I104" s="21">
        <f t="shared" si="52"/>
        <v>17940</v>
      </c>
      <c r="J104" s="3">
        <v>0</v>
      </c>
      <c r="K104" s="15"/>
      <c r="L104" s="15"/>
      <c r="M104" s="58">
        <v>0</v>
      </c>
      <c r="N104" s="58">
        <v>0</v>
      </c>
      <c r="O104" s="92">
        <f t="shared" si="53"/>
        <v>0</v>
      </c>
      <c r="P104" s="92" t="e">
        <f t="shared" si="54"/>
        <v>#REF!</v>
      </c>
      <c r="Q104" s="92" t="e">
        <f t="shared" si="55"/>
        <v>#REF!</v>
      </c>
      <c r="R104" s="92">
        <f t="shared" si="56"/>
        <v>0</v>
      </c>
      <c r="S104" s="92" t="e">
        <f t="shared" si="57"/>
        <v>#REF!</v>
      </c>
      <c r="T104" s="63" t="e">
        <f>#REF!</f>
        <v>#REF!</v>
      </c>
      <c r="U104" s="3" t="e">
        <f>#REF!*D104</f>
        <v>#REF!</v>
      </c>
      <c r="V104" s="3">
        <f t="shared" si="58"/>
        <v>0.6</v>
      </c>
      <c r="W104" s="37" t="e">
        <f t="shared" si="59"/>
        <v>#REF!</v>
      </c>
      <c r="X104" s="60" t="e">
        <f>#REF!</f>
        <v>#REF!</v>
      </c>
      <c r="Y104" s="37" t="e">
        <f t="shared" si="72"/>
        <v>#REF!</v>
      </c>
      <c r="Z104" s="16" t="e">
        <f t="shared" si="60"/>
        <v>#REF!</v>
      </c>
      <c r="AA104" s="36" t="e">
        <f t="shared" si="61"/>
        <v>#REF!</v>
      </c>
      <c r="AC104" s="16" t="e">
        <f t="shared" si="62"/>
        <v>#REF!</v>
      </c>
      <c r="AD104" s="3" t="e">
        <f t="shared" si="63"/>
        <v>#REF!</v>
      </c>
      <c r="AE104" s="97" t="e">
        <f t="shared" si="63"/>
        <v>#REF!</v>
      </c>
      <c r="AF104" s="97"/>
      <c r="AG104" s="3" t="e">
        <f t="shared" si="65"/>
        <v>#REF!</v>
      </c>
      <c r="AH104" s="16" t="e">
        <f t="shared" si="66"/>
        <v>#REF!</v>
      </c>
      <c r="AI104" s="16">
        <f t="shared" si="67"/>
        <v>10</v>
      </c>
      <c r="AK104" s="3" t="s">
        <v>40</v>
      </c>
      <c r="AL104" s="204"/>
    </row>
    <row r="105" spans="1:47" ht="13.5" hidden="1" outlineLevel="1" x14ac:dyDescent="0.15">
      <c r="A105" s="26">
        <v>3041</v>
      </c>
      <c r="B105" s="62" t="s">
        <v>635</v>
      </c>
      <c r="C105" s="16">
        <v>15</v>
      </c>
      <c r="D105" s="3"/>
      <c r="E105" s="3"/>
      <c r="F105" s="103"/>
      <c r="G105" s="104"/>
      <c r="H105" s="104" t="s">
        <v>661</v>
      </c>
      <c r="I105" s="21">
        <f t="shared" si="52"/>
        <v>17940</v>
      </c>
      <c r="J105" s="3">
        <v>0</v>
      </c>
      <c r="K105" s="15"/>
      <c r="L105" s="15"/>
      <c r="M105" s="58">
        <v>0</v>
      </c>
      <c r="N105" s="58">
        <v>0</v>
      </c>
      <c r="O105" s="92">
        <f t="shared" si="53"/>
        <v>0</v>
      </c>
      <c r="P105" s="92" t="e">
        <f t="shared" si="54"/>
        <v>#REF!</v>
      </c>
      <c r="Q105" s="92" t="e">
        <f t="shared" si="55"/>
        <v>#REF!</v>
      </c>
      <c r="R105" s="92">
        <f t="shared" si="56"/>
        <v>0</v>
      </c>
      <c r="S105" s="92" t="e">
        <f t="shared" si="57"/>
        <v>#REF!</v>
      </c>
      <c r="T105" s="63" t="e">
        <f>#REF!</f>
        <v>#REF!</v>
      </c>
      <c r="U105" s="3" t="e">
        <f>#REF!*D105</f>
        <v>#REF!</v>
      </c>
      <c r="V105" s="3">
        <f t="shared" si="58"/>
        <v>0.89999999999999991</v>
      </c>
      <c r="W105" s="37" t="e">
        <f t="shared" si="59"/>
        <v>#REF!</v>
      </c>
      <c r="X105" s="60" t="e">
        <f>#REF!</f>
        <v>#REF!</v>
      </c>
      <c r="Y105" s="37" t="e">
        <f t="shared" si="72"/>
        <v>#REF!</v>
      </c>
      <c r="Z105" s="16" t="e">
        <f t="shared" si="60"/>
        <v>#REF!</v>
      </c>
      <c r="AA105" s="36" t="e">
        <f t="shared" si="61"/>
        <v>#REF!</v>
      </c>
      <c r="AC105" s="16" t="e">
        <f t="shared" si="62"/>
        <v>#REF!</v>
      </c>
      <c r="AD105" s="3" t="e">
        <f t="shared" si="63"/>
        <v>#REF!</v>
      </c>
      <c r="AE105" s="97" t="e">
        <f t="shared" si="63"/>
        <v>#REF!</v>
      </c>
      <c r="AF105" s="97"/>
      <c r="AG105" s="3" t="e">
        <f t="shared" si="65"/>
        <v>#REF!</v>
      </c>
      <c r="AH105" s="16" t="e">
        <f t="shared" si="66"/>
        <v>#REF!</v>
      </c>
      <c r="AI105" s="16">
        <f t="shared" si="67"/>
        <v>15</v>
      </c>
      <c r="AK105" s="3" t="s">
        <v>40</v>
      </c>
      <c r="AL105" s="204"/>
    </row>
    <row r="106" spans="1:47" ht="13.5" hidden="1" outlineLevel="1" x14ac:dyDescent="0.15">
      <c r="A106" s="26">
        <v>3042</v>
      </c>
      <c r="B106" s="62" t="s">
        <v>636</v>
      </c>
      <c r="C106" s="16">
        <v>115</v>
      </c>
      <c r="D106" s="3"/>
      <c r="E106" s="3"/>
      <c r="F106" s="103"/>
      <c r="G106" s="104"/>
      <c r="H106" s="104" t="s">
        <v>661</v>
      </c>
      <c r="I106" s="21">
        <f t="shared" si="52"/>
        <v>17940</v>
      </c>
      <c r="J106" s="3">
        <v>0</v>
      </c>
      <c r="K106" s="15"/>
      <c r="L106" s="15"/>
      <c r="M106" s="58">
        <v>0</v>
      </c>
      <c r="N106" s="58">
        <v>0</v>
      </c>
      <c r="O106" s="92">
        <f t="shared" si="53"/>
        <v>0</v>
      </c>
      <c r="P106" s="92" t="e">
        <f t="shared" si="54"/>
        <v>#REF!</v>
      </c>
      <c r="Q106" s="92" t="e">
        <f t="shared" si="55"/>
        <v>#REF!</v>
      </c>
      <c r="R106" s="92">
        <f t="shared" si="56"/>
        <v>0</v>
      </c>
      <c r="S106" s="92" t="e">
        <f t="shared" si="57"/>
        <v>#REF!</v>
      </c>
      <c r="T106" s="63" t="e">
        <f>#REF!</f>
        <v>#REF!</v>
      </c>
      <c r="U106" s="3" t="e">
        <f>#REF!*D106</f>
        <v>#REF!</v>
      </c>
      <c r="V106" s="3">
        <f t="shared" si="58"/>
        <v>6.8999999999999995</v>
      </c>
      <c r="W106" s="37" t="e">
        <f t="shared" si="59"/>
        <v>#REF!</v>
      </c>
      <c r="X106" s="60" t="e">
        <f>#REF!</f>
        <v>#REF!</v>
      </c>
      <c r="Y106" s="37" t="e">
        <f t="shared" si="72"/>
        <v>#REF!</v>
      </c>
      <c r="Z106" s="16" t="e">
        <f t="shared" si="60"/>
        <v>#REF!</v>
      </c>
      <c r="AA106" s="36" t="e">
        <f t="shared" si="61"/>
        <v>#REF!</v>
      </c>
      <c r="AC106" s="16" t="e">
        <f t="shared" si="62"/>
        <v>#REF!</v>
      </c>
      <c r="AD106" s="3" t="e">
        <f t="shared" si="63"/>
        <v>#REF!</v>
      </c>
      <c r="AE106" s="97" t="e">
        <f t="shared" si="63"/>
        <v>#REF!</v>
      </c>
      <c r="AF106" s="97"/>
      <c r="AG106" s="3" t="e">
        <f t="shared" si="65"/>
        <v>#REF!</v>
      </c>
      <c r="AH106" s="16" t="e">
        <f t="shared" si="66"/>
        <v>#REF!</v>
      </c>
      <c r="AI106" s="16">
        <f t="shared" si="67"/>
        <v>115</v>
      </c>
      <c r="AK106" s="3" t="s">
        <v>40</v>
      </c>
      <c r="AL106" s="204"/>
    </row>
    <row r="107" spans="1:47" ht="13.5" hidden="1" outlineLevel="1" x14ac:dyDescent="0.15">
      <c r="A107" s="26">
        <v>3043</v>
      </c>
      <c r="B107" s="62" t="s">
        <v>637</v>
      </c>
      <c r="C107" s="16">
        <v>400</v>
      </c>
      <c r="D107" s="3"/>
      <c r="E107" s="3"/>
      <c r="F107" s="103"/>
      <c r="G107" s="104"/>
      <c r="H107" s="104" t="s">
        <v>661</v>
      </c>
      <c r="I107" s="21">
        <f t="shared" si="52"/>
        <v>17940</v>
      </c>
      <c r="J107" s="3">
        <v>0</v>
      </c>
      <c r="K107" s="15"/>
      <c r="L107" s="15"/>
      <c r="M107" s="58">
        <v>0</v>
      </c>
      <c r="N107" s="58">
        <v>0</v>
      </c>
      <c r="O107" s="92">
        <f t="shared" si="53"/>
        <v>0</v>
      </c>
      <c r="P107" s="92" t="e">
        <f t="shared" si="54"/>
        <v>#REF!</v>
      </c>
      <c r="Q107" s="92" t="e">
        <f t="shared" si="55"/>
        <v>#REF!</v>
      </c>
      <c r="R107" s="92">
        <f t="shared" si="56"/>
        <v>0</v>
      </c>
      <c r="S107" s="92" t="e">
        <f t="shared" si="57"/>
        <v>#REF!</v>
      </c>
      <c r="T107" s="63" t="e">
        <f>#REF!</f>
        <v>#REF!</v>
      </c>
      <c r="U107" s="3" t="e">
        <f>#REF!*D107</f>
        <v>#REF!</v>
      </c>
      <c r="V107" s="3">
        <f t="shared" si="58"/>
        <v>24</v>
      </c>
      <c r="W107" s="37" t="e">
        <f t="shared" si="59"/>
        <v>#REF!</v>
      </c>
      <c r="X107" s="60" t="e">
        <f>#REF!</f>
        <v>#REF!</v>
      </c>
      <c r="Y107" s="37" t="e">
        <f t="shared" si="72"/>
        <v>#REF!</v>
      </c>
      <c r="Z107" s="16" t="e">
        <f t="shared" si="60"/>
        <v>#REF!</v>
      </c>
      <c r="AA107" s="36" t="e">
        <f t="shared" si="61"/>
        <v>#REF!</v>
      </c>
      <c r="AC107" s="16" t="e">
        <f t="shared" si="62"/>
        <v>#REF!</v>
      </c>
      <c r="AD107" s="3" t="e">
        <f t="shared" si="63"/>
        <v>#REF!</v>
      </c>
      <c r="AE107" s="97" t="e">
        <f t="shared" si="63"/>
        <v>#REF!</v>
      </c>
      <c r="AF107" s="97"/>
      <c r="AG107" s="3" t="e">
        <f t="shared" si="65"/>
        <v>#REF!</v>
      </c>
      <c r="AH107" s="16" t="e">
        <f t="shared" si="66"/>
        <v>#REF!</v>
      </c>
      <c r="AI107" s="16">
        <f t="shared" si="67"/>
        <v>400</v>
      </c>
      <c r="AK107" s="3" t="s">
        <v>40</v>
      </c>
      <c r="AL107" s="204"/>
      <c r="AM107" s="46" t="s">
        <v>843</v>
      </c>
    </row>
    <row r="108" spans="1:47" ht="13.5" hidden="1" outlineLevel="1" x14ac:dyDescent="0.15">
      <c r="A108" s="26">
        <v>3044</v>
      </c>
      <c r="B108" s="62" t="s">
        <v>638</v>
      </c>
      <c r="C108" s="16">
        <v>150</v>
      </c>
      <c r="D108" s="3"/>
      <c r="E108" s="3"/>
      <c r="F108" s="103"/>
      <c r="G108" s="104"/>
      <c r="H108" s="104" t="s">
        <v>661</v>
      </c>
      <c r="I108" s="21">
        <f t="shared" si="52"/>
        <v>17940</v>
      </c>
      <c r="J108" s="3">
        <v>0</v>
      </c>
      <c r="K108" s="15"/>
      <c r="L108" s="15"/>
      <c r="M108" s="58">
        <v>0</v>
      </c>
      <c r="N108" s="58">
        <v>0</v>
      </c>
      <c r="O108" s="92">
        <f t="shared" si="53"/>
        <v>0</v>
      </c>
      <c r="P108" s="92" t="e">
        <f t="shared" si="54"/>
        <v>#REF!</v>
      </c>
      <c r="Q108" s="92" t="e">
        <f t="shared" si="55"/>
        <v>#REF!</v>
      </c>
      <c r="R108" s="92">
        <f t="shared" si="56"/>
        <v>0</v>
      </c>
      <c r="S108" s="92" t="e">
        <f t="shared" si="57"/>
        <v>#REF!</v>
      </c>
      <c r="T108" s="63" t="e">
        <f>#REF!</f>
        <v>#REF!</v>
      </c>
      <c r="U108" s="3" t="e">
        <f>#REF!*D108</f>
        <v>#REF!</v>
      </c>
      <c r="V108" s="3">
        <f t="shared" si="58"/>
        <v>9</v>
      </c>
      <c r="W108" s="37" t="e">
        <f t="shared" si="59"/>
        <v>#REF!</v>
      </c>
      <c r="X108" s="60" t="e">
        <f>#REF!</f>
        <v>#REF!</v>
      </c>
      <c r="Y108" s="37" t="e">
        <f t="shared" si="72"/>
        <v>#REF!</v>
      </c>
      <c r="Z108" s="16" t="e">
        <f t="shared" si="60"/>
        <v>#REF!</v>
      </c>
      <c r="AA108" s="36" t="e">
        <f t="shared" si="61"/>
        <v>#REF!</v>
      </c>
      <c r="AC108" s="16" t="e">
        <f t="shared" si="62"/>
        <v>#REF!</v>
      </c>
      <c r="AD108" s="3" t="e">
        <f t="shared" si="63"/>
        <v>#REF!</v>
      </c>
      <c r="AE108" s="97" t="e">
        <f t="shared" si="63"/>
        <v>#REF!</v>
      </c>
      <c r="AF108" s="97"/>
      <c r="AG108" s="3" t="e">
        <f t="shared" si="65"/>
        <v>#REF!</v>
      </c>
      <c r="AH108" s="16" t="e">
        <f t="shared" si="66"/>
        <v>#REF!</v>
      </c>
      <c r="AI108" s="16">
        <f t="shared" si="67"/>
        <v>150</v>
      </c>
      <c r="AK108" s="3" t="s">
        <v>40</v>
      </c>
      <c r="AL108" s="204"/>
    </row>
    <row r="109" spans="1:47" ht="13.5" hidden="1" outlineLevel="1" x14ac:dyDescent="0.15">
      <c r="A109" s="26">
        <v>3046</v>
      </c>
      <c r="B109" s="62" t="s">
        <v>639</v>
      </c>
      <c r="C109" s="16">
        <v>10</v>
      </c>
      <c r="D109" s="3"/>
      <c r="E109" s="3"/>
      <c r="F109" s="103"/>
      <c r="G109" s="104"/>
      <c r="H109" s="104" t="s">
        <v>661</v>
      </c>
      <c r="I109" s="21">
        <f t="shared" si="52"/>
        <v>17940</v>
      </c>
      <c r="J109" s="3">
        <v>0</v>
      </c>
      <c r="K109" s="15"/>
      <c r="L109" s="15"/>
      <c r="M109" s="58">
        <v>0</v>
      </c>
      <c r="N109" s="58">
        <v>0</v>
      </c>
      <c r="O109" s="92">
        <f t="shared" si="53"/>
        <v>0</v>
      </c>
      <c r="P109" s="92" t="e">
        <f t="shared" si="54"/>
        <v>#REF!</v>
      </c>
      <c r="Q109" s="92" t="e">
        <f t="shared" si="55"/>
        <v>#REF!</v>
      </c>
      <c r="R109" s="92">
        <f t="shared" si="56"/>
        <v>0</v>
      </c>
      <c r="S109" s="92" t="e">
        <f t="shared" si="57"/>
        <v>#REF!</v>
      </c>
      <c r="T109" s="63" t="e">
        <f>#REF!</f>
        <v>#REF!</v>
      </c>
      <c r="U109" s="3" t="e">
        <f>#REF!*D109</f>
        <v>#REF!</v>
      </c>
      <c r="V109" s="3">
        <f t="shared" si="58"/>
        <v>0.6</v>
      </c>
      <c r="W109" s="37" t="e">
        <f t="shared" si="59"/>
        <v>#REF!</v>
      </c>
      <c r="X109" s="60" t="e">
        <f>#REF!</f>
        <v>#REF!</v>
      </c>
      <c r="Y109" s="37" t="e">
        <f t="shared" si="72"/>
        <v>#REF!</v>
      </c>
      <c r="Z109" s="16" t="e">
        <f t="shared" si="60"/>
        <v>#REF!</v>
      </c>
      <c r="AA109" s="36" t="e">
        <f t="shared" si="61"/>
        <v>#REF!</v>
      </c>
      <c r="AC109" s="16" t="e">
        <f t="shared" si="62"/>
        <v>#REF!</v>
      </c>
      <c r="AD109" s="3" t="e">
        <f t="shared" si="63"/>
        <v>#REF!</v>
      </c>
      <c r="AE109" s="97" t="e">
        <f t="shared" si="63"/>
        <v>#REF!</v>
      </c>
      <c r="AF109" s="97"/>
      <c r="AG109" s="3" t="e">
        <f t="shared" si="65"/>
        <v>#REF!</v>
      </c>
      <c r="AH109" s="16" t="e">
        <f t="shared" si="66"/>
        <v>#REF!</v>
      </c>
      <c r="AI109" s="16">
        <f t="shared" si="67"/>
        <v>10</v>
      </c>
      <c r="AK109" s="3" t="s">
        <v>40</v>
      </c>
      <c r="AL109" s="204"/>
    </row>
    <row r="110" spans="1:47" ht="13.5" hidden="1" outlineLevel="1" x14ac:dyDescent="0.15">
      <c r="A110" s="26">
        <v>3048</v>
      </c>
      <c r="B110" s="20" t="s">
        <v>609</v>
      </c>
      <c r="C110" s="16">
        <v>460</v>
      </c>
      <c r="D110" s="3"/>
      <c r="E110" s="3"/>
      <c r="F110" s="102"/>
      <c r="G110" s="104">
        <v>111</v>
      </c>
      <c r="H110" s="104" t="s">
        <v>661</v>
      </c>
      <c r="I110" s="21">
        <f t="shared" si="52"/>
        <v>17940</v>
      </c>
      <c r="J110" s="3">
        <v>0</v>
      </c>
      <c r="K110" s="15"/>
      <c r="L110" s="15"/>
      <c r="M110" s="58">
        <v>0</v>
      </c>
      <c r="N110" s="58">
        <v>0</v>
      </c>
      <c r="O110" s="92">
        <f t="shared" si="53"/>
        <v>0</v>
      </c>
      <c r="P110" s="92" t="e">
        <f t="shared" si="54"/>
        <v>#REF!</v>
      </c>
      <c r="Q110" s="92" t="e">
        <f t="shared" si="55"/>
        <v>#REF!</v>
      </c>
      <c r="R110" s="92">
        <f t="shared" si="56"/>
        <v>0</v>
      </c>
      <c r="S110" s="92" t="e">
        <f t="shared" si="57"/>
        <v>#REF!</v>
      </c>
      <c r="T110" s="3" t="e">
        <f>#REF!</f>
        <v>#REF!</v>
      </c>
      <c r="U110" s="3" t="e">
        <f>#REF!*D110</f>
        <v>#REF!</v>
      </c>
      <c r="V110" s="3">
        <f t="shared" si="58"/>
        <v>27.599999999999998</v>
      </c>
      <c r="W110" s="37" t="e">
        <f t="shared" si="59"/>
        <v>#REF!</v>
      </c>
      <c r="X110" s="60" t="e">
        <f>#REF!</f>
        <v>#REF!</v>
      </c>
      <c r="Y110" s="37" t="e">
        <f t="shared" si="72"/>
        <v>#REF!</v>
      </c>
      <c r="Z110" s="16" t="e">
        <f t="shared" si="60"/>
        <v>#REF!</v>
      </c>
      <c r="AA110" s="36" t="e">
        <f t="shared" si="61"/>
        <v>#REF!</v>
      </c>
      <c r="AC110" s="16" t="e">
        <f t="shared" si="62"/>
        <v>#REF!</v>
      </c>
      <c r="AD110" s="3" t="e">
        <f t="shared" si="63"/>
        <v>#REF!</v>
      </c>
      <c r="AE110" s="97" t="e">
        <f t="shared" si="63"/>
        <v>#REF!</v>
      </c>
      <c r="AF110" s="97"/>
      <c r="AG110" s="3" t="e">
        <f t="shared" si="65"/>
        <v>#REF!</v>
      </c>
      <c r="AH110" s="16" t="e">
        <f t="shared" si="66"/>
        <v>#REF!</v>
      </c>
      <c r="AI110" s="16">
        <f t="shared" si="67"/>
        <v>460</v>
      </c>
      <c r="AK110" s="3" t="s">
        <v>40</v>
      </c>
      <c r="AL110" s="204"/>
    </row>
    <row r="111" spans="1:47" ht="25.5" hidden="1" outlineLevel="1" x14ac:dyDescent="0.15">
      <c r="A111" s="26">
        <v>3049</v>
      </c>
      <c r="B111" s="20" t="s">
        <v>844</v>
      </c>
      <c r="C111" s="16">
        <v>1350</v>
      </c>
      <c r="D111" s="3"/>
      <c r="E111" s="3"/>
      <c r="F111" s="102"/>
      <c r="G111" s="104">
        <v>111</v>
      </c>
      <c r="H111" s="104" t="s">
        <v>661</v>
      </c>
      <c r="I111" s="21">
        <f t="shared" si="52"/>
        <v>17940</v>
      </c>
      <c r="J111" s="3">
        <v>0</v>
      </c>
      <c r="K111" s="15"/>
      <c r="L111" s="15"/>
      <c r="M111" s="58">
        <v>0</v>
      </c>
      <c r="N111" s="58">
        <v>0</v>
      </c>
      <c r="O111" s="92">
        <f t="shared" si="53"/>
        <v>0</v>
      </c>
      <c r="P111" s="92" t="e">
        <f t="shared" si="54"/>
        <v>#REF!</v>
      </c>
      <c r="Q111" s="92" t="e">
        <f t="shared" si="55"/>
        <v>#REF!</v>
      </c>
      <c r="R111" s="92">
        <f t="shared" si="56"/>
        <v>0</v>
      </c>
      <c r="S111" s="92" t="e">
        <f t="shared" si="57"/>
        <v>#REF!</v>
      </c>
      <c r="T111" s="3" t="e">
        <f>#REF!</f>
        <v>#REF!</v>
      </c>
      <c r="U111" s="3" t="e">
        <f>#REF!*D111</f>
        <v>#REF!</v>
      </c>
      <c r="V111" s="3">
        <f t="shared" si="58"/>
        <v>81</v>
      </c>
      <c r="W111" s="37" t="e">
        <f t="shared" si="59"/>
        <v>#REF!</v>
      </c>
      <c r="X111" s="60" t="e">
        <f>#REF!</f>
        <v>#REF!</v>
      </c>
      <c r="Y111" s="37" t="e">
        <f t="shared" si="72"/>
        <v>#REF!</v>
      </c>
      <c r="Z111" s="16" t="e">
        <f t="shared" si="60"/>
        <v>#REF!</v>
      </c>
      <c r="AA111" s="36" t="e">
        <f t="shared" si="61"/>
        <v>#REF!</v>
      </c>
      <c r="AC111" s="16" t="e">
        <f t="shared" si="62"/>
        <v>#REF!</v>
      </c>
      <c r="AD111" s="3" t="e">
        <f t="shared" ref="AD111:AE111" si="73">T111</f>
        <v>#REF!</v>
      </c>
      <c r="AE111" s="97" t="e">
        <f t="shared" si="73"/>
        <v>#REF!</v>
      </c>
      <c r="AF111" s="97"/>
      <c r="AG111" s="3" t="e">
        <f t="shared" si="65"/>
        <v>#REF!</v>
      </c>
      <c r="AH111" s="16" t="e">
        <f t="shared" si="66"/>
        <v>#REF!</v>
      </c>
      <c r="AI111" s="16">
        <f t="shared" si="67"/>
        <v>1350</v>
      </c>
      <c r="AK111" s="3" t="s">
        <v>40</v>
      </c>
      <c r="AL111" s="204"/>
      <c r="AM111" s="46" t="s">
        <v>845</v>
      </c>
    </row>
    <row r="112" spans="1:47" s="12" customFormat="1" ht="13.5" hidden="1" x14ac:dyDescent="0.15">
      <c r="A112" s="25">
        <v>4000</v>
      </c>
      <c r="B112" s="56" t="s">
        <v>16</v>
      </c>
      <c r="C112" s="212"/>
      <c r="D112" s="56"/>
      <c r="E112" s="56"/>
      <c r="F112" s="128"/>
      <c r="G112" s="137"/>
      <c r="H112" s="137"/>
      <c r="I112" s="5"/>
      <c r="J112" s="6"/>
      <c r="K112" s="7"/>
      <c r="L112" s="7"/>
      <c r="M112" s="7"/>
      <c r="N112" s="7"/>
      <c r="O112" s="8"/>
      <c r="P112" s="8"/>
      <c r="Q112" s="8"/>
      <c r="R112" s="8"/>
      <c r="S112" s="8"/>
      <c r="T112" s="6"/>
      <c r="U112" s="6"/>
      <c r="V112" s="6"/>
      <c r="W112" s="5"/>
      <c r="X112" s="5"/>
      <c r="Y112" s="5"/>
      <c r="Z112" s="5"/>
      <c r="AA112" s="10"/>
      <c r="AB112" s="11"/>
      <c r="AC112" s="212"/>
      <c r="AD112" s="57"/>
      <c r="AE112" s="96"/>
      <c r="AF112" s="96"/>
      <c r="AG112" s="57"/>
      <c r="AH112" s="212"/>
      <c r="AI112" s="212"/>
      <c r="AK112" s="57"/>
      <c r="AL112" s="204"/>
      <c r="AM112" s="180"/>
      <c r="AN112" s="180"/>
      <c r="AO112" s="182"/>
      <c r="AQ112" s="177"/>
      <c r="AR112" s="185"/>
      <c r="AT112" s="177"/>
      <c r="AU112" s="185"/>
    </row>
    <row r="113" spans="1:47" s="12" customFormat="1" ht="13.5" hidden="1" outlineLevel="1" x14ac:dyDescent="0.15">
      <c r="A113" s="25"/>
      <c r="B113" s="56" t="s">
        <v>296</v>
      </c>
      <c r="C113" s="212"/>
      <c r="D113" s="56"/>
      <c r="E113" s="56"/>
      <c r="F113" s="128"/>
      <c r="G113" s="137"/>
      <c r="H113" s="137"/>
      <c r="I113" s="5"/>
      <c r="J113" s="6"/>
      <c r="K113" s="7"/>
      <c r="L113" s="7"/>
      <c r="M113" s="64"/>
      <c r="N113" s="64"/>
      <c r="O113" s="8"/>
      <c r="P113" s="8"/>
      <c r="Q113" s="8"/>
      <c r="R113" s="8"/>
      <c r="S113" s="8"/>
      <c r="T113" s="6"/>
      <c r="U113" s="6"/>
      <c r="V113" s="6"/>
      <c r="W113" s="5"/>
      <c r="X113" s="5"/>
      <c r="Y113" s="5"/>
      <c r="Z113" s="5"/>
      <c r="AA113" s="10"/>
      <c r="AB113" s="11"/>
      <c r="AC113" s="212"/>
      <c r="AD113" s="57"/>
      <c r="AE113" s="96"/>
      <c r="AF113" s="96"/>
      <c r="AG113" s="57"/>
      <c r="AH113" s="212"/>
      <c r="AI113" s="212"/>
      <c r="AK113" s="57"/>
      <c r="AL113" s="204"/>
      <c r="AM113" s="180"/>
      <c r="AN113" s="180"/>
      <c r="AO113" s="182"/>
      <c r="AQ113" s="177"/>
      <c r="AR113" s="185"/>
      <c r="AT113" s="177"/>
      <c r="AU113" s="185"/>
    </row>
    <row r="114" spans="1:47" ht="13.5" hidden="1" outlineLevel="1" x14ac:dyDescent="0.15">
      <c r="A114" s="26">
        <v>40038</v>
      </c>
      <c r="B114" s="20" t="s">
        <v>112</v>
      </c>
      <c r="C114" s="16">
        <v>560</v>
      </c>
      <c r="D114" s="3">
        <v>35</v>
      </c>
      <c r="E114" s="3">
        <v>20</v>
      </c>
      <c r="F114" s="131" t="s">
        <v>201</v>
      </c>
      <c r="G114" s="104" t="s">
        <v>497</v>
      </c>
      <c r="H114" s="104" t="s">
        <v>498</v>
      </c>
      <c r="I114" s="21">
        <f t="shared" ref="I114:I122" si="74">((247*12)+(52*7)+(52*5))*60/12</f>
        <v>17940</v>
      </c>
      <c r="J114" s="3">
        <v>21000</v>
      </c>
      <c r="K114" s="15"/>
      <c r="L114" s="15">
        <v>0.2</v>
      </c>
      <c r="M114" s="58"/>
      <c r="N114" s="58">
        <v>0.03</v>
      </c>
      <c r="O114" s="92">
        <f t="shared" ref="O114:O122" si="75">J114/I114*D114</f>
        <v>40.969899665551843</v>
      </c>
      <c r="P114" s="92" t="e">
        <f t="shared" ref="P114:P122" si="76">(C114-T114-U114)*K114</f>
        <v>#REF!</v>
      </c>
      <c r="Q114" s="92" t="e">
        <f t="shared" ref="Q114:Q122" si="77">(C114-T114-U114)*L114</f>
        <v>#REF!</v>
      </c>
      <c r="R114" s="92">
        <f t="shared" ref="R114:R122" si="78">(C114*M114)</f>
        <v>0</v>
      </c>
      <c r="S114" s="92" t="e">
        <f t="shared" ref="S114:S122" si="79">(C114-T114-U114)*N114</f>
        <v>#REF!</v>
      </c>
      <c r="T114" s="3" t="e">
        <f>#REF!</f>
        <v>#REF!</v>
      </c>
      <c r="U114" s="3" t="e">
        <f>#REF!*D114</f>
        <v>#REF!</v>
      </c>
      <c r="V114" s="3">
        <f t="shared" ref="V114:V122" si="80">C114*0.06</f>
        <v>33.6</v>
      </c>
      <c r="W114" s="37" t="e">
        <f t="shared" ref="W114:W122" si="81">SUM(O114:V114)</f>
        <v>#REF!</v>
      </c>
      <c r="X114" s="60" t="e">
        <f>#REF!</f>
        <v>#REF!</v>
      </c>
      <c r="Y114" s="37" t="e">
        <f t="shared" ref="Y114:Y122" si="82">O114*X114</f>
        <v>#REF!</v>
      </c>
      <c r="Z114" s="16" t="e">
        <f t="shared" ref="Z114:Z122" si="83">W114+Y114</f>
        <v>#REF!</v>
      </c>
      <c r="AA114" s="36" t="e">
        <f t="shared" ref="AA114:AA122" si="84">(C114-Z114)/Z114</f>
        <v>#REF!</v>
      </c>
      <c r="AC114" s="16" t="e">
        <f t="shared" ref="AC114:AC122" si="85">AD114+AE114+AF114</f>
        <v>#REF!</v>
      </c>
      <c r="AD114" s="3" t="e">
        <f t="shared" ref="AD114:AE122" si="86">T114</f>
        <v>#REF!</v>
      </c>
      <c r="AE114" s="97" t="e">
        <f t="shared" si="86"/>
        <v>#REF!</v>
      </c>
      <c r="AF114" s="97" t="e">
        <f t="shared" ref="AF114:AF122" si="87">(C114-Z114)*0.15</f>
        <v>#REF!</v>
      </c>
      <c r="AG114" s="3" t="e">
        <f t="shared" ref="AG114:AG122" si="88">AE114+AF114</f>
        <v>#REF!</v>
      </c>
      <c r="AH114" s="16" t="e">
        <f t="shared" ref="AH114:AH122" si="89">AI114-AC114</f>
        <v>#REF!</v>
      </c>
      <c r="AI114" s="16">
        <f t="shared" ref="AI114:AI122" si="90">C114</f>
        <v>560</v>
      </c>
      <c r="AK114" s="3">
        <f t="shared" ref="AK114:AK122" si="91">CEILING(AL114,5)</f>
        <v>395</v>
      </c>
      <c r="AL114" s="204">
        <f t="shared" ref="AL114:AL122" si="92">C114*0.7</f>
        <v>392</v>
      </c>
    </row>
    <row r="115" spans="1:47" ht="13.5" hidden="1" outlineLevel="1" x14ac:dyDescent="0.15">
      <c r="A115" s="26">
        <v>40034</v>
      </c>
      <c r="B115" s="20" t="s">
        <v>27</v>
      </c>
      <c r="C115" s="16">
        <v>240</v>
      </c>
      <c r="D115" s="3">
        <v>15</v>
      </c>
      <c r="E115" s="3">
        <v>2</v>
      </c>
      <c r="F115" s="131" t="s">
        <v>200</v>
      </c>
      <c r="G115" s="104" t="s">
        <v>497</v>
      </c>
      <c r="H115" s="104" t="s">
        <v>498</v>
      </c>
      <c r="I115" s="21">
        <f t="shared" si="74"/>
        <v>17940</v>
      </c>
      <c r="J115" s="3">
        <v>21000</v>
      </c>
      <c r="K115" s="15"/>
      <c r="L115" s="15">
        <v>0.2</v>
      </c>
      <c r="M115" s="58"/>
      <c r="N115" s="58">
        <v>0.03</v>
      </c>
      <c r="O115" s="92">
        <f t="shared" si="75"/>
        <v>17.558528428093648</v>
      </c>
      <c r="P115" s="92" t="e">
        <f t="shared" si="76"/>
        <v>#REF!</v>
      </c>
      <c r="Q115" s="92" t="e">
        <f t="shared" si="77"/>
        <v>#REF!</v>
      </c>
      <c r="R115" s="92">
        <f t="shared" si="78"/>
        <v>0</v>
      </c>
      <c r="S115" s="92" t="e">
        <f t="shared" si="79"/>
        <v>#REF!</v>
      </c>
      <c r="T115" s="3" t="e">
        <f>#REF!</f>
        <v>#REF!</v>
      </c>
      <c r="U115" s="3" t="e">
        <f>#REF!*D115</f>
        <v>#REF!</v>
      </c>
      <c r="V115" s="3">
        <f t="shared" si="80"/>
        <v>14.399999999999999</v>
      </c>
      <c r="W115" s="37" t="e">
        <f t="shared" si="81"/>
        <v>#REF!</v>
      </c>
      <c r="X115" s="60" t="e">
        <f>#REF!</f>
        <v>#REF!</v>
      </c>
      <c r="Y115" s="37" t="e">
        <f t="shared" si="82"/>
        <v>#REF!</v>
      </c>
      <c r="Z115" s="16" t="e">
        <f t="shared" si="83"/>
        <v>#REF!</v>
      </c>
      <c r="AA115" s="36" t="e">
        <f t="shared" si="84"/>
        <v>#REF!</v>
      </c>
      <c r="AC115" s="16" t="e">
        <f t="shared" si="85"/>
        <v>#REF!</v>
      </c>
      <c r="AD115" s="3" t="e">
        <f t="shared" si="86"/>
        <v>#REF!</v>
      </c>
      <c r="AE115" s="97" t="e">
        <f t="shared" si="86"/>
        <v>#REF!</v>
      </c>
      <c r="AF115" s="97" t="e">
        <f t="shared" si="87"/>
        <v>#REF!</v>
      </c>
      <c r="AG115" s="3" t="e">
        <f t="shared" si="88"/>
        <v>#REF!</v>
      </c>
      <c r="AH115" s="16" t="e">
        <f t="shared" si="89"/>
        <v>#REF!</v>
      </c>
      <c r="AI115" s="16">
        <f t="shared" si="90"/>
        <v>240</v>
      </c>
      <c r="AK115" s="3">
        <f t="shared" si="91"/>
        <v>170</v>
      </c>
      <c r="AL115" s="204">
        <f t="shared" si="92"/>
        <v>168</v>
      </c>
    </row>
    <row r="116" spans="1:47" ht="13.5" hidden="1" outlineLevel="1" x14ac:dyDescent="0.15">
      <c r="A116" s="26">
        <v>40056</v>
      </c>
      <c r="B116" s="62" t="s">
        <v>587</v>
      </c>
      <c r="C116" s="16">
        <v>1450</v>
      </c>
      <c r="D116" s="3">
        <v>10</v>
      </c>
      <c r="E116" s="3">
        <v>5</v>
      </c>
      <c r="F116" s="131" t="s">
        <v>200</v>
      </c>
      <c r="G116" s="104" t="s">
        <v>497</v>
      </c>
      <c r="H116" s="104" t="s">
        <v>498</v>
      </c>
      <c r="I116" s="21">
        <f t="shared" si="74"/>
        <v>17940</v>
      </c>
      <c r="J116" s="3">
        <v>21000</v>
      </c>
      <c r="K116" s="15"/>
      <c r="L116" s="15">
        <v>0.2</v>
      </c>
      <c r="M116" s="58"/>
      <c r="N116" s="58">
        <v>0.03</v>
      </c>
      <c r="O116" s="92">
        <f t="shared" si="75"/>
        <v>11.705685618729099</v>
      </c>
      <c r="P116" s="92" t="e">
        <f t="shared" si="76"/>
        <v>#REF!</v>
      </c>
      <c r="Q116" s="92" t="e">
        <f t="shared" si="77"/>
        <v>#REF!</v>
      </c>
      <c r="R116" s="92">
        <f t="shared" si="78"/>
        <v>0</v>
      </c>
      <c r="S116" s="92" t="e">
        <f t="shared" si="79"/>
        <v>#REF!</v>
      </c>
      <c r="T116" s="3" t="e">
        <f>#REF!</f>
        <v>#REF!</v>
      </c>
      <c r="U116" s="3" t="e">
        <f>#REF!*D116</f>
        <v>#REF!</v>
      </c>
      <c r="V116" s="3">
        <f t="shared" si="80"/>
        <v>87</v>
      </c>
      <c r="W116" s="37" t="e">
        <f t="shared" si="81"/>
        <v>#REF!</v>
      </c>
      <c r="X116" s="60" t="e">
        <f>#REF!</f>
        <v>#REF!</v>
      </c>
      <c r="Y116" s="37" t="e">
        <f t="shared" si="82"/>
        <v>#REF!</v>
      </c>
      <c r="Z116" s="16" t="e">
        <f t="shared" si="83"/>
        <v>#REF!</v>
      </c>
      <c r="AA116" s="36" t="e">
        <f t="shared" si="84"/>
        <v>#REF!</v>
      </c>
      <c r="AC116" s="16" t="e">
        <f t="shared" si="85"/>
        <v>#REF!</v>
      </c>
      <c r="AD116" s="3" t="e">
        <f t="shared" si="86"/>
        <v>#REF!</v>
      </c>
      <c r="AE116" s="97" t="e">
        <f t="shared" si="86"/>
        <v>#REF!</v>
      </c>
      <c r="AF116" s="97" t="e">
        <f t="shared" si="87"/>
        <v>#REF!</v>
      </c>
      <c r="AG116" s="3" t="e">
        <f t="shared" si="88"/>
        <v>#REF!</v>
      </c>
      <c r="AH116" s="16" t="e">
        <f t="shared" si="89"/>
        <v>#REF!</v>
      </c>
      <c r="AI116" s="16">
        <f t="shared" si="90"/>
        <v>1450</v>
      </c>
      <c r="AK116" s="3">
        <f t="shared" si="91"/>
        <v>1015</v>
      </c>
      <c r="AL116" s="204">
        <f t="shared" si="92"/>
        <v>1014.9999999999999</v>
      </c>
    </row>
    <row r="117" spans="1:47" ht="13.5" hidden="1" outlineLevel="1" x14ac:dyDescent="0.15">
      <c r="A117" s="26">
        <v>40054</v>
      </c>
      <c r="B117" s="62" t="s">
        <v>588</v>
      </c>
      <c r="C117" s="16">
        <v>1100</v>
      </c>
      <c r="D117" s="3">
        <v>10</v>
      </c>
      <c r="E117" s="3"/>
      <c r="F117" s="131"/>
      <c r="G117" s="104" t="s">
        <v>497</v>
      </c>
      <c r="H117" s="104" t="s">
        <v>498</v>
      </c>
      <c r="I117" s="21">
        <f t="shared" si="74"/>
        <v>17940</v>
      </c>
      <c r="J117" s="3">
        <v>21000</v>
      </c>
      <c r="K117" s="15"/>
      <c r="L117" s="15">
        <v>0.2</v>
      </c>
      <c r="M117" s="58"/>
      <c r="N117" s="58">
        <v>0.03</v>
      </c>
      <c r="O117" s="92">
        <f t="shared" si="75"/>
        <v>11.705685618729099</v>
      </c>
      <c r="P117" s="92" t="e">
        <f t="shared" si="76"/>
        <v>#REF!</v>
      </c>
      <c r="Q117" s="92" t="e">
        <f t="shared" si="77"/>
        <v>#REF!</v>
      </c>
      <c r="R117" s="92">
        <f t="shared" si="78"/>
        <v>0</v>
      </c>
      <c r="S117" s="92" t="e">
        <f t="shared" si="79"/>
        <v>#REF!</v>
      </c>
      <c r="T117" s="3" t="e">
        <f>#REF!</f>
        <v>#REF!</v>
      </c>
      <c r="U117" s="3" t="e">
        <f>#REF!*D117</f>
        <v>#REF!</v>
      </c>
      <c r="V117" s="3">
        <f t="shared" si="80"/>
        <v>66</v>
      </c>
      <c r="W117" s="37" t="e">
        <f t="shared" si="81"/>
        <v>#REF!</v>
      </c>
      <c r="X117" s="60" t="e">
        <f>#REF!</f>
        <v>#REF!</v>
      </c>
      <c r="Y117" s="37" t="e">
        <f t="shared" si="82"/>
        <v>#REF!</v>
      </c>
      <c r="Z117" s="16" t="e">
        <f t="shared" si="83"/>
        <v>#REF!</v>
      </c>
      <c r="AA117" s="36" t="e">
        <f t="shared" si="84"/>
        <v>#REF!</v>
      </c>
      <c r="AC117" s="16" t="e">
        <f t="shared" si="85"/>
        <v>#REF!</v>
      </c>
      <c r="AD117" s="3" t="e">
        <f t="shared" si="86"/>
        <v>#REF!</v>
      </c>
      <c r="AE117" s="97" t="e">
        <f t="shared" si="86"/>
        <v>#REF!</v>
      </c>
      <c r="AF117" s="97" t="e">
        <f t="shared" si="87"/>
        <v>#REF!</v>
      </c>
      <c r="AG117" s="3" t="e">
        <f t="shared" si="88"/>
        <v>#REF!</v>
      </c>
      <c r="AH117" s="16" t="e">
        <f t="shared" si="89"/>
        <v>#REF!</v>
      </c>
      <c r="AI117" s="16">
        <f t="shared" si="90"/>
        <v>1100</v>
      </c>
      <c r="AK117" s="3">
        <f t="shared" si="91"/>
        <v>770</v>
      </c>
      <c r="AL117" s="204">
        <f t="shared" si="92"/>
        <v>770</v>
      </c>
    </row>
    <row r="118" spans="1:47" ht="13.5" hidden="1" outlineLevel="1" x14ac:dyDescent="0.15">
      <c r="A118" s="26">
        <v>40055</v>
      </c>
      <c r="B118" s="62" t="s">
        <v>199</v>
      </c>
      <c r="C118" s="16">
        <v>180</v>
      </c>
      <c r="D118" s="3">
        <v>10</v>
      </c>
      <c r="E118" s="3"/>
      <c r="F118" s="131"/>
      <c r="G118" s="104" t="s">
        <v>497</v>
      </c>
      <c r="H118" s="104" t="s">
        <v>498</v>
      </c>
      <c r="I118" s="21">
        <f t="shared" si="74"/>
        <v>17940</v>
      </c>
      <c r="J118" s="3">
        <v>21000</v>
      </c>
      <c r="K118" s="15"/>
      <c r="L118" s="15">
        <v>0.2</v>
      </c>
      <c r="M118" s="58"/>
      <c r="N118" s="58">
        <v>0.03</v>
      </c>
      <c r="O118" s="92">
        <f t="shared" si="75"/>
        <v>11.705685618729099</v>
      </c>
      <c r="P118" s="92" t="e">
        <f t="shared" si="76"/>
        <v>#REF!</v>
      </c>
      <c r="Q118" s="92" t="e">
        <f t="shared" si="77"/>
        <v>#REF!</v>
      </c>
      <c r="R118" s="92">
        <f t="shared" si="78"/>
        <v>0</v>
      </c>
      <c r="S118" s="92" t="e">
        <f t="shared" si="79"/>
        <v>#REF!</v>
      </c>
      <c r="T118" s="3" t="e">
        <f>#REF!</f>
        <v>#REF!</v>
      </c>
      <c r="U118" s="3" t="e">
        <f>#REF!*D118</f>
        <v>#REF!</v>
      </c>
      <c r="V118" s="3">
        <f t="shared" si="80"/>
        <v>10.799999999999999</v>
      </c>
      <c r="W118" s="37" t="e">
        <f t="shared" si="81"/>
        <v>#REF!</v>
      </c>
      <c r="X118" s="60" t="e">
        <f>#REF!</f>
        <v>#REF!</v>
      </c>
      <c r="Y118" s="37" t="e">
        <f t="shared" si="82"/>
        <v>#REF!</v>
      </c>
      <c r="Z118" s="16" t="e">
        <f t="shared" si="83"/>
        <v>#REF!</v>
      </c>
      <c r="AA118" s="36" t="e">
        <f t="shared" si="84"/>
        <v>#REF!</v>
      </c>
      <c r="AC118" s="16" t="e">
        <f t="shared" si="85"/>
        <v>#REF!</v>
      </c>
      <c r="AD118" s="3" t="e">
        <f t="shared" si="86"/>
        <v>#REF!</v>
      </c>
      <c r="AE118" s="97" t="e">
        <f t="shared" si="86"/>
        <v>#REF!</v>
      </c>
      <c r="AF118" s="97" t="e">
        <f t="shared" si="87"/>
        <v>#REF!</v>
      </c>
      <c r="AG118" s="3" t="e">
        <f t="shared" si="88"/>
        <v>#REF!</v>
      </c>
      <c r="AH118" s="16" t="e">
        <f t="shared" si="89"/>
        <v>#REF!</v>
      </c>
      <c r="AI118" s="16">
        <f t="shared" si="90"/>
        <v>180</v>
      </c>
      <c r="AK118" s="3">
        <f t="shared" si="91"/>
        <v>130</v>
      </c>
      <c r="AL118" s="204">
        <f t="shared" si="92"/>
        <v>125.99999999999999</v>
      </c>
    </row>
    <row r="119" spans="1:47" ht="13.5" hidden="1" outlineLevel="1" x14ac:dyDescent="0.15">
      <c r="A119" s="26">
        <v>40065</v>
      </c>
      <c r="B119" s="62" t="s">
        <v>297</v>
      </c>
      <c r="C119" s="16">
        <v>250</v>
      </c>
      <c r="D119" s="3">
        <v>10</v>
      </c>
      <c r="E119" s="3"/>
      <c r="F119" s="131"/>
      <c r="G119" s="104" t="s">
        <v>497</v>
      </c>
      <c r="H119" s="104" t="s">
        <v>498</v>
      </c>
      <c r="I119" s="21">
        <f t="shared" si="74"/>
        <v>17940</v>
      </c>
      <c r="J119" s="3">
        <v>21000</v>
      </c>
      <c r="K119" s="15"/>
      <c r="L119" s="15">
        <v>0.2</v>
      </c>
      <c r="M119" s="58"/>
      <c r="N119" s="58">
        <v>0.03</v>
      </c>
      <c r="O119" s="92">
        <f t="shared" si="75"/>
        <v>11.705685618729099</v>
      </c>
      <c r="P119" s="92" t="e">
        <f t="shared" si="76"/>
        <v>#REF!</v>
      </c>
      <c r="Q119" s="92" t="e">
        <f t="shared" si="77"/>
        <v>#REF!</v>
      </c>
      <c r="R119" s="92">
        <f t="shared" si="78"/>
        <v>0</v>
      </c>
      <c r="S119" s="92" t="e">
        <f t="shared" si="79"/>
        <v>#REF!</v>
      </c>
      <c r="T119" s="3" t="e">
        <f>#REF!</f>
        <v>#REF!</v>
      </c>
      <c r="U119" s="3" t="e">
        <f>#REF!*D119</f>
        <v>#REF!</v>
      </c>
      <c r="V119" s="3">
        <f t="shared" si="80"/>
        <v>15</v>
      </c>
      <c r="W119" s="37" t="e">
        <f t="shared" si="81"/>
        <v>#REF!</v>
      </c>
      <c r="X119" s="60" t="e">
        <f>#REF!</f>
        <v>#REF!</v>
      </c>
      <c r="Y119" s="37" t="e">
        <f t="shared" si="82"/>
        <v>#REF!</v>
      </c>
      <c r="Z119" s="16" t="e">
        <f t="shared" si="83"/>
        <v>#REF!</v>
      </c>
      <c r="AA119" s="36" t="e">
        <f t="shared" si="84"/>
        <v>#REF!</v>
      </c>
      <c r="AC119" s="16" t="e">
        <f t="shared" si="85"/>
        <v>#REF!</v>
      </c>
      <c r="AD119" s="3" t="e">
        <f t="shared" si="86"/>
        <v>#REF!</v>
      </c>
      <c r="AE119" s="97" t="e">
        <f t="shared" si="86"/>
        <v>#REF!</v>
      </c>
      <c r="AF119" s="97" t="e">
        <f t="shared" si="87"/>
        <v>#REF!</v>
      </c>
      <c r="AG119" s="3" t="e">
        <f t="shared" si="88"/>
        <v>#REF!</v>
      </c>
      <c r="AH119" s="16" t="e">
        <f t="shared" si="89"/>
        <v>#REF!</v>
      </c>
      <c r="AI119" s="16">
        <f t="shared" si="90"/>
        <v>250</v>
      </c>
      <c r="AK119" s="3">
        <f t="shared" si="91"/>
        <v>175</v>
      </c>
      <c r="AL119" s="204">
        <f t="shared" si="92"/>
        <v>175</v>
      </c>
    </row>
    <row r="120" spans="1:47" ht="13.5" hidden="1" outlineLevel="1" x14ac:dyDescent="0.15">
      <c r="A120" s="26">
        <v>40080</v>
      </c>
      <c r="B120" s="62" t="s">
        <v>589</v>
      </c>
      <c r="C120" s="16">
        <v>1200</v>
      </c>
      <c r="D120" s="3">
        <v>10</v>
      </c>
      <c r="E120" s="3"/>
      <c r="F120" s="131"/>
      <c r="G120" s="104" t="s">
        <v>497</v>
      </c>
      <c r="H120" s="104" t="s">
        <v>498</v>
      </c>
      <c r="I120" s="21">
        <f t="shared" si="74"/>
        <v>17940</v>
      </c>
      <c r="J120" s="3">
        <v>21000</v>
      </c>
      <c r="K120" s="15"/>
      <c r="L120" s="15">
        <v>0.2</v>
      </c>
      <c r="M120" s="58"/>
      <c r="N120" s="58">
        <v>0.03</v>
      </c>
      <c r="O120" s="92">
        <f t="shared" si="75"/>
        <v>11.705685618729099</v>
      </c>
      <c r="P120" s="92" t="e">
        <f t="shared" si="76"/>
        <v>#REF!</v>
      </c>
      <c r="Q120" s="92" t="e">
        <f t="shared" si="77"/>
        <v>#REF!</v>
      </c>
      <c r="R120" s="92">
        <f t="shared" si="78"/>
        <v>0</v>
      </c>
      <c r="S120" s="92" t="e">
        <f t="shared" si="79"/>
        <v>#REF!</v>
      </c>
      <c r="T120" s="3" t="e">
        <f>#REF!</f>
        <v>#REF!</v>
      </c>
      <c r="U120" s="3" t="e">
        <f>#REF!*D120</f>
        <v>#REF!</v>
      </c>
      <c r="V120" s="3">
        <f t="shared" si="80"/>
        <v>72</v>
      </c>
      <c r="W120" s="37" t="e">
        <f t="shared" si="81"/>
        <v>#REF!</v>
      </c>
      <c r="X120" s="60" t="e">
        <f>#REF!</f>
        <v>#REF!</v>
      </c>
      <c r="Y120" s="37" t="e">
        <f t="shared" si="82"/>
        <v>#REF!</v>
      </c>
      <c r="Z120" s="16" t="e">
        <f t="shared" si="83"/>
        <v>#REF!</v>
      </c>
      <c r="AA120" s="36" t="e">
        <f t="shared" si="84"/>
        <v>#REF!</v>
      </c>
      <c r="AC120" s="16" t="e">
        <f t="shared" si="85"/>
        <v>#REF!</v>
      </c>
      <c r="AD120" s="3" t="e">
        <f t="shared" si="86"/>
        <v>#REF!</v>
      </c>
      <c r="AE120" s="97" t="e">
        <f t="shared" si="86"/>
        <v>#REF!</v>
      </c>
      <c r="AF120" s="97" t="e">
        <f t="shared" si="87"/>
        <v>#REF!</v>
      </c>
      <c r="AG120" s="3" t="e">
        <f t="shared" si="88"/>
        <v>#REF!</v>
      </c>
      <c r="AH120" s="16" t="e">
        <f t="shared" si="89"/>
        <v>#REF!</v>
      </c>
      <c r="AI120" s="16">
        <f t="shared" si="90"/>
        <v>1200</v>
      </c>
      <c r="AK120" s="3">
        <f t="shared" si="91"/>
        <v>840</v>
      </c>
      <c r="AL120" s="204">
        <f t="shared" si="92"/>
        <v>840</v>
      </c>
    </row>
    <row r="121" spans="1:47" ht="13.5" hidden="1" outlineLevel="1" x14ac:dyDescent="0.15">
      <c r="A121" s="26">
        <v>40081</v>
      </c>
      <c r="B121" s="62" t="s">
        <v>590</v>
      </c>
      <c r="C121" s="16">
        <v>1200</v>
      </c>
      <c r="D121" s="3">
        <v>10</v>
      </c>
      <c r="E121" s="3"/>
      <c r="F121" s="131"/>
      <c r="G121" s="104" t="s">
        <v>497</v>
      </c>
      <c r="H121" s="104" t="s">
        <v>498</v>
      </c>
      <c r="I121" s="21">
        <f t="shared" si="74"/>
        <v>17940</v>
      </c>
      <c r="J121" s="3">
        <v>21000</v>
      </c>
      <c r="K121" s="15"/>
      <c r="L121" s="15">
        <v>0.2</v>
      </c>
      <c r="M121" s="58"/>
      <c r="N121" s="58">
        <v>0.03</v>
      </c>
      <c r="O121" s="92">
        <f t="shared" si="75"/>
        <v>11.705685618729099</v>
      </c>
      <c r="P121" s="92" t="e">
        <f t="shared" si="76"/>
        <v>#REF!</v>
      </c>
      <c r="Q121" s="92" t="e">
        <f t="shared" si="77"/>
        <v>#REF!</v>
      </c>
      <c r="R121" s="92">
        <f t="shared" si="78"/>
        <v>0</v>
      </c>
      <c r="S121" s="92" t="e">
        <f t="shared" si="79"/>
        <v>#REF!</v>
      </c>
      <c r="T121" s="3" t="e">
        <f>#REF!</f>
        <v>#REF!</v>
      </c>
      <c r="U121" s="3" t="e">
        <f>#REF!*D121</f>
        <v>#REF!</v>
      </c>
      <c r="V121" s="3">
        <f t="shared" si="80"/>
        <v>72</v>
      </c>
      <c r="W121" s="37" t="e">
        <f t="shared" si="81"/>
        <v>#REF!</v>
      </c>
      <c r="X121" s="60" t="e">
        <f>#REF!</f>
        <v>#REF!</v>
      </c>
      <c r="Y121" s="37" t="e">
        <f t="shared" si="82"/>
        <v>#REF!</v>
      </c>
      <c r="Z121" s="16" t="e">
        <f t="shared" si="83"/>
        <v>#REF!</v>
      </c>
      <c r="AA121" s="36" t="e">
        <f t="shared" si="84"/>
        <v>#REF!</v>
      </c>
      <c r="AC121" s="16" t="e">
        <f t="shared" si="85"/>
        <v>#REF!</v>
      </c>
      <c r="AD121" s="3" t="e">
        <f t="shared" si="86"/>
        <v>#REF!</v>
      </c>
      <c r="AE121" s="97" t="e">
        <f t="shared" si="86"/>
        <v>#REF!</v>
      </c>
      <c r="AF121" s="97" t="e">
        <f t="shared" si="87"/>
        <v>#REF!</v>
      </c>
      <c r="AG121" s="3" t="e">
        <f t="shared" si="88"/>
        <v>#REF!</v>
      </c>
      <c r="AH121" s="16" t="e">
        <f t="shared" si="89"/>
        <v>#REF!</v>
      </c>
      <c r="AI121" s="16">
        <f t="shared" si="90"/>
        <v>1200</v>
      </c>
      <c r="AK121" s="3">
        <f t="shared" si="91"/>
        <v>840</v>
      </c>
      <c r="AL121" s="204">
        <f t="shared" si="92"/>
        <v>840</v>
      </c>
    </row>
    <row r="122" spans="1:47" ht="13.5" hidden="1" outlineLevel="1" x14ac:dyDescent="0.15">
      <c r="A122" s="26">
        <v>40082</v>
      </c>
      <c r="B122" s="62" t="s">
        <v>591</v>
      </c>
      <c r="C122" s="16">
        <v>1200</v>
      </c>
      <c r="D122" s="3">
        <v>10</v>
      </c>
      <c r="E122" s="3"/>
      <c r="F122" s="131"/>
      <c r="G122" s="104" t="s">
        <v>497</v>
      </c>
      <c r="H122" s="104" t="s">
        <v>498</v>
      </c>
      <c r="I122" s="21">
        <f t="shared" si="74"/>
        <v>17940</v>
      </c>
      <c r="J122" s="3">
        <v>21000</v>
      </c>
      <c r="K122" s="15"/>
      <c r="L122" s="15">
        <v>0.2</v>
      </c>
      <c r="M122" s="58"/>
      <c r="N122" s="58">
        <v>0.03</v>
      </c>
      <c r="O122" s="92">
        <f t="shared" si="75"/>
        <v>11.705685618729099</v>
      </c>
      <c r="P122" s="92" t="e">
        <f t="shared" si="76"/>
        <v>#REF!</v>
      </c>
      <c r="Q122" s="92" t="e">
        <f t="shared" si="77"/>
        <v>#REF!</v>
      </c>
      <c r="R122" s="92">
        <f t="shared" si="78"/>
        <v>0</v>
      </c>
      <c r="S122" s="92" t="e">
        <f t="shared" si="79"/>
        <v>#REF!</v>
      </c>
      <c r="T122" s="3" t="e">
        <f>#REF!</f>
        <v>#REF!</v>
      </c>
      <c r="U122" s="3" t="e">
        <f>#REF!*D122</f>
        <v>#REF!</v>
      </c>
      <c r="V122" s="3">
        <f t="shared" si="80"/>
        <v>72</v>
      </c>
      <c r="W122" s="37" t="e">
        <f t="shared" si="81"/>
        <v>#REF!</v>
      </c>
      <c r="X122" s="60" t="e">
        <f>#REF!</f>
        <v>#REF!</v>
      </c>
      <c r="Y122" s="37" t="e">
        <f t="shared" si="82"/>
        <v>#REF!</v>
      </c>
      <c r="Z122" s="16" t="e">
        <f t="shared" si="83"/>
        <v>#REF!</v>
      </c>
      <c r="AA122" s="36" t="e">
        <f t="shared" si="84"/>
        <v>#REF!</v>
      </c>
      <c r="AC122" s="16" t="e">
        <f t="shared" si="85"/>
        <v>#REF!</v>
      </c>
      <c r="AD122" s="3" t="e">
        <f t="shared" si="86"/>
        <v>#REF!</v>
      </c>
      <c r="AE122" s="97" t="e">
        <f t="shared" si="86"/>
        <v>#REF!</v>
      </c>
      <c r="AF122" s="97" t="e">
        <f t="shared" si="87"/>
        <v>#REF!</v>
      </c>
      <c r="AG122" s="3" t="e">
        <f t="shared" si="88"/>
        <v>#REF!</v>
      </c>
      <c r="AH122" s="16" t="e">
        <f t="shared" si="89"/>
        <v>#REF!</v>
      </c>
      <c r="AI122" s="16">
        <f t="shared" si="90"/>
        <v>1200</v>
      </c>
      <c r="AK122" s="3">
        <f t="shared" si="91"/>
        <v>840</v>
      </c>
      <c r="AL122" s="204">
        <f t="shared" si="92"/>
        <v>840</v>
      </c>
    </row>
    <row r="123" spans="1:47" s="12" customFormat="1" ht="13.5" hidden="1" outlineLevel="1" x14ac:dyDescent="0.15">
      <c r="A123" s="25"/>
      <c r="B123" s="56" t="s">
        <v>107</v>
      </c>
      <c r="C123" s="212"/>
      <c r="D123" s="56"/>
      <c r="E123" s="56"/>
      <c r="F123" s="128"/>
      <c r="G123" s="137"/>
      <c r="H123" s="138"/>
      <c r="I123" s="5"/>
      <c r="J123" s="57"/>
      <c r="K123" s="65"/>
      <c r="L123" s="65"/>
      <c r="M123" s="64"/>
      <c r="N123" s="64"/>
      <c r="O123" s="8"/>
      <c r="P123" s="8"/>
      <c r="Q123" s="8"/>
      <c r="R123" s="8"/>
      <c r="S123" s="8"/>
      <c r="T123" s="6"/>
      <c r="U123" s="6"/>
      <c r="V123" s="6"/>
      <c r="W123" s="5"/>
      <c r="X123" s="5"/>
      <c r="Y123" s="5"/>
      <c r="Z123" s="5"/>
      <c r="AA123" s="10"/>
      <c r="AB123" s="11"/>
      <c r="AC123" s="212"/>
      <c r="AD123" s="57"/>
      <c r="AE123" s="96"/>
      <c r="AF123" s="96"/>
      <c r="AG123" s="57"/>
      <c r="AH123" s="212"/>
      <c r="AI123" s="212"/>
      <c r="AK123" s="57"/>
      <c r="AL123" s="204"/>
      <c r="AM123" s="180"/>
      <c r="AN123" s="180"/>
      <c r="AO123" s="182"/>
      <c r="AQ123" s="177"/>
      <c r="AR123" s="185"/>
      <c r="AT123" s="177"/>
      <c r="AU123" s="185"/>
    </row>
    <row r="124" spans="1:47" ht="13.5" hidden="1" outlineLevel="1" x14ac:dyDescent="0.15">
      <c r="A124" s="26">
        <v>40023</v>
      </c>
      <c r="B124" s="20" t="s">
        <v>520</v>
      </c>
      <c r="C124" s="16">
        <v>550</v>
      </c>
      <c r="D124" s="3">
        <v>20</v>
      </c>
      <c r="E124" s="3">
        <v>10</v>
      </c>
      <c r="F124" s="131" t="s">
        <v>200</v>
      </c>
      <c r="G124" s="104" t="s">
        <v>497</v>
      </c>
      <c r="H124" s="104" t="s">
        <v>498</v>
      </c>
      <c r="I124" s="21">
        <f t="shared" ref="I124:I148" si="93">((247*12)+(52*7)+(52*5))*60/12</f>
        <v>17940</v>
      </c>
      <c r="J124" s="3">
        <v>21000</v>
      </c>
      <c r="K124" s="15"/>
      <c r="L124" s="15">
        <v>0.2</v>
      </c>
      <c r="M124" s="58"/>
      <c r="N124" s="58">
        <v>0.03</v>
      </c>
      <c r="O124" s="92">
        <f t="shared" ref="O124:O148" si="94">J124/I124*D124</f>
        <v>23.411371237458198</v>
      </c>
      <c r="P124" s="92" t="e">
        <f t="shared" ref="P124:P148" si="95">(C124-T124-U124)*K124</f>
        <v>#REF!</v>
      </c>
      <c r="Q124" s="92" t="e">
        <f t="shared" ref="Q124:Q148" si="96">(C124-T124-U124)*L124</f>
        <v>#REF!</v>
      </c>
      <c r="R124" s="92">
        <f t="shared" ref="R124:R148" si="97">(C124*M124)</f>
        <v>0</v>
      </c>
      <c r="S124" s="92" t="e">
        <f t="shared" ref="S124:S148" si="98">(C124-T124-U124)*N124</f>
        <v>#REF!</v>
      </c>
      <c r="T124" s="3" t="e">
        <f>#REF!</f>
        <v>#REF!</v>
      </c>
      <c r="U124" s="3" t="e">
        <f>#REF!*D124</f>
        <v>#REF!</v>
      </c>
      <c r="V124" s="3">
        <f t="shared" ref="V124:V148" si="99">C124*0.06</f>
        <v>33</v>
      </c>
      <c r="W124" s="37" t="e">
        <f t="shared" ref="W124:W148" si="100">SUM(O124:V124)</f>
        <v>#REF!</v>
      </c>
      <c r="X124" s="60" t="e">
        <f>#REF!</f>
        <v>#REF!</v>
      </c>
      <c r="Y124" s="37" t="e">
        <f t="shared" ref="Y124:Y148" si="101">O124*X124</f>
        <v>#REF!</v>
      </c>
      <c r="Z124" s="16" t="e">
        <f t="shared" ref="Z124:Z148" si="102">W124+Y124</f>
        <v>#REF!</v>
      </c>
      <c r="AA124" s="36" t="e">
        <f t="shared" ref="AA124:AA148" si="103">(C124-Z124)/Z124</f>
        <v>#REF!</v>
      </c>
      <c r="AC124" s="16" t="e">
        <f t="shared" ref="AC124:AC148" si="104">AD124+AE124+AF124</f>
        <v>#REF!</v>
      </c>
      <c r="AD124" s="3" t="e">
        <f t="shared" ref="AD124:AE146" si="105">T124</f>
        <v>#REF!</v>
      </c>
      <c r="AE124" s="97" t="e">
        <f t="shared" si="105"/>
        <v>#REF!</v>
      </c>
      <c r="AF124" s="97" t="e">
        <f t="shared" ref="AF124:AF148" si="106">(C124-Z124)*0.15</f>
        <v>#REF!</v>
      </c>
      <c r="AG124" s="3" t="e">
        <f t="shared" ref="AG124:AG148" si="107">AE124+AF124</f>
        <v>#REF!</v>
      </c>
      <c r="AH124" s="16" t="e">
        <f t="shared" ref="AH124:AH148" si="108">AI124-AC124</f>
        <v>#REF!</v>
      </c>
      <c r="AI124" s="16">
        <f t="shared" ref="AI124:AI148" si="109">C124</f>
        <v>550</v>
      </c>
      <c r="AK124" s="3">
        <f t="shared" ref="AK124:AK148" si="110">CEILING(AL124,5)</f>
        <v>385</v>
      </c>
      <c r="AL124" s="204">
        <f t="shared" ref="AL124:AL148" si="111">C124*0.7</f>
        <v>385</v>
      </c>
    </row>
    <row r="125" spans="1:47" ht="13.5" hidden="1" outlineLevel="1" x14ac:dyDescent="0.15">
      <c r="A125" s="26">
        <v>40029</v>
      </c>
      <c r="B125" s="20" t="s">
        <v>26</v>
      </c>
      <c r="C125" s="16">
        <v>380</v>
      </c>
      <c r="D125" s="3">
        <v>20</v>
      </c>
      <c r="E125" s="3">
        <v>10</v>
      </c>
      <c r="F125" s="131" t="s">
        <v>200</v>
      </c>
      <c r="G125" s="104" t="s">
        <v>497</v>
      </c>
      <c r="H125" s="104" t="s">
        <v>498</v>
      </c>
      <c r="I125" s="21">
        <f t="shared" si="93"/>
        <v>17940</v>
      </c>
      <c r="J125" s="3">
        <v>21000</v>
      </c>
      <c r="K125" s="15"/>
      <c r="L125" s="15">
        <v>0.2</v>
      </c>
      <c r="M125" s="58"/>
      <c r="N125" s="58">
        <v>0.03</v>
      </c>
      <c r="O125" s="92">
        <f t="shared" si="94"/>
        <v>23.411371237458198</v>
      </c>
      <c r="P125" s="92" t="e">
        <f t="shared" si="95"/>
        <v>#REF!</v>
      </c>
      <c r="Q125" s="92" t="e">
        <f t="shared" si="96"/>
        <v>#REF!</v>
      </c>
      <c r="R125" s="92">
        <f t="shared" si="97"/>
        <v>0</v>
      </c>
      <c r="S125" s="92" t="e">
        <f t="shared" si="98"/>
        <v>#REF!</v>
      </c>
      <c r="T125" s="3" t="e">
        <f>#REF!</f>
        <v>#REF!</v>
      </c>
      <c r="U125" s="3" t="e">
        <f>#REF!*D125</f>
        <v>#REF!</v>
      </c>
      <c r="V125" s="3">
        <f t="shared" si="99"/>
        <v>22.8</v>
      </c>
      <c r="W125" s="37" t="e">
        <f t="shared" si="100"/>
        <v>#REF!</v>
      </c>
      <c r="X125" s="60" t="e">
        <f>#REF!</f>
        <v>#REF!</v>
      </c>
      <c r="Y125" s="37" t="e">
        <f t="shared" si="101"/>
        <v>#REF!</v>
      </c>
      <c r="Z125" s="16" t="e">
        <f t="shared" si="102"/>
        <v>#REF!</v>
      </c>
      <c r="AA125" s="36" t="e">
        <f t="shared" si="103"/>
        <v>#REF!</v>
      </c>
      <c r="AC125" s="16" t="e">
        <f t="shared" si="104"/>
        <v>#REF!</v>
      </c>
      <c r="AD125" s="3" t="e">
        <f t="shared" si="105"/>
        <v>#REF!</v>
      </c>
      <c r="AE125" s="97" t="e">
        <f t="shared" si="105"/>
        <v>#REF!</v>
      </c>
      <c r="AF125" s="97" t="e">
        <f t="shared" si="106"/>
        <v>#REF!</v>
      </c>
      <c r="AG125" s="3" t="e">
        <f t="shared" si="107"/>
        <v>#REF!</v>
      </c>
      <c r="AH125" s="16" t="e">
        <f t="shared" si="108"/>
        <v>#REF!</v>
      </c>
      <c r="AI125" s="16">
        <f t="shared" si="109"/>
        <v>380</v>
      </c>
      <c r="AK125" s="3">
        <f t="shared" si="110"/>
        <v>270</v>
      </c>
      <c r="AL125" s="204">
        <f t="shared" si="111"/>
        <v>266</v>
      </c>
    </row>
    <row r="126" spans="1:47" ht="13.5" hidden="1" outlineLevel="1" x14ac:dyDescent="0.15">
      <c r="A126" s="26">
        <v>4001</v>
      </c>
      <c r="B126" s="20" t="s">
        <v>17</v>
      </c>
      <c r="C126" s="16">
        <v>250</v>
      </c>
      <c r="D126" s="3">
        <v>20</v>
      </c>
      <c r="E126" s="3">
        <v>2</v>
      </c>
      <c r="F126" s="131" t="s">
        <v>200</v>
      </c>
      <c r="G126" s="104" t="s">
        <v>497</v>
      </c>
      <c r="H126" s="104" t="s">
        <v>498</v>
      </c>
      <c r="I126" s="21">
        <f t="shared" si="93"/>
        <v>17940</v>
      </c>
      <c r="J126" s="3">
        <v>21000</v>
      </c>
      <c r="K126" s="15"/>
      <c r="L126" s="15">
        <v>0.2</v>
      </c>
      <c r="M126" s="58"/>
      <c r="N126" s="58">
        <v>0.03</v>
      </c>
      <c r="O126" s="92">
        <f t="shared" si="94"/>
        <v>23.411371237458198</v>
      </c>
      <c r="P126" s="92" t="e">
        <f t="shared" si="95"/>
        <v>#REF!</v>
      </c>
      <c r="Q126" s="92" t="e">
        <f t="shared" si="96"/>
        <v>#REF!</v>
      </c>
      <c r="R126" s="92">
        <f t="shared" si="97"/>
        <v>0</v>
      </c>
      <c r="S126" s="92" t="e">
        <f t="shared" si="98"/>
        <v>#REF!</v>
      </c>
      <c r="T126" s="3" t="e">
        <f>#REF!</f>
        <v>#REF!</v>
      </c>
      <c r="U126" s="3" t="e">
        <f>#REF!*D126</f>
        <v>#REF!</v>
      </c>
      <c r="V126" s="3">
        <f t="shared" si="99"/>
        <v>15</v>
      </c>
      <c r="W126" s="37" t="e">
        <f t="shared" si="100"/>
        <v>#REF!</v>
      </c>
      <c r="X126" s="60" t="e">
        <f>#REF!</f>
        <v>#REF!</v>
      </c>
      <c r="Y126" s="37" t="e">
        <f t="shared" si="101"/>
        <v>#REF!</v>
      </c>
      <c r="Z126" s="16" t="e">
        <f t="shared" si="102"/>
        <v>#REF!</v>
      </c>
      <c r="AA126" s="36" t="e">
        <f t="shared" si="103"/>
        <v>#REF!</v>
      </c>
      <c r="AC126" s="16" t="e">
        <f t="shared" si="104"/>
        <v>#REF!</v>
      </c>
      <c r="AD126" s="3" t="e">
        <f t="shared" si="105"/>
        <v>#REF!</v>
      </c>
      <c r="AE126" s="97" t="e">
        <f t="shared" si="105"/>
        <v>#REF!</v>
      </c>
      <c r="AF126" s="97" t="e">
        <f t="shared" si="106"/>
        <v>#REF!</v>
      </c>
      <c r="AG126" s="3" t="e">
        <f t="shared" si="107"/>
        <v>#REF!</v>
      </c>
      <c r="AH126" s="16" t="e">
        <f t="shared" si="108"/>
        <v>#REF!</v>
      </c>
      <c r="AI126" s="16">
        <f t="shared" si="109"/>
        <v>250</v>
      </c>
      <c r="AK126" s="3">
        <f t="shared" si="110"/>
        <v>175</v>
      </c>
      <c r="AL126" s="204">
        <f t="shared" si="111"/>
        <v>175</v>
      </c>
    </row>
    <row r="127" spans="1:47" ht="13.5" hidden="1" outlineLevel="1" x14ac:dyDescent="0.15">
      <c r="A127" s="26">
        <v>4003</v>
      </c>
      <c r="B127" s="20" t="s">
        <v>238</v>
      </c>
      <c r="C127" s="16">
        <v>400</v>
      </c>
      <c r="D127" s="3">
        <v>20</v>
      </c>
      <c r="E127" s="3">
        <v>10</v>
      </c>
      <c r="F127" s="131" t="s">
        <v>200</v>
      </c>
      <c r="G127" s="104" t="s">
        <v>497</v>
      </c>
      <c r="H127" s="104" t="s">
        <v>498</v>
      </c>
      <c r="I127" s="21">
        <f t="shared" si="93"/>
        <v>17940</v>
      </c>
      <c r="J127" s="3">
        <v>21000</v>
      </c>
      <c r="K127" s="15"/>
      <c r="L127" s="15">
        <v>0.2</v>
      </c>
      <c r="M127" s="58"/>
      <c r="N127" s="58">
        <v>0.03</v>
      </c>
      <c r="O127" s="92">
        <f t="shared" si="94"/>
        <v>23.411371237458198</v>
      </c>
      <c r="P127" s="92" t="e">
        <f t="shared" si="95"/>
        <v>#REF!</v>
      </c>
      <c r="Q127" s="92" t="e">
        <f t="shared" si="96"/>
        <v>#REF!</v>
      </c>
      <c r="R127" s="92">
        <f t="shared" si="97"/>
        <v>0</v>
      </c>
      <c r="S127" s="92" t="e">
        <f t="shared" si="98"/>
        <v>#REF!</v>
      </c>
      <c r="T127" s="3" t="e">
        <f>#REF!</f>
        <v>#REF!</v>
      </c>
      <c r="U127" s="3" t="e">
        <f>#REF!*D127</f>
        <v>#REF!</v>
      </c>
      <c r="V127" s="3">
        <f t="shared" si="99"/>
        <v>24</v>
      </c>
      <c r="W127" s="37" t="e">
        <f t="shared" si="100"/>
        <v>#REF!</v>
      </c>
      <c r="X127" s="60" t="e">
        <f>#REF!</f>
        <v>#REF!</v>
      </c>
      <c r="Y127" s="37" t="e">
        <f t="shared" si="101"/>
        <v>#REF!</v>
      </c>
      <c r="Z127" s="16" t="e">
        <f t="shared" si="102"/>
        <v>#REF!</v>
      </c>
      <c r="AA127" s="36" t="e">
        <f t="shared" si="103"/>
        <v>#REF!</v>
      </c>
      <c r="AC127" s="16" t="e">
        <f t="shared" si="104"/>
        <v>#REF!</v>
      </c>
      <c r="AD127" s="3" t="e">
        <f t="shared" si="105"/>
        <v>#REF!</v>
      </c>
      <c r="AE127" s="97" t="e">
        <f t="shared" si="105"/>
        <v>#REF!</v>
      </c>
      <c r="AF127" s="97" t="e">
        <f t="shared" si="106"/>
        <v>#REF!</v>
      </c>
      <c r="AG127" s="3" t="e">
        <f t="shared" si="107"/>
        <v>#REF!</v>
      </c>
      <c r="AH127" s="16" t="e">
        <f t="shared" si="108"/>
        <v>#REF!</v>
      </c>
      <c r="AI127" s="16">
        <f t="shared" si="109"/>
        <v>400</v>
      </c>
      <c r="AK127" s="3">
        <f t="shared" si="110"/>
        <v>280</v>
      </c>
      <c r="AL127" s="204">
        <f t="shared" si="111"/>
        <v>280</v>
      </c>
    </row>
    <row r="128" spans="1:47" ht="13.5" hidden="1" outlineLevel="1" x14ac:dyDescent="0.15">
      <c r="A128" s="26">
        <v>4004</v>
      </c>
      <c r="B128" s="20" t="s">
        <v>18</v>
      </c>
      <c r="C128" s="16">
        <v>500</v>
      </c>
      <c r="D128" s="3">
        <v>20</v>
      </c>
      <c r="E128" s="3">
        <v>10</v>
      </c>
      <c r="F128" s="131" t="s">
        <v>200</v>
      </c>
      <c r="G128" s="104" t="s">
        <v>497</v>
      </c>
      <c r="H128" s="104" t="s">
        <v>498</v>
      </c>
      <c r="I128" s="21">
        <f t="shared" si="93"/>
        <v>17940</v>
      </c>
      <c r="J128" s="3">
        <v>21000</v>
      </c>
      <c r="K128" s="15"/>
      <c r="L128" s="15">
        <v>0.2</v>
      </c>
      <c r="M128" s="58"/>
      <c r="N128" s="58">
        <v>0.03</v>
      </c>
      <c r="O128" s="92">
        <f t="shared" si="94"/>
        <v>23.411371237458198</v>
      </c>
      <c r="P128" s="92" t="e">
        <f t="shared" si="95"/>
        <v>#REF!</v>
      </c>
      <c r="Q128" s="92" t="e">
        <f t="shared" si="96"/>
        <v>#REF!</v>
      </c>
      <c r="R128" s="92">
        <f t="shared" si="97"/>
        <v>0</v>
      </c>
      <c r="S128" s="92" t="e">
        <f t="shared" si="98"/>
        <v>#REF!</v>
      </c>
      <c r="T128" s="3" t="e">
        <f>#REF!</f>
        <v>#REF!</v>
      </c>
      <c r="U128" s="3" t="e">
        <f>#REF!*D128</f>
        <v>#REF!</v>
      </c>
      <c r="V128" s="3">
        <f t="shared" si="99"/>
        <v>30</v>
      </c>
      <c r="W128" s="37" t="e">
        <f t="shared" si="100"/>
        <v>#REF!</v>
      </c>
      <c r="X128" s="60" t="e">
        <f>#REF!</f>
        <v>#REF!</v>
      </c>
      <c r="Y128" s="37" t="e">
        <f t="shared" si="101"/>
        <v>#REF!</v>
      </c>
      <c r="Z128" s="16" t="e">
        <f t="shared" si="102"/>
        <v>#REF!</v>
      </c>
      <c r="AA128" s="36" t="e">
        <f t="shared" si="103"/>
        <v>#REF!</v>
      </c>
      <c r="AC128" s="16" t="e">
        <f t="shared" si="104"/>
        <v>#REF!</v>
      </c>
      <c r="AD128" s="3" t="e">
        <f t="shared" si="105"/>
        <v>#REF!</v>
      </c>
      <c r="AE128" s="97" t="e">
        <f t="shared" si="105"/>
        <v>#REF!</v>
      </c>
      <c r="AF128" s="97" t="e">
        <f t="shared" si="106"/>
        <v>#REF!</v>
      </c>
      <c r="AG128" s="3" t="e">
        <f t="shared" si="107"/>
        <v>#REF!</v>
      </c>
      <c r="AH128" s="16" t="e">
        <f t="shared" si="108"/>
        <v>#REF!</v>
      </c>
      <c r="AI128" s="16">
        <f t="shared" si="109"/>
        <v>500</v>
      </c>
      <c r="AK128" s="3">
        <f t="shared" si="110"/>
        <v>350</v>
      </c>
      <c r="AL128" s="204">
        <f t="shared" si="111"/>
        <v>350</v>
      </c>
    </row>
    <row r="129" spans="1:38" ht="13.5" hidden="1" outlineLevel="1" x14ac:dyDescent="0.15">
      <c r="A129" s="26">
        <v>4005</v>
      </c>
      <c r="B129" s="20" t="s">
        <v>19</v>
      </c>
      <c r="C129" s="16">
        <v>520</v>
      </c>
      <c r="D129" s="3">
        <v>20</v>
      </c>
      <c r="E129" s="3">
        <v>10</v>
      </c>
      <c r="F129" s="131" t="s">
        <v>200</v>
      </c>
      <c r="G129" s="104" t="s">
        <v>497</v>
      </c>
      <c r="H129" s="104" t="s">
        <v>498</v>
      </c>
      <c r="I129" s="21">
        <f t="shared" si="93"/>
        <v>17940</v>
      </c>
      <c r="J129" s="3">
        <v>21000</v>
      </c>
      <c r="K129" s="15"/>
      <c r="L129" s="15">
        <v>0.2</v>
      </c>
      <c r="M129" s="58"/>
      <c r="N129" s="58">
        <v>0.03</v>
      </c>
      <c r="O129" s="92">
        <f t="shared" si="94"/>
        <v>23.411371237458198</v>
      </c>
      <c r="P129" s="92" t="e">
        <f t="shared" si="95"/>
        <v>#REF!</v>
      </c>
      <c r="Q129" s="92" t="e">
        <f t="shared" si="96"/>
        <v>#REF!</v>
      </c>
      <c r="R129" s="92">
        <f t="shared" si="97"/>
        <v>0</v>
      </c>
      <c r="S129" s="92" t="e">
        <f t="shared" si="98"/>
        <v>#REF!</v>
      </c>
      <c r="T129" s="3" t="e">
        <f>#REF!</f>
        <v>#REF!</v>
      </c>
      <c r="U129" s="3" t="e">
        <f>#REF!*D129</f>
        <v>#REF!</v>
      </c>
      <c r="V129" s="3">
        <f t="shared" si="99"/>
        <v>31.2</v>
      </c>
      <c r="W129" s="37" t="e">
        <f t="shared" si="100"/>
        <v>#REF!</v>
      </c>
      <c r="X129" s="60" t="e">
        <f>#REF!</f>
        <v>#REF!</v>
      </c>
      <c r="Y129" s="37" t="e">
        <f t="shared" si="101"/>
        <v>#REF!</v>
      </c>
      <c r="Z129" s="16" t="e">
        <f t="shared" si="102"/>
        <v>#REF!</v>
      </c>
      <c r="AA129" s="36" t="e">
        <f t="shared" si="103"/>
        <v>#REF!</v>
      </c>
      <c r="AC129" s="16" t="e">
        <f t="shared" si="104"/>
        <v>#REF!</v>
      </c>
      <c r="AD129" s="3" t="e">
        <f t="shared" si="105"/>
        <v>#REF!</v>
      </c>
      <c r="AE129" s="97" t="e">
        <f t="shared" si="105"/>
        <v>#REF!</v>
      </c>
      <c r="AF129" s="97" t="e">
        <f t="shared" si="106"/>
        <v>#REF!</v>
      </c>
      <c r="AG129" s="3" t="e">
        <f t="shared" si="107"/>
        <v>#REF!</v>
      </c>
      <c r="AH129" s="16" t="e">
        <f t="shared" si="108"/>
        <v>#REF!</v>
      </c>
      <c r="AI129" s="16">
        <f t="shared" si="109"/>
        <v>520</v>
      </c>
      <c r="AK129" s="3">
        <f t="shared" si="110"/>
        <v>365</v>
      </c>
      <c r="AL129" s="204">
        <f t="shared" si="111"/>
        <v>364</v>
      </c>
    </row>
    <row r="130" spans="1:38" ht="13.5" hidden="1" outlineLevel="1" x14ac:dyDescent="0.15">
      <c r="A130" s="26">
        <v>4006</v>
      </c>
      <c r="B130" s="20" t="s">
        <v>20</v>
      </c>
      <c r="C130" s="16">
        <v>410</v>
      </c>
      <c r="D130" s="3">
        <v>20</v>
      </c>
      <c r="E130" s="3">
        <v>10</v>
      </c>
      <c r="F130" s="131" t="s">
        <v>200</v>
      </c>
      <c r="G130" s="104" t="s">
        <v>497</v>
      </c>
      <c r="H130" s="104" t="s">
        <v>498</v>
      </c>
      <c r="I130" s="21">
        <f t="shared" si="93"/>
        <v>17940</v>
      </c>
      <c r="J130" s="3">
        <v>21000</v>
      </c>
      <c r="K130" s="15"/>
      <c r="L130" s="15">
        <v>0.2</v>
      </c>
      <c r="M130" s="58"/>
      <c r="N130" s="58">
        <v>0.03</v>
      </c>
      <c r="O130" s="92">
        <f t="shared" si="94"/>
        <v>23.411371237458198</v>
      </c>
      <c r="P130" s="92" t="e">
        <f t="shared" si="95"/>
        <v>#REF!</v>
      </c>
      <c r="Q130" s="92" t="e">
        <f t="shared" si="96"/>
        <v>#REF!</v>
      </c>
      <c r="R130" s="92">
        <f t="shared" si="97"/>
        <v>0</v>
      </c>
      <c r="S130" s="92" t="e">
        <f t="shared" si="98"/>
        <v>#REF!</v>
      </c>
      <c r="T130" s="3" t="e">
        <f>#REF!</f>
        <v>#REF!</v>
      </c>
      <c r="U130" s="3" t="e">
        <f>#REF!*D130</f>
        <v>#REF!</v>
      </c>
      <c r="V130" s="3">
        <f t="shared" si="99"/>
        <v>24.599999999999998</v>
      </c>
      <c r="W130" s="37" t="e">
        <f t="shared" si="100"/>
        <v>#REF!</v>
      </c>
      <c r="X130" s="60" t="e">
        <f>#REF!</f>
        <v>#REF!</v>
      </c>
      <c r="Y130" s="37" t="e">
        <f t="shared" si="101"/>
        <v>#REF!</v>
      </c>
      <c r="Z130" s="16" t="e">
        <f t="shared" si="102"/>
        <v>#REF!</v>
      </c>
      <c r="AA130" s="36" t="e">
        <f t="shared" si="103"/>
        <v>#REF!</v>
      </c>
      <c r="AC130" s="16" t="e">
        <f t="shared" si="104"/>
        <v>#REF!</v>
      </c>
      <c r="AD130" s="3" t="e">
        <f t="shared" si="105"/>
        <v>#REF!</v>
      </c>
      <c r="AE130" s="97" t="e">
        <f t="shared" si="105"/>
        <v>#REF!</v>
      </c>
      <c r="AF130" s="97" t="e">
        <f t="shared" si="106"/>
        <v>#REF!</v>
      </c>
      <c r="AG130" s="3" t="e">
        <f t="shared" si="107"/>
        <v>#REF!</v>
      </c>
      <c r="AH130" s="16" t="e">
        <f t="shared" si="108"/>
        <v>#REF!</v>
      </c>
      <c r="AI130" s="16">
        <f t="shared" si="109"/>
        <v>410</v>
      </c>
      <c r="AK130" s="3">
        <f t="shared" si="110"/>
        <v>290</v>
      </c>
      <c r="AL130" s="204">
        <f t="shared" si="111"/>
        <v>287</v>
      </c>
    </row>
    <row r="131" spans="1:38" ht="13.5" hidden="1" outlineLevel="1" x14ac:dyDescent="0.15">
      <c r="A131" s="26">
        <v>40045</v>
      </c>
      <c r="B131" s="62" t="s">
        <v>187</v>
      </c>
      <c r="C131" s="16">
        <v>1000</v>
      </c>
      <c r="D131" s="3">
        <v>20</v>
      </c>
      <c r="E131" s="3">
        <v>15</v>
      </c>
      <c r="F131" s="131" t="s">
        <v>200</v>
      </c>
      <c r="G131" s="104" t="s">
        <v>497</v>
      </c>
      <c r="H131" s="104" t="s">
        <v>498</v>
      </c>
      <c r="I131" s="21">
        <f t="shared" si="93"/>
        <v>17940</v>
      </c>
      <c r="J131" s="3">
        <v>21000</v>
      </c>
      <c r="K131" s="15"/>
      <c r="L131" s="15">
        <v>0.2</v>
      </c>
      <c r="M131" s="58"/>
      <c r="N131" s="58">
        <v>0.03</v>
      </c>
      <c r="O131" s="92">
        <f t="shared" si="94"/>
        <v>23.411371237458198</v>
      </c>
      <c r="P131" s="92" t="e">
        <f t="shared" si="95"/>
        <v>#REF!</v>
      </c>
      <c r="Q131" s="92" t="e">
        <f t="shared" si="96"/>
        <v>#REF!</v>
      </c>
      <c r="R131" s="92">
        <f t="shared" si="97"/>
        <v>0</v>
      </c>
      <c r="S131" s="92" t="e">
        <f t="shared" si="98"/>
        <v>#REF!</v>
      </c>
      <c r="T131" s="3" t="e">
        <f>#REF!</f>
        <v>#REF!</v>
      </c>
      <c r="U131" s="3" t="e">
        <f>#REF!*D131</f>
        <v>#REF!</v>
      </c>
      <c r="V131" s="3">
        <f t="shared" si="99"/>
        <v>60</v>
      </c>
      <c r="W131" s="37" t="e">
        <f t="shared" si="100"/>
        <v>#REF!</v>
      </c>
      <c r="X131" s="60" t="e">
        <f>#REF!</f>
        <v>#REF!</v>
      </c>
      <c r="Y131" s="37" t="e">
        <f t="shared" si="101"/>
        <v>#REF!</v>
      </c>
      <c r="Z131" s="16" t="e">
        <f t="shared" si="102"/>
        <v>#REF!</v>
      </c>
      <c r="AA131" s="36" t="e">
        <f t="shared" si="103"/>
        <v>#REF!</v>
      </c>
      <c r="AC131" s="16" t="e">
        <f t="shared" si="104"/>
        <v>#REF!</v>
      </c>
      <c r="AD131" s="3" t="e">
        <f t="shared" si="105"/>
        <v>#REF!</v>
      </c>
      <c r="AE131" s="97" t="e">
        <f t="shared" si="105"/>
        <v>#REF!</v>
      </c>
      <c r="AF131" s="97" t="e">
        <f t="shared" si="106"/>
        <v>#REF!</v>
      </c>
      <c r="AG131" s="3" t="e">
        <f t="shared" si="107"/>
        <v>#REF!</v>
      </c>
      <c r="AH131" s="16" t="e">
        <f t="shared" si="108"/>
        <v>#REF!</v>
      </c>
      <c r="AI131" s="16">
        <f t="shared" si="109"/>
        <v>1000</v>
      </c>
      <c r="AK131" s="3">
        <f t="shared" si="110"/>
        <v>700</v>
      </c>
      <c r="AL131" s="204">
        <f t="shared" si="111"/>
        <v>700</v>
      </c>
    </row>
    <row r="132" spans="1:38" ht="13.5" hidden="1" outlineLevel="1" x14ac:dyDescent="0.15">
      <c r="A132" s="26">
        <v>40046</v>
      </c>
      <c r="B132" s="62" t="s">
        <v>188</v>
      </c>
      <c r="C132" s="16">
        <v>540</v>
      </c>
      <c r="D132" s="3">
        <v>20</v>
      </c>
      <c r="E132" s="3">
        <v>15</v>
      </c>
      <c r="F132" s="131" t="s">
        <v>200</v>
      </c>
      <c r="G132" s="104" t="s">
        <v>497</v>
      </c>
      <c r="H132" s="104" t="s">
        <v>498</v>
      </c>
      <c r="I132" s="21">
        <f t="shared" si="93"/>
        <v>17940</v>
      </c>
      <c r="J132" s="3">
        <v>21000</v>
      </c>
      <c r="K132" s="15"/>
      <c r="L132" s="15">
        <v>0.2</v>
      </c>
      <c r="M132" s="58"/>
      <c r="N132" s="58">
        <v>0.03</v>
      </c>
      <c r="O132" s="92">
        <f t="shared" si="94"/>
        <v>23.411371237458198</v>
      </c>
      <c r="P132" s="92" t="e">
        <f t="shared" si="95"/>
        <v>#REF!</v>
      </c>
      <c r="Q132" s="92" t="e">
        <f t="shared" si="96"/>
        <v>#REF!</v>
      </c>
      <c r="R132" s="92">
        <f t="shared" si="97"/>
        <v>0</v>
      </c>
      <c r="S132" s="92" t="e">
        <f t="shared" si="98"/>
        <v>#REF!</v>
      </c>
      <c r="T132" s="3" t="e">
        <f>#REF!</f>
        <v>#REF!</v>
      </c>
      <c r="U132" s="3" t="e">
        <f>#REF!*D132</f>
        <v>#REF!</v>
      </c>
      <c r="V132" s="3">
        <f t="shared" si="99"/>
        <v>32.4</v>
      </c>
      <c r="W132" s="37" t="e">
        <f t="shared" si="100"/>
        <v>#REF!</v>
      </c>
      <c r="X132" s="60" t="e">
        <f>#REF!</f>
        <v>#REF!</v>
      </c>
      <c r="Y132" s="37" t="e">
        <f t="shared" si="101"/>
        <v>#REF!</v>
      </c>
      <c r="Z132" s="16" t="e">
        <f t="shared" si="102"/>
        <v>#REF!</v>
      </c>
      <c r="AA132" s="36" t="e">
        <f t="shared" si="103"/>
        <v>#REF!</v>
      </c>
      <c r="AC132" s="16" t="e">
        <f t="shared" si="104"/>
        <v>#REF!</v>
      </c>
      <c r="AD132" s="3" t="e">
        <f t="shared" si="105"/>
        <v>#REF!</v>
      </c>
      <c r="AE132" s="97" t="e">
        <f t="shared" si="105"/>
        <v>#REF!</v>
      </c>
      <c r="AF132" s="97" t="e">
        <f t="shared" si="106"/>
        <v>#REF!</v>
      </c>
      <c r="AG132" s="3" t="e">
        <f t="shared" si="107"/>
        <v>#REF!</v>
      </c>
      <c r="AH132" s="16" t="e">
        <f t="shared" si="108"/>
        <v>#REF!</v>
      </c>
      <c r="AI132" s="16">
        <f t="shared" si="109"/>
        <v>540</v>
      </c>
      <c r="AK132" s="3">
        <f t="shared" si="110"/>
        <v>380</v>
      </c>
      <c r="AL132" s="204">
        <f t="shared" si="111"/>
        <v>378</v>
      </c>
    </row>
    <row r="133" spans="1:38" ht="13.5" hidden="1" outlineLevel="1" x14ac:dyDescent="0.15">
      <c r="A133" s="26">
        <v>40047</v>
      </c>
      <c r="B133" s="62" t="s">
        <v>189</v>
      </c>
      <c r="C133" s="16">
        <v>550</v>
      </c>
      <c r="D133" s="3">
        <v>20</v>
      </c>
      <c r="E133" s="3">
        <v>15</v>
      </c>
      <c r="F133" s="131" t="s">
        <v>200</v>
      </c>
      <c r="G133" s="104" t="s">
        <v>497</v>
      </c>
      <c r="H133" s="104" t="s">
        <v>498</v>
      </c>
      <c r="I133" s="21">
        <f t="shared" si="93"/>
        <v>17940</v>
      </c>
      <c r="J133" s="3">
        <v>21000</v>
      </c>
      <c r="K133" s="15"/>
      <c r="L133" s="15">
        <v>0.2</v>
      </c>
      <c r="M133" s="58"/>
      <c r="N133" s="58">
        <v>0.03</v>
      </c>
      <c r="O133" s="92">
        <f t="shared" si="94"/>
        <v>23.411371237458198</v>
      </c>
      <c r="P133" s="92" t="e">
        <f t="shared" si="95"/>
        <v>#REF!</v>
      </c>
      <c r="Q133" s="92" t="e">
        <f t="shared" si="96"/>
        <v>#REF!</v>
      </c>
      <c r="R133" s="92">
        <f t="shared" si="97"/>
        <v>0</v>
      </c>
      <c r="S133" s="92" t="e">
        <f t="shared" si="98"/>
        <v>#REF!</v>
      </c>
      <c r="T133" s="3" t="e">
        <f>#REF!</f>
        <v>#REF!</v>
      </c>
      <c r="U133" s="3" t="e">
        <f>#REF!*D133</f>
        <v>#REF!</v>
      </c>
      <c r="V133" s="3">
        <f t="shared" si="99"/>
        <v>33</v>
      </c>
      <c r="W133" s="37" t="e">
        <f t="shared" si="100"/>
        <v>#REF!</v>
      </c>
      <c r="X133" s="60" t="e">
        <f>#REF!</f>
        <v>#REF!</v>
      </c>
      <c r="Y133" s="37" t="e">
        <f t="shared" si="101"/>
        <v>#REF!</v>
      </c>
      <c r="Z133" s="16" t="e">
        <f t="shared" si="102"/>
        <v>#REF!</v>
      </c>
      <c r="AA133" s="36" t="e">
        <f t="shared" si="103"/>
        <v>#REF!</v>
      </c>
      <c r="AC133" s="16" t="e">
        <f t="shared" si="104"/>
        <v>#REF!</v>
      </c>
      <c r="AD133" s="3" t="e">
        <f t="shared" si="105"/>
        <v>#REF!</v>
      </c>
      <c r="AE133" s="97" t="e">
        <f t="shared" si="105"/>
        <v>#REF!</v>
      </c>
      <c r="AF133" s="97" t="e">
        <f t="shared" si="106"/>
        <v>#REF!</v>
      </c>
      <c r="AG133" s="3" t="e">
        <f t="shared" si="107"/>
        <v>#REF!</v>
      </c>
      <c r="AH133" s="16" t="e">
        <f t="shared" si="108"/>
        <v>#REF!</v>
      </c>
      <c r="AI133" s="16">
        <f t="shared" si="109"/>
        <v>550</v>
      </c>
      <c r="AK133" s="3">
        <f t="shared" si="110"/>
        <v>385</v>
      </c>
      <c r="AL133" s="204">
        <f t="shared" si="111"/>
        <v>385</v>
      </c>
    </row>
    <row r="134" spans="1:38" ht="13.5" hidden="1" outlineLevel="1" x14ac:dyDescent="0.15">
      <c r="A134" s="26">
        <v>4007</v>
      </c>
      <c r="B134" s="20" t="s">
        <v>21</v>
      </c>
      <c r="C134" s="16">
        <v>480</v>
      </c>
      <c r="D134" s="3">
        <v>20</v>
      </c>
      <c r="E134" s="3">
        <v>10</v>
      </c>
      <c r="F134" s="131" t="s">
        <v>200</v>
      </c>
      <c r="G134" s="104" t="s">
        <v>497</v>
      </c>
      <c r="H134" s="104" t="s">
        <v>498</v>
      </c>
      <c r="I134" s="21">
        <f t="shared" si="93"/>
        <v>17940</v>
      </c>
      <c r="J134" s="3">
        <v>21000</v>
      </c>
      <c r="K134" s="15"/>
      <c r="L134" s="15">
        <v>0.2</v>
      </c>
      <c r="M134" s="58"/>
      <c r="N134" s="58">
        <v>0.03</v>
      </c>
      <c r="O134" s="92">
        <f t="shared" si="94"/>
        <v>23.411371237458198</v>
      </c>
      <c r="P134" s="92" t="e">
        <f t="shared" si="95"/>
        <v>#REF!</v>
      </c>
      <c r="Q134" s="92" t="e">
        <f t="shared" si="96"/>
        <v>#REF!</v>
      </c>
      <c r="R134" s="92">
        <f t="shared" si="97"/>
        <v>0</v>
      </c>
      <c r="S134" s="92" t="e">
        <f t="shared" si="98"/>
        <v>#REF!</v>
      </c>
      <c r="T134" s="3" t="e">
        <f>#REF!</f>
        <v>#REF!</v>
      </c>
      <c r="U134" s="3" t="e">
        <f>#REF!*D134</f>
        <v>#REF!</v>
      </c>
      <c r="V134" s="3">
        <f t="shared" si="99"/>
        <v>28.799999999999997</v>
      </c>
      <c r="W134" s="37" t="e">
        <f t="shared" si="100"/>
        <v>#REF!</v>
      </c>
      <c r="X134" s="60" t="e">
        <f>#REF!</f>
        <v>#REF!</v>
      </c>
      <c r="Y134" s="37" t="e">
        <f t="shared" si="101"/>
        <v>#REF!</v>
      </c>
      <c r="Z134" s="16" t="e">
        <f t="shared" si="102"/>
        <v>#REF!</v>
      </c>
      <c r="AA134" s="36" t="e">
        <f t="shared" si="103"/>
        <v>#REF!</v>
      </c>
      <c r="AC134" s="16" t="e">
        <f t="shared" si="104"/>
        <v>#REF!</v>
      </c>
      <c r="AD134" s="3" t="e">
        <f t="shared" si="105"/>
        <v>#REF!</v>
      </c>
      <c r="AE134" s="97" t="e">
        <f t="shared" si="105"/>
        <v>#REF!</v>
      </c>
      <c r="AF134" s="97" t="e">
        <f t="shared" si="106"/>
        <v>#REF!</v>
      </c>
      <c r="AG134" s="3" t="e">
        <f t="shared" si="107"/>
        <v>#REF!</v>
      </c>
      <c r="AH134" s="16" t="e">
        <f t="shared" si="108"/>
        <v>#REF!</v>
      </c>
      <c r="AI134" s="16">
        <f t="shared" si="109"/>
        <v>480</v>
      </c>
      <c r="AK134" s="3">
        <f t="shared" si="110"/>
        <v>340</v>
      </c>
      <c r="AL134" s="204">
        <f t="shared" si="111"/>
        <v>336</v>
      </c>
    </row>
    <row r="135" spans="1:38" ht="13.5" hidden="1" outlineLevel="1" x14ac:dyDescent="0.15">
      <c r="A135" s="26">
        <v>40083</v>
      </c>
      <c r="B135" s="20" t="s">
        <v>517</v>
      </c>
      <c r="C135" s="16">
        <v>2500</v>
      </c>
      <c r="D135" s="3">
        <v>20</v>
      </c>
      <c r="E135" s="3">
        <v>10</v>
      </c>
      <c r="F135" s="131" t="s">
        <v>200</v>
      </c>
      <c r="G135" s="104" t="s">
        <v>497</v>
      </c>
      <c r="H135" s="104" t="s">
        <v>498</v>
      </c>
      <c r="I135" s="21">
        <f t="shared" si="93"/>
        <v>17940</v>
      </c>
      <c r="J135" s="3">
        <v>21000</v>
      </c>
      <c r="K135" s="15"/>
      <c r="L135" s="15">
        <v>0.2</v>
      </c>
      <c r="M135" s="58"/>
      <c r="N135" s="58">
        <v>0.03</v>
      </c>
      <c r="O135" s="92">
        <f t="shared" si="94"/>
        <v>23.411371237458198</v>
      </c>
      <c r="P135" s="92" t="e">
        <f t="shared" si="95"/>
        <v>#REF!</v>
      </c>
      <c r="Q135" s="92" t="e">
        <f t="shared" si="96"/>
        <v>#REF!</v>
      </c>
      <c r="R135" s="92">
        <f t="shared" si="97"/>
        <v>0</v>
      </c>
      <c r="S135" s="92" t="e">
        <f t="shared" si="98"/>
        <v>#REF!</v>
      </c>
      <c r="T135" s="3" t="e">
        <f>#REF!</f>
        <v>#REF!</v>
      </c>
      <c r="U135" s="3" t="e">
        <f>#REF!*D135</f>
        <v>#REF!</v>
      </c>
      <c r="V135" s="3">
        <f t="shared" si="99"/>
        <v>150</v>
      </c>
      <c r="W135" s="37" t="e">
        <f t="shared" si="100"/>
        <v>#REF!</v>
      </c>
      <c r="X135" s="60" t="e">
        <f>#REF!</f>
        <v>#REF!</v>
      </c>
      <c r="Y135" s="37" t="e">
        <f t="shared" si="101"/>
        <v>#REF!</v>
      </c>
      <c r="Z135" s="16" t="e">
        <f t="shared" si="102"/>
        <v>#REF!</v>
      </c>
      <c r="AA135" s="36" t="e">
        <f t="shared" si="103"/>
        <v>#REF!</v>
      </c>
      <c r="AC135" s="16" t="e">
        <f t="shared" si="104"/>
        <v>#REF!</v>
      </c>
      <c r="AD135" s="3" t="e">
        <f t="shared" si="105"/>
        <v>#REF!</v>
      </c>
      <c r="AE135" s="97" t="e">
        <f t="shared" si="105"/>
        <v>#REF!</v>
      </c>
      <c r="AF135" s="97" t="e">
        <f t="shared" si="106"/>
        <v>#REF!</v>
      </c>
      <c r="AG135" s="3" t="e">
        <f t="shared" si="107"/>
        <v>#REF!</v>
      </c>
      <c r="AH135" s="16" t="e">
        <f t="shared" si="108"/>
        <v>#REF!</v>
      </c>
      <c r="AI135" s="16">
        <f t="shared" si="109"/>
        <v>2500</v>
      </c>
      <c r="AK135" s="3">
        <f t="shared" si="110"/>
        <v>1750</v>
      </c>
      <c r="AL135" s="204">
        <f t="shared" si="111"/>
        <v>1750</v>
      </c>
    </row>
    <row r="136" spans="1:38" ht="13.5" hidden="1" outlineLevel="1" x14ac:dyDescent="0.15">
      <c r="A136" s="26">
        <v>40084</v>
      </c>
      <c r="B136" s="20" t="s">
        <v>518</v>
      </c>
      <c r="C136" s="16">
        <v>2000</v>
      </c>
      <c r="D136" s="3">
        <v>20</v>
      </c>
      <c r="E136" s="3">
        <v>10</v>
      </c>
      <c r="F136" s="131" t="s">
        <v>200</v>
      </c>
      <c r="G136" s="104" t="s">
        <v>497</v>
      </c>
      <c r="H136" s="104" t="s">
        <v>498</v>
      </c>
      <c r="I136" s="21">
        <f t="shared" si="93"/>
        <v>17940</v>
      </c>
      <c r="J136" s="3">
        <v>21000</v>
      </c>
      <c r="K136" s="15"/>
      <c r="L136" s="15">
        <v>0.2</v>
      </c>
      <c r="M136" s="58"/>
      <c r="N136" s="58">
        <v>0.03</v>
      </c>
      <c r="O136" s="92">
        <f t="shared" si="94"/>
        <v>23.411371237458198</v>
      </c>
      <c r="P136" s="92" t="e">
        <f t="shared" si="95"/>
        <v>#REF!</v>
      </c>
      <c r="Q136" s="92" t="e">
        <f t="shared" si="96"/>
        <v>#REF!</v>
      </c>
      <c r="R136" s="92">
        <f t="shared" si="97"/>
        <v>0</v>
      </c>
      <c r="S136" s="92" t="e">
        <f t="shared" si="98"/>
        <v>#REF!</v>
      </c>
      <c r="T136" s="3" t="e">
        <f>#REF!</f>
        <v>#REF!</v>
      </c>
      <c r="U136" s="3" t="e">
        <f>#REF!*D136</f>
        <v>#REF!</v>
      </c>
      <c r="V136" s="3">
        <f t="shared" si="99"/>
        <v>120</v>
      </c>
      <c r="W136" s="37" t="e">
        <f t="shared" si="100"/>
        <v>#REF!</v>
      </c>
      <c r="X136" s="60" t="e">
        <f>#REF!</f>
        <v>#REF!</v>
      </c>
      <c r="Y136" s="37" t="e">
        <f t="shared" si="101"/>
        <v>#REF!</v>
      </c>
      <c r="Z136" s="16" t="e">
        <f t="shared" si="102"/>
        <v>#REF!</v>
      </c>
      <c r="AA136" s="36" t="e">
        <f t="shared" si="103"/>
        <v>#REF!</v>
      </c>
      <c r="AC136" s="16" t="e">
        <f t="shared" si="104"/>
        <v>#REF!</v>
      </c>
      <c r="AD136" s="3" t="e">
        <f t="shared" si="105"/>
        <v>#REF!</v>
      </c>
      <c r="AE136" s="97" t="e">
        <f t="shared" si="105"/>
        <v>#REF!</v>
      </c>
      <c r="AF136" s="97" t="e">
        <f t="shared" si="106"/>
        <v>#REF!</v>
      </c>
      <c r="AG136" s="3" t="e">
        <f t="shared" si="107"/>
        <v>#REF!</v>
      </c>
      <c r="AH136" s="16" t="e">
        <f t="shared" si="108"/>
        <v>#REF!</v>
      </c>
      <c r="AI136" s="16">
        <f t="shared" si="109"/>
        <v>2000</v>
      </c>
      <c r="AK136" s="3">
        <f t="shared" si="110"/>
        <v>1400</v>
      </c>
      <c r="AL136" s="204">
        <f t="shared" si="111"/>
        <v>1400</v>
      </c>
    </row>
    <row r="137" spans="1:38" ht="25.5" hidden="1" outlineLevel="1" x14ac:dyDescent="0.15">
      <c r="A137" s="26">
        <v>40085</v>
      </c>
      <c r="B137" s="20" t="s">
        <v>519</v>
      </c>
      <c r="C137" s="16">
        <v>1000</v>
      </c>
      <c r="D137" s="3">
        <v>20</v>
      </c>
      <c r="E137" s="3">
        <v>10</v>
      </c>
      <c r="F137" s="131" t="s">
        <v>200</v>
      </c>
      <c r="G137" s="104" t="s">
        <v>497</v>
      </c>
      <c r="H137" s="104" t="s">
        <v>498</v>
      </c>
      <c r="I137" s="21">
        <f t="shared" si="93"/>
        <v>17940</v>
      </c>
      <c r="J137" s="3">
        <v>21000</v>
      </c>
      <c r="K137" s="15"/>
      <c r="L137" s="15">
        <v>0.2</v>
      </c>
      <c r="M137" s="58"/>
      <c r="N137" s="58">
        <v>0.03</v>
      </c>
      <c r="O137" s="92">
        <f t="shared" si="94"/>
        <v>23.411371237458198</v>
      </c>
      <c r="P137" s="92" t="e">
        <f t="shared" si="95"/>
        <v>#REF!</v>
      </c>
      <c r="Q137" s="92" t="e">
        <f t="shared" si="96"/>
        <v>#REF!</v>
      </c>
      <c r="R137" s="92">
        <f t="shared" si="97"/>
        <v>0</v>
      </c>
      <c r="S137" s="92" t="e">
        <f t="shared" si="98"/>
        <v>#REF!</v>
      </c>
      <c r="T137" s="3" t="e">
        <f>#REF!</f>
        <v>#REF!</v>
      </c>
      <c r="U137" s="3" t="e">
        <f>#REF!*D137</f>
        <v>#REF!</v>
      </c>
      <c r="V137" s="3">
        <f t="shared" si="99"/>
        <v>60</v>
      </c>
      <c r="W137" s="37" t="e">
        <f t="shared" si="100"/>
        <v>#REF!</v>
      </c>
      <c r="X137" s="60" t="e">
        <f>#REF!</f>
        <v>#REF!</v>
      </c>
      <c r="Y137" s="37" t="e">
        <f t="shared" si="101"/>
        <v>#REF!</v>
      </c>
      <c r="Z137" s="16" t="e">
        <f t="shared" si="102"/>
        <v>#REF!</v>
      </c>
      <c r="AA137" s="36" t="e">
        <f t="shared" si="103"/>
        <v>#REF!</v>
      </c>
      <c r="AC137" s="16" t="e">
        <f t="shared" si="104"/>
        <v>#REF!</v>
      </c>
      <c r="AD137" s="3" t="e">
        <f t="shared" si="105"/>
        <v>#REF!</v>
      </c>
      <c r="AE137" s="97" t="e">
        <f t="shared" si="105"/>
        <v>#REF!</v>
      </c>
      <c r="AF137" s="97" t="e">
        <f t="shared" si="106"/>
        <v>#REF!</v>
      </c>
      <c r="AG137" s="3" t="e">
        <f t="shared" si="107"/>
        <v>#REF!</v>
      </c>
      <c r="AH137" s="16" t="e">
        <f t="shared" si="108"/>
        <v>#REF!</v>
      </c>
      <c r="AI137" s="16">
        <f t="shared" si="109"/>
        <v>1000</v>
      </c>
      <c r="AK137" s="3">
        <f t="shared" si="110"/>
        <v>700</v>
      </c>
      <c r="AL137" s="204">
        <f t="shared" si="111"/>
        <v>700</v>
      </c>
    </row>
    <row r="138" spans="1:38" ht="13.5" hidden="1" outlineLevel="1" x14ac:dyDescent="0.15">
      <c r="A138" s="26">
        <v>40086</v>
      </c>
      <c r="B138" s="20" t="s">
        <v>521</v>
      </c>
      <c r="C138" s="16">
        <v>3000</v>
      </c>
      <c r="D138" s="3">
        <v>20</v>
      </c>
      <c r="E138" s="3">
        <v>10</v>
      </c>
      <c r="F138" s="131" t="s">
        <v>200</v>
      </c>
      <c r="G138" s="104" t="s">
        <v>497</v>
      </c>
      <c r="H138" s="104" t="s">
        <v>498</v>
      </c>
      <c r="I138" s="21">
        <f t="shared" si="93"/>
        <v>17940</v>
      </c>
      <c r="J138" s="3">
        <v>21000</v>
      </c>
      <c r="K138" s="15"/>
      <c r="L138" s="15">
        <v>0.2</v>
      </c>
      <c r="M138" s="58"/>
      <c r="N138" s="58">
        <v>0.03</v>
      </c>
      <c r="O138" s="92">
        <f t="shared" si="94"/>
        <v>23.411371237458198</v>
      </c>
      <c r="P138" s="92" t="e">
        <f t="shared" si="95"/>
        <v>#REF!</v>
      </c>
      <c r="Q138" s="92" t="e">
        <f t="shared" si="96"/>
        <v>#REF!</v>
      </c>
      <c r="R138" s="92">
        <f t="shared" si="97"/>
        <v>0</v>
      </c>
      <c r="S138" s="92" t="e">
        <f t="shared" si="98"/>
        <v>#REF!</v>
      </c>
      <c r="T138" s="3" t="e">
        <f>#REF!</f>
        <v>#REF!</v>
      </c>
      <c r="U138" s="3" t="e">
        <f>#REF!*D138</f>
        <v>#REF!</v>
      </c>
      <c r="V138" s="3">
        <f t="shared" si="99"/>
        <v>180</v>
      </c>
      <c r="W138" s="37" t="e">
        <f t="shared" si="100"/>
        <v>#REF!</v>
      </c>
      <c r="X138" s="60" t="e">
        <f>#REF!</f>
        <v>#REF!</v>
      </c>
      <c r="Y138" s="37" t="e">
        <f t="shared" si="101"/>
        <v>#REF!</v>
      </c>
      <c r="Z138" s="16" t="e">
        <f t="shared" si="102"/>
        <v>#REF!</v>
      </c>
      <c r="AA138" s="36" t="e">
        <f t="shared" si="103"/>
        <v>#REF!</v>
      </c>
      <c r="AC138" s="16" t="e">
        <f t="shared" si="104"/>
        <v>#REF!</v>
      </c>
      <c r="AD138" s="3" t="e">
        <f t="shared" si="105"/>
        <v>#REF!</v>
      </c>
      <c r="AE138" s="97" t="e">
        <f t="shared" si="105"/>
        <v>#REF!</v>
      </c>
      <c r="AF138" s="97" t="e">
        <f t="shared" si="106"/>
        <v>#REF!</v>
      </c>
      <c r="AG138" s="3" t="e">
        <f t="shared" si="107"/>
        <v>#REF!</v>
      </c>
      <c r="AH138" s="16" t="e">
        <f t="shared" si="108"/>
        <v>#REF!</v>
      </c>
      <c r="AI138" s="16">
        <f t="shared" si="109"/>
        <v>3000</v>
      </c>
      <c r="AK138" s="3">
        <f t="shared" si="110"/>
        <v>2100</v>
      </c>
      <c r="AL138" s="204">
        <f t="shared" si="111"/>
        <v>2100</v>
      </c>
    </row>
    <row r="139" spans="1:38" ht="13.5" hidden="1" outlineLevel="1" x14ac:dyDescent="0.15">
      <c r="A139" s="26">
        <v>40088</v>
      </c>
      <c r="B139" s="20" t="s">
        <v>522</v>
      </c>
      <c r="C139" s="16">
        <v>3000</v>
      </c>
      <c r="D139" s="3">
        <v>20</v>
      </c>
      <c r="E139" s="3">
        <v>10</v>
      </c>
      <c r="F139" s="131" t="s">
        <v>200</v>
      </c>
      <c r="G139" s="104" t="s">
        <v>497</v>
      </c>
      <c r="H139" s="104" t="s">
        <v>498</v>
      </c>
      <c r="I139" s="21">
        <f t="shared" si="93"/>
        <v>17940</v>
      </c>
      <c r="J139" s="3">
        <v>21000</v>
      </c>
      <c r="K139" s="15"/>
      <c r="L139" s="15">
        <v>0.2</v>
      </c>
      <c r="M139" s="58"/>
      <c r="N139" s="58">
        <v>0.03</v>
      </c>
      <c r="O139" s="92">
        <f t="shared" si="94"/>
        <v>23.411371237458198</v>
      </c>
      <c r="P139" s="92" t="e">
        <f t="shared" si="95"/>
        <v>#REF!</v>
      </c>
      <c r="Q139" s="92" t="e">
        <f t="shared" si="96"/>
        <v>#REF!</v>
      </c>
      <c r="R139" s="92">
        <f t="shared" si="97"/>
        <v>0</v>
      </c>
      <c r="S139" s="92" t="e">
        <f t="shared" si="98"/>
        <v>#REF!</v>
      </c>
      <c r="T139" s="3" t="e">
        <f>#REF!</f>
        <v>#REF!</v>
      </c>
      <c r="U139" s="3" t="e">
        <f>#REF!*D139</f>
        <v>#REF!</v>
      </c>
      <c r="V139" s="3">
        <f t="shared" si="99"/>
        <v>180</v>
      </c>
      <c r="W139" s="37" t="e">
        <f t="shared" si="100"/>
        <v>#REF!</v>
      </c>
      <c r="X139" s="60" t="e">
        <f>#REF!</f>
        <v>#REF!</v>
      </c>
      <c r="Y139" s="37" t="e">
        <f t="shared" si="101"/>
        <v>#REF!</v>
      </c>
      <c r="Z139" s="16" t="e">
        <f t="shared" si="102"/>
        <v>#REF!</v>
      </c>
      <c r="AA139" s="36" t="e">
        <f t="shared" si="103"/>
        <v>#REF!</v>
      </c>
      <c r="AC139" s="16" t="e">
        <f t="shared" si="104"/>
        <v>#REF!</v>
      </c>
      <c r="AD139" s="3" t="e">
        <f t="shared" si="105"/>
        <v>#REF!</v>
      </c>
      <c r="AE139" s="97" t="e">
        <f t="shared" si="105"/>
        <v>#REF!</v>
      </c>
      <c r="AF139" s="97" t="e">
        <f t="shared" si="106"/>
        <v>#REF!</v>
      </c>
      <c r="AG139" s="3" t="e">
        <f t="shared" si="107"/>
        <v>#REF!</v>
      </c>
      <c r="AH139" s="16" t="e">
        <f t="shared" si="108"/>
        <v>#REF!</v>
      </c>
      <c r="AI139" s="16">
        <f t="shared" si="109"/>
        <v>3000</v>
      </c>
      <c r="AK139" s="3">
        <f t="shared" si="110"/>
        <v>2100</v>
      </c>
      <c r="AL139" s="204">
        <f t="shared" si="111"/>
        <v>2100</v>
      </c>
    </row>
    <row r="140" spans="1:38" ht="13.5" hidden="1" outlineLevel="1" x14ac:dyDescent="0.15">
      <c r="A140" s="26">
        <v>40087</v>
      </c>
      <c r="B140" s="20" t="s">
        <v>569</v>
      </c>
      <c r="C140" s="16">
        <v>700</v>
      </c>
      <c r="D140" s="3">
        <v>30</v>
      </c>
      <c r="E140" s="3">
        <v>20</v>
      </c>
      <c r="F140" s="131" t="s">
        <v>200</v>
      </c>
      <c r="G140" s="104" t="s">
        <v>497</v>
      </c>
      <c r="H140" s="104" t="s">
        <v>498</v>
      </c>
      <c r="I140" s="21">
        <f t="shared" si="93"/>
        <v>17940</v>
      </c>
      <c r="J140" s="3">
        <v>21000</v>
      </c>
      <c r="K140" s="15"/>
      <c r="L140" s="15">
        <v>0.2</v>
      </c>
      <c r="M140" s="58"/>
      <c r="N140" s="58">
        <v>0.03</v>
      </c>
      <c r="O140" s="92">
        <f t="shared" si="94"/>
        <v>35.117056856187297</v>
      </c>
      <c r="P140" s="92" t="e">
        <f t="shared" si="95"/>
        <v>#REF!</v>
      </c>
      <c r="Q140" s="92" t="e">
        <f t="shared" si="96"/>
        <v>#REF!</v>
      </c>
      <c r="R140" s="92">
        <f t="shared" si="97"/>
        <v>0</v>
      </c>
      <c r="S140" s="92" t="e">
        <f t="shared" si="98"/>
        <v>#REF!</v>
      </c>
      <c r="T140" s="3" t="e">
        <f>#REF!</f>
        <v>#REF!</v>
      </c>
      <c r="U140" s="3" t="e">
        <f>#REF!*D140</f>
        <v>#REF!</v>
      </c>
      <c r="V140" s="3">
        <f t="shared" si="99"/>
        <v>42</v>
      </c>
      <c r="W140" s="37" t="e">
        <f t="shared" si="100"/>
        <v>#REF!</v>
      </c>
      <c r="X140" s="60" t="e">
        <f>#REF!</f>
        <v>#REF!</v>
      </c>
      <c r="Y140" s="37" t="e">
        <f t="shared" si="101"/>
        <v>#REF!</v>
      </c>
      <c r="Z140" s="16" t="e">
        <f t="shared" si="102"/>
        <v>#REF!</v>
      </c>
      <c r="AA140" s="36" t="e">
        <f t="shared" si="103"/>
        <v>#REF!</v>
      </c>
      <c r="AC140" s="16" t="e">
        <f t="shared" si="104"/>
        <v>#REF!</v>
      </c>
      <c r="AD140" s="3" t="e">
        <f t="shared" si="105"/>
        <v>#REF!</v>
      </c>
      <c r="AE140" s="97" t="e">
        <f t="shared" si="105"/>
        <v>#REF!</v>
      </c>
      <c r="AF140" s="97" t="e">
        <f t="shared" si="106"/>
        <v>#REF!</v>
      </c>
      <c r="AG140" s="3" t="e">
        <f t="shared" si="107"/>
        <v>#REF!</v>
      </c>
      <c r="AH140" s="16" t="e">
        <f t="shared" si="108"/>
        <v>#REF!</v>
      </c>
      <c r="AI140" s="16">
        <f t="shared" si="109"/>
        <v>700</v>
      </c>
      <c r="AK140" s="3">
        <f t="shared" si="110"/>
        <v>490</v>
      </c>
      <c r="AL140" s="204">
        <f t="shared" si="111"/>
        <v>489.99999999999994</v>
      </c>
    </row>
    <row r="141" spans="1:38" ht="13.5" hidden="1" outlineLevel="1" x14ac:dyDescent="0.15">
      <c r="A141" s="26">
        <v>40090</v>
      </c>
      <c r="B141" s="62" t="s">
        <v>570</v>
      </c>
      <c r="C141" s="16">
        <v>1200</v>
      </c>
      <c r="D141" s="3">
        <v>30</v>
      </c>
      <c r="E141" s="3">
        <v>20</v>
      </c>
      <c r="F141" s="131" t="s">
        <v>200</v>
      </c>
      <c r="G141" s="104" t="s">
        <v>497</v>
      </c>
      <c r="H141" s="104" t="s">
        <v>498</v>
      </c>
      <c r="I141" s="21">
        <f t="shared" si="93"/>
        <v>17940</v>
      </c>
      <c r="J141" s="3">
        <v>21000</v>
      </c>
      <c r="K141" s="15"/>
      <c r="L141" s="15">
        <v>0.2</v>
      </c>
      <c r="M141" s="58"/>
      <c r="N141" s="58">
        <v>0.03</v>
      </c>
      <c r="O141" s="92">
        <f t="shared" si="94"/>
        <v>35.117056856187297</v>
      </c>
      <c r="P141" s="92" t="e">
        <f t="shared" si="95"/>
        <v>#REF!</v>
      </c>
      <c r="Q141" s="92" t="e">
        <f t="shared" si="96"/>
        <v>#REF!</v>
      </c>
      <c r="R141" s="92">
        <f t="shared" si="97"/>
        <v>0</v>
      </c>
      <c r="S141" s="92" t="e">
        <f t="shared" si="98"/>
        <v>#REF!</v>
      </c>
      <c r="T141" s="3" t="e">
        <f>#REF!</f>
        <v>#REF!</v>
      </c>
      <c r="U141" s="3" t="e">
        <f>#REF!*D141</f>
        <v>#REF!</v>
      </c>
      <c r="V141" s="3">
        <f t="shared" si="99"/>
        <v>72</v>
      </c>
      <c r="W141" s="37" t="e">
        <f t="shared" si="100"/>
        <v>#REF!</v>
      </c>
      <c r="X141" s="60" t="e">
        <f>#REF!</f>
        <v>#REF!</v>
      </c>
      <c r="Y141" s="37" t="e">
        <f t="shared" si="101"/>
        <v>#REF!</v>
      </c>
      <c r="Z141" s="16" t="e">
        <f t="shared" si="102"/>
        <v>#REF!</v>
      </c>
      <c r="AA141" s="36" t="e">
        <f t="shared" si="103"/>
        <v>#REF!</v>
      </c>
      <c r="AC141" s="16" t="e">
        <f t="shared" si="104"/>
        <v>#REF!</v>
      </c>
      <c r="AD141" s="3" t="e">
        <f t="shared" si="105"/>
        <v>#REF!</v>
      </c>
      <c r="AE141" s="97" t="e">
        <f t="shared" si="105"/>
        <v>#REF!</v>
      </c>
      <c r="AF141" s="97" t="e">
        <f t="shared" si="106"/>
        <v>#REF!</v>
      </c>
      <c r="AG141" s="3" t="e">
        <f t="shared" si="107"/>
        <v>#REF!</v>
      </c>
      <c r="AH141" s="16" t="e">
        <f t="shared" si="108"/>
        <v>#REF!</v>
      </c>
      <c r="AI141" s="16">
        <f t="shared" si="109"/>
        <v>1200</v>
      </c>
      <c r="AK141" s="3">
        <f t="shared" si="110"/>
        <v>840</v>
      </c>
      <c r="AL141" s="204">
        <f t="shared" si="111"/>
        <v>840</v>
      </c>
    </row>
    <row r="142" spans="1:38" ht="13.5" hidden="1" outlineLevel="1" x14ac:dyDescent="0.15">
      <c r="A142" s="26">
        <v>40092</v>
      </c>
      <c r="B142" s="62" t="s">
        <v>571</v>
      </c>
      <c r="C142" s="16">
        <v>750</v>
      </c>
      <c r="D142" s="3">
        <v>50</v>
      </c>
      <c r="E142" s="3">
        <v>40</v>
      </c>
      <c r="F142" s="131" t="s">
        <v>200</v>
      </c>
      <c r="G142" s="104" t="s">
        <v>497</v>
      </c>
      <c r="H142" s="104" t="s">
        <v>498</v>
      </c>
      <c r="I142" s="21">
        <f t="shared" si="93"/>
        <v>17940</v>
      </c>
      <c r="J142" s="3">
        <v>21000</v>
      </c>
      <c r="K142" s="15"/>
      <c r="L142" s="15">
        <v>0.2</v>
      </c>
      <c r="M142" s="58"/>
      <c r="N142" s="58">
        <v>0.03</v>
      </c>
      <c r="O142" s="92">
        <f t="shared" si="94"/>
        <v>58.528428093645488</v>
      </c>
      <c r="P142" s="92" t="e">
        <f t="shared" si="95"/>
        <v>#REF!</v>
      </c>
      <c r="Q142" s="92" t="e">
        <f t="shared" si="96"/>
        <v>#REF!</v>
      </c>
      <c r="R142" s="92">
        <f t="shared" si="97"/>
        <v>0</v>
      </c>
      <c r="S142" s="92" t="e">
        <f t="shared" si="98"/>
        <v>#REF!</v>
      </c>
      <c r="T142" s="3" t="e">
        <f>#REF!</f>
        <v>#REF!</v>
      </c>
      <c r="U142" s="3" t="e">
        <f>#REF!*D142</f>
        <v>#REF!</v>
      </c>
      <c r="V142" s="3">
        <f t="shared" si="99"/>
        <v>45</v>
      </c>
      <c r="W142" s="37" t="e">
        <f t="shared" si="100"/>
        <v>#REF!</v>
      </c>
      <c r="X142" s="60" t="e">
        <f>#REF!</f>
        <v>#REF!</v>
      </c>
      <c r="Y142" s="37" t="e">
        <f t="shared" si="101"/>
        <v>#REF!</v>
      </c>
      <c r="Z142" s="16" t="e">
        <f t="shared" si="102"/>
        <v>#REF!</v>
      </c>
      <c r="AA142" s="36" t="e">
        <f t="shared" si="103"/>
        <v>#REF!</v>
      </c>
      <c r="AC142" s="16" t="e">
        <f t="shared" si="104"/>
        <v>#REF!</v>
      </c>
      <c r="AD142" s="3" t="e">
        <f t="shared" si="105"/>
        <v>#REF!</v>
      </c>
      <c r="AE142" s="97" t="e">
        <f t="shared" si="105"/>
        <v>#REF!</v>
      </c>
      <c r="AF142" s="97" t="e">
        <f t="shared" si="106"/>
        <v>#REF!</v>
      </c>
      <c r="AG142" s="3" t="e">
        <f t="shared" si="107"/>
        <v>#REF!</v>
      </c>
      <c r="AH142" s="16" t="e">
        <f t="shared" si="108"/>
        <v>#REF!</v>
      </c>
      <c r="AI142" s="16">
        <f t="shared" si="109"/>
        <v>750</v>
      </c>
      <c r="AK142" s="3">
        <f t="shared" si="110"/>
        <v>525</v>
      </c>
      <c r="AL142" s="204">
        <f t="shared" si="111"/>
        <v>525</v>
      </c>
    </row>
    <row r="143" spans="1:38" ht="13.5" hidden="1" outlineLevel="1" x14ac:dyDescent="0.15">
      <c r="A143" s="26">
        <v>40093</v>
      </c>
      <c r="B143" s="62" t="s">
        <v>572</v>
      </c>
      <c r="C143" s="16">
        <v>850</v>
      </c>
      <c r="D143" s="3">
        <v>30</v>
      </c>
      <c r="E143" s="3">
        <v>20</v>
      </c>
      <c r="F143" s="131" t="s">
        <v>200</v>
      </c>
      <c r="G143" s="104" t="s">
        <v>497</v>
      </c>
      <c r="H143" s="104" t="s">
        <v>498</v>
      </c>
      <c r="I143" s="21">
        <f t="shared" si="93"/>
        <v>17940</v>
      </c>
      <c r="J143" s="3">
        <v>21000</v>
      </c>
      <c r="K143" s="15"/>
      <c r="L143" s="15">
        <v>0.2</v>
      </c>
      <c r="M143" s="58"/>
      <c r="N143" s="58">
        <v>0.03</v>
      </c>
      <c r="O143" s="92">
        <f t="shared" si="94"/>
        <v>35.117056856187297</v>
      </c>
      <c r="P143" s="92" t="e">
        <f t="shared" si="95"/>
        <v>#REF!</v>
      </c>
      <c r="Q143" s="92" t="e">
        <f t="shared" si="96"/>
        <v>#REF!</v>
      </c>
      <c r="R143" s="92">
        <f t="shared" si="97"/>
        <v>0</v>
      </c>
      <c r="S143" s="92" t="e">
        <f t="shared" si="98"/>
        <v>#REF!</v>
      </c>
      <c r="T143" s="3" t="e">
        <f>#REF!</f>
        <v>#REF!</v>
      </c>
      <c r="U143" s="3" t="e">
        <f>#REF!*D143</f>
        <v>#REF!</v>
      </c>
      <c r="V143" s="3">
        <f t="shared" si="99"/>
        <v>51</v>
      </c>
      <c r="W143" s="37" t="e">
        <f t="shared" si="100"/>
        <v>#REF!</v>
      </c>
      <c r="X143" s="60" t="e">
        <f>#REF!</f>
        <v>#REF!</v>
      </c>
      <c r="Y143" s="37" t="e">
        <f t="shared" si="101"/>
        <v>#REF!</v>
      </c>
      <c r="Z143" s="16" t="e">
        <f t="shared" si="102"/>
        <v>#REF!</v>
      </c>
      <c r="AA143" s="36" t="e">
        <f t="shared" si="103"/>
        <v>#REF!</v>
      </c>
      <c r="AC143" s="16" t="e">
        <f t="shared" si="104"/>
        <v>#REF!</v>
      </c>
      <c r="AD143" s="3" t="e">
        <f t="shared" si="105"/>
        <v>#REF!</v>
      </c>
      <c r="AE143" s="97" t="e">
        <f t="shared" si="105"/>
        <v>#REF!</v>
      </c>
      <c r="AF143" s="97" t="e">
        <f t="shared" si="106"/>
        <v>#REF!</v>
      </c>
      <c r="AG143" s="3" t="e">
        <f t="shared" si="107"/>
        <v>#REF!</v>
      </c>
      <c r="AH143" s="16" t="e">
        <f t="shared" si="108"/>
        <v>#REF!</v>
      </c>
      <c r="AI143" s="16">
        <f t="shared" si="109"/>
        <v>850</v>
      </c>
      <c r="AK143" s="3">
        <f t="shared" si="110"/>
        <v>595</v>
      </c>
      <c r="AL143" s="204">
        <f t="shared" si="111"/>
        <v>595</v>
      </c>
    </row>
    <row r="144" spans="1:38" ht="13.5" hidden="1" outlineLevel="1" x14ac:dyDescent="0.15">
      <c r="A144" s="26">
        <v>40094</v>
      </c>
      <c r="B144" s="62" t="s">
        <v>573</v>
      </c>
      <c r="C144" s="16">
        <v>370</v>
      </c>
      <c r="D144" s="3">
        <v>30</v>
      </c>
      <c r="E144" s="3">
        <v>20</v>
      </c>
      <c r="F144" s="131" t="s">
        <v>200</v>
      </c>
      <c r="G144" s="104" t="s">
        <v>497</v>
      </c>
      <c r="H144" s="104" t="s">
        <v>498</v>
      </c>
      <c r="I144" s="21">
        <f t="shared" si="93"/>
        <v>17940</v>
      </c>
      <c r="J144" s="3">
        <v>21000</v>
      </c>
      <c r="K144" s="15"/>
      <c r="L144" s="15">
        <v>0.2</v>
      </c>
      <c r="M144" s="58"/>
      <c r="N144" s="58">
        <v>0.03</v>
      </c>
      <c r="O144" s="92">
        <f t="shared" si="94"/>
        <v>35.117056856187297</v>
      </c>
      <c r="P144" s="92" t="e">
        <f t="shared" si="95"/>
        <v>#REF!</v>
      </c>
      <c r="Q144" s="92" t="e">
        <f t="shared" si="96"/>
        <v>#REF!</v>
      </c>
      <c r="R144" s="92">
        <f t="shared" si="97"/>
        <v>0</v>
      </c>
      <c r="S144" s="92" t="e">
        <f t="shared" si="98"/>
        <v>#REF!</v>
      </c>
      <c r="T144" s="3" t="e">
        <f>#REF!</f>
        <v>#REF!</v>
      </c>
      <c r="U144" s="3" t="e">
        <f>#REF!*D144</f>
        <v>#REF!</v>
      </c>
      <c r="V144" s="3">
        <f t="shared" si="99"/>
        <v>22.2</v>
      </c>
      <c r="W144" s="37" t="e">
        <f t="shared" si="100"/>
        <v>#REF!</v>
      </c>
      <c r="X144" s="60" t="e">
        <f>#REF!</f>
        <v>#REF!</v>
      </c>
      <c r="Y144" s="37" t="e">
        <f t="shared" si="101"/>
        <v>#REF!</v>
      </c>
      <c r="Z144" s="16" t="e">
        <f t="shared" si="102"/>
        <v>#REF!</v>
      </c>
      <c r="AA144" s="36" t="e">
        <f t="shared" si="103"/>
        <v>#REF!</v>
      </c>
      <c r="AC144" s="16" t="e">
        <f t="shared" si="104"/>
        <v>#REF!</v>
      </c>
      <c r="AD144" s="3" t="e">
        <f t="shared" si="105"/>
        <v>#REF!</v>
      </c>
      <c r="AE144" s="97" t="e">
        <f t="shared" si="105"/>
        <v>#REF!</v>
      </c>
      <c r="AF144" s="97" t="e">
        <f t="shared" si="106"/>
        <v>#REF!</v>
      </c>
      <c r="AG144" s="3" t="e">
        <f t="shared" si="107"/>
        <v>#REF!</v>
      </c>
      <c r="AH144" s="16" t="e">
        <f t="shared" si="108"/>
        <v>#REF!</v>
      </c>
      <c r="AI144" s="16">
        <f t="shared" si="109"/>
        <v>370</v>
      </c>
      <c r="AK144" s="3">
        <f t="shared" si="110"/>
        <v>260</v>
      </c>
      <c r="AL144" s="204">
        <f t="shared" si="111"/>
        <v>259</v>
      </c>
    </row>
    <row r="145" spans="1:47" ht="13.5" hidden="1" outlineLevel="1" x14ac:dyDescent="0.15">
      <c r="A145" s="26">
        <v>40095</v>
      </c>
      <c r="B145" s="62" t="s">
        <v>574</v>
      </c>
      <c r="C145" s="16">
        <v>400</v>
      </c>
      <c r="D145" s="3">
        <v>30</v>
      </c>
      <c r="E145" s="3">
        <v>20</v>
      </c>
      <c r="F145" s="131" t="s">
        <v>200</v>
      </c>
      <c r="G145" s="104" t="s">
        <v>497</v>
      </c>
      <c r="H145" s="104" t="s">
        <v>498</v>
      </c>
      <c r="I145" s="21">
        <f t="shared" si="93"/>
        <v>17940</v>
      </c>
      <c r="J145" s="3">
        <v>21000</v>
      </c>
      <c r="K145" s="15"/>
      <c r="L145" s="15">
        <v>0.2</v>
      </c>
      <c r="M145" s="58"/>
      <c r="N145" s="58">
        <v>0.03</v>
      </c>
      <c r="O145" s="92">
        <f t="shared" si="94"/>
        <v>35.117056856187297</v>
      </c>
      <c r="P145" s="92" t="e">
        <f t="shared" si="95"/>
        <v>#REF!</v>
      </c>
      <c r="Q145" s="92" t="e">
        <f t="shared" si="96"/>
        <v>#REF!</v>
      </c>
      <c r="R145" s="92">
        <f t="shared" si="97"/>
        <v>0</v>
      </c>
      <c r="S145" s="92" t="e">
        <f t="shared" si="98"/>
        <v>#REF!</v>
      </c>
      <c r="T145" s="3" t="e">
        <f>#REF!</f>
        <v>#REF!</v>
      </c>
      <c r="U145" s="3" t="e">
        <f>#REF!*D145</f>
        <v>#REF!</v>
      </c>
      <c r="V145" s="3">
        <f t="shared" si="99"/>
        <v>24</v>
      </c>
      <c r="W145" s="37" t="e">
        <f t="shared" si="100"/>
        <v>#REF!</v>
      </c>
      <c r="X145" s="60" t="e">
        <f>#REF!</f>
        <v>#REF!</v>
      </c>
      <c r="Y145" s="37" t="e">
        <f t="shared" si="101"/>
        <v>#REF!</v>
      </c>
      <c r="Z145" s="16" t="e">
        <f t="shared" si="102"/>
        <v>#REF!</v>
      </c>
      <c r="AA145" s="36" t="e">
        <f t="shared" si="103"/>
        <v>#REF!</v>
      </c>
      <c r="AC145" s="16" t="e">
        <f t="shared" si="104"/>
        <v>#REF!</v>
      </c>
      <c r="AD145" s="3" t="e">
        <f t="shared" si="105"/>
        <v>#REF!</v>
      </c>
      <c r="AE145" s="97" t="e">
        <f t="shared" si="105"/>
        <v>#REF!</v>
      </c>
      <c r="AF145" s="97" t="e">
        <f t="shared" si="106"/>
        <v>#REF!</v>
      </c>
      <c r="AG145" s="3" t="e">
        <f t="shared" si="107"/>
        <v>#REF!</v>
      </c>
      <c r="AH145" s="16" t="e">
        <f t="shared" si="108"/>
        <v>#REF!</v>
      </c>
      <c r="AI145" s="16">
        <f t="shared" si="109"/>
        <v>400</v>
      </c>
      <c r="AK145" s="3">
        <f t="shared" si="110"/>
        <v>280</v>
      </c>
      <c r="AL145" s="204">
        <f t="shared" si="111"/>
        <v>280</v>
      </c>
    </row>
    <row r="146" spans="1:47" ht="13.5" hidden="1" outlineLevel="1" x14ac:dyDescent="0.15">
      <c r="A146" s="26">
        <v>40091</v>
      </c>
      <c r="B146" s="20" t="s">
        <v>643</v>
      </c>
      <c r="C146" s="16">
        <v>400</v>
      </c>
      <c r="D146" s="3">
        <v>20</v>
      </c>
      <c r="E146" s="3">
        <v>10</v>
      </c>
      <c r="F146" s="131" t="s">
        <v>200</v>
      </c>
      <c r="G146" s="104" t="s">
        <v>497</v>
      </c>
      <c r="H146" s="104" t="s">
        <v>498</v>
      </c>
      <c r="I146" s="21">
        <f t="shared" si="93"/>
        <v>17940</v>
      </c>
      <c r="J146" s="3">
        <v>21000</v>
      </c>
      <c r="K146" s="15"/>
      <c r="L146" s="15">
        <v>0.2</v>
      </c>
      <c r="M146" s="58"/>
      <c r="N146" s="58">
        <v>0.03</v>
      </c>
      <c r="O146" s="92">
        <f t="shared" si="94"/>
        <v>23.411371237458198</v>
      </c>
      <c r="P146" s="92" t="e">
        <f t="shared" si="95"/>
        <v>#REF!</v>
      </c>
      <c r="Q146" s="92" t="e">
        <f t="shared" si="96"/>
        <v>#REF!</v>
      </c>
      <c r="R146" s="92">
        <f t="shared" si="97"/>
        <v>0</v>
      </c>
      <c r="S146" s="92" t="e">
        <f t="shared" si="98"/>
        <v>#REF!</v>
      </c>
      <c r="T146" s="3" t="e">
        <f>#REF!</f>
        <v>#REF!</v>
      </c>
      <c r="U146" s="3" t="e">
        <f>#REF!*D146</f>
        <v>#REF!</v>
      </c>
      <c r="V146" s="3">
        <f t="shared" si="99"/>
        <v>24</v>
      </c>
      <c r="W146" s="37" t="e">
        <f t="shared" si="100"/>
        <v>#REF!</v>
      </c>
      <c r="X146" s="60" t="e">
        <f>#REF!</f>
        <v>#REF!</v>
      </c>
      <c r="Y146" s="37" t="e">
        <f t="shared" si="101"/>
        <v>#REF!</v>
      </c>
      <c r="Z146" s="16" t="e">
        <f t="shared" si="102"/>
        <v>#REF!</v>
      </c>
      <c r="AA146" s="36" t="e">
        <f t="shared" si="103"/>
        <v>#REF!</v>
      </c>
      <c r="AC146" s="16" t="e">
        <f t="shared" si="104"/>
        <v>#REF!</v>
      </c>
      <c r="AD146" s="3" t="e">
        <f t="shared" si="105"/>
        <v>#REF!</v>
      </c>
      <c r="AE146" s="97" t="e">
        <f t="shared" si="105"/>
        <v>#REF!</v>
      </c>
      <c r="AF146" s="97" t="e">
        <f t="shared" si="106"/>
        <v>#REF!</v>
      </c>
      <c r="AG146" s="3" t="e">
        <f t="shared" si="107"/>
        <v>#REF!</v>
      </c>
      <c r="AH146" s="16" t="e">
        <f t="shared" si="108"/>
        <v>#REF!</v>
      </c>
      <c r="AI146" s="16">
        <f t="shared" si="109"/>
        <v>400</v>
      </c>
      <c r="AK146" s="3">
        <f t="shared" si="110"/>
        <v>280</v>
      </c>
      <c r="AL146" s="204">
        <f t="shared" si="111"/>
        <v>280</v>
      </c>
    </row>
    <row r="147" spans="1:47" ht="13.5" hidden="1" outlineLevel="1" x14ac:dyDescent="0.15">
      <c r="A147" s="26">
        <v>40129</v>
      </c>
      <c r="B147" s="20" t="s">
        <v>835</v>
      </c>
      <c r="C147" s="16">
        <v>350</v>
      </c>
      <c r="D147" s="3">
        <v>20</v>
      </c>
      <c r="E147" s="3">
        <v>10</v>
      </c>
      <c r="F147" s="131" t="s">
        <v>200</v>
      </c>
      <c r="G147" s="104" t="s">
        <v>497</v>
      </c>
      <c r="H147" s="104" t="s">
        <v>498</v>
      </c>
      <c r="I147" s="21">
        <f t="shared" si="93"/>
        <v>17940</v>
      </c>
      <c r="J147" s="3">
        <v>21000</v>
      </c>
      <c r="K147" s="15"/>
      <c r="L147" s="15">
        <v>0.2</v>
      </c>
      <c r="M147" s="58"/>
      <c r="N147" s="58">
        <v>0.03</v>
      </c>
      <c r="O147" s="92">
        <f t="shared" si="94"/>
        <v>23.411371237458198</v>
      </c>
      <c r="P147" s="92" t="e">
        <f t="shared" si="95"/>
        <v>#REF!</v>
      </c>
      <c r="Q147" s="92" t="e">
        <f t="shared" si="96"/>
        <v>#REF!</v>
      </c>
      <c r="R147" s="92">
        <f t="shared" si="97"/>
        <v>0</v>
      </c>
      <c r="S147" s="92" t="e">
        <f t="shared" si="98"/>
        <v>#REF!</v>
      </c>
      <c r="T147" s="3" t="e">
        <f>#REF!</f>
        <v>#REF!</v>
      </c>
      <c r="U147" s="3" t="e">
        <f>#REF!*D147</f>
        <v>#REF!</v>
      </c>
      <c r="V147" s="3">
        <f t="shared" si="99"/>
        <v>21</v>
      </c>
      <c r="W147" s="37" t="e">
        <f t="shared" si="100"/>
        <v>#REF!</v>
      </c>
      <c r="X147" s="60" t="e">
        <f>#REF!</f>
        <v>#REF!</v>
      </c>
      <c r="Y147" s="37" t="e">
        <f t="shared" si="101"/>
        <v>#REF!</v>
      </c>
      <c r="Z147" s="16" t="e">
        <f t="shared" si="102"/>
        <v>#REF!</v>
      </c>
      <c r="AA147" s="36" t="e">
        <f t="shared" si="103"/>
        <v>#REF!</v>
      </c>
      <c r="AC147" s="16" t="e">
        <f t="shared" si="104"/>
        <v>#REF!</v>
      </c>
      <c r="AD147" s="3" t="e">
        <f t="shared" ref="AD147:AE148" si="112">T147</f>
        <v>#REF!</v>
      </c>
      <c r="AE147" s="97" t="e">
        <f t="shared" si="112"/>
        <v>#REF!</v>
      </c>
      <c r="AF147" s="97" t="e">
        <f t="shared" si="106"/>
        <v>#REF!</v>
      </c>
      <c r="AG147" s="3" t="e">
        <f t="shared" si="107"/>
        <v>#REF!</v>
      </c>
      <c r="AH147" s="16" t="e">
        <f t="shared" si="108"/>
        <v>#REF!</v>
      </c>
      <c r="AI147" s="16">
        <f t="shared" si="109"/>
        <v>350</v>
      </c>
      <c r="AK147" s="3">
        <f t="shared" si="110"/>
        <v>245</v>
      </c>
      <c r="AL147" s="204">
        <f t="shared" si="111"/>
        <v>244.99999999999997</v>
      </c>
      <c r="AM147" s="175" t="s">
        <v>837</v>
      </c>
      <c r="AN147" s="175"/>
    </row>
    <row r="148" spans="1:47" ht="25.5" hidden="1" outlineLevel="1" x14ac:dyDescent="0.15">
      <c r="A148" s="26">
        <v>40132</v>
      </c>
      <c r="B148" s="62" t="s">
        <v>874</v>
      </c>
      <c r="C148" s="16">
        <v>250</v>
      </c>
      <c r="D148" s="3">
        <v>5</v>
      </c>
      <c r="E148" s="3">
        <v>5</v>
      </c>
      <c r="F148" s="131" t="s">
        <v>200</v>
      </c>
      <c r="G148" s="104" t="s">
        <v>497</v>
      </c>
      <c r="H148" s="104" t="s">
        <v>498</v>
      </c>
      <c r="I148" s="21">
        <f t="shared" si="93"/>
        <v>17940</v>
      </c>
      <c r="J148" s="3">
        <v>21000</v>
      </c>
      <c r="K148" s="15"/>
      <c r="L148" s="15">
        <v>0.2</v>
      </c>
      <c r="M148" s="58"/>
      <c r="N148" s="58">
        <v>0.03</v>
      </c>
      <c r="O148" s="92">
        <f t="shared" si="94"/>
        <v>5.8528428093645495</v>
      </c>
      <c r="P148" s="92" t="e">
        <f t="shared" si="95"/>
        <v>#REF!</v>
      </c>
      <c r="Q148" s="92" t="e">
        <f t="shared" si="96"/>
        <v>#REF!</v>
      </c>
      <c r="R148" s="92">
        <f t="shared" si="97"/>
        <v>0</v>
      </c>
      <c r="S148" s="92" t="e">
        <f t="shared" si="98"/>
        <v>#REF!</v>
      </c>
      <c r="T148" s="3" t="e">
        <f>#REF!</f>
        <v>#REF!</v>
      </c>
      <c r="U148" s="3" t="e">
        <f>#REF!*D148</f>
        <v>#REF!</v>
      </c>
      <c r="V148" s="3">
        <f t="shared" si="99"/>
        <v>15</v>
      </c>
      <c r="W148" s="37" t="e">
        <f t="shared" si="100"/>
        <v>#REF!</v>
      </c>
      <c r="X148" s="60" t="e">
        <f>#REF!</f>
        <v>#REF!</v>
      </c>
      <c r="Y148" s="37" t="e">
        <f t="shared" si="101"/>
        <v>#REF!</v>
      </c>
      <c r="Z148" s="16" t="e">
        <f t="shared" si="102"/>
        <v>#REF!</v>
      </c>
      <c r="AA148" s="36" t="e">
        <f t="shared" si="103"/>
        <v>#REF!</v>
      </c>
      <c r="AC148" s="16" t="e">
        <f t="shared" si="104"/>
        <v>#REF!</v>
      </c>
      <c r="AD148" s="3" t="e">
        <f t="shared" si="112"/>
        <v>#REF!</v>
      </c>
      <c r="AE148" s="97" t="e">
        <f t="shared" si="112"/>
        <v>#REF!</v>
      </c>
      <c r="AF148" s="97" t="e">
        <f t="shared" si="106"/>
        <v>#REF!</v>
      </c>
      <c r="AG148" s="3" t="e">
        <f t="shared" si="107"/>
        <v>#REF!</v>
      </c>
      <c r="AH148" s="16" t="e">
        <f t="shared" si="108"/>
        <v>#REF!</v>
      </c>
      <c r="AI148" s="16">
        <f t="shared" si="109"/>
        <v>250</v>
      </c>
      <c r="AK148" s="3">
        <f t="shared" si="110"/>
        <v>175</v>
      </c>
      <c r="AL148" s="204">
        <f t="shared" si="111"/>
        <v>175</v>
      </c>
      <c r="AM148" s="46" t="s">
        <v>876</v>
      </c>
      <c r="AN148" s="175"/>
    </row>
    <row r="149" spans="1:47" s="12" customFormat="1" ht="13.5" hidden="1" outlineLevel="1" x14ac:dyDescent="0.15">
      <c r="A149" s="25"/>
      <c r="B149" s="56" t="s">
        <v>108</v>
      </c>
      <c r="C149" s="212"/>
      <c r="D149" s="56"/>
      <c r="E149" s="56"/>
      <c r="F149" s="128"/>
      <c r="G149" s="137"/>
      <c r="H149" s="138"/>
      <c r="I149" s="5"/>
      <c r="J149" s="57"/>
      <c r="K149" s="65"/>
      <c r="L149" s="65"/>
      <c r="M149" s="64"/>
      <c r="N149" s="64"/>
      <c r="O149" s="8"/>
      <c r="P149" s="8"/>
      <c r="Q149" s="8"/>
      <c r="R149" s="8"/>
      <c r="S149" s="8"/>
      <c r="T149" s="6"/>
      <c r="U149" s="6"/>
      <c r="V149" s="6"/>
      <c r="W149" s="5"/>
      <c r="X149" s="5"/>
      <c r="Y149" s="5"/>
      <c r="Z149" s="5"/>
      <c r="AA149" s="10"/>
      <c r="AB149" s="11"/>
      <c r="AC149" s="212"/>
      <c r="AD149" s="57"/>
      <c r="AE149" s="96"/>
      <c r="AF149" s="96"/>
      <c r="AG149" s="57"/>
      <c r="AH149" s="212"/>
      <c r="AI149" s="212"/>
      <c r="AK149" s="57"/>
      <c r="AL149" s="204"/>
      <c r="AM149" s="180"/>
      <c r="AN149" s="180"/>
      <c r="AO149" s="182"/>
      <c r="AQ149" s="177"/>
      <c r="AR149" s="185"/>
      <c r="AT149" s="177"/>
      <c r="AU149" s="185"/>
    </row>
    <row r="150" spans="1:47" ht="13.5" hidden="1" outlineLevel="1" x14ac:dyDescent="0.15">
      <c r="A150" s="26">
        <v>40037</v>
      </c>
      <c r="B150" s="20" t="s">
        <v>113</v>
      </c>
      <c r="C150" s="16">
        <v>400</v>
      </c>
      <c r="D150" s="3">
        <v>15</v>
      </c>
      <c r="E150" s="3">
        <v>5</v>
      </c>
      <c r="F150" s="131" t="s">
        <v>200</v>
      </c>
      <c r="G150" s="104" t="s">
        <v>497</v>
      </c>
      <c r="H150" s="104" t="s">
        <v>498</v>
      </c>
      <c r="I150" s="21">
        <f t="shared" ref="I150:I171" si="113">((247*12)+(52*7)+(52*5))*60/12</f>
        <v>17940</v>
      </c>
      <c r="J150" s="3">
        <v>21000</v>
      </c>
      <c r="K150" s="15"/>
      <c r="L150" s="15">
        <v>0.2</v>
      </c>
      <c r="M150" s="58"/>
      <c r="N150" s="58">
        <v>0.03</v>
      </c>
      <c r="O150" s="92">
        <f t="shared" ref="O150:O171" si="114">J150/I150*D150</f>
        <v>17.558528428093648</v>
      </c>
      <c r="P150" s="92" t="e">
        <f t="shared" ref="P150:P171" si="115">(C150-T150-U150)*K150</f>
        <v>#REF!</v>
      </c>
      <c r="Q150" s="92" t="e">
        <f t="shared" ref="Q150:Q171" si="116">(C150-T150-U150)*L150</f>
        <v>#REF!</v>
      </c>
      <c r="R150" s="92">
        <f t="shared" ref="R150:R171" si="117">(C150*M150)</f>
        <v>0</v>
      </c>
      <c r="S150" s="92" t="e">
        <f t="shared" ref="S150:S171" si="118">(C150-T150-U150)*N150</f>
        <v>#REF!</v>
      </c>
      <c r="T150" s="3" t="e">
        <f>#REF!</f>
        <v>#REF!</v>
      </c>
      <c r="U150" s="3" t="e">
        <f>#REF!*D150</f>
        <v>#REF!</v>
      </c>
      <c r="V150" s="3">
        <f t="shared" ref="V150:V171" si="119">C150*0.06</f>
        <v>24</v>
      </c>
      <c r="W150" s="37" t="e">
        <f t="shared" ref="W150:W171" si="120">SUM(O150:V150)</f>
        <v>#REF!</v>
      </c>
      <c r="X150" s="60" t="e">
        <f>#REF!</f>
        <v>#REF!</v>
      </c>
      <c r="Y150" s="37" t="e">
        <f t="shared" ref="Y150:Y171" si="121">O150*X150</f>
        <v>#REF!</v>
      </c>
      <c r="Z150" s="16" t="e">
        <f t="shared" ref="Z150:Z171" si="122">W150+Y150</f>
        <v>#REF!</v>
      </c>
      <c r="AA150" s="36" t="e">
        <f t="shared" ref="AA150:AA171" si="123">(C150-Z150)/Z150</f>
        <v>#REF!</v>
      </c>
      <c r="AC150" s="16" t="e">
        <f t="shared" ref="AC150:AC171" si="124">AD150+AE150+AF150</f>
        <v>#REF!</v>
      </c>
      <c r="AD150" s="3" t="e">
        <f t="shared" ref="AD150:AE169" si="125">T150</f>
        <v>#REF!</v>
      </c>
      <c r="AE150" s="97" t="e">
        <f t="shared" si="125"/>
        <v>#REF!</v>
      </c>
      <c r="AF150" s="97" t="e">
        <f t="shared" ref="AF150:AF171" si="126">(C150-Z150)*0.15</f>
        <v>#REF!</v>
      </c>
      <c r="AG150" s="3" t="e">
        <f t="shared" ref="AG150:AG171" si="127">AE150+AF150</f>
        <v>#REF!</v>
      </c>
      <c r="AH150" s="16" t="e">
        <f t="shared" ref="AH150:AH171" si="128">AI150-AC150</f>
        <v>#REF!</v>
      </c>
      <c r="AI150" s="16">
        <f t="shared" ref="AI150:AI171" si="129">C150</f>
        <v>400</v>
      </c>
      <c r="AK150" s="3">
        <f t="shared" ref="AK150:AK171" si="130">CEILING(AL150,5)</f>
        <v>280</v>
      </c>
      <c r="AL150" s="204">
        <f t="shared" ref="AL150:AL171" si="131">C150*0.7</f>
        <v>280</v>
      </c>
    </row>
    <row r="151" spans="1:47" ht="13.5" hidden="1" outlineLevel="1" x14ac:dyDescent="0.15">
      <c r="A151" s="26">
        <v>4009</v>
      </c>
      <c r="B151" s="20" t="s">
        <v>22</v>
      </c>
      <c r="C151" s="16">
        <v>380</v>
      </c>
      <c r="D151" s="3">
        <v>20</v>
      </c>
      <c r="E151" s="3">
        <v>5</v>
      </c>
      <c r="F151" s="131" t="s">
        <v>200</v>
      </c>
      <c r="G151" s="104" t="s">
        <v>497</v>
      </c>
      <c r="H151" s="104" t="s">
        <v>498</v>
      </c>
      <c r="I151" s="21">
        <f t="shared" si="113"/>
        <v>17940</v>
      </c>
      <c r="J151" s="3">
        <v>21000</v>
      </c>
      <c r="K151" s="15"/>
      <c r="L151" s="15">
        <v>0.2</v>
      </c>
      <c r="M151" s="58"/>
      <c r="N151" s="58">
        <v>0.03</v>
      </c>
      <c r="O151" s="92">
        <f t="shared" si="114"/>
        <v>23.411371237458198</v>
      </c>
      <c r="P151" s="92" t="e">
        <f t="shared" si="115"/>
        <v>#REF!</v>
      </c>
      <c r="Q151" s="92" t="e">
        <f t="shared" si="116"/>
        <v>#REF!</v>
      </c>
      <c r="R151" s="92">
        <f t="shared" si="117"/>
        <v>0</v>
      </c>
      <c r="S151" s="92" t="e">
        <f t="shared" si="118"/>
        <v>#REF!</v>
      </c>
      <c r="T151" s="3" t="e">
        <f>#REF!</f>
        <v>#REF!</v>
      </c>
      <c r="U151" s="3" t="e">
        <f>#REF!*D151</f>
        <v>#REF!</v>
      </c>
      <c r="V151" s="3">
        <f t="shared" si="119"/>
        <v>22.8</v>
      </c>
      <c r="W151" s="37" t="e">
        <f t="shared" si="120"/>
        <v>#REF!</v>
      </c>
      <c r="X151" s="60" t="e">
        <f>#REF!</f>
        <v>#REF!</v>
      </c>
      <c r="Y151" s="37" t="e">
        <f t="shared" si="121"/>
        <v>#REF!</v>
      </c>
      <c r="Z151" s="16" t="e">
        <f t="shared" si="122"/>
        <v>#REF!</v>
      </c>
      <c r="AA151" s="36" t="e">
        <f t="shared" si="123"/>
        <v>#REF!</v>
      </c>
      <c r="AC151" s="16" t="e">
        <f t="shared" si="124"/>
        <v>#REF!</v>
      </c>
      <c r="AD151" s="3" t="e">
        <f t="shared" si="125"/>
        <v>#REF!</v>
      </c>
      <c r="AE151" s="97" t="e">
        <f t="shared" si="125"/>
        <v>#REF!</v>
      </c>
      <c r="AF151" s="97" t="e">
        <f t="shared" si="126"/>
        <v>#REF!</v>
      </c>
      <c r="AG151" s="3" t="e">
        <f t="shared" si="127"/>
        <v>#REF!</v>
      </c>
      <c r="AH151" s="16" t="e">
        <f t="shared" si="128"/>
        <v>#REF!</v>
      </c>
      <c r="AI151" s="16">
        <f t="shared" si="129"/>
        <v>380</v>
      </c>
      <c r="AK151" s="3">
        <f t="shared" si="130"/>
        <v>270</v>
      </c>
      <c r="AL151" s="204">
        <f t="shared" si="131"/>
        <v>266</v>
      </c>
    </row>
    <row r="152" spans="1:47" ht="13.5" hidden="1" outlineLevel="1" x14ac:dyDescent="0.15">
      <c r="A152" s="26">
        <v>4010</v>
      </c>
      <c r="B152" s="20" t="s">
        <v>299</v>
      </c>
      <c r="C152" s="16">
        <v>600</v>
      </c>
      <c r="D152" s="3">
        <v>20</v>
      </c>
      <c r="E152" s="3">
        <v>10</v>
      </c>
      <c r="F152" s="131" t="s">
        <v>200</v>
      </c>
      <c r="G152" s="104" t="s">
        <v>497</v>
      </c>
      <c r="H152" s="104" t="s">
        <v>498</v>
      </c>
      <c r="I152" s="21">
        <f t="shared" si="113"/>
        <v>17940</v>
      </c>
      <c r="J152" s="3">
        <v>21000</v>
      </c>
      <c r="K152" s="15"/>
      <c r="L152" s="15">
        <v>0.2</v>
      </c>
      <c r="M152" s="58"/>
      <c r="N152" s="58">
        <v>0.03</v>
      </c>
      <c r="O152" s="92">
        <f t="shared" si="114"/>
        <v>23.411371237458198</v>
      </c>
      <c r="P152" s="92" t="e">
        <f t="shared" si="115"/>
        <v>#REF!</v>
      </c>
      <c r="Q152" s="92" t="e">
        <f t="shared" si="116"/>
        <v>#REF!</v>
      </c>
      <c r="R152" s="92">
        <f t="shared" si="117"/>
        <v>0</v>
      </c>
      <c r="S152" s="92" t="e">
        <f t="shared" si="118"/>
        <v>#REF!</v>
      </c>
      <c r="T152" s="3" t="e">
        <f>#REF!</f>
        <v>#REF!</v>
      </c>
      <c r="U152" s="3" t="e">
        <f>#REF!*D152</f>
        <v>#REF!</v>
      </c>
      <c r="V152" s="3">
        <f t="shared" si="119"/>
        <v>36</v>
      </c>
      <c r="W152" s="37" t="e">
        <f t="shared" si="120"/>
        <v>#REF!</v>
      </c>
      <c r="X152" s="60" t="e">
        <f>#REF!</f>
        <v>#REF!</v>
      </c>
      <c r="Y152" s="37" t="e">
        <f t="shared" si="121"/>
        <v>#REF!</v>
      </c>
      <c r="Z152" s="16" t="e">
        <f t="shared" si="122"/>
        <v>#REF!</v>
      </c>
      <c r="AA152" s="36" t="e">
        <f t="shared" si="123"/>
        <v>#REF!</v>
      </c>
      <c r="AC152" s="16" t="e">
        <f t="shared" si="124"/>
        <v>#REF!</v>
      </c>
      <c r="AD152" s="3" t="e">
        <f t="shared" si="125"/>
        <v>#REF!</v>
      </c>
      <c r="AE152" s="97" t="e">
        <f t="shared" si="125"/>
        <v>#REF!</v>
      </c>
      <c r="AF152" s="97" t="e">
        <f t="shared" si="126"/>
        <v>#REF!</v>
      </c>
      <c r="AG152" s="3" t="e">
        <f t="shared" si="127"/>
        <v>#REF!</v>
      </c>
      <c r="AH152" s="16" t="e">
        <f t="shared" si="128"/>
        <v>#REF!</v>
      </c>
      <c r="AI152" s="16">
        <f t="shared" si="129"/>
        <v>600</v>
      </c>
      <c r="AK152" s="3">
        <f t="shared" si="130"/>
        <v>420</v>
      </c>
      <c r="AL152" s="204">
        <f t="shared" si="131"/>
        <v>420</v>
      </c>
    </row>
    <row r="153" spans="1:47" ht="13.5" hidden="1" outlineLevel="1" x14ac:dyDescent="0.15">
      <c r="A153" s="26">
        <v>4011</v>
      </c>
      <c r="B153" s="20" t="s">
        <v>109</v>
      </c>
      <c r="C153" s="16">
        <v>450</v>
      </c>
      <c r="D153" s="3">
        <v>20</v>
      </c>
      <c r="E153" s="3">
        <v>5</v>
      </c>
      <c r="F153" s="131" t="s">
        <v>200</v>
      </c>
      <c r="G153" s="104" t="s">
        <v>497</v>
      </c>
      <c r="H153" s="104" t="s">
        <v>498</v>
      </c>
      <c r="I153" s="21">
        <f t="shared" si="113"/>
        <v>17940</v>
      </c>
      <c r="J153" s="3">
        <v>21000</v>
      </c>
      <c r="K153" s="15"/>
      <c r="L153" s="15">
        <v>0.2</v>
      </c>
      <c r="M153" s="58"/>
      <c r="N153" s="58">
        <v>0.03</v>
      </c>
      <c r="O153" s="92">
        <f t="shared" si="114"/>
        <v>23.411371237458198</v>
      </c>
      <c r="P153" s="92" t="e">
        <f t="shared" si="115"/>
        <v>#REF!</v>
      </c>
      <c r="Q153" s="92" t="e">
        <f t="shared" si="116"/>
        <v>#REF!</v>
      </c>
      <c r="R153" s="92">
        <f t="shared" si="117"/>
        <v>0</v>
      </c>
      <c r="S153" s="92" t="e">
        <f t="shared" si="118"/>
        <v>#REF!</v>
      </c>
      <c r="T153" s="3" t="e">
        <f>#REF!</f>
        <v>#REF!</v>
      </c>
      <c r="U153" s="3" t="e">
        <f>#REF!*D153</f>
        <v>#REF!</v>
      </c>
      <c r="V153" s="3">
        <f t="shared" si="119"/>
        <v>27</v>
      </c>
      <c r="W153" s="37" t="e">
        <f t="shared" si="120"/>
        <v>#REF!</v>
      </c>
      <c r="X153" s="60" t="e">
        <f>#REF!</f>
        <v>#REF!</v>
      </c>
      <c r="Y153" s="37" t="e">
        <f t="shared" si="121"/>
        <v>#REF!</v>
      </c>
      <c r="Z153" s="16" t="e">
        <f t="shared" si="122"/>
        <v>#REF!</v>
      </c>
      <c r="AA153" s="36" t="e">
        <f t="shared" si="123"/>
        <v>#REF!</v>
      </c>
      <c r="AC153" s="16" t="e">
        <f t="shared" si="124"/>
        <v>#REF!</v>
      </c>
      <c r="AD153" s="3" t="e">
        <f t="shared" si="125"/>
        <v>#REF!</v>
      </c>
      <c r="AE153" s="97" t="e">
        <f t="shared" si="125"/>
        <v>#REF!</v>
      </c>
      <c r="AF153" s="97" t="e">
        <f t="shared" si="126"/>
        <v>#REF!</v>
      </c>
      <c r="AG153" s="3" t="e">
        <f t="shared" si="127"/>
        <v>#REF!</v>
      </c>
      <c r="AH153" s="16" t="e">
        <f t="shared" si="128"/>
        <v>#REF!</v>
      </c>
      <c r="AI153" s="16">
        <f t="shared" si="129"/>
        <v>450</v>
      </c>
      <c r="AK153" s="3">
        <f t="shared" si="130"/>
        <v>315</v>
      </c>
      <c r="AL153" s="204">
        <f t="shared" si="131"/>
        <v>315</v>
      </c>
    </row>
    <row r="154" spans="1:47" ht="13.5" hidden="1" outlineLevel="1" x14ac:dyDescent="0.15">
      <c r="A154" s="26">
        <v>4012</v>
      </c>
      <c r="B154" s="20" t="s">
        <v>23</v>
      </c>
      <c r="C154" s="16">
        <v>350</v>
      </c>
      <c r="D154" s="3">
        <v>20</v>
      </c>
      <c r="E154" s="3">
        <v>2</v>
      </c>
      <c r="F154" s="131" t="s">
        <v>200</v>
      </c>
      <c r="G154" s="104" t="s">
        <v>497</v>
      </c>
      <c r="H154" s="104" t="s">
        <v>498</v>
      </c>
      <c r="I154" s="21">
        <f t="shared" si="113"/>
        <v>17940</v>
      </c>
      <c r="J154" s="3">
        <v>21000</v>
      </c>
      <c r="K154" s="15"/>
      <c r="L154" s="15">
        <v>0.2</v>
      </c>
      <c r="M154" s="58"/>
      <c r="N154" s="58">
        <v>0.03</v>
      </c>
      <c r="O154" s="92">
        <f t="shared" si="114"/>
        <v>23.411371237458198</v>
      </c>
      <c r="P154" s="92" t="e">
        <f t="shared" si="115"/>
        <v>#REF!</v>
      </c>
      <c r="Q154" s="92" t="e">
        <f t="shared" si="116"/>
        <v>#REF!</v>
      </c>
      <c r="R154" s="92">
        <f t="shared" si="117"/>
        <v>0</v>
      </c>
      <c r="S154" s="92" t="e">
        <f t="shared" si="118"/>
        <v>#REF!</v>
      </c>
      <c r="T154" s="3" t="e">
        <f>#REF!</f>
        <v>#REF!</v>
      </c>
      <c r="U154" s="3" t="e">
        <f>#REF!*D154</f>
        <v>#REF!</v>
      </c>
      <c r="V154" s="3">
        <f t="shared" si="119"/>
        <v>21</v>
      </c>
      <c r="W154" s="37" t="e">
        <f t="shared" si="120"/>
        <v>#REF!</v>
      </c>
      <c r="X154" s="60" t="e">
        <f>#REF!</f>
        <v>#REF!</v>
      </c>
      <c r="Y154" s="37" t="e">
        <f t="shared" si="121"/>
        <v>#REF!</v>
      </c>
      <c r="Z154" s="16" t="e">
        <f t="shared" si="122"/>
        <v>#REF!</v>
      </c>
      <c r="AA154" s="36" t="e">
        <f t="shared" si="123"/>
        <v>#REF!</v>
      </c>
      <c r="AC154" s="16" t="e">
        <f t="shared" si="124"/>
        <v>#REF!</v>
      </c>
      <c r="AD154" s="3" t="e">
        <f t="shared" si="125"/>
        <v>#REF!</v>
      </c>
      <c r="AE154" s="97" t="e">
        <f t="shared" si="125"/>
        <v>#REF!</v>
      </c>
      <c r="AF154" s="97" t="e">
        <f t="shared" si="126"/>
        <v>#REF!</v>
      </c>
      <c r="AG154" s="3" t="e">
        <f t="shared" si="127"/>
        <v>#REF!</v>
      </c>
      <c r="AH154" s="16" t="e">
        <f t="shared" si="128"/>
        <v>#REF!</v>
      </c>
      <c r="AI154" s="16">
        <f t="shared" si="129"/>
        <v>350</v>
      </c>
      <c r="AK154" s="3">
        <f t="shared" si="130"/>
        <v>245</v>
      </c>
      <c r="AL154" s="204">
        <f t="shared" si="131"/>
        <v>244.99999999999997</v>
      </c>
    </row>
    <row r="155" spans="1:47" ht="13.5" hidden="1" outlineLevel="1" x14ac:dyDescent="0.15">
      <c r="A155" s="26">
        <v>4013</v>
      </c>
      <c r="B155" s="62" t="s">
        <v>195</v>
      </c>
      <c r="C155" s="16">
        <v>1000</v>
      </c>
      <c r="D155" s="3">
        <v>40</v>
      </c>
      <c r="E155" s="3">
        <v>10</v>
      </c>
      <c r="F155" s="131" t="s">
        <v>200</v>
      </c>
      <c r="G155" s="104" t="s">
        <v>497</v>
      </c>
      <c r="H155" s="104" t="s">
        <v>498</v>
      </c>
      <c r="I155" s="21">
        <f t="shared" si="113"/>
        <v>17940</v>
      </c>
      <c r="J155" s="3">
        <v>21000</v>
      </c>
      <c r="K155" s="15"/>
      <c r="L155" s="15">
        <v>0.2</v>
      </c>
      <c r="M155" s="58"/>
      <c r="N155" s="58">
        <v>0.03</v>
      </c>
      <c r="O155" s="92">
        <f t="shared" si="114"/>
        <v>46.822742474916396</v>
      </c>
      <c r="P155" s="92" t="e">
        <f t="shared" si="115"/>
        <v>#REF!</v>
      </c>
      <c r="Q155" s="92" t="e">
        <f t="shared" si="116"/>
        <v>#REF!</v>
      </c>
      <c r="R155" s="92">
        <f t="shared" si="117"/>
        <v>0</v>
      </c>
      <c r="S155" s="92" t="e">
        <f t="shared" si="118"/>
        <v>#REF!</v>
      </c>
      <c r="T155" s="3" t="e">
        <f>#REF!</f>
        <v>#REF!</v>
      </c>
      <c r="U155" s="3" t="e">
        <f>#REF!*D155</f>
        <v>#REF!</v>
      </c>
      <c r="V155" s="3">
        <f t="shared" si="119"/>
        <v>60</v>
      </c>
      <c r="W155" s="37" t="e">
        <f t="shared" si="120"/>
        <v>#REF!</v>
      </c>
      <c r="X155" s="60" t="e">
        <f>#REF!</f>
        <v>#REF!</v>
      </c>
      <c r="Y155" s="37" t="e">
        <f t="shared" si="121"/>
        <v>#REF!</v>
      </c>
      <c r="Z155" s="16" t="e">
        <f t="shared" si="122"/>
        <v>#REF!</v>
      </c>
      <c r="AA155" s="36" t="e">
        <f t="shared" si="123"/>
        <v>#REF!</v>
      </c>
      <c r="AC155" s="16" t="e">
        <f t="shared" si="124"/>
        <v>#REF!</v>
      </c>
      <c r="AD155" s="3" t="e">
        <f t="shared" si="125"/>
        <v>#REF!</v>
      </c>
      <c r="AE155" s="97" t="e">
        <f t="shared" si="125"/>
        <v>#REF!</v>
      </c>
      <c r="AF155" s="97" t="e">
        <f t="shared" si="126"/>
        <v>#REF!</v>
      </c>
      <c r="AG155" s="3" t="e">
        <f t="shared" si="127"/>
        <v>#REF!</v>
      </c>
      <c r="AH155" s="16" t="e">
        <f t="shared" si="128"/>
        <v>#REF!</v>
      </c>
      <c r="AI155" s="16">
        <f t="shared" si="129"/>
        <v>1000</v>
      </c>
      <c r="AK155" s="3">
        <f t="shared" si="130"/>
        <v>700</v>
      </c>
      <c r="AL155" s="204">
        <f t="shared" si="131"/>
        <v>700</v>
      </c>
    </row>
    <row r="156" spans="1:47" ht="13.5" hidden="1" outlineLevel="1" x14ac:dyDescent="0.15">
      <c r="A156" s="26">
        <v>4014</v>
      </c>
      <c r="B156" s="20" t="s">
        <v>186</v>
      </c>
      <c r="C156" s="16">
        <v>450</v>
      </c>
      <c r="D156" s="3">
        <v>20</v>
      </c>
      <c r="E156" s="3">
        <v>2</v>
      </c>
      <c r="F156" s="131" t="s">
        <v>200</v>
      </c>
      <c r="G156" s="104" t="s">
        <v>497</v>
      </c>
      <c r="H156" s="104" t="s">
        <v>498</v>
      </c>
      <c r="I156" s="21">
        <f t="shared" si="113"/>
        <v>17940</v>
      </c>
      <c r="J156" s="3">
        <v>21000</v>
      </c>
      <c r="K156" s="15"/>
      <c r="L156" s="15">
        <v>0.2</v>
      </c>
      <c r="M156" s="58"/>
      <c r="N156" s="58">
        <v>0.03</v>
      </c>
      <c r="O156" s="92">
        <f t="shared" si="114"/>
        <v>23.411371237458198</v>
      </c>
      <c r="P156" s="92" t="e">
        <f t="shared" si="115"/>
        <v>#REF!</v>
      </c>
      <c r="Q156" s="92" t="e">
        <f t="shared" si="116"/>
        <v>#REF!</v>
      </c>
      <c r="R156" s="92">
        <f t="shared" si="117"/>
        <v>0</v>
      </c>
      <c r="S156" s="92" t="e">
        <f t="shared" si="118"/>
        <v>#REF!</v>
      </c>
      <c r="T156" s="3" t="e">
        <f>#REF!</f>
        <v>#REF!</v>
      </c>
      <c r="U156" s="3" t="e">
        <f>#REF!*D156</f>
        <v>#REF!</v>
      </c>
      <c r="V156" s="3">
        <f t="shared" si="119"/>
        <v>27</v>
      </c>
      <c r="W156" s="37" t="e">
        <f t="shared" si="120"/>
        <v>#REF!</v>
      </c>
      <c r="X156" s="60" t="e">
        <f>#REF!</f>
        <v>#REF!</v>
      </c>
      <c r="Y156" s="37" t="e">
        <f t="shared" si="121"/>
        <v>#REF!</v>
      </c>
      <c r="Z156" s="16" t="e">
        <f t="shared" si="122"/>
        <v>#REF!</v>
      </c>
      <c r="AA156" s="36" t="e">
        <f t="shared" si="123"/>
        <v>#REF!</v>
      </c>
      <c r="AC156" s="16" t="e">
        <f t="shared" si="124"/>
        <v>#REF!</v>
      </c>
      <c r="AD156" s="3" t="e">
        <f t="shared" si="125"/>
        <v>#REF!</v>
      </c>
      <c r="AE156" s="97" t="e">
        <f t="shared" si="125"/>
        <v>#REF!</v>
      </c>
      <c r="AF156" s="97" t="e">
        <f t="shared" si="126"/>
        <v>#REF!</v>
      </c>
      <c r="AG156" s="3" t="e">
        <f t="shared" si="127"/>
        <v>#REF!</v>
      </c>
      <c r="AH156" s="16" t="e">
        <f t="shared" si="128"/>
        <v>#REF!</v>
      </c>
      <c r="AI156" s="16">
        <f t="shared" si="129"/>
        <v>450</v>
      </c>
      <c r="AK156" s="3">
        <f t="shared" si="130"/>
        <v>315</v>
      </c>
      <c r="AL156" s="204">
        <f t="shared" si="131"/>
        <v>315</v>
      </c>
    </row>
    <row r="157" spans="1:47" ht="13.5" hidden="1" outlineLevel="1" x14ac:dyDescent="0.15">
      <c r="A157" s="26">
        <v>40039</v>
      </c>
      <c r="B157" s="62" t="s">
        <v>197</v>
      </c>
      <c r="C157" s="16">
        <v>500</v>
      </c>
      <c r="D157" s="3">
        <v>25</v>
      </c>
      <c r="E157" s="3">
        <v>15</v>
      </c>
      <c r="F157" s="131" t="s">
        <v>200</v>
      </c>
      <c r="G157" s="104" t="s">
        <v>497</v>
      </c>
      <c r="H157" s="104" t="s">
        <v>498</v>
      </c>
      <c r="I157" s="21">
        <f t="shared" si="113"/>
        <v>17940</v>
      </c>
      <c r="J157" s="3">
        <v>21000</v>
      </c>
      <c r="K157" s="15"/>
      <c r="L157" s="15">
        <v>0.2</v>
      </c>
      <c r="M157" s="58"/>
      <c r="N157" s="58">
        <v>0.03</v>
      </c>
      <c r="O157" s="92">
        <f t="shared" si="114"/>
        <v>29.264214046822744</v>
      </c>
      <c r="P157" s="92" t="e">
        <f t="shared" si="115"/>
        <v>#REF!</v>
      </c>
      <c r="Q157" s="92" t="e">
        <f t="shared" si="116"/>
        <v>#REF!</v>
      </c>
      <c r="R157" s="92">
        <f t="shared" si="117"/>
        <v>0</v>
      </c>
      <c r="S157" s="92" t="e">
        <f t="shared" si="118"/>
        <v>#REF!</v>
      </c>
      <c r="T157" s="3" t="e">
        <f>#REF!</f>
        <v>#REF!</v>
      </c>
      <c r="U157" s="3" t="e">
        <f>#REF!*D157</f>
        <v>#REF!</v>
      </c>
      <c r="V157" s="3">
        <f t="shared" si="119"/>
        <v>30</v>
      </c>
      <c r="W157" s="37" t="e">
        <f t="shared" si="120"/>
        <v>#REF!</v>
      </c>
      <c r="X157" s="60" t="e">
        <f>#REF!</f>
        <v>#REF!</v>
      </c>
      <c r="Y157" s="37" t="e">
        <f t="shared" si="121"/>
        <v>#REF!</v>
      </c>
      <c r="Z157" s="16" t="e">
        <f t="shared" si="122"/>
        <v>#REF!</v>
      </c>
      <c r="AA157" s="36" t="e">
        <f t="shared" si="123"/>
        <v>#REF!</v>
      </c>
      <c r="AC157" s="16" t="e">
        <f t="shared" si="124"/>
        <v>#REF!</v>
      </c>
      <c r="AD157" s="3" t="e">
        <f t="shared" si="125"/>
        <v>#REF!</v>
      </c>
      <c r="AE157" s="97" t="e">
        <f t="shared" si="125"/>
        <v>#REF!</v>
      </c>
      <c r="AF157" s="97" t="e">
        <f t="shared" si="126"/>
        <v>#REF!</v>
      </c>
      <c r="AG157" s="3" t="e">
        <f t="shared" si="127"/>
        <v>#REF!</v>
      </c>
      <c r="AH157" s="16" t="e">
        <f t="shared" si="128"/>
        <v>#REF!</v>
      </c>
      <c r="AI157" s="16">
        <f t="shared" si="129"/>
        <v>500</v>
      </c>
      <c r="AK157" s="3">
        <f t="shared" si="130"/>
        <v>350</v>
      </c>
      <c r="AL157" s="204">
        <f t="shared" si="131"/>
        <v>350</v>
      </c>
    </row>
    <row r="158" spans="1:47" ht="13.5" hidden="1" outlineLevel="1" x14ac:dyDescent="0.15">
      <c r="A158" s="26">
        <v>40040</v>
      </c>
      <c r="B158" s="62" t="s">
        <v>198</v>
      </c>
      <c r="C158" s="16">
        <v>420</v>
      </c>
      <c r="D158" s="3">
        <v>20</v>
      </c>
      <c r="E158" s="3">
        <v>5</v>
      </c>
      <c r="F158" s="131" t="s">
        <v>200</v>
      </c>
      <c r="G158" s="104" t="s">
        <v>497</v>
      </c>
      <c r="H158" s="104" t="s">
        <v>498</v>
      </c>
      <c r="I158" s="21">
        <f t="shared" si="113"/>
        <v>17940</v>
      </c>
      <c r="J158" s="3">
        <v>21000</v>
      </c>
      <c r="K158" s="15"/>
      <c r="L158" s="15">
        <v>0.2</v>
      </c>
      <c r="M158" s="58"/>
      <c r="N158" s="58">
        <v>0.03</v>
      </c>
      <c r="O158" s="92">
        <f t="shared" si="114"/>
        <v>23.411371237458198</v>
      </c>
      <c r="P158" s="92" t="e">
        <f t="shared" si="115"/>
        <v>#REF!</v>
      </c>
      <c r="Q158" s="92" t="e">
        <f t="shared" si="116"/>
        <v>#REF!</v>
      </c>
      <c r="R158" s="92">
        <f t="shared" si="117"/>
        <v>0</v>
      </c>
      <c r="S158" s="92" t="e">
        <f t="shared" si="118"/>
        <v>#REF!</v>
      </c>
      <c r="T158" s="3" t="e">
        <f>#REF!</f>
        <v>#REF!</v>
      </c>
      <c r="U158" s="3" t="e">
        <f>#REF!*D158</f>
        <v>#REF!</v>
      </c>
      <c r="V158" s="3">
        <f t="shared" si="119"/>
        <v>25.2</v>
      </c>
      <c r="W158" s="37" t="e">
        <f t="shared" si="120"/>
        <v>#REF!</v>
      </c>
      <c r="X158" s="60" t="e">
        <f>#REF!</f>
        <v>#REF!</v>
      </c>
      <c r="Y158" s="37" t="e">
        <f t="shared" si="121"/>
        <v>#REF!</v>
      </c>
      <c r="Z158" s="16" t="e">
        <f t="shared" si="122"/>
        <v>#REF!</v>
      </c>
      <c r="AA158" s="36" t="e">
        <f t="shared" si="123"/>
        <v>#REF!</v>
      </c>
      <c r="AC158" s="16" t="e">
        <f t="shared" si="124"/>
        <v>#REF!</v>
      </c>
      <c r="AD158" s="3" t="e">
        <f t="shared" si="125"/>
        <v>#REF!</v>
      </c>
      <c r="AE158" s="97" t="e">
        <f t="shared" si="125"/>
        <v>#REF!</v>
      </c>
      <c r="AF158" s="97" t="e">
        <f t="shared" si="126"/>
        <v>#REF!</v>
      </c>
      <c r="AG158" s="3" t="e">
        <f t="shared" si="127"/>
        <v>#REF!</v>
      </c>
      <c r="AH158" s="16" t="e">
        <f t="shared" si="128"/>
        <v>#REF!</v>
      </c>
      <c r="AI158" s="16">
        <f t="shared" si="129"/>
        <v>420</v>
      </c>
      <c r="AK158" s="3">
        <f t="shared" si="130"/>
        <v>295</v>
      </c>
      <c r="AL158" s="204">
        <f t="shared" si="131"/>
        <v>294</v>
      </c>
    </row>
    <row r="159" spans="1:47" ht="13.5" hidden="1" outlineLevel="1" x14ac:dyDescent="0.15">
      <c r="A159" s="26">
        <v>40066</v>
      </c>
      <c r="B159" s="62" t="s">
        <v>298</v>
      </c>
      <c r="C159" s="16">
        <v>750</v>
      </c>
      <c r="D159" s="3">
        <v>15</v>
      </c>
      <c r="E159" s="3">
        <v>10</v>
      </c>
      <c r="F159" s="131" t="s">
        <v>200</v>
      </c>
      <c r="G159" s="104" t="s">
        <v>497</v>
      </c>
      <c r="H159" s="104" t="s">
        <v>498</v>
      </c>
      <c r="I159" s="21">
        <f t="shared" si="113"/>
        <v>17940</v>
      </c>
      <c r="J159" s="3">
        <v>21000</v>
      </c>
      <c r="K159" s="15"/>
      <c r="L159" s="15">
        <v>0.2</v>
      </c>
      <c r="M159" s="58"/>
      <c r="N159" s="58">
        <v>0.03</v>
      </c>
      <c r="O159" s="92">
        <f t="shared" si="114"/>
        <v>17.558528428093648</v>
      </c>
      <c r="P159" s="92" t="e">
        <f t="shared" si="115"/>
        <v>#REF!</v>
      </c>
      <c r="Q159" s="92" t="e">
        <f t="shared" si="116"/>
        <v>#REF!</v>
      </c>
      <c r="R159" s="92">
        <f t="shared" si="117"/>
        <v>0</v>
      </c>
      <c r="S159" s="92" t="e">
        <f t="shared" si="118"/>
        <v>#REF!</v>
      </c>
      <c r="T159" s="3" t="e">
        <f>#REF!</f>
        <v>#REF!</v>
      </c>
      <c r="U159" s="3" t="e">
        <f>#REF!*D159</f>
        <v>#REF!</v>
      </c>
      <c r="V159" s="3">
        <f t="shared" si="119"/>
        <v>45</v>
      </c>
      <c r="W159" s="37" t="e">
        <f t="shared" si="120"/>
        <v>#REF!</v>
      </c>
      <c r="X159" s="60" t="e">
        <f>#REF!</f>
        <v>#REF!</v>
      </c>
      <c r="Y159" s="37" t="e">
        <f t="shared" si="121"/>
        <v>#REF!</v>
      </c>
      <c r="Z159" s="16" t="e">
        <f t="shared" si="122"/>
        <v>#REF!</v>
      </c>
      <c r="AA159" s="36" t="e">
        <f t="shared" si="123"/>
        <v>#REF!</v>
      </c>
      <c r="AC159" s="16" t="e">
        <f t="shared" si="124"/>
        <v>#REF!</v>
      </c>
      <c r="AD159" s="3" t="e">
        <f t="shared" si="125"/>
        <v>#REF!</v>
      </c>
      <c r="AE159" s="97" t="e">
        <f t="shared" si="125"/>
        <v>#REF!</v>
      </c>
      <c r="AF159" s="97" t="e">
        <f t="shared" si="126"/>
        <v>#REF!</v>
      </c>
      <c r="AG159" s="3" t="e">
        <f t="shared" si="127"/>
        <v>#REF!</v>
      </c>
      <c r="AH159" s="16" t="e">
        <f t="shared" si="128"/>
        <v>#REF!</v>
      </c>
      <c r="AI159" s="16">
        <f t="shared" si="129"/>
        <v>750</v>
      </c>
      <c r="AK159" s="3">
        <f t="shared" si="130"/>
        <v>525</v>
      </c>
      <c r="AL159" s="204">
        <f t="shared" si="131"/>
        <v>525</v>
      </c>
    </row>
    <row r="160" spans="1:47" ht="13.5" hidden="1" outlineLevel="1" x14ac:dyDescent="0.15">
      <c r="A160" s="26">
        <v>40119</v>
      </c>
      <c r="B160" s="20" t="s">
        <v>546</v>
      </c>
      <c r="C160" s="16">
        <v>800</v>
      </c>
      <c r="D160" s="3">
        <v>20</v>
      </c>
      <c r="E160" s="3">
        <v>10</v>
      </c>
      <c r="F160" s="131" t="s">
        <v>200</v>
      </c>
      <c r="G160" s="104" t="s">
        <v>497</v>
      </c>
      <c r="H160" s="104" t="s">
        <v>498</v>
      </c>
      <c r="I160" s="21">
        <f t="shared" si="113"/>
        <v>17940</v>
      </c>
      <c r="J160" s="3">
        <v>21000</v>
      </c>
      <c r="K160" s="15"/>
      <c r="L160" s="15">
        <v>0.2</v>
      </c>
      <c r="M160" s="58"/>
      <c r="N160" s="58">
        <v>0.03</v>
      </c>
      <c r="O160" s="92">
        <f t="shared" si="114"/>
        <v>23.411371237458198</v>
      </c>
      <c r="P160" s="92" t="e">
        <f t="shared" si="115"/>
        <v>#REF!</v>
      </c>
      <c r="Q160" s="92" t="e">
        <f t="shared" si="116"/>
        <v>#REF!</v>
      </c>
      <c r="R160" s="92">
        <f t="shared" si="117"/>
        <v>0</v>
      </c>
      <c r="S160" s="92" t="e">
        <f t="shared" si="118"/>
        <v>#REF!</v>
      </c>
      <c r="T160" s="3" t="e">
        <f>#REF!</f>
        <v>#REF!</v>
      </c>
      <c r="U160" s="3" t="e">
        <f>#REF!*D160</f>
        <v>#REF!</v>
      </c>
      <c r="V160" s="3">
        <f t="shared" si="119"/>
        <v>48</v>
      </c>
      <c r="W160" s="37" t="e">
        <f t="shared" si="120"/>
        <v>#REF!</v>
      </c>
      <c r="X160" s="60" t="e">
        <f>#REF!</f>
        <v>#REF!</v>
      </c>
      <c r="Y160" s="37" t="e">
        <f t="shared" si="121"/>
        <v>#REF!</v>
      </c>
      <c r="Z160" s="16" t="e">
        <f t="shared" si="122"/>
        <v>#REF!</v>
      </c>
      <c r="AA160" s="36" t="e">
        <f t="shared" si="123"/>
        <v>#REF!</v>
      </c>
      <c r="AC160" s="16" t="e">
        <f t="shared" si="124"/>
        <v>#REF!</v>
      </c>
      <c r="AD160" s="3" t="e">
        <f t="shared" si="125"/>
        <v>#REF!</v>
      </c>
      <c r="AE160" s="97" t="e">
        <f t="shared" si="125"/>
        <v>#REF!</v>
      </c>
      <c r="AF160" s="97" t="e">
        <f t="shared" si="126"/>
        <v>#REF!</v>
      </c>
      <c r="AG160" s="3" t="e">
        <f t="shared" si="127"/>
        <v>#REF!</v>
      </c>
      <c r="AH160" s="16" t="e">
        <f t="shared" si="128"/>
        <v>#REF!</v>
      </c>
      <c r="AI160" s="16">
        <f t="shared" si="129"/>
        <v>800</v>
      </c>
      <c r="AK160" s="3">
        <f t="shared" si="130"/>
        <v>560</v>
      </c>
      <c r="AL160" s="204">
        <f t="shared" si="131"/>
        <v>560</v>
      </c>
    </row>
    <row r="161" spans="1:47" ht="13.5" hidden="1" outlineLevel="1" x14ac:dyDescent="0.15">
      <c r="A161" s="26">
        <v>40120</v>
      </c>
      <c r="B161" s="20" t="s">
        <v>547</v>
      </c>
      <c r="C161" s="16">
        <v>800</v>
      </c>
      <c r="D161" s="3">
        <v>20</v>
      </c>
      <c r="E161" s="3">
        <v>10</v>
      </c>
      <c r="F161" s="131" t="s">
        <v>200</v>
      </c>
      <c r="G161" s="104" t="s">
        <v>497</v>
      </c>
      <c r="H161" s="104" t="s">
        <v>498</v>
      </c>
      <c r="I161" s="21">
        <f t="shared" si="113"/>
        <v>17940</v>
      </c>
      <c r="J161" s="3">
        <v>21000</v>
      </c>
      <c r="K161" s="15"/>
      <c r="L161" s="15">
        <v>0.2</v>
      </c>
      <c r="M161" s="58"/>
      <c r="N161" s="58">
        <v>0.03</v>
      </c>
      <c r="O161" s="92">
        <f t="shared" si="114"/>
        <v>23.411371237458198</v>
      </c>
      <c r="P161" s="92" t="e">
        <f t="shared" si="115"/>
        <v>#REF!</v>
      </c>
      <c r="Q161" s="92" t="e">
        <f t="shared" si="116"/>
        <v>#REF!</v>
      </c>
      <c r="R161" s="92">
        <f t="shared" si="117"/>
        <v>0</v>
      </c>
      <c r="S161" s="92" t="e">
        <f t="shared" si="118"/>
        <v>#REF!</v>
      </c>
      <c r="T161" s="3" t="e">
        <f>#REF!</f>
        <v>#REF!</v>
      </c>
      <c r="U161" s="3" t="e">
        <f>#REF!*D161</f>
        <v>#REF!</v>
      </c>
      <c r="V161" s="3">
        <f t="shared" si="119"/>
        <v>48</v>
      </c>
      <c r="W161" s="37" t="e">
        <f t="shared" si="120"/>
        <v>#REF!</v>
      </c>
      <c r="X161" s="60" t="e">
        <f>#REF!</f>
        <v>#REF!</v>
      </c>
      <c r="Y161" s="37" t="e">
        <f t="shared" si="121"/>
        <v>#REF!</v>
      </c>
      <c r="Z161" s="16" t="e">
        <f t="shared" si="122"/>
        <v>#REF!</v>
      </c>
      <c r="AA161" s="36" t="e">
        <f t="shared" si="123"/>
        <v>#REF!</v>
      </c>
      <c r="AC161" s="16" t="e">
        <f t="shared" si="124"/>
        <v>#REF!</v>
      </c>
      <c r="AD161" s="3" t="e">
        <f t="shared" si="125"/>
        <v>#REF!</v>
      </c>
      <c r="AE161" s="97" t="e">
        <f t="shared" si="125"/>
        <v>#REF!</v>
      </c>
      <c r="AF161" s="97" t="e">
        <f t="shared" si="126"/>
        <v>#REF!</v>
      </c>
      <c r="AG161" s="3" t="e">
        <f t="shared" si="127"/>
        <v>#REF!</v>
      </c>
      <c r="AH161" s="16" t="e">
        <f t="shared" si="128"/>
        <v>#REF!</v>
      </c>
      <c r="AI161" s="16">
        <f t="shared" si="129"/>
        <v>800</v>
      </c>
      <c r="AK161" s="3">
        <f t="shared" si="130"/>
        <v>560</v>
      </c>
      <c r="AL161" s="204">
        <f t="shared" si="131"/>
        <v>560</v>
      </c>
    </row>
    <row r="162" spans="1:47" ht="13.5" hidden="1" outlineLevel="1" x14ac:dyDescent="0.15">
      <c r="A162" s="26">
        <v>40121</v>
      </c>
      <c r="B162" s="20" t="s">
        <v>548</v>
      </c>
      <c r="C162" s="16">
        <v>1000</v>
      </c>
      <c r="D162" s="3">
        <v>40</v>
      </c>
      <c r="E162" s="3">
        <v>10</v>
      </c>
      <c r="F162" s="131" t="s">
        <v>200</v>
      </c>
      <c r="G162" s="104" t="s">
        <v>497</v>
      </c>
      <c r="H162" s="104" t="s">
        <v>498</v>
      </c>
      <c r="I162" s="21">
        <f t="shared" si="113"/>
        <v>17940</v>
      </c>
      <c r="J162" s="3">
        <v>21000</v>
      </c>
      <c r="K162" s="15"/>
      <c r="L162" s="15">
        <v>0.2</v>
      </c>
      <c r="M162" s="58"/>
      <c r="N162" s="58">
        <v>0.03</v>
      </c>
      <c r="O162" s="92">
        <f t="shared" si="114"/>
        <v>46.822742474916396</v>
      </c>
      <c r="P162" s="92" t="e">
        <f t="shared" si="115"/>
        <v>#REF!</v>
      </c>
      <c r="Q162" s="92" t="e">
        <f t="shared" si="116"/>
        <v>#REF!</v>
      </c>
      <c r="R162" s="92">
        <f t="shared" si="117"/>
        <v>0</v>
      </c>
      <c r="S162" s="92" t="e">
        <f t="shared" si="118"/>
        <v>#REF!</v>
      </c>
      <c r="T162" s="3" t="e">
        <f>#REF!</f>
        <v>#REF!</v>
      </c>
      <c r="U162" s="3" t="e">
        <f>#REF!*D162</f>
        <v>#REF!</v>
      </c>
      <c r="V162" s="3">
        <f t="shared" si="119"/>
        <v>60</v>
      </c>
      <c r="W162" s="37" t="e">
        <f t="shared" si="120"/>
        <v>#REF!</v>
      </c>
      <c r="X162" s="60" t="e">
        <f>#REF!</f>
        <v>#REF!</v>
      </c>
      <c r="Y162" s="37" t="e">
        <f t="shared" si="121"/>
        <v>#REF!</v>
      </c>
      <c r="Z162" s="16" t="e">
        <f t="shared" si="122"/>
        <v>#REF!</v>
      </c>
      <c r="AA162" s="36" t="e">
        <f t="shared" si="123"/>
        <v>#REF!</v>
      </c>
      <c r="AC162" s="16" t="e">
        <f t="shared" si="124"/>
        <v>#REF!</v>
      </c>
      <c r="AD162" s="3" t="e">
        <f t="shared" si="125"/>
        <v>#REF!</v>
      </c>
      <c r="AE162" s="97" t="e">
        <f t="shared" si="125"/>
        <v>#REF!</v>
      </c>
      <c r="AF162" s="97" t="e">
        <f t="shared" si="126"/>
        <v>#REF!</v>
      </c>
      <c r="AG162" s="3" t="e">
        <f t="shared" si="127"/>
        <v>#REF!</v>
      </c>
      <c r="AH162" s="16" t="e">
        <f t="shared" si="128"/>
        <v>#REF!</v>
      </c>
      <c r="AI162" s="16">
        <f t="shared" si="129"/>
        <v>1000</v>
      </c>
      <c r="AK162" s="3">
        <f t="shared" si="130"/>
        <v>700</v>
      </c>
      <c r="AL162" s="204">
        <f t="shared" si="131"/>
        <v>700</v>
      </c>
    </row>
    <row r="163" spans="1:47" ht="13.5" hidden="1" outlineLevel="1" x14ac:dyDescent="0.15">
      <c r="A163" s="26">
        <v>40122</v>
      </c>
      <c r="B163" s="20" t="s">
        <v>549</v>
      </c>
      <c r="C163" s="16">
        <v>800</v>
      </c>
      <c r="D163" s="3">
        <v>20</v>
      </c>
      <c r="E163" s="3">
        <v>10</v>
      </c>
      <c r="F163" s="131" t="s">
        <v>200</v>
      </c>
      <c r="G163" s="104" t="s">
        <v>497</v>
      </c>
      <c r="H163" s="104" t="s">
        <v>498</v>
      </c>
      <c r="I163" s="21">
        <f t="shared" si="113"/>
        <v>17940</v>
      </c>
      <c r="J163" s="3">
        <v>21000</v>
      </c>
      <c r="K163" s="15"/>
      <c r="L163" s="15">
        <v>0.2</v>
      </c>
      <c r="M163" s="58"/>
      <c r="N163" s="58">
        <v>0.03</v>
      </c>
      <c r="O163" s="92">
        <f t="shared" si="114"/>
        <v>23.411371237458198</v>
      </c>
      <c r="P163" s="92" t="e">
        <f t="shared" si="115"/>
        <v>#REF!</v>
      </c>
      <c r="Q163" s="92" t="e">
        <f t="shared" si="116"/>
        <v>#REF!</v>
      </c>
      <c r="R163" s="92">
        <f t="shared" si="117"/>
        <v>0</v>
      </c>
      <c r="S163" s="92" t="e">
        <f t="shared" si="118"/>
        <v>#REF!</v>
      </c>
      <c r="T163" s="3" t="e">
        <f>#REF!</f>
        <v>#REF!</v>
      </c>
      <c r="U163" s="3" t="e">
        <f>#REF!*D163</f>
        <v>#REF!</v>
      </c>
      <c r="V163" s="3">
        <f t="shared" si="119"/>
        <v>48</v>
      </c>
      <c r="W163" s="37" t="e">
        <f t="shared" si="120"/>
        <v>#REF!</v>
      </c>
      <c r="X163" s="60" t="e">
        <f>#REF!</f>
        <v>#REF!</v>
      </c>
      <c r="Y163" s="37" t="e">
        <f t="shared" si="121"/>
        <v>#REF!</v>
      </c>
      <c r="Z163" s="16" t="e">
        <f t="shared" si="122"/>
        <v>#REF!</v>
      </c>
      <c r="AA163" s="36" t="e">
        <f t="shared" si="123"/>
        <v>#REF!</v>
      </c>
      <c r="AC163" s="16" t="e">
        <f t="shared" si="124"/>
        <v>#REF!</v>
      </c>
      <c r="AD163" s="3" t="e">
        <f t="shared" si="125"/>
        <v>#REF!</v>
      </c>
      <c r="AE163" s="97" t="e">
        <f t="shared" si="125"/>
        <v>#REF!</v>
      </c>
      <c r="AF163" s="97" t="e">
        <f t="shared" si="126"/>
        <v>#REF!</v>
      </c>
      <c r="AG163" s="3" t="e">
        <f t="shared" si="127"/>
        <v>#REF!</v>
      </c>
      <c r="AH163" s="16" t="e">
        <f t="shared" si="128"/>
        <v>#REF!</v>
      </c>
      <c r="AI163" s="16">
        <f t="shared" si="129"/>
        <v>800</v>
      </c>
      <c r="AK163" s="3">
        <f t="shared" si="130"/>
        <v>560</v>
      </c>
      <c r="AL163" s="204">
        <f t="shared" si="131"/>
        <v>560</v>
      </c>
    </row>
    <row r="164" spans="1:47" ht="13.5" hidden="1" outlineLevel="1" x14ac:dyDescent="0.15">
      <c r="A164" s="26">
        <v>40123</v>
      </c>
      <c r="B164" s="20" t="s">
        <v>550</v>
      </c>
      <c r="C164" s="16">
        <v>350</v>
      </c>
      <c r="D164" s="3">
        <v>20</v>
      </c>
      <c r="E164" s="3">
        <v>10</v>
      </c>
      <c r="F164" s="131" t="s">
        <v>200</v>
      </c>
      <c r="G164" s="104" t="s">
        <v>497</v>
      </c>
      <c r="H164" s="104" t="s">
        <v>498</v>
      </c>
      <c r="I164" s="21">
        <f t="shared" si="113"/>
        <v>17940</v>
      </c>
      <c r="J164" s="3">
        <v>21000</v>
      </c>
      <c r="K164" s="15"/>
      <c r="L164" s="15">
        <v>0.2</v>
      </c>
      <c r="M164" s="58"/>
      <c r="N164" s="58">
        <v>0.03</v>
      </c>
      <c r="O164" s="92">
        <f t="shared" si="114"/>
        <v>23.411371237458198</v>
      </c>
      <c r="P164" s="92" t="e">
        <f t="shared" si="115"/>
        <v>#REF!</v>
      </c>
      <c r="Q164" s="92" t="e">
        <f t="shared" si="116"/>
        <v>#REF!</v>
      </c>
      <c r="R164" s="92">
        <f t="shared" si="117"/>
        <v>0</v>
      </c>
      <c r="S164" s="92" t="e">
        <f t="shared" si="118"/>
        <v>#REF!</v>
      </c>
      <c r="T164" s="3" t="e">
        <f>#REF!</f>
        <v>#REF!</v>
      </c>
      <c r="U164" s="3" t="e">
        <f>#REF!*D164</f>
        <v>#REF!</v>
      </c>
      <c r="V164" s="3">
        <f t="shared" si="119"/>
        <v>21</v>
      </c>
      <c r="W164" s="37" t="e">
        <f t="shared" si="120"/>
        <v>#REF!</v>
      </c>
      <c r="X164" s="60" t="e">
        <f>#REF!</f>
        <v>#REF!</v>
      </c>
      <c r="Y164" s="37" t="e">
        <f t="shared" si="121"/>
        <v>#REF!</v>
      </c>
      <c r="Z164" s="16" t="e">
        <f t="shared" si="122"/>
        <v>#REF!</v>
      </c>
      <c r="AA164" s="36" t="e">
        <f t="shared" si="123"/>
        <v>#REF!</v>
      </c>
      <c r="AC164" s="16" t="e">
        <f t="shared" si="124"/>
        <v>#REF!</v>
      </c>
      <c r="AD164" s="3" t="e">
        <f t="shared" si="125"/>
        <v>#REF!</v>
      </c>
      <c r="AE164" s="97" t="e">
        <f t="shared" si="125"/>
        <v>#REF!</v>
      </c>
      <c r="AF164" s="97" t="e">
        <f t="shared" si="126"/>
        <v>#REF!</v>
      </c>
      <c r="AG164" s="3" t="e">
        <f t="shared" si="127"/>
        <v>#REF!</v>
      </c>
      <c r="AH164" s="16" t="e">
        <f t="shared" si="128"/>
        <v>#REF!</v>
      </c>
      <c r="AI164" s="16">
        <f t="shared" si="129"/>
        <v>350</v>
      </c>
      <c r="AK164" s="3">
        <f t="shared" si="130"/>
        <v>245</v>
      </c>
      <c r="AL164" s="204">
        <f t="shared" si="131"/>
        <v>244.99999999999997</v>
      </c>
    </row>
    <row r="165" spans="1:47" ht="13.5" hidden="1" outlineLevel="1" x14ac:dyDescent="0.15">
      <c r="A165" s="26">
        <v>40124</v>
      </c>
      <c r="B165" s="20" t="s">
        <v>551</v>
      </c>
      <c r="C165" s="16">
        <v>600</v>
      </c>
      <c r="D165" s="3">
        <v>20</v>
      </c>
      <c r="E165" s="3">
        <v>10</v>
      </c>
      <c r="F165" s="131" t="s">
        <v>200</v>
      </c>
      <c r="G165" s="104" t="s">
        <v>497</v>
      </c>
      <c r="H165" s="104" t="s">
        <v>498</v>
      </c>
      <c r="I165" s="21">
        <f t="shared" si="113"/>
        <v>17940</v>
      </c>
      <c r="J165" s="3">
        <v>21000</v>
      </c>
      <c r="K165" s="15"/>
      <c r="L165" s="15">
        <v>0.2</v>
      </c>
      <c r="M165" s="58"/>
      <c r="N165" s="58">
        <v>0.03</v>
      </c>
      <c r="O165" s="92">
        <f t="shared" si="114"/>
        <v>23.411371237458198</v>
      </c>
      <c r="P165" s="92" t="e">
        <f t="shared" si="115"/>
        <v>#REF!</v>
      </c>
      <c r="Q165" s="92" t="e">
        <f t="shared" si="116"/>
        <v>#REF!</v>
      </c>
      <c r="R165" s="92">
        <f t="shared" si="117"/>
        <v>0</v>
      </c>
      <c r="S165" s="92" t="e">
        <f t="shared" si="118"/>
        <v>#REF!</v>
      </c>
      <c r="T165" s="3" t="e">
        <f>#REF!</f>
        <v>#REF!</v>
      </c>
      <c r="U165" s="3" t="e">
        <f>#REF!*D165</f>
        <v>#REF!</v>
      </c>
      <c r="V165" s="3">
        <f t="shared" si="119"/>
        <v>36</v>
      </c>
      <c r="W165" s="37" t="e">
        <f t="shared" si="120"/>
        <v>#REF!</v>
      </c>
      <c r="X165" s="60" t="e">
        <f>#REF!</f>
        <v>#REF!</v>
      </c>
      <c r="Y165" s="37" t="e">
        <f t="shared" si="121"/>
        <v>#REF!</v>
      </c>
      <c r="Z165" s="16" t="e">
        <f t="shared" si="122"/>
        <v>#REF!</v>
      </c>
      <c r="AA165" s="36" t="e">
        <f t="shared" si="123"/>
        <v>#REF!</v>
      </c>
      <c r="AC165" s="16" t="e">
        <f t="shared" si="124"/>
        <v>#REF!</v>
      </c>
      <c r="AD165" s="3" t="e">
        <f t="shared" si="125"/>
        <v>#REF!</v>
      </c>
      <c r="AE165" s="97" t="e">
        <f t="shared" si="125"/>
        <v>#REF!</v>
      </c>
      <c r="AF165" s="97" t="e">
        <f t="shared" si="126"/>
        <v>#REF!</v>
      </c>
      <c r="AG165" s="3" t="e">
        <f t="shared" si="127"/>
        <v>#REF!</v>
      </c>
      <c r="AH165" s="16" t="e">
        <f t="shared" si="128"/>
        <v>#REF!</v>
      </c>
      <c r="AI165" s="16">
        <f t="shared" si="129"/>
        <v>600</v>
      </c>
      <c r="AK165" s="3">
        <f t="shared" si="130"/>
        <v>420</v>
      </c>
      <c r="AL165" s="204">
        <f t="shared" si="131"/>
        <v>420</v>
      </c>
    </row>
    <row r="166" spans="1:47" ht="13.5" hidden="1" outlineLevel="1" x14ac:dyDescent="0.15">
      <c r="A166" s="26">
        <v>40125</v>
      </c>
      <c r="B166" s="20" t="s">
        <v>784</v>
      </c>
      <c r="C166" s="16">
        <v>1000</v>
      </c>
      <c r="D166" s="3">
        <v>20</v>
      </c>
      <c r="E166" s="3">
        <v>10</v>
      </c>
      <c r="F166" s="131" t="s">
        <v>200</v>
      </c>
      <c r="G166" s="104" t="s">
        <v>497</v>
      </c>
      <c r="H166" s="104" t="s">
        <v>498</v>
      </c>
      <c r="I166" s="21">
        <f t="shared" si="113"/>
        <v>17940</v>
      </c>
      <c r="J166" s="3">
        <v>21000</v>
      </c>
      <c r="K166" s="15"/>
      <c r="L166" s="15">
        <v>0.2</v>
      </c>
      <c r="M166" s="58"/>
      <c r="N166" s="58">
        <v>0.03</v>
      </c>
      <c r="O166" s="92">
        <f t="shared" si="114"/>
        <v>23.411371237458198</v>
      </c>
      <c r="P166" s="92" t="e">
        <f t="shared" si="115"/>
        <v>#REF!</v>
      </c>
      <c r="Q166" s="92" t="e">
        <f t="shared" si="116"/>
        <v>#REF!</v>
      </c>
      <c r="R166" s="92">
        <f t="shared" si="117"/>
        <v>0</v>
      </c>
      <c r="S166" s="92" t="e">
        <f t="shared" si="118"/>
        <v>#REF!</v>
      </c>
      <c r="T166" s="3" t="e">
        <f>#REF!</f>
        <v>#REF!</v>
      </c>
      <c r="U166" s="3" t="e">
        <f>#REF!*D166</f>
        <v>#REF!</v>
      </c>
      <c r="V166" s="3">
        <f t="shared" si="119"/>
        <v>60</v>
      </c>
      <c r="W166" s="37" t="e">
        <f t="shared" si="120"/>
        <v>#REF!</v>
      </c>
      <c r="X166" s="60" t="e">
        <f>#REF!</f>
        <v>#REF!</v>
      </c>
      <c r="Y166" s="37" t="e">
        <f t="shared" si="121"/>
        <v>#REF!</v>
      </c>
      <c r="Z166" s="16" t="e">
        <f t="shared" si="122"/>
        <v>#REF!</v>
      </c>
      <c r="AA166" s="36" t="e">
        <f t="shared" si="123"/>
        <v>#REF!</v>
      </c>
      <c r="AC166" s="16" t="e">
        <f t="shared" si="124"/>
        <v>#REF!</v>
      </c>
      <c r="AD166" s="3" t="e">
        <f t="shared" si="125"/>
        <v>#REF!</v>
      </c>
      <c r="AE166" s="97" t="e">
        <f t="shared" si="125"/>
        <v>#REF!</v>
      </c>
      <c r="AF166" s="97" t="e">
        <f t="shared" si="126"/>
        <v>#REF!</v>
      </c>
      <c r="AG166" s="3" t="e">
        <f t="shared" si="127"/>
        <v>#REF!</v>
      </c>
      <c r="AH166" s="16" t="e">
        <f t="shared" si="128"/>
        <v>#REF!</v>
      </c>
      <c r="AI166" s="16">
        <f t="shared" si="129"/>
        <v>1000</v>
      </c>
      <c r="AK166" s="3">
        <f t="shared" si="130"/>
        <v>700</v>
      </c>
      <c r="AL166" s="204">
        <f t="shared" si="131"/>
        <v>700</v>
      </c>
    </row>
    <row r="167" spans="1:47" ht="13.5" hidden="1" outlineLevel="1" x14ac:dyDescent="0.15">
      <c r="A167" s="26">
        <v>40126</v>
      </c>
      <c r="B167" s="20" t="s">
        <v>552</v>
      </c>
      <c r="C167" s="16">
        <v>1500</v>
      </c>
      <c r="D167" s="3">
        <v>40</v>
      </c>
      <c r="E167" s="3">
        <v>10</v>
      </c>
      <c r="F167" s="131" t="s">
        <v>200</v>
      </c>
      <c r="G167" s="104" t="s">
        <v>497</v>
      </c>
      <c r="H167" s="104" t="s">
        <v>498</v>
      </c>
      <c r="I167" s="21">
        <f t="shared" si="113"/>
        <v>17940</v>
      </c>
      <c r="J167" s="3">
        <v>21000</v>
      </c>
      <c r="K167" s="15"/>
      <c r="L167" s="15">
        <v>0.2</v>
      </c>
      <c r="M167" s="58"/>
      <c r="N167" s="58">
        <v>0.03</v>
      </c>
      <c r="O167" s="92">
        <f t="shared" si="114"/>
        <v>46.822742474916396</v>
      </c>
      <c r="P167" s="92" t="e">
        <f t="shared" si="115"/>
        <v>#REF!</v>
      </c>
      <c r="Q167" s="92" t="e">
        <f t="shared" si="116"/>
        <v>#REF!</v>
      </c>
      <c r="R167" s="92">
        <f t="shared" si="117"/>
        <v>0</v>
      </c>
      <c r="S167" s="92" t="e">
        <f t="shared" si="118"/>
        <v>#REF!</v>
      </c>
      <c r="T167" s="3" t="e">
        <f>#REF!</f>
        <v>#REF!</v>
      </c>
      <c r="U167" s="3" t="e">
        <f>#REF!*D167</f>
        <v>#REF!</v>
      </c>
      <c r="V167" s="3">
        <f t="shared" si="119"/>
        <v>90</v>
      </c>
      <c r="W167" s="37" t="e">
        <f t="shared" si="120"/>
        <v>#REF!</v>
      </c>
      <c r="X167" s="60" t="e">
        <f>#REF!</f>
        <v>#REF!</v>
      </c>
      <c r="Y167" s="37" t="e">
        <f t="shared" si="121"/>
        <v>#REF!</v>
      </c>
      <c r="Z167" s="16" t="e">
        <f t="shared" si="122"/>
        <v>#REF!</v>
      </c>
      <c r="AA167" s="36" t="e">
        <f t="shared" si="123"/>
        <v>#REF!</v>
      </c>
      <c r="AC167" s="16" t="e">
        <f t="shared" si="124"/>
        <v>#REF!</v>
      </c>
      <c r="AD167" s="3" t="e">
        <f t="shared" si="125"/>
        <v>#REF!</v>
      </c>
      <c r="AE167" s="97" t="e">
        <f t="shared" si="125"/>
        <v>#REF!</v>
      </c>
      <c r="AF167" s="97" t="e">
        <f t="shared" si="126"/>
        <v>#REF!</v>
      </c>
      <c r="AG167" s="3" t="e">
        <f t="shared" si="127"/>
        <v>#REF!</v>
      </c>
      <c r="AH167" s="16" t="e">
        <f t="shared" si="128"/>
        <v>#REF!</v>
      </c>
      <c r="AI167" s="16">
        <f t="shared" si="129"/>
        <v>1500</v>
      </c>
      <c r="AK167" s="3">
        <f t="shared" si="130"/>
        <v>1050</v>
      </c>
      <c r="AL167" s="204">
        <f t="shared" si="131"/>
        <v>1050</v>
      </c>
    </row>
    <row r="168" spans="1:47" ht="13.5" hidden="1" outlineLevel="1" x14ac:dyDescent="0.15">
      <c r="A168" s="26">
        <v>40127</v>
      </c>
      <c r="B168" s="20" t="s">
        <v>553</v>
      </c>
      <c r="C168" s="16">
        <v>5000</v>
      </c>
      <c r="D168" s="3">
        <v>30</v>
      </c>
      <c r="E168" s="3">
        <v>10</v>
      </c>
      <c r="F168" s="131" t="s">
        <v>200</v>
      </c>
      <c r="G168" s="104" t="s">
        <v>497</v>
      </c>
      <c r="H168" s="104" t="s">
        <v>498</v>
      </c>
      <c r="I168" s="21">
        <f t="shared" si="113"/>
        <v>17940</v>
      </c>
      <c r="J168" s="3">
        <v>21000</v>
      </c>
      <c r="K168" s="15"/>
      <c r="L168" s="15">
        <v>0.2</v>
      </c>
      <c r="M168" s="58"/>
      <c r="N168" s="58">
        <v>0.03</v>
      </c>
      <c r="O168" s="92">
        <f t="shared" si="114"/>
        <v>35.117056856187297</v>
      </c>
      <c r="P168" s="92" t="e">
        <f t="shared" si="115"/>
        <v>#REF!</v>
      </c>
      <c r="Q168" s="92" t="e">
        <f t="shared" si="116"/>
        <v>#REF!</v>
      </c>
      <c r="R168" s="92">
        <f t="shared" si="117"/>
        <v>0</v>
      </c>
      <c r="S168" s="92" t="e">
        <f t="shared" si="118"/>
        <v>#REF!</v>
      </c>
      <c r="T168" s="3" t="e">
        <f>#REF!</f>
        <v>#REF!</v>
      </c>
      <c r="U168" s="3" t="e">
        <f>#REF!*D168</f>
        <v>#REF!</v>
      </c>
      <c r="V168" s="3">
        <f t="shared" si="119"/>
        <v>300</v>
      </c>
      <c r="W168" s="37" t="e">
        <f t="shared" si="120"/>
        <v>#REF!</v>
      </c>
      <c r="X168" s="60" t="e">
        <f>#REF!</f>
        <v>#REF!</v>
      </c>
      <c r="Y168" s="37" t="e">
        <f t="shared" si="121"/>
        <v>#REF!</v>
      </c>
      <c r="Z168" s="16" t="e">
        <f t="shared" si="122"/>
        <v>#REF!</v>
      </c>
      <c r="AA168" s="36" t="e">
        <f t="shared" si="123"/>
        <v>#REF!</v>
      </c>
      <c r="AC168" s="16" t="e">
        <f t="shared" si="124"/>
        <v>#REF!</v>
      </c>
      <c r="AD168" s="3" t="e">
        <f t="shared" si="125"/>
        <v>#REF!</v>
      </c>
      <c r="AE168" s="97" t="e">
        <f t="shared" si="125"/>
        <v>#REF!</v>
      </c>
      <c r="AF168" s="97" t="e">
        <f t="shared" si="126"/>
        <v>#REF!</v>
      </c>
      <c r="AG168" s="3" t="e">
        <f t="shared" si="127"/>
        <v>#REF!</v>
      </c>
      <c r="AH168" s="16" t="e">
        <f t="shared" si="128"/>
        <v>#REF!</v>
      </c>
      <c r="AI168" s="16">
        <f t="shared" si="129"/>
        <v>5000</v>
      </c>
      <c r="AK168" s="3">
        <f t="shared" si="130"/>
        <v>3500</v>
      </c>
      <c r="AL168" s="204">
        <f t="shared" si="131"/>
        <v>3500</v>
      </c>
    </row>
    <row r="169" spans="1:47" ht="13.5" hidden="1" outlineLevel="1" x14ac:dyDescent="0.15">
      <c r="A169" s="26">
        <v>40128</v>
      </c>
      <c r="B169" s="20" t="s">
        <v>554</v>
      </c>
      <c r="C169" s="16">
        <v>8000</v>
      </c>
      <c r="D169" s="3">
        <v>30</v>
      </c>
      <c r="E169" s="3">
        <v>10</v>
      </c>
      <c r="F169" s="131" t="s">
        <v>200</v>
      </c>
      <c r="G169" s="104" t="s">
        <v>497</v>
      </c>
      <c r="H169" s="104" t="s">
        <v>498</v>
      </c>
      <c r="I169" s="21">
        <f t="shared" si="113"/>
        <v>17940</v>
      </c>
      <c r="J169" s="3">
        <v>21000</v>
      </c>
      <c r="K169" s="15"/>
      <c r="L169" s="15">
        <v>0.2</v>
      </c>
      <c r="M169" s="58"/>
      <c r="N169" s="58">
        <v>0.03</v>
      </c>
      <c r="O169" s="92">
        <f t="shared" si="114"/>
        <v>35.117056856187297</v>
      </c>
      <c r="P169" s="92" t="e">
        <f t="shared" si="115"/>
        <v>#REF!</v>
      </c>
      <c r="Q169" s="92" t="e">
        <f t="shared" si="116"/>
        <v>#REF!</v>
      </c>
      <c r="R169" s="92">
        <f t="shared" si="117"/>
        <v>0</v>
      </c>
      <c r="S169" s="92" t="e">
        <f t="shared" si="118"/>
        <v>#REF!</v>
      </c>
      <c r="T169" s="3" t="e">
        <f>#REF!</f>
        <v>#REF!</v>
      </c>
      <c r="U169" s="3" t="e">
        <f>#REF!*D169</f>
        <v>#REF!</v>
      </c>
      <c r="V169" s="3">
        <f t="shared" si="119"/>
        <v>480</v>
      </c>
      <c r="W169" s="37" t="e">
        <f t="shared" si="120"/>
        <v>#REF!</v>
      </c>
      <c r="X169" s="60" t="e">
        <f>#REF!</f>
        <v>#REF!</v>
      </c>
      <c r="Y169" s="37" t="e">
        <f t="shared" si="121"/>
        <v>#REF!</v>
      </c>
      <c r="Z169" s="16" t="e">
        <f t="shared" si="122"/>
        <v>#REF!</v>
      </c>
      <c r="AA169" s="36" t="e">
        <f t="shared" si="123"/>
        <v>#REF!</v>
      </c>
      <c r="AC169" s="16" t="e">
        <f t="shared" si="124"/>
        <v>#REF!</v>
      </c>
      <c r="AD169" s="3" t="e">
        <f t="shared" si="125"/>
        <v>#REF!</v>
      </c>
      <c r="AE169" s="97" t="e">
        <f t="shared" si="125"/>
        <v>#REF!</v>
      </c>
      <c r="AF169" s="97" t="e">
        <f t="shared" si="126"/>
        <v>#REF!</v>
      </c>
      <c r="AG169" s="3" t="e">
        <f t="shared" si="127"/>
        <v>#REF!</v>
      </c>
      <c r="AH169" s="16" t="e">
        <f t="shared" si="128"/>
        <v>#REF!</v>
      </c>
      <c r="AI169" s="16">
        <f t="shared" si="129"/>
        <v>8000</v>
      </c>
      <c r="AK169" s="3">
        <f t="shared" si="130"/>
        <v>5600</v>
      </c>
      <c r="AL169" s="204">
        <f t="shared" si="131"/>
        <v>5600</v>
      </c>
    </row>
    <row r="170" spans="1:47" ht="25.5" hidden="1" outlineLevel="1" x14ac:dyDescent="0.15">
      <c r="A170" s="26">
        <v>40133</v>
      </c>
      <c r="B170" s="20" t="s">
        <v>875</v>
      </c>
      <c r="C170" s="16">
        <v>500</v>
      </c>
      <c r="D170" s="3">
        <v>10</v>
      </c>
      <c r="E170" s="3">
        <v>10</v>
      </c>
      <c r="F170" s="131" t="s">
        <v>200</v>
      </c>
      <c r="G170" s="104" t="s">
        <v>497</v>
      </c>
      <c r="H170" s="104" t="s">
        <v>498</v>
      </c>
      <c r="I170" s="21">
        <f t="shared" si="113"/>
        <v>17940</v>
      </c>
      <c r="J170" s="3">
        <v>21000</v>
      </c>
      <c r="K170" s="15"/>
      <c r="L170" s="15">
        <v>0.2</v>
      </c>
      <c r="M170" s="58"/>
      <c r="N170" s="58">
        <v>0.03</v>
      </c>
      <c r="O170" s="92">
        <f t="shared" si="114"/>
        <v>11.705685618729099</v>
      </c>
      <c r="P170" s="92" t="e">
        <f t="shared" si="115"/>
        <v>#REF!</v>
      </c>
      <c r="Q170" s="92" t="e">
        <f t="shared" si="116"/>
        <v>#REF!</v>
      </c>
      <c r="R170" s="92">
        <f t="shared" si="117"/>
        <v>0</v>
      </c>
      <c r="S170" s="92" t="e">
        <f t="shared" si="118"/>
        <v>#REF!</v>
      </c>
      <c r="T170" s="3" t="e">
        <f>#REF!</f>
        <v>#REF!</v>
      </c>
      <c r="U170" s="3" t="e">
        <f>#REF!*D170</f>
        <v>#REF!</v>
      </c>
      <c r="V170" s="3">
        <f t="shared" si="119"/>
        <v>30</v>
      </c>
      <c r="W170" s="37" t="e">
        <f t="shared" si="120"/>
        <v>#REF!</v>
      </c>
      <c r="X170" s="60" t="e">
        <f>#REF!</f>
        <v>#REF!</v>
      </c>
      <c r="Y170" s="37" t="e">
        <f t="shared" si="121"/>
        <v>#REF!</v>
      </c>
      <c r="Z170" s="16" t="e">
        <f t="shared" si="122"/>
        <v>#REF!</v>
      </c>
      <c r="AA170" s="36" t="e">
        <f t="shared" si="123"/>
        <v>#REF!</v>
      </c>
      <c r="AC170" s="16" t="e">
        <f t="shared" si="124"/>
        <v>#REF!</v>
      </c>
      <c r="AD170" s="3" t="e">
        <f t="shared" ref="AD170:AE171" si="132">T170</f>
        <v>#REF!</v>
      </c>
      <c r="AE170" s="97" t="e">
        <f t="shared" si="132"/>
        <v>#REF!</v>
      </c>
      <c r="AF170" s="97" t="e">
        <f t="shared" si="126"/>
        <v>#REF!</v>
      </c>
      <c r="AG170" s="3" t="e">
        <f t="shared" si="127"/>
        <v>#REF!</v>
      </c>
      <c r="AH170" s="16" t="e">
        <f t="shared" si="128"/>
        <v>#REF!</v>
      </c>
      <c r="AI170" s="16">
        <f t="shared" si="129"/>
        <v>500</v>
      </c>
      <c r="AK170" s="3">
        <f t="shared" si="130"/>
        <v>350</v>
      </c>
      <c r="AL170" s="204">
        <f t="shared" si="131"/>
        <v>350</v>
      </c>
      <c r="AM170" s="46" t="s">
        <v>876</v>
      </c>
    </row>
    <row r="171" spans="1:47" ht="25.5" hidden="1" outlineLevel="1" x14ac:dyDescent="0.15">
      <c r="A171" s="26">
        <v>40134</v>
      </c>
      <c r="B171" s="20" t="s">
        <v>877</v>
      </c>
      <c r="C171" s="16">
        <v>400</v>
      </c>
      <c r="D171" s="3">
        <v>10</v>
      </c>
      <c r="E171" s="3">
        <v>10</v>
      </c>
      <c r="F171" s="131" t="s">
        <v>200</v>
      </c>
      <c r="G171" s="104" t="s">
        <v>497</v>
      </c>
      <c r="H171" s="104" t="s">
        <v>498</v>
      </c>
      <c r="I171" s="21">
        <f t="shared" si="113"/>
        <v>17940</v>
      </c>
      <c r="J171" s="3">
        <v>21000</v>
      </c>
      <c r="K171" s="15"/>
      <c r="L171" s="15">
        <v>0.2</v>
      </c>
      <c r="M171" s="58"/>
      <c r="N171" s="58">
        <v>0.03</v>
      </c>
      <c r="O171" s="92">
        <f t="shared" si="114"/>
        <v>11.705685618729099</v>
      </c>
      <c r="P171" s="92" t="e">
        <f t="shared" si="115"/>
        <v>#REF!</v>
      </c>
      <c r="Q171" s="92" t="e">
        <f t="shared" si="116"/>
        <v>#REF!</v>
      </c>
      <c r="R171" s="92">
        <f t="shared" si="117"/>
        <v>0</v>
      </c>
      <c r="S171" s="92" t="e">
        <f t="shared" si="118"/>
        <v>#REF!</v>
      </c>
      <c r="T171" s="3" t="e">
        <f>#REF!</f>
        <v>#REF!</v>
      </c>
      <c r="U171" s="3" t="e">
        <f>#REF!*D171</f>
        <v>#REF!</v>
      </c>
      <c r="V171" s="3">
        <f t="shared" si="119"/>
        <v>24</v>
      </c>
      <c r="W171" s="37" t="e">
        <f t="shared" si="120"/>
        <v>#REF!</v>
      </c>
      <c r="X171" s="60" t="e">
        <f>#REF!</f>
        <v>#REF!</v>
      </c>
      <c r="Y171" s="37" t="e">
        <f t="shared" si="121"/>
        <v>#REF!</v>
      </c>
      <c r="Z171" s="16" t="e">
        <f t="shared" si="122"/>
        <v>#REF!</v>
      </c>
      <c r="AA171" s="36" t="e">
        <f t="shared" si="123"/>
        <v>#REF!</v>
      </c>
      <c r="AC171" s="16" t="e">
        <f t="shared" si="124"/>
        <v>#REF!</v>
      </c>
      <c r="AD171" s="3" t="e">
        <f t="shared" si="132"/>
        <v>#REF!</v>
      </c>
      <c r="AE171" s="97" t="e">
        <f t="shared" si="132"/>
        <v>#REF!</v>
      </c>
      <c r="AF171" s="97" t="e">
        <f t="shared" si="126"/>
        <v>#REF!</v>
      </c>
      <c r="AG171" s="3" t="e">
        <f t="shared" si="127"/>
        <v>#REF!</v>
      </c>
      <c r="AH171" s="16" t="e">
        <f t="shared" si="128"/>
        <v>#REF!</v>
      </c>
      <c r="AI171" s="16">
        <f t="shared" si="129"/>
        <v>400</v>
      </c>
      <c r="AK171" s="3">
        <f t="shared" si="130"/>
        <v>280</v>
      </c>
      <c r="AL171" s="204">
        <f t="shared" si="131"/>
        <v>280</v>
      </c>
      <c r="AM171" s="46" t="s">
        <v>876</v>
      </c>
    </row>
    <row r="172" spans="1:47" s="12" customFormat="1" ht="13.5" hidden="1" outlineLevel="1" x14ac:dyDescent="0.15">
      <c r="A172" s="25"/>
      <c r="B172" s="56" t="s">
        <v>110</v>
      </c>
      <c r="C172" s="212"/>
      <c r="D172" s="56"/>
      <c r="E172" s="56"/>
      <c r="F172" s="128"/>
      <c r="G172" s="137"/>
      <c r="H172" s="138"/>
      <c r="I172" s="5"/>
      <c r="J172" s="57"/>
      <c r="K172" s="65"/>
      <c r="L172" s="65"/>
      <c r="M172" s="64"/>
      <c r="N172" s="64"/>
      <c r="O172" s="8"/>
      <c r="P172" s="8"/>
      <c r="Q172" s="8"/>
      <c r="R172" s="8"/>
      <c r="S172" s="8"/>
      <c r="T172" s="6"/>
      <c r="U172" s="6"/>
      <c r="V172" s="6"/>
      <c r="W172" s="5"/>
      <c r="X172" s="5"/>
      <c r="Y172" s="5"/>
      <c r="Z172" s="5"/>
      <c r="AA172" s="10"/>
      <c r="AB172" s="11"/>
      <c r="AC172" s="212"/>
      <c r="AD172" s="57"/>
      <c r="AE172" s="96"/>
      <c r="AF172" s="96"/>
      <c r="AG172" s="57"/>
      <c r="AH172" s="212"/>
      <c r="AI172" s="212"/>
      <c r="AK172" s="57"/>
      <c r="AL172" s="204"/>
      <c r="AM172" s="180"/>
      <c r="AN172" s="180"/>
      <c r="AO172" s="182"/>
      <c r="AQ172" s="177"/>
      <c r="AR172" s="185"/>
      <c r="AT172" s="177"/>
      <c r="AU172" s="185"/>
    </row>
    <row r="173" spans="1:47" ht="13.5" hidden="1" outlineLevel="1" x14ac:dyDescent="0.15">
      <c r="A173" s="26">
        <v>4015</v>
      </c>
      <c r="B173" s="20" t="s">
        <v>24</v>
      </c>
      <c r="C173" s="16">
        <v>400</v>
      </c>
      <c r="D173" s="3">
        <v>20</v>
      </c>
      <c r="E173" s="3">
        <v>10</v>
      </c>
      <c r="F173" s="131" t="s">
        <v>200</v>
      </c>
      <c r="G173" s="104" t="s">
        <v>497</v>
      </c>
      <c r="H173" s="104" t="s">
        <v>498</v>
      </c>
      <c r="I173" s="21">
        <f t="shared" ref="I173:I208" si="133">((247*12)+(52*7)+(52*5))*60/12</f>
        <v>17940</v>
      </c>
      <c r="J173" s="3">
        <v>21000</v>
      </c>
      <c r="K173" s="15"/>
      <c r="L173" s="15">
        <v>0.2</v>
      </c>
      <c r="M173" s="58"/>
      <c r="N173" s="58">
        <v>0.03</v>
      </c>
      <c r="O173" s="92">
        <f t="shared" ref="O173:O208" si="134">J173/I173*D173</f>
        <v>23.411371237458198</v>
      </c>
      <c r="P173" s="92" t="e">
        <f t="shared" ref="P173:P208" si="135">(C173-T173-U173)*K173</f>
        <v>#REF!</v>
      </c>
      <c r="Q173" s="92" t="e">
        <f t="shared" ref="Q173:Q208" si="136">(C173-T173-U173)*L173</f>
        <v>#REF!</v>
      </c>
      <c r="R173" s="92">
        <f t="shared" ref="R173:R208" si="137">(C173*M173)</f>
        <v>0</v>
      </c>
      <c r="S173" s="92" t="e">
        <f t="shared" ref="S173:S208" si="138">(C173-T173-U173)*N173</f>
        <v>#REF!</v>
      </c>
      <c r="T173" s="3" t="e">
        <f>#REF!</f>
        <v>#REF!</v>
      </c>
      <c r="U173" s="3" t="e">
        <f>#REF!*D173</f>
        <v>#REF!</v>
      </c>
      <c r="V173" s="3">
        <f t="shared" ref="V173:V208" si="139">C173*0.06</f>
        <v>24</v>
      </c>
      <c r="W173" s="37" t="e">
        <f t="shared" ref="W173:W208" si="140">SUM(O173:V173)</f>
        <v>#REF!</v>
      </c>
      <c r="X173" s="60" t="e">
        <f>#REF!</f>
        <v>#REF!</v>
      </c>
      <c r="Y173" s="37" t="e">
        <f t="shared" ref="Y173:Y208" si="141">O173*X173</f>
        <v>#REF!</v>
      </c>
      <c r="Z173" s="16" t="e">
        <f t="shared" ref="Z173:Z208" si="142">W173+Y173</f>
        <v>#REF!</v>
      </c>
      <c r="AA173" s="36" t="e">
        <f t="shared" ref="AA173:AA208" si="143">(C173-Z173)/Z173</f>
        <v>#REF!</v>
      </c>
      <c r="AC173" s="16" t="e">
        <f t="shared" ref="AC173:AC208" si="144">AD173+AE173+AF173</f>
        <v>#REF!</v>
      </c>
      <c r="AD173" s="3" t="e">
        <f t="shared" ref="AD173:AE207" si="145">T173</f>
        <v>#REF!</v>
      </c>
      <c r="AE173" s="97" t="e">
        <f t="shared" si="145"/>
        <v>#REF!</v>
      </c>
      <c r="AF173" s="97" t="e">
        <f t="shared" ref="AF173:AF208" si="146">(C173-Z173)*0.15</f>
        <v>#REF!</v>
      </c>
      <c r="AG173" s="3" t="e">
        <f t="shared" ref="AG173:AG208" si="147">AE173+AF173</f>
        <v>#REF!</v>
      </c>
      <c r="AH173" s="16" t="e">
        <f t="shared" ref="AH173:AH208" si="148">AI173-AC173</f>
        <v>#REF!</v>
      </c>
      <c r="AI173" s="16">
        <f t="shared" ref="AI173:AI208" si="149">C173</f>
        <v>400</v>
      </c>
      <c r="AK173" s="3">
        <f t="shared" ref="AK173:AK208" si="150">CEILING(AL173,5)</f>
        <v>280</v>
      </c>
      <c r="AL173" s="204">
        <f t="shared" ref="AL173:AL208" si="151">C173*0.7</f>
        <v>280</v>
      </c>
    </row>
    <row r="174" spans="1:47" ht="13.5" hidden="1" outlineLevel="1" x14ac:dyDescent="0.15">
      <c r="A174" s="26">
        <v>4016</v>
      </c>
      <c r="B174" s="20" t="s">
        <v>25</v>
      </c>
      <c r="C174" s="16">
        <v>500</v>
      </c>
      <c r="D174" s="3">
        <v>20</v>
      </c>
      <c r="E174" s="3">
        <v>15</v>
      </c>
      <c r="F174" s="131" t="s">
        <v>200</v>
      </c>
      <c r="G174" s="104" t="s">
        <v>497</v>
      </c>
      <c r="H174" s="104" t="s">
        <v>498</v>
      </c>
      <c r="I174" s="21">
        <f t="shared" si="133"/>
        <v>17940</v>
      </c>
      <c r="J174" s="3">
        <v>21000</v>
      </c>
      <c r="K174" s="15"/>
      <c r="L174" s="15">
        <v>0.2</v>
      </c>
      <c r="M174" s="58"/>
      <c r="N174" s="58">
        <v>0.03</v>
      </c>
      <c r="O174" s="92">
        <f t="shared" si="134"/>
        <v>23.411371237458198</v>
      </c>
      <c r="P174" s="92" t="e">
        <f t="shared" si="135"/>
        <v>#REF!</v>
      </c>
      <c r="Q174" s="92" t="e">
        <f t="shared" si="136"/>
        <v>#REF!</v>
      </c>
      <c r="R174" s="92">
        <f t="shared" si="137"/>
        <v>0</v>
      </c>
      <c r="S174" s="92" t="e">
        <f t="shared" si="138"/>
        <v>#REF!</v>
      </c>
      <c r="T174" s="3" t="e">
        <f>#REF!</f>
        <v>#REF!</v>
      </c>
      <c r="U174" s="3" t="e">
        <f>#REF!*D174</f>
        <v>#REF!</v>
      </c>
      <c r="V174" s="3">
        <f t="shared" si="139"/>
        <v>30</v>
      </c>
      <c r="W174" s="37" t="e">
        <f t="shared" si="140"/>
        <v>#REF!</v>
      </c>
      <c r="X174" s="60" t="e">
        <f>#REF!</f>
        <v>#REF!</v>
      </c>
      <c r="Y174" s="37" t="e">
        <f t="shared" si="141"/>
        <v>#REF!</v>
      </c>
      <c r="Z174" s="16" t="e">
        <f t="shared" si="142"/>
        <v>#REF!</v>
      </c>
      <c r="AA174" s="36" t="e">
        <f t="shared" si="143"/>
        <v>#REF!</v>
      </c>
      <c r="AC174" s="16" t="e">
        <f t="shared" si="144"/>
        <v>#REF!</v>
      </c>
      <c r="AD174" s="3" t="e">
        <f t="shared" si="145"/>
        <v>#REF!</v>
      </c>
      <c r="AE174" s="97" t="e">
        <f t="shared" si="145"/>
        <v>#REF!</v>
      </c>
      <c r="AF174" s="97" t="e">
        <f t="shared" si="146"/>
        <v>#REF!</v>
      </c>
      <c r="AG174" s="3" t="e">
        <f t="shared" si="147"/>
        <v>#REF!</v>
      </c>
      <c r="AH174" s="16" t="e">
        <f t="shared" si="148"/>
        <v>#REF!</v>
      </c>
      <c r="AI174" s="16">
        <f t="shared" si="149"/>
        <v>500</v>
      </c>
      <c r="AK174" s="3">
        <f t="shared" si="150"/>
        <v>350</v>
      </c>
      <c r="AL174" s="204">
        <f t="shared" si="151"/>
        <v>350</v>
      </c>
    </row>
    <row r="175" spans="1:47" ht="13.5" hidden="1" outlineLevel="1" x14ac:dyDescent="0.15">
      <c r="A175" s="26">
        <v>4017</v>
      </c>
      <c r="B175" s="20" t="s">
        <v>781</v>
      </c>
      <c r="C175" s="16">
        <v>1600</v>
      </c>
      <c r="D175" s="3">
        <v>20</v>
      </c>
      <c r="E175" s="3">
        <v>15</v>
      </c>
      <c r="F175" s="131" t="s">
        <v>200</v>
      </c>
      <c r="G175" s="104" t="s">
        <v>497</v>
      </c>
      <c r="H175" s="104" t="s">
        <v>498</v>
      </c>
      <c r="I175" s="21">
        <f t="shared" si="133"/>
        <v>17940</v>
      </c>
      <c r="J175" s="3">
        <v>21000</v>
      </c>
      <c r="K175" s="15"/>
      <c r="L175" s="15">
        <v>0.2</v>
      </c>
      <c r="M175" s="58"/>
      <c r="N175" s="58">
        <v>0.03</v>
      </c>
      <c r="O175" s="92">
        <f t="shared" si="134"/>
        <v>23.411371237458198</v>
      </c>
      <c r="P175" s="92" t="e">
        <f t="shared" si="135"/>
        <v>#REF!</v>
      </c>
      <c r="Q175" s="92" t="e">
        <f t="shared" si="136"/>
        <v>#REF!</v>
      </c>
      <c r="R175" s="92">
        <f t="shared" si="137"/>
        <v>0</v>
      </c>
      <c r="S175" s="92" t="e">
        <f t="shared" si="138"/>
        <v>#REF!</v>
      </c>
      <c r="T175" s="3" t="e">
        <f>#REF!</f>
        <v>#REF!</v>
      </c>
      <c r="U175" s="3" t="e">
        <f>#REF!*D175</f>
        <v>#REF!</v>
      </c>
      <c r="V175" s="3">
        <f t="shared" si="139"/>
        <v>96</v>
      </c>
      <c r="W175" s="37" t="e">
        <f t="shared" si="140"/>
        <v>#REF!</v>
      </c>
      <c r="X175" s="60" t="e">
        <f>#REF!</f>
        <v>#REF!</v>
      </c>
      <c r="Y175" s="37" t="e">
        <f t="shared" si="141"/>
        <v>#REF!</v>
      </c>
      <c r="Z175" s="16" t="e">
        <f t="shared" si="142"/>
        <v>#REF!</v>
      </c>
      <c r="AA175" s="36" t="e">
        <f t="shared" si="143"/>
        <v>#REF!</v>
      </c>
      <c r="AC175" s="16" t="e">
        <f t="shared" si="144"/>
        <v>#REF!</v>
      </c>
      <c r="AD175" s="3" t="e">
        <f t="shared" si="145"/>
        <v>#REF!</v>
      </c>
      <c r="AE175" s="97" t="e">
        <f t="shared" si="145"/>
        <v>#REF!</v>
      </c>
      <c r="AF175" s="97" t="e">
        <f t="shared" si="146"/>
        <v>#REF!</v>
      </c>
      <c r="AG175" s="3" t="e">
        <f t="shared" si="147"/>
        <v>#REF!</v>
      </c>
      <c r="AH175" s="16" t="e">
        <f t="shared" si="148"/>
        <v>#REF!</v>
      </c>
      <c r="AI175" s="16">
        <f t="shared" si="149"/>
        <v>1600</v>
      </c>
      <c r="AK175" s="3">
        <f t="shared" si="150"/>
        <v>1120</v>
      </c>
      <c r="AL175" s="204">
        <f t="shared" si="151"/>
        <v>1120</v>
      </c>
    </row>
    <row r="176" spans="1:47" ht="25.5" hidden="1" outlineLevel="1" x14ac:dyDescent="0.15">
      <c r="A176" s="26">
        <v>4018</v>
      </c>
      <c r="B176" s="20" t="s">
        <v>300</v>
      </c>
      <c r="C176" s="16">
        <v>580</v>
      </c>
      <c r="D176" s="3">
        <v>20</v>
      </c>
      <c r="E176" s="3">
        <v>15</v>
      </c>
      <c r="F176" s="131" t="s">
        <v>200</v>
      </c>
      <c r="G176" s="104" t="s">
        <v>497</v>
      </c>
      <c r="H176" s="104" t="s">
        <v>498</v>
      </c>
      <c r="I176" s="21">
        <f t="shared" si="133"/>
        <v>17940</v>
      </c>
      <c r="J176" s="3">
        <v>21000</v>
      </c>
      <c r="K176" s="15"/>
      <c r="L176" s="15">
        <v>0.2</v>
      </c>
      <c r="M176" s="58"/>
      <c r="N176" s="58">
        <v>0.03</v>
      </c>
      <c r="O176" s="92">
        <f t="shared" si="134"/>
        <v>23.411371237458198</v>
      </c>
      <c r="P176" s="92" t="e">
        <f t="shared" si="135"/>
        <v>#REF!</v>
      </c>
      <c r="Q176" s="92" t="e">
        <f t="shared" si="136"/>
        <v>#REF!</v>
      </c>
      <c r="R176" s="92">
        <f t="shared" si="137"/>
        <v>0</v>
      </c>
      <c r="S176" s="92" t="e">
        <f t="shared" si="138"/>
        <v>#REF!</v>
      </c>
      <c r="T176" s="3" t="e">
        <f>#REF!</f>
        <v>#REF!</v>
      </c>
      <c r="U176" s="3" t="e">
        <f>#REF!*D176</f>
        <v>#REF!</v>
      </c>
      <c r="V176" s="3">
        <f t="shared" si="139"/>
        <v>34.799999999999997</v>
      </c>
      <c r="W176" s="37" t="e">
        <f t="shared" si="140"/>
        <v>#REF!</v>
      </c>
      <c r="X176" s="60" t="e">
        <f>#REF!</f>
        <v>#REF!</v>
      </c>
      <c r="Y176" s="37" t="e">
        <f t="shared" si="141"/>
        <v>#REF!</v>
      </c>
      <c r="Z176" s="16" t="e">
        <f t="shared" si="142"/>
        <v>#REF!</v>
      </c>
      <c r="AA176" s="36" t="e">
        <f t="shared" si="143"/>
        <v>#REF!</v>
      </c>
      <c r="AC176" s="16" t="e">
        <f t="shared" si="144"/>
        <v>#REF!</v>
      </c>
      <c r="AD176" s="3" t="e">
        <f t="shared" si="145"/>
        <v>#REF!</v>
      </c>
      <c r="AE176" s="97" t="e">
        <f t="shared" si="145"/>
        <v>#REF!</v>
      </c>
      <c r="AF176" s="97" t="e">
        <f t="shared" si="146"/>
        <v>#REF!</v>
      </c>
      <c r="AG176" s="3" t="e">
        <f t="shared" si="147"/>
        <v>#REF!</v>
      </c>
      <c r="AH176" s="16" t="e">
        <f t="shared" si="148"/>
        <v>#REF!</v>
      </c>
      <c r="AI176" s="16">
        <f t="shared" si="149"/>
        <v>580</v>
      </c>
      <c r="AK176" s="3">
        <f t="shared" si="150"/>
        <v>410</v>
      </c>
      <c r="AL176" s="204">
        <f t="shared" si="151"/>
        <v>406</v>
      </c>
    </row>
    <row r="177" spans="1:38" ht="13.5" hidden="1" outlineLevel="1" x14ac:dyDescent="0.15">
      <c r="A177" s="26">
        <v>4020</v>
      </c>
      <c r="B177" s="20" t="s">
        <v>782</v>
      </c>
      <c r="C177" s="16">
        <v>2000</v>
      </c>
      <c r="D177" s="3">
        <v>20</v>
      </c>
      <c r="E177" s="3">
        <v>15</v>
      </c>
      <c r="F177" s="131" t="s">
        <v>200</v>
      </c>
      <c r="G177" s="104" t="s">
        <v>497</v>
      </c>
      <c r="H177" s="104" t="s">
        <v>498</v>
      </c>
      <c r="I177" s="21">
        <f t="shared" si="133"/>
        <v>17940</v>
      </c>
      <c r="J177" s="3">
        <v>21000</v>
      </c>
      <c r="K177" s="15"/>
      <c r="L177" s="15">
        <v>0.2</v>
      </c>
      <c r="M177" s="58"/>
      <c r="N177" s="58">
        <v>0.03</v>
      </c>
      <c r="O177" s="92">
        <f t="shared" si="134"/>
        <v>23.411371237458198</v>
      </c>
      <c r="P177" s="92" t="e">
        <f t="shared" si="135"/>
        <v>#REF!</v>
      </c>
      <c r="Q177" s="92" t="e">
        <f t="shared" si="136"/>
        <v>#REF!</v>
      </c>
      <c r="R177" s="92">
        <f t="shared" si="137"/>
        <v>0</v>
      </c>
      <c r="S177" s="92" t="e">
        <f t="shared" si="138"/>
        <v>#REF!</v>
      </c>
      <c r="T177" s="3" t="e">
        <f>#REF!</f>
        <v>#REF!</v>
      </c>
      <c r="U177" s="3" t="e">
        <f>#REF!*D177</f>
        <v>#REF!</v>
      </c>
      <c r="V177" s="3">
        <f t="shared" si="139"/>
        <v>120</v>
      </c>
      <c r="W177" s="37" t="e">
        <f t="shared" si="140"/>
        <v>#REF!</v>
      </c>
      <c r="X177" s="60" t="e">
        <f>#REF!</f>
        <v>#REF!</v>
      </c>
      <c r="Y177" s="37" t="e">
        <f t="shared" si="141"/>
        <v>#REF!</v>
      </c>
      <c r="Z177" s="16" t="e">
        <f t="shared" si="142"/>
        <v>#REF!</v>
      </c>
      <c r="AA177" s="36" t="e">
        <f t="shared" si="143"/>
        <v>#REF!</v>
      </c>
      <c r="AC177" s="16" t="e">
        <f t="shared" si="144"/>
        <v>#REF!</v>
      </c>
      <c r="AD177" s="3" t="e">
        <f t="shared" si="145"/>
        <v>#REF!</v>
      </c>
      <c r="AE177" s="97" t="e">
        <f t="shared" si="145"/>
        <v>#REF!</v>
      </c>
      <c r="AF177" s="97" t="e">
        <f t="shared" si="146"/>
        <v>#REF!</v>
      </c>
      <c r="AG177" s="3" t="e">
        <f t="shared" si="147"/>
        <v>#REF!</v>
      </c>
      <c r="AH177" s="16" t="e">
        <f t="shared" si="148"/>
        <v>#REF!</v>
      </c>
      <c r="AI177" s="16">
        <f t="shared" si="149"/>
        <v>2000</v>
      </c>
      <c r="AK177" s="3">
        <f t="shared" si="150"/>
        <v>1400</v>
      </c>
      <c r="AL177" s="204">
        <f t="shared" si="151"/>
        <v>1400</v>
      </c>
    </row>
    <row r="178" spans="1:38" ht="13.5" hidden="1" outlineLevel="1" x14ac:dyDescent="0.15">
      <c r="A178" s="26">
        <v>40041</v>
      </c>
      <c r="B178" s="62" t="s">
        <v>193</v>
      </c>
      <c r="C178" s="16">
        <v>400</v>
      </c>
      <c r="D178" s="3">
        <v>20</v>
      </c>
      <c r="E178" s="3">
        <v>5</v>
      </c>
      <c r="F178" s="131" t="s">
        <v>200</v>
      </c>
      <c r="G178" s="104" t="s">
        <v>497</v>
      </c>
      <c r="H178" s="104" t="s">
        <v>498</v>
      </c>
      <c r="I178" s="21">
        <f t="shared" si="133"/>
        <v>17940</v>
      </c>
      <c r="J178" s="3">
        <v>21000</v>
      </c>
      <c r="K178" s="15"/>
      <c r="L178" s="15">
        <v>0.2</v>
      </c>
      <c r="M178" s="58"/>
      <c r="N178" s="58">
        <v>0.03</v>
      </c>
      <c r="O178" s="92">
        <f t="shared" si="134"/>
        <v>23.411371237458198</v>
      </c>
      <c r="P178" s="92" t="e">
        <f t="shared" si="135"/>
        <v>#REF!</v>
      </c>
      <c r="Q178" s="92" t="e">
        <f t="shared" si="136"/>
        <v>#REF!</v>
      </c>
      <c r="R178" s="92">
        <f t="shared" si="137"/>
        <v>0</v>
      </c>
      <c r="S178" s="92" t="e">
        <f t="shared" si="138"/>
        <v>#REF!</v>
      </c>
      <c r="T178" s="3" t="e">
        <f>#REF!</f>
        <v>#REF!</v>
      </c>
      <c r="U178" s="3" t="e">
        <f>#REF!*D178</f>
        <v>#REF!</v>
      </c>
      <c r="V178" s="3">
        <f t="shared" si="139"/>
        <v>24</v>
      </c>
      <c r="W178" s="37" t="e">
        <f t="shared" si="140"/>
        <v>#REF!</v>
      </c>
      <c r="X178" s="60" t="e">
        <f>#REF!</f>
        <v>#REF!</v>
      </c>
      <c r="Y178" s="37" t="e">
        <f t="shared" si="141"/>
        <v>#REF!</v>
      </c>
      <c r="Z178" s="16" t="e">
        <f t="shared" si="142"/>
        <v>#REF!</v>
      </c>
      <c r="AA178" s="36" t="e">
        <f t="shared" si="143"/>
        <v>#REF!</v>
      </c>
      <c r="AC178" s="16" t="e">
        <f t="shared" si="144"/>
        <v>#REF!</v>
      </c>
      <c r="AD178" s="3" t="e">
        <f t="shared" si="145"/>
        <v>#REF!</v>
      </c>
      <c r="AE178" s="97" t="e">
        <f t="shared" si="145"/>
        <v>#REF!</v>
      </c>
      <c r="AF178" s="97" t="e">
        <f t="shared" si="146"/>
        <v>#REF!</v>
      </c>
      <c r="AG178" s="3" t="e">
        <f t="shared" si="147"/>
        <v>#REF!</v>
      </c>
      <c r="AH178" s="16" t="e">
        <f t="shared" si="148"/>
        <v>#REF!</v>
      </c>
      <c r="AI178" s="16">
        <f t="shared" si="149"/>
        <v>400</v>
      </c>
      <c r="AK178" s="3">
        <f t="shared" si="150"/>
        <v>280</v>
      </c>
      <c r="AL178" s="204">
        <f t="shared" si="151"/>
        <v>280</v>
      </c>
    </row>
    <row r="179" spans="1:38" ht="13.5" hidden="1" outlineLevel="1" x14ac:dyDescent="0.15">
      <c r="A179" s="26">
        <v>40042</v>
      </c>
      <c r="B179" s="62" t="s">
        <v>194</v>
      </c>
      <c r="C179" s="16">
        <v>3000</v>
      </c>
      <c r="D179" s="3">
        <v>20</v>
      </c>
      <c r="E179" s="3">
        <v>10</v>
      </c>
      <c r="F179" s="131" t="s">
        <v>200</v>
      </c>
      <c r="G179" s="104" t="s">
        <v>497</v>
      </c>
      <c r="H179" s="104" t="s">
        <v>498</v>
      </c>
      <c r="I179" s="21">
        <f t="shared" si="133"/>
        <v>17940</v>
      </c>
      <c r="J179" s="3">
        <v>21000</v>
      </c>
      <c r="K179" s="15"/>
      <c r="L179" s="15">
        <v>0.2</v>
      </c>
      <c r="M179" s="58"/>
      <c r="N179" s="58">
        <v>0.03</v>
      </c>
      <c r="O179" s="92">
        <f t="shared" si="134"/>
        <v>23.411371237458198</v>
      </c>
      <c r="P179" s="92" t="e">
        <f t="shared" si="135"/>
        <v>#REF!</v>
      </c>
      <c r="Q179" s="92" t="e">
        <f t="shared" si="136"/>
        <v>#REF!</v>
      </c>
      <c r="R179" s="92">
        <f t="shared" si="137"/>
        <v>0</v>
      </c>
      <c r="S179" s="92" t="e">
        <f t="shared" si="138"/>
        <v>#REF!</v>
      </c>
      <c r="T179" s="3" t="e">
        <f>#REF!</f>
        <v>#REF!</v>
      </c>
      <c r="U179" s="3" t="e">
        <f>#REF!*D179</f>
        <v>#REF!</v>
      </c>
      <c r="V179" s="3">
        <f t="shared" si="139"/>
        <v>180</v>
      </c>
      <c r="W179" s="37" t="e">
        <f t="shared" si="140"/>
        <v>#REF!</v>
      </c>
      <c r="X179" s="60" t="e">
        <f>#REF!</f>
        <v>#REF!</v>
      </c>
      <c r="Y179" s="37" t="e">
        <f t="shared" si="141"/>
        <v>#REF!</v>
      </c>
      <c r="Z179" s="16" t="e">
        <f t="shared" si="142"/>
        <v>#REF!</v>
      </c>
      <c r="AA179" s="36" t="e">
        <f t="shared" si="143"/>
        <v>#REF!</v>
      </c>
      <c r="AC179" s="16" t="e">
        <f t="shared" si="144"/>
        <v>#REF!</v>
      </c>
      <c r="AD179" s="3" t="e">
        <f t="shared" si="145"/>
        <v>#REF!</v>
      </c>
      <c r="AE179" s="97" t="e">
        <f t="shared" si="145"/>
        <v>#REF!</v>
      </c>
      <c r="AF179" s="97" t="e">
        <f t="shared" si="146"/>
        <v>#REF!</v>
      </c>
      <c r="AG179" s="3" t="e">
        <f t="shared" si="147"/>
        <v>#REF!</v>
      </c>
      <c r="AH179" s="16" t="e">
        <f t="shared" si="148"/>
        <v>#REF!</v>
      </c>
      <c r="AI179" s="16">
        <f t="shared" si="149"/>
        <v>3000</v>
      </c>
      <c r="AK179" s="3">
        <f t="shared" si="150"/>
        <v>2100</v>
      </c>
      <c r="AL179" s="204">
        <f t="shared" si="151"/>
        <v>2100</v>
      </c>
    </row>
    <row r="180" spans="1:38" ht="13.5" hidden="1" outlineLevel="1" x14ac:dyDescent="0.15">
      <c r="A180" s="26">
        <v>40043</v>
      </c>
      <c r="B180" s="62" t="s">
        <v>196</v>
      </c>
      <c r="C180" s="16">
        <v>230</v>
      </c>
      <c r="D180" s="3">
        <v>10</v>
      </c>
      <c r="E180" s="3">
        <v>5</v>
      </c>
      <c r="F180" s="131" t="s">
        <v>200</v>
      </c>
      <c r="G180" s="104" t="s">
        <v>497</v>
      </c>
      <c r="H180" s="104" t="s">
        <v>498</v>
      </c>
      <c r="I180" s="21">
        <f t="shared" si="133"/>
        <v>17940</v>
      </c>
      <c r="J180" s="3">
        <v>21000</v>
      </c>
      <c r="K180" s="15"/>
      <c r="L180" s="15">
        <v>0.2</v>
      </c>
      <c r="M180" s="58"/>
      <c r="N180" s="58">
        <v>0.03</v>
      </c>
      <c r="O180" s="92">
        <f t="shared" si="134"/>
        <v>11.705685618729099</v>
      </c>
      <c r="P180" s="92" t="e">
        <f t="shared" si="135"/>
        <v>#REF!</v>
      </c>
      <c r="Q180" s="92" t="e">
        <f t="shared" si="136"/>
        <v>#REF!</v>
      </c>
      <c r="R180" s="92">
        <f t="shared" si="137"/>
        <v>0</v>
      </c>
      <c r="S180" s="92" t="e">
        <f t="shared" si="138"/>
        <v>#REF!</v>
      </c>
      <c r="T180" s="3" t="e">
        <f>#REF!</f>
        <v>#REF!</v>
      </c>
      <c r="U180" s="3" t="e">
        <f>#REF!*D180</f>
        <v>#REF!</v>
      </c>
      <c r="V180" s="3">
        <f t="shared" si="139"/>
        <v>13.799999999999999</v>
      </c>
      <c r="W180" s="37" t="e">
        <f t="shared" si="140"/>
        <v>#REF!</v>
      </c>
      <c r="X180" s="60" t="e">
        <f>#REF!</f>
        <v>#REF!</v>
      </c>
      <c r="Y180" s="37" t="e">
        <f t="shared" si="141"/>
        <v>#REF!</v>
      </c>
      <c r="Z180" s="16" t="e">
        <f t="shared" si="142"/>
        <v>#REF!</v>
      </c>
      <c r="AA180" s="36" t="e">
        <f t="shared" si="143"/>
        <v>#REF!</v>
      </c>
      <c r="AC180" s="16" t="e">
        <f t="shared" si="144"/>
        <v>#REF!</v>
      </c>
      <c r="AD180" s="3" t="e">
        <f t="shared" si="145"/>
        <v>#REF!</v>
      </c>
      <c r="AE180" s="97" t="e">
        <f t="shared" si="145"/>
        <v>#REF!</v>
      </c>
      <c r="AF180" s="97" t="e">
        <f t="shared" si="146"/>
        <v>#REF!</v>
      </c>
      <c r="AG180" s="3" t="e">
        <f t="shared" si="147"/>
        <v>#REF!</v>
      </c>
      <c r="AH180" s="16" t="e">
        <f t="shared" si="148"/>
        <v>#REF!</v>
      </c>
      <c r="AI180" s="16">
        <f t="shared" si="149"/>
        <v>230</v>
      </c>
      <c r="AK180" s="3">
        <f t="shared" si="150"/>
        <v>165</v>
      </c>
      <c r="AL180" s="204">
        <f t="shared" si="151"/>
        <v>161</v>
      </c>
    </row>
    <row r="181" spans="1:38" ht="13.5" hidden="1" outlineLevel="1" x14ac:dyDescent="0.15">
      <c r="A181" s="26">
        <v>40058</v>
      </c>
      <c r="B181" s="62" t="s">
        <v>231</v>
      </c>
      <c r="C181" s="16">
        <v>400</v>
      </c>
      <c r="D181" s="3">
        <v>10</v>
      </c>
      <c r="E181" s="3">
        <v>10</v>
      </c>
      <c r="F181" s="131" t="s">
        <v>200</v>
      </c>
      <c r="G181" s="104" t="s">
        <v>497</v>
      </c>
      <c r="H181" s="104" t="s">
        <v>498</v>
      </c>
      <c r="I181" s="21">
        <f t="shared" si="133"/>
        <v>17940</v>
      </c>
      <c r="J181" s="3">
        <v>21000</v>
      </c>
      <c r="K181" s="15"/>
      <c r="L181" s="15">
        <v>0.2</v>
      </c>
      <c r="M181" s="58"/>
      <c r="N181" s="58">
        <v>0.03</v>
      </c>
      <c r="O181" s="92">
        <f t="shared" si="134"/>
        <v>11.705685618729099</v>
      </c>
      <c r="P181" s="92" t="e">
        <f t="shared" si="135"/>
        <v>#REF!</v>
      </c>
      <c r="Q181" s="92" t="e">
        <f t="shared" si="136"/>
        <v>#REF!</v>
      </c>
      <c r="R181" s="92">
        <f t="shared" si="137"/>
        <v>0</v>
      </c>
      <c r="S181" s="92" t="e">
        <f t="shared" si="138"/>
        <v>#REF!</v>
      </c>
      <c r="T181" s="3" t="e">
        <f>#REF!</f>
        <v>#REF!</v>
      </c>
      <c r="U181" s="3" t="e">
        <f>#REF!*D181</f>
        <v>#REF!</v>
      </c>
      <c r="V181" s="3">
        <f t="shared" si="139"/>
        <v>24</v>
      </c>
      <c r="W181" s="37" t="e">
        <f t="shared" si="140"/>
        <v>#REF!</v>
      </c>
      <c r="X181" s="60" t="e">
        <f>#REF!</f>
        <v>#REF!</v>
      </c>
      <c r="Y181" s="37" t="e">
        <f t="shared" si="141"/>
        <v>#REF!</v>
      </c>
      <c r="Z181" s="16" t="e">
        <f t="shared" si="142"/>
        <v>#REF!</v>
      </c>
      <c r="AA181" s="36" t="e">
        <f t="shared" si="143"/>
        <v>#REF!</v>
      </c>
      <c r="AC181" s="16" t="e">
        <f t="shared" si="144"/>
        <v>#REF!</v>
      </c>
      <c r="AD181" s="3" t="e">
        <f t="shared" si="145"/>
        <v>#REF!</v>
      </c>
      <c r="AE181" s="97" t="e">
        <f t="shared" si="145"/>
        <v>#REF!</v>
      </c>
      <c r="AF181" s="97" t="e">
        <f t="shared" si="146"/>
        <v>#REF!</v>
      </c>
      <c r="AG181" s="3" t="e">
        <f t="shared" si="147"/>
        <v>#REF!</v>
      </c>
      <c r="AH181" s="16" t="e">
        <f t="shared" si="148"/>
        <v>#REF!</v>
      </c>
      <c r="AI181" s="16">
        <f t="shared" si="149"/>
        <v>400</v>
      </c>
      <c r="AK181" s="3">
        <f t="shared" si="150"/>
        <v>280</v>
      </c>
      <c r="AL181" s="204">
        <f t="shared" si="151"/>
        <v>280</v>
      </c>
    </row>
    <row r="182" spans="1:38" ht="13.5" hidden="1" outlineLevel="1" x14ac:dyDescent="0.15">
      <c r="A182" s="26">
        <v>40168</v>
      </c>
      <c r="B182" s="62" t="s">
        <v>523</v>
      </c>
      <c r="C182" s="16">
        <v>450</v>
      </c>
      <c r="D182" s="3">
        <v>20</v>
      </c>
      <c r="E182" s="3">
        <v>10</v>
      </c>
      <c r="F182" s="131" t="s">
        <v>200</v>
      </c>
      <c r="G182" s="104" t="s">
        <v>497</v>
      </c>
      <c r="H182" s="104" t="s">
        <v>498</v>
      </c>
      <c r="I182" s="21">
        <f t="shared" si="133"/>
        <v>17940</v>
      </c>
      <c r="J182" s="3">
        <v>21000</v>
      </c>
      <c r="K182" s="15"/>
      <c r="L182" s="15">
        <v>0.2</v>
      </c>
      <c r="M182" s="58"/>
      <c r="N182" s="58">
        <v>0.03</v>
      </c>
      <c r="O182" s="92">
        <f t="shared" si="134"/>
        <v>23.411371237458198</v>
      </c>
      <c r="P182" s="92" t="e">
        <f t="shared" si="135"/>
        <v>#REF!</v>
      </c>
      <c r="Q182" s="92" t="e">
        <f t="shared" si="136"/>
        <v>#REF!</v>
      </c>
      <c r="R182" s="92">
        <f t="shared" si="137"/>
        <v>0</v>
      </c>
      <c r="S182" s="92" t="e">
        <f t="shared" si="138"/>
        <v>#REF!</v>
      </c>
      <c r="T182" s="3" t="e">
        <f>#REF!</f>
        <v>#REF!</v>
      </c>
      <c r="U182" s="3" t="e">
        <f>#REF!*D182</f>
        <v>#REF!</v>
      </c>
      <c r="V182" s="3">
        <f t="shared" si="139"/>
        <v>27</v>
      </c>
      <c r="W182" s="37" t="e">
        <f t="shared" si="140"/>
        <v>#REF!</v>
      </c>
      <c r="X182" s="60" t="e">
        <f>#REF!</f>
        <v>#REF!</v>
      </c>
      <c r="Y182" s="37" t="e">
        <f t="shared" si="141"/>
        <v>#REF!</v>
      </c>
      <c r="Z182" s="16" t="e">
        <f t="shared" si="142"/>
        <v>#REF!</v>
      </c>
      <c r="AA182" s="36" t="e">
        <f t="shared" si="143"/>
        <v>#REF!</v>
      </c>
      <c r="AC182" s="16" t="e">
        <f t="shared" si="144"/>
        <v>#REF!</v>
      </c>
      <c r="AD182" s="3" t="e">
        <f t="shared" si="145"/>
        <v>#REF!</v>
      </c>
      <c r="AE182" s="97" t="e">
        <f t="shared" si="145"/>
        <v>#REF!</v>
      </c>
      <c r="AF182" s="97" t="e">
        <f t="shared" si="146"/>
        <v>#REF!</v>
      </c>
      <c r="AG182" s="3" t="e">
        <f t="shared" si="147"/>
        <v>#REF!</v>
      </c>
      <c r="AH182" s="16" t="e">
        <f t="shared" si="148"/>
        <v>#REF!</v>
      </c>
      <c r="AI182" s="16">
        <f t="shared" si="149"/>
        <v>450</v>
      </c>
      <c r="AK182" s="3">
        <f t="shared" si="150"/>
        <v>315</v>
      </c>
      <c r="AL182" s="204">
        <f t="shared" si="151"/>
        <v>315</v>
      </c>
    </row>
    <row r="183" spans="1:38" ht="13.5" hidden="1" outlineLevel="1" x14ac:dyDescent="0.15">
      <c r="A183" s="26">
        <v>40096</v>
      </c>
      <c r="B183" s="62" t="s">
        <v>524</v>
      </c>
      <c r="C183" s="16">
        <v>300</v>
      </c>
      <c r="D183" s="3">
        <v>30</v>
      </c>
      <c r="E183" s="3">
        <v>10</v>
      </c>
      <c r="F183" s="131" t="s">
        <v>200</v>
      </c>
      <c r="G183" s="104" t="s">
        <v>497</v>
      </c>
      <c r="H183" s="104" t="s">
        <v>498</v>
      </c>
      <c r="I183" s="21">
        <f t="shared" si="133"/>
        <v>17940</v>
      </c>
      <c r="J183" s="3">
        <v>21000</v>
      </c>
      <c r="K183" s="15"/>
      <c r="L183" s="15">
        <v>0.2</v>
      </c>
      <c r="M183" s="58"/>
      <c r="N183" s="58">
        <v>0.03</v>
      </c>
      <c r="O183" s="92">
        <f t="shared" si="134"/>
        <v>35.117056856187297</v>
      </c>
      <c r="P183" s="92" t="e">
        <f t="shared" si="135"/>
        <v>#REF!</v>
      </c>
      <c r="Q183" s="92" t="e">
        <f t="shared" si="136"/>
        <v>#REF!</v>
      </c>
      <c r="R183" s="92">
        <f t="shared" si="137"/>
        <v>0</v>
      </c>
      <c r="S183" s="92" t="e">
        <f t="shared" si="138"/>
        <v>#REF!</v>
      </c>
      <c r="T183" s="3" t="e">
        <f>#REF!</f>
        <v>#REF!</v>
      </c>
      <c r="U183" s="3" t="e">
        <f>#REF!*D183</f>
        <v>#REF!</v>
      </c>
      <c r="V183" s="3">
        <f t="shared" si="139"/>
        <v>18</v>
      </c>
      <c r="W183" s="37" t="e">
        <f t="shared" si="140"/>
        <v>#REF!</v>
      </c>
      <c r="X183" s="60" t="e">
        <f>#REF!</f>
        <v>#REF!</v>
      </c>
      <c r="Y183" s="37" t="e">
        <f t="shared" si="141"/>
        <v>#REF!</v>
      </c>
      <c r="Z183" s="16" t="e">
        <f t="shared" si="142"/>
        <v>#REF!</v>
      </c>
      <c r="AA183" s="36" t="e">
        <f t="shared" si="143"/>
        <v>#REF!</v>
      </c>
      <c r="AC183" s="16" t="e">
        <f t="shared" si="144"/>
        <v>#REF!</v>
      </c>
      <c r="AD183" s="3" t="e">
        <f t="shared" si="145"/>
        <v>#REF!</v>
      </c>
      <c r="AE183" s="97" t="e">
        <f t="shared" si="145"/>
        <v>#REF!</v>
      </c>
      <c r="AF183" s="97" t="e">
        <f t="shared" si="146"/>
        <v>#REF!</v>
      </c>
      <c r="AG183" s="3" t="e">
        <f t="shared" si="147"/>
        <v>#REF!</v>
      </c>
      <c r="AH183" s="16" t="e">
        <f t="shared" si="148"/>
        <v>#REF!</v>
      </c>
      <c r="AI183" s="16">
        <f t="shared" si="149"/>
        <v>300</v>
      </c>
      <c r="AK183" s="3">
        <f t="shared" si="150"/>
        <v>210</v>
      </c>
      <c r="AL183" s="204">
        <f t="shared" si="151"/>
        <v>210</v>
      </c>
    </row>
    <row r="184" spans="1:38" ht="13.5" hidden="1" outlineLevel="1" x14ac:dyDescent="0.15">
      <c r="A184" s="26">
        <v>40097</v>
      </c>
      <c r="B184" s="62" t="s">
        <v>525</v>
      </c>
      <c r="C184" s="16">
        <v>400</v>
      </c>
      <c r="D184" s="3">
        <v>30</v>
      </c>
      <c r="E184" s="3">
        <v>10</v>
      </c>
      <c r="F184" s="131" t="s">
        <v>200</v>
      </c>
      <c r="G184" s="104" t="s">
        <v>497</v>
      </c>
      <c r="H184" s="104" t="s">
        <v>498</v>
      </c>
      <c r="I184" s="21">
        <f t="shared" si="133"/>
        <v>17940</v>
      </c>
      <c r="J184" s="3">
        <v>21000</v>
      </c>
      <c r="K184" s="15"/>
      <c r="L184" s="15">
        <v>0.2</v>
      </c>
      <c r="M184" s="58"/>
      <c r="N184" s="58">
        <v>0.03</v>
      </c>
      <c r="O184" s="92">
        <f t="shared" si="134"/>
        <v>35.117056856187297</v>
      </c>
      <c r="P184" s="92" t="e">
        <f t="shared" si="135"/>
        <v>#REF!</v>
      </c>
      <c r="Q184" s="92" t="e">
        <f t="shared" si="136"/>
        <v>#REF!</v>
      </c>
      <c r="R184" s="92">
        <f t="shared" si="137"/>
        <v>0</v>
      </c>
      <c r="S184" s="92" t="e">
        <f t="shared" si="138"/>
        <v>#REF!</v>
      </c>
      <c r="T184" s="3" t="e">
        <f>#REF!</f>
        <v>#REF!</v>
      </c>
      <c r="U184" s="3" t="e">
        <f>#REF!*D184</f>
        <v>#REF!</v>
      </c>
      <c r="V184" s="3">
        <f t="shared" si="139"/>
        <v>24</v>
      </c>
      <c r="W184" s="37" t="e">
        <f t="shared" si="140"/>
        <v>#REF!</v>
      </c>
      <c r="X184" s="60" t="e">
        <f>#REF!</f>
        <v>#REF!</v>
      </c>
      <c r="Y184" s="37" t="e">
        <f t="shared" si="141"/>
        <v>#REF!</v>
      </c>
      <c r="Z184" s="16" t="e">
        <f t="shared" si="142"/>
        <v>#REF!</v>
      </c>
      <c r="AA184" s="36" t="e">
        <f t="shared" si="143"/>
        <v>#REF!</v>
      </c>
      <c r="AC184" s="16" t="e">
        <f t="shared" si="144"/>
        <v>#REF!</v>
      </c>
      <c r="AD184" s="3" t="e">
        <f t="shared" si="145"/>
        <v>#REF!</v>
      </c>
      <c r="AE184" s="97" t="e">
        <f t="shared" si="145"/>
        <v>#REF!</v>
      </c>
      <c r="AF184" s="97" t="e">
        <f t="shared" si="146"/>
        <v>#REF!</v>
      </c>
      <c r="AG184" s="3" t="e">
        <f t="shared" si="147"/>
        <v>#REF!</v>
      </c>
      <c r="AH184" s="16" t="e">
        <f t="shared" si="148"/>
        <v>#REF!</v>
      </c>
      <c r="AI184" s="16">
        <f t="shared" si="149"/>
        <v>400</v>
      </c>
      <c r="AK184" s="3">
        <f t="shared" si="150"/>
        <v>280</v>
      </c>
      <c r="AL184" s="204">
        <f t="shared" si="151"/>
        <v>280</v>
      </c>
    </row>
    <row r="185" spans="1:38" ht="13.5" hidden="1" outlineLevel="1" x14ac:dyDescent="0.15">
      <c r="A185" s="26">
        <v>40098</v>
      </c>
      <c r="B185" s="62" t="s">
        <v>526</v>
      </c>
      <c r="C185" s="16">
        <v>500</v>
      </c>
      <c r="D185" s="3">
        <v>30</v>
      </c>
      <c r="E185" s="3">
        <v>10</v>
      </c>
      <c r="F185" s="131" t="s">
        <v>200</v>
      </c>
      <c r="G185" s="104" t="s">
        <v>497</v>
      </c>
      <c r="H185" s="104" t="s">
        <v>498</v>
      </c>
      <c r="I185" s="21">
        <f t="shared" si="133"/>
        <v>17940</v>
      </c>
      <c r="J185" s="3">
        <v>21000</v>
      </c>
      <c r="K185" s="15"/>
      <c r="L185" s="15">
        <v>0.2</v>
      </c>
      <c r="M185" s="58"/>
      <c r="N185" s="58">
        <v>0.03</v>
      </c>
      <c r="O185" s="92">
        <f t="shared" si="134"/>
        <v>35.117056856187297</v>
      </c>
      <c r="P185" s="92" t="e">
        <f t="shared" si="135"/>
        <v>#REF!</v>
      </c>
      <c r="Q185" s="92" t="e">
        <f t="shared" si="136"/>
        <v>#REF!</v>
      </c>
      <c r="R185" s="92">
        <f t="shared" si="137"/>
        <v>0</v>
      </c>
      <c r="S185" s="92" t="e">
        <f t="shared" si="138"/>
        <v>#REF!</v>
      </c>
      <c r="T185" s="3" t="e">
        <f>#REF!</f>
        <v>#REF!</v>
      </c>
      <c r="U185" s="3" t="e">
        <f>#REF!*D185</f>
        <v>#REF!</v>
      </c>
      <c r="V185" s="3">
        <f t="shared" si="139"/>
        <v>30</v>
      </c>
      <c r="W185" s="37" t="e">
        <f t="shared" si="140"/>
        <v>#REF!</v>
      </c>
      <c r="X185" s="60" t="e">
        <f>#REF!</f>
        <v>#REF!</v>
      </c>
      <c r="Y185" s="37" t="e">
        <f t="shared" si="141"/>
        <v>#REF!</v>
      </c>
      <c r="Z185" s="16" t="e">
        <f t="shared" si="142"/>
        <v>#REF!</v>
      </c>
      <c r="AA185" s="36" t="e">
        <f t="shared" si="143"/>
        <v>#REF!</v>
      </c>
      <c r="AC185" s="16" t="e">
        <f t="shared" si="144"/>
        <v>#REF!</v>
      </c>
      <c r="AD185" s="3" t="e">
        <f t="shared" si="145"/>
        <v>#REF!</v>
      </c>
      <c r="AE185" s="97" t="e">
        <f t="shared" si="145"/>
        <v>#REF!</v>
      </c>
      <c r="AF185" s="97" t="e">
        <f t="shared" si="146"/>
        <v>#REF!</v>
      </c>
      <c r="AG185" s="3" t="e">
        <f t="shared" si="147"/>
        <v>#REF!</v>
      </c>
      <c r="AH185" s="16" t="e">
        <f t="shared" si="148"/>
        <v>#REF!</v>
      </c>
      <c r="AI185" s="16">
        <f t="shared" si="149"/>
        <v>500</v>
      </c>
      <c r="AK185" s="3">
        <f t="shared" si="150"/>
        <v>350</v>
      </c>
      <c r="AL185" s="204">
        <f t="shared" si="151"/>
        <v>350</v>
      </c>
    </row>
    <row r="186" spans="1:38" ht="25.5" hidden="1" outlineLevel="1" x14ac:dyDescent="0.15">
      <c r="A186" s="26">
        <v>40099</v>
      </c>
      <c r="B186" s="62" t="s">
        <v>529</v>
      </c>
      <c r="C186" s="16">
        <v>800</v>
      </c>
      <c r="D186" s="3">
        <v>30</v>
      </c>
      <c r="E186" s="3">
        <v>10</v>
      </c>
      <c r="F186" s="131" t="s">
        <v>200</v>
      </c>
      <c r="G186" s="104" t="s">
        <v>497</v>
      </c>
      <c r="H186" s="104" t="s">
        <v>498</v>
      </c>
      <c r="I186" s="21">
        <f t="shared" si="133"/>
        <v>17940</v>
      </c>
      <c r="J186" s="3">
        <v>21000</v>
      </c>
      <c r="K186" s="15"/>
      <c r="L186" s="15">
        <v>0.2</v>
      </c>
      <c r="M186" s="58"/>
      <c r="N186" s="58">
        <v>0.03</v>
      </c>
      <c r="O186" s="92">
        <f t="shared" si="134"/>
        <v>35.117056856187297</v>
      </c>
      <c r="P186" s="92" t="e">
        <f t="shared" si="135"/>
        <v>#REF!</v>
      </c>
      <c r="Q186" s="92" t="e">
        <f t="shared" si="136"/>
        <v>#REF!</v>
      </c>
      <c r="R186" s="92">
        <f t="shared" si="137"/>
        <v>0</v>
      </c>
      <c r="S186" s="92" t="e">
        <f t="shared" si="138"/>
        <v>#REF!</v>
      </c>
      <c r="T186" s="3" t="e">
        <f>#REF!</f>
        <v>#REF!</v>
      </c>
      <c r="U186" s="3" t="e">
        <f>#REF!*D186</f>
        <v>#REF!</v>
      </c>
      <c r="V186" s="3">
        <f t="shared" si="139"/>
        <v>48</v>
      </c>
      <c r="W186" s="37" t="e">
        <f t="shared" si="140"/>
        <v>#REF!</v>
      </c>
      <c r="X186" s="60" t="e">
        <f>#REF!</f>
        <v>#REF!</v>
      </c>
      <c r="Y186" s="37" t="e">
        <f t="shared" si="141"/>
        <v>#REF!</v>
      </c>
      <c r="Z186" s="16" t="e">
        <f t="shared" si="142"/>
        <v>#REF!</v>
      </c>
      <c r="AA186" s="36" t="e">
        <f t="shared" si="143"/>
        <v>#REF!</v>
      </c>
      <c r="AC186" s="16" t="e">
        <f t="shared" si="144"/>
        <v>#REF!</v>
      </c>
      <c r="AD186" s="3" t="e">
        <f t="shared" si="145"/>
        <v>#REF!</v>
      </c>
      <c r="AE186" s="97" t="e">
        <f t="shared" si="145"/>
        <v>#REF!</v>
      </c>
      <c r="AF186" s="97" t="e">
        <f t="shared" si="146"/>
        <v>#REF!</v>
      </c>
      <c r="AG186" s="3" t="e">
        <f t="shared" si="147"/>
        <v>#REF!</v>
      </c>
      <c r="AH186" s="16" t="e">
        <f t="shared" si="148"/>
        <v>#REF!</v>
      </c>
      <c r="AI186" s="16">
        <f t="shared" si="149"/>
        <v>800</v>
      </c>
      <c r="AK186" s="3">
        <f t="shared" si="150"/>
        <v>560</v>
      </c>
      <c r="AL186" s="204">
        <f t="shared" si="151"/>
        <v>560</v>
      </c>
    </row>
    <row r="187" spans="1:38" ht="13.5" hidden="1" outlineLevel="1" x14ac:dyDescent="0.15">
      <c r="A187" s="26">
        <v>40100</v>
      </c>
      <c r="B187" s="62" t="s">
        <v>527</v>
      </c>
      <c r="C187" s="16">
        <v>900</v>
      </c>
      <c r="D187" s="3">
        <v>30</v>
      </c>
      <c r="E187" s="3">
        <v>10</v>
      </c>
      <c r="F187" s="131" t="s">
        <v>200</v>
      </c>
      <c r="G187" s="104" t="s">
        <v>497</v>
      </c>
      <c r="H187" s="104" t="s">
        <v>498</v>
      </c>
      <c r="I187" s="21">
        <f t="shared" si="133"/>
        <v>17940</v>
      </c>
      <c r="J187" s="3">
        <v>21000</v>
      </c>
      <c r="K187" s="15"/>
      <c r="L187" s="15">
        <v>0.2</v>
      </c>
      <c r="M187" s="58"/>
      <c r="N187" s="58">
        <v>0.03</v>
      </c>
      <c r="O187" s="92">
        <f t="shared" si="134"/>
        <v>35.117056856187297</v>
      </c>
      <c r="P187" s="92" t="e">
        <f t="shared" si="135"/>
        <v>#REF!</v>
      </c>
      <c r="Q187" s="92" t="e">
        <f t="shared" si="136"/>
        <v>#REF!</v>
      </c>
      <c r="R187" s="92">
        <f t="shared" si="137"/>
        <v>0</v>
      </c>
      <c r="S187" s="92" t="e">
        <f t="shared" si="138"/>
        <v>#REF!</v>
      </c>
      <c r="T187" s="3" t="e">
        <f>#REF!</f>
        <v>#REF!</v>
      </c>
      <c r="U187" s="3" t="e">
        <f>#REF!*D187</f>
        <v>#REF!</v>
      </c>
      <c r="V187" s="3">
        <f t="shared" si="139"/>
        <v>54</v>
      </c>
      <c r="W187" s="37" t="e">
        <f t="shared" si="140"/>
        <v>#REF!</v>
      </c>
      <c r="X187" s="60" t="e">
        <f>#REF!</f>
        <v>#REF!</v>
      </c>
      <c r="Y187" s="37" t="e">
        <f t="shared" si="141"/>
        <v>#REF!</v>
      </c>
      <c r="Z187" s="16" t="e">
        <f t="shared" si="142"/>
        <v>#REF!</v>
      </c>
      <c r="AA187" s="36" t="e">
        <f t="shared" si="143"/>
        <v>#REF!</v>
      </c>
      <c r="AC187" s="16" t="e">
        <f t="shared" si="144"/>
        <v>#REF!</v>
      </c>
      <c r="AD187" s="3" t="e">
        <f t="shared" si="145"/>
        <v>#REF!</v>
      </c>
      <c r="AE187" s="97" t="e">
        <f t="shared" si="145"/>
        <v>#REF!</v>
      </c>
      <c r="AF187" s="97" t="e">
        <f t="shared" si="146"/>
        <v>#REF!</v>
      </c>
      <c r="AG187" s="3" t="e">
        <f t="shared" si="147"/>
        <v>#REF!</v>
      </c>
      <c r="AH187" s="16" t="e">
        <f t="shared" si="148"/>
        <v>#REF!</v>
      </c>
      <c r="AI187" s="16">
        <f t="shared" si="149"/>
        <v>900</v>
      </c>
      <c r="AK187" s="3">
        <f t="shared" si="150"/>
        <v>630</v>
      </c>
      <c r="AL187" s="204">
        <f t="shared" si="151"/>
        <v>630</v>
      </c>
    </row>
    <row r="188" spans="1:38" ht="25.5" hidden="1" outlineLevel="1" x14ac:dyDescent="0.15">
      <c r="A188" s="26">
        <v>40101</v>
      </c>
      <c r="B188" s="62" t="s">
        <v>528</v>
      </c>
      <c r="C188" s="16">
        <v>1200</v>
      </c>
      <c r="D188" s="3">
        <v>30</v>
      </c>
      <c r="E188" s="3">
        <v>10</v>
      </c>
      <c r="F188" s="131" t="s">
        <v>200</v>
      </c>
      <c r="G188" s="104" t="s">
        <v>497</v>
      </c>
      <c r="H188" s="104" t="s">
        <v>498</v>
      </c>
      <c r="I188" s="21">
        <f t="shared" si="133"/>
        <v>17940</v>
      </c>
      <c r="J188" s="3">
        <v>21000</v>
      </c>
      <c r="K188" s="15"/>
      <c r="L188" s="15">
        <v>0.2</v>
      </c>
      <c r="M188" s="58"/>
      <c r="N188" s="58">
        <v>0.03</v>
      </c>
      <c r="O188" s="92">
        <f t="shared" si="134"/>
        <v>35.117056856187297</v>
      </c>
      <c r="P188" s="92" t="e">
        <f t="shared" si="135"/>
        <v>#REF!</v>
      </c>
      <c r="Q188" s="92" t="e">
        <f t="shared" si="136"/>
        <v>#REF!</v>
      </c>
      <c r="R188" s="92">
        <f t="shared" si="137"/>
        <v>0</v>
      </c>
      <c r="S188" s="92" t="e">
        <f t="shared" si="138"/>
        <v>#REF!</v>
      </c>
      <c r="T188" s="3" t="e">
        <f>#REF!</f>
        <v>#REF!</v>
      </c>
      <c r="U188" s="3" t="e">
        <f>#REF!*D188</f>
        <v>#REF!</v>
      </c>
      <c r="V188" s="3">
        <f t="shared" si="139"/>
        <v>72</v>
      </c>
      <c r="W188" s="37" t="e">
        <f t="shared" si="140"/>
        <v>#REF!</v>
      </c>
      <c r="X188" s="60" t="e">
        <f>#REF!</f>
        <v>#REF!</v>
      </c>
      <c r="Y188" s="37" t="e">
        <f t="shared" si="141"/>
        <v>#REF!</v>
      </c>
      <c r="Z188" s="16" t="e">
        <f t="shared" si="142"/>
        <v>#REF!</v>
      </c>
      <c r="AA188" s="36" t="e">
        <f t="shared" si="143"/>
        <v>#REF!</v>
      </c>
      <c r="AC188" s="16" t="e">
        <f t="shared" si="144"/>
        <v>#REF!</v>
      </c>
      <c r="AD188" s="3" t="e">
        <f t="shared" si="145"/>
        <v>#REF!</v>
      </c>
      <c r="AE188" s="97" t="e">
        <f t="shared" si="145"/>
        <v>#REF!</v>
      </c>
      <c r="AF188" s="97" t="e">
        <f t="shared" si="146"/>
        <v>#REF!</v>
      </c>
      <c r="AG188" s="3" t="e">
        <f t="shared" si="147"/>
        <v>#REF!</v>
      </c>
      <c r="AH188" s="16" t="e">
        <f t="shared" si="148"/>
        <v>#REF!</v>
      </c>
      <c r="AI188" s="16">
        <f t="shared" si="149"/>
        <v>1200</v>
      </c>
      <c r="AK188" s="3">
        <f t="shared" si="150"/>
        <v>840</v>
      </c>
      <c r="AL188" s="204">
        <f t="shared" si="151"/>
        <v>840</v>
      </c>
    </row>
    <row r="189" spans="1:38" ht="13.5" hidden="1" outlineLevel="1" x14ac:dyDescent="0.15">
      <c r="A189" s="26">
        <v>40102</v>
      </c>
      <c r="B189" s="62" t="s">
        <v>530</v>
      </c>
      <c r="C189" s="16">
        <v>500</v>
      </c>
      <c r="D189" s="3">
        <v>30</v>
      </c>
      <c r="E189" s="3">
        <v>10</v>
      </c>
      <c r="F189" s="131" t="s">
        <v>200</v>
      </c>
      <c r="G189" s="104" t="s">
        <v>497</v>
      </c>
      <c r="H189" s="104" t="s">
        <v>498</v>
      </c>
      <c r="I189" s="21">
        <f t="shared" si="133"/>
        <v>17940</v>
      </c>
      <c r="J189" s="3">
        <v>21000</v>
      </c>
      <c r="K189" s="15"/>
      <c r="L189" s="15">
        <v>0.2</v>
      </c>
      <c r="M189" s="58"/>
      <c r="N189" s="58">
        <v>0.03</v>
      </c>
      <c r="O189" s="92">
        <f t="shared" si="134"/>
        <v>35.117056856187297</v>
      </c>
      <c r="P189" s="92" t="e">
        <f t="shared" si="135"/>
        <v>#REF!</v>
      </c>
      <c r="Q189" s="92" t="e">
        <f t="shared" si="136"/>
        <v>#REF!</v>
      </c>
      <c r="R189" s="92">
        <f t="shared" si="137"/>
        <v>0</v>
      </c>
      <c r="S189" s="92" t="e">
        <f t="shared" si="138"/>
        <v>#REF!</v>
      </c>
      <c r="T189" s="3" t="e">
        <f>#REF!</f>
        <v>#REF!</v>
      </c>
      <c r="U189" s="3" t="e">
        <f>#REF!*D189</f>
        <v>#REF!</v>
      </c>
      <c r="V189" s="3">
        <f t="shared" si="139"/>
        <v>30</v>
      </c>
      <c r="W189" s="37" t="e">
        <f t="shared" si="140"/>
        <v>#REF!</v>
      </c>
      <c r="X189" s="60" t="e">
        <f>#REF!</f>
        <v>#REF!</v>
      </c>
      <c r="Y189" s="37" t="e">
        <f t="shared" si="141"/>
        <v>#REF!</v>
      </c>
      <c r="Z189" s="16" t="e">
        <f t="shared" si="142"/>
        <v>#REF!</v>
      </c>
      <c r="AA189" s="36" t="e">
        <f t="shared" si="143"/>
        <v>#REF!</v>
      </c>
      <c r="AC189" s="16" t="e">
        <f t="shared" si="144"/>
        <v>#REF!</v>
      </c>
      <c r="AD189" s="3" t="e">
        <f t="shared" si="145"/>
        <v>#REF!</v>
      </c>
      <c r="AE189" s="97" t="e">
        <f t="shared" si="145"/>
        <v>#REF!</v>
      </c>
      <c r="AF189" s="97" t="e">
        <f t="shared" si="146"/>
        <v>#REF!</v>
      </c>
      <c r="AG189" s="3" t="e">
        <f t="shared" si="147"/>
        <v>#REF!</v>
      </c>
      <c r="AH189" s="16" t="e">
        <f t="shared" si="148"/>
        <v>#REF!</v>
      </c>
      <c r="AI189" s="16">
        <f t="shared" si="149"/>
        <v>500</v>
      </c>
      <c r="AK189" s="3">
        <f t="shared" si="150"/>
        <v>350</v>
      </c>
      <c r="AL189" s="204">
        <f t="shared" si="151"/>
        <v>350</v>
      </c>
    </row>
    <row r="190" spans="1:38" ht="13.5" hidden="1" outlineLevel="1" x14ac:dyDescent="0.15">
      <c r="A190" s="26">
        <v>40103</v>
      </c>
      <c r="B190" s="62" t="s">
        <v>531</v>
      </c>
      <c r="C190" s="16">
        <v>400</v>
      </c>
      <c r="D190" s="3">
        <v>30</v>
      </c>
      <c r="E190" s="3">
        <v>10</v>
      </c>
      <c r="F190" s="131" t="s">
        <v>200</v>
      </c>
      <c r="G190" s="104" t="s">
        <v>497</v>
      </c>
      <c r="H190" s="104" t="s">
        <v>498</v>
      </c>
      <c r="I190" s="21">
        <f t="shared" si="133"/>
        <v>17940</v>
      </c>
      <c r="J190" s="3">
        <v>21000</v>
      </c>
      <c r="K190" s="15"/>
      <c r="L190" s="15">
        <v>0.2</v>
      </c>
      <c r="M190" s="58"/>
      <c r="N190" s="58">
        <v>0.03</v>
      </c>
      <c r="O190" s="92">
        <f t="shared" si="134"/>
        <v>35.117056856187297</v>
      </c>
      <c r="P190" s="92" t="e">
        <f t="shared" si="135"/>
        <v>#REF!</v>
      </c>
      <c r="Q190" s="92" t="e">
        <f t="shared" si="136"/>
        <v>#REF!</v>
      </c>
      <c r="R190" s="92">
        <f t="shared" si="137"/>
        <v>0</v>
      </c>
      <c r="S190" s="92" t="e">
        <f t="shared" si="138"/>
        <v>#REF!</v>
      </c>
      <c r="T190" s="3" t="e">
        <f>#REF!</f>
        <v>#REF!</v>
      </c>
      <c r="U190" s="3" t="e">
        <f>#REF!*D190</f>
        <v>#REF!</v>
      </c>
      <c r="V190" s="3">
        <f t="shared" si="139"/>
        <v>24</v>
      </c>
      <c r="W190" s="37" t="e">
        <f t="shared" si="140"/>
        <v>#REF!</v>
      </c>
      <c r="X190" s="60" t="e">
        <f>#REF!</f>
        <v>#REF!</v>
      </c>
      <c r="Y190" s="37" t="e">
        <f t="shared" si="141"/>
        <v>#REF!</v>
      </c>
      <c r="Z190" s="16" t="e">
        <f t="shared" si="142"/>
        <v>#REF!</v>
      </c>
      <c r="AA190" s="36" t="e">
        <f t="shared" si="143"/>
        <v>#REF!</v>
      </c>
      <c r="AC190" s="16" t="e">
        <f t="shared" si="144"/>
        <v>#REF!</v>
      </c>
      <c r="AD190" s="3" t="e">
        <f t="shared" si="145"/>
        <v>#REF!</v>
      </c>
      <c r="AE190" s="97" t="e">
        <f t="shared" si="145"/>
        <v>#REF!</v>
      </c>
      <c r="AF190" s="97" t="e">
        <f t="shared" si="146"/>
        <v>#REF!</v>
      </c>
      <c r="AG190" s="3" t="e">
        <f t="shared" si="147"/>
        <v>#REF!</v>
      </c>
      <c r="AH190" s="16" t="e">
        <f t="shared" si="148"/>
        <v>#REF!</v>
      </c>
      <c r="AI190" s="16">
        <f t="shared" si="149"/>
        <v>400</v>
      </c>
      <c r="AK190" s="3">
        <f t="shared" si="150"/>
        <v>280</v>
      </c>
      <c r="AL190" s="204">
        <f t="shared" si="151"/>
        <v>280</v>
      </c>
    </row>
    <row r="191" spans="1:38" ht="13.5" hidden="1" outlineLevel="1" x14ac:dyDescent="0.15">
      <c r="A191" s="26">
        <v>40104</v>
      </c>
      <c r="B191" s="62" t="s">
        <v>532</v>
      </c>
      <c r="C191" s="16">
        <v>2500</v>
      </c>
      <c r="D191" s="3">
        <v>30</v>
      </c>
      <c r="E191" s="3">
        <v>10</v>
      </c>
      <c r="F191" s="131" t="s">
        <v>200</v>
      </c>
      <c r="G191" s="104" t="s">
        <v>497</v>
      </c>
      <c r="H191" s="104" t="s">
        <v>498</v>
      </c>
      <c r="I191" s="21">
        <f t="shared" si="133"/>
        <v>17940</v>
      </c>
      <c r="J191" s="3">
        <v>21000</v>
      </c>
      <c r="K191" s="15"/>
      <c r="L191" s="15">
        <v>0.2</v>
      </c>
      <c r="M191" s="58"/>
      <c r="N191" s="58">
        <v>0.03</v>
      </c>
      <c r="O191" s="92">
        <f t="shared" si="134"/>
        <v>35.117056856187297</v>
      </c>
      <c r="P191" s="92" t="e">
        <f t="shared" si="135"/>
        <v>#REF!</v>
      </c>
      <c r="Q191" s="92" t="e">
        <f t="shared" si="136"/>
        <v>#REF!</v>
      </c>
      <c r="R191" s="92">
        <f t="shared" si="137"/>
        <v>0</v>
      </c>
      <c r="S191" s="92" t="e">
        <f t="shared" si="138"/>
        <v>#REF!</v>
      </c>
      <c r="T191" s="3" t="e">
        <f>#REF!</f>
        <v>#REF!</v>
      </c>
      <c r="U191" s="3" t="e">
        <f>#REF!*D191</f>
        <v>#REF!</v>
      </c>
      <c r="V191" s="3">
        <f t="shared" si="139"/>
        <v>150</v>
      </c>
      <c r="W191" s="37" t="e">
        <f t="shared" si="140"/>
        <v>#REF!</v>
      </c>
      <c r="X191" s="60" t="e">
        <f>#REF!</f>
        <v>#REF!</v>
      </c>
      <c r="Y191" s="37" t="e">
        <f t="shared" si="141"/>
        <v>#REF!</v>
      </c>
      <c r="Z191" s="16" t="e">
        <f t="shared" si="142"/>
        <v>#REF!</v>
      </c>
      <c r="AA191" s="36" t="e">
        <f t="shared" si="143"/>
        <v>#REF!</v>
      </c>
      <c r="AC191" s="16" t="e">
        <f t="shared" si="144"/>
        <v>#REF!</v>
      </c>
      <c r="AD191" s="3" t="e">
        <f t="shared" si="145"/>
        <v>#REF!</v>
      </c>
      <c r="AE191" s="97" t="e">
        <f t="shared" si="145"/>
        <v>#REF!</v>
      </c>
      <c r="AF191" s="97" t="e">
        <f t="shared" si="146"/>
        <v>#REF!</v>
      </c>
      <c r="AG191" s="3" t="e">
        <f t="shared" si="147"/>
        <v>#REF!</v>
      </c>
      <c r="AH191" s="16" t="e">
        <f t="shared" si="148"/>
        <v>#REF!</v>
      </c>
      <c r="AI191" s="16">
        <f t="shared" si="149"/>
        <v>2500</v>
      </c>
      <c r="AK191" s="3">
        <f t="shared" si="150"/>
        <v>1750</v>
      </c>
      <c r="AL191" s="204">
        <f t="shared" si="151"/>
        <v>1750</v>
      </c>
    </row>
    <row r="192" spans="1:38" ht="13.5" hidden="1" outlineLevel="1" x14ac:dyDescent="0.15">
      <c r="A192" s="26">
        <v>40105</v>
      </c>
      <c r="B192" s="62" t="s">
        <v>783</v>
      </c>
      <c r="C192" s="16">
        <v>3000</v>
      </c>
      <c r="D192" s="3">
        <v>30</v>
      </c>
      <c r="E192" s="3">
        <v>10</v>
      </c>
      <c r="F192" s="131" t="s">
        <v>200</v>
      </c>
      <c r="G192" s="104" t="s">
        <v>497</v>
      </c>
      <c r="H192" s="104" t="s">
        <v>498</v>
      </c>
      <c r="I192" s="21">
        <f t="shared" si="133"/>
        <v>17940</v>
      </c>
      <c r="J192" s="3">
        <v>21000</v>
      </c>
      <c r="K192" s="15"/>
      <c r="L192" s="15">
        <v>0.2</v>
      </c>
      <c r="M192" s="58"/>
      <c r="N192" s="58">
        <v>0.03</v>
      </c>
      <c r="O192" s="92">
        <f t="shared" si="134"/>
        <v>35.117056856187297</v>
      </c>
      <c r="P192" s="92" t="e">
        <f t="shared" si="135"/>
        <v>#REF!</v>
      </c>
      <c r="Q192" s="92" t="e">
        <f t="shared" si="136"/>
        <v>#REF!</v>
      </c>
      <c r="R192" s="92">
        <f t="shared" si="137"/>
        <v>0</v>
      </c>
      <c r="S192" s="92" t="e">
        <f t="shared" si="138"/>
        <v>#REF!</v>
      </c>
      <c r="T192" s="3" t="e">
        <f>#REF!</f>
        <v>#REF!</v>
      </c>
      <c r="U192" s="3" t="e">
        <f>#REF!*D192</f>
        <v>#REF!</v>
      </c>
      <c r="V192" s="3">
        <f t="shared" si="139"/>
        <v>180</v>
      </c>
      <c r="W192" s="37" t="e">
        <f t="shared" si="140"/>
        <v>#REF!</v>
      </c>
      <c r="X192" s="60" t="e">
        <f>#REF!</f>
        <v>#REF!</v>
      </c>
      <c r="Y192" s="37" t="e">
        <f t="shared" si="141"/>
        <v>#REF!</v>
      </c>
      <c r="Z192" s="16" t="e">
        <f t="shared" si="142"/>
        <v>#REF!</v>
      </c>
      <c r="AA192" s="36" t="e">
        <f t="shared" si="143"/>
        <v>#REF!</v>
      </c>
      <c r="AC192" s="16" t="e">
        <f t="shared" si="144"/>
        <v>#REF!</v>
      </c>
      <c r="AD192" s="3" t="e">
        <f t="shared" si="145"/>
        <v>#REF!</v>
      </c>
      <c r="AE192" s="97" t="e">
        <f t="shared" si="145"/>
        <v>#REF!</v>
      </c>
      <c r="AF192" s="97" t="e">
        <f t="shared" si="146"/>
        <v>#REF!</v>
      </c>
      <c r="AG192" s="3" t="e">
        <f t="shared" si="147"/>
        <v>#REF!</v>
      </c>
      <c r="AH192" s="16" t="e">
        <f t="shared" si="148"/>
        <v>#REF!</v>
      </c>
      <c r="AI192" s="16">
        <f t="shared" si="149"/>
        <v>3000</v>
      </c>
      <c r="AK192" s="3">
        <f t="shared" si="150"/>
        <v>2100</v>
      </c>
      <c r="AL192" s="204">
        <f t="shared" si="151"/>
        <v>2100</v>
      </c>
    </row>
    <row r="193" spans="1:40" ht="13.5" hidden="1" outlineLevel="1" x14ac:dyDescent="0.15">
      <c r="A193" s="26">
        <v>40106</v>
      </c>
      <c r="B193" s="62" t="s">
        <v>533</v>
      </c>
      <c r="C193" s="16">
        <v>500</v>
      </c>
      <c r="D193" s="3">
        <v>30</v>
      </c>
      <c r="E193" s="3">
        <v>10</v>
      </c>
      <c r="F193" s="131" t="s">
        <v>200</v>
      </c>
      <c r="G193" s="104" t="s">
        <v>497</v>
      </c>
      <c r="H193" s="104" t="s">
        <v>498</v>
      </c>
      <c r="I193" s="21">
        <f t="shared" si="133"/>
        <v>17940</v>
      </c>
      <c r="J193" s="3">
        <v>21000</v>
      </c>
      <c r="K193" s="15"/>
      <c r="L193" s="15">
        <v>0.2</v>
      </c>
      <c r="M193" s="58"/>
      <c r="N193" s="58">
        <v>0.03</v>
      </c>
      <c r="O193" s="92">
        <f t="shared" si="134"/>
        <v>35.117056856187297</v>
      </c>
      <c r="P193" s="92" t="e">
        <f t="shared" si="135"/>
        <v>#REF!</v>
      </c>
      <c r="Q193" s="92" t="e">
        <f t="shared" si="136"/>
        <v>#REF!</v>
      </c>
      <c r="R193" s="92">
        <f t="shared" si="137"/>
        <v>0</v>
      </c>
      <c r="S193" s="92" t="e">
        <f t="shared" si="138"/>
        <v>#REF!</v>
      </c>
      <c r="T193" s="3" t="e">
        <f>#REF!</f>
        <v>#REF!</v>
      </c>
      <c r="U193" s="3" t="e">
        <f>#REF!*D193</f>
        <v>#REF!</v>
      </c>
      <c r="V193" s="3">
        <f t="shared" si="139"/>
        <v>30</v>
      </c>
      <c r="W193" s="37" t="e">
        <f t="shared" si="140"/>
        <v>#REF!</v>
      </c>
      <c r="X193" s="60" t="e">
        <f>#REF!</f>
        <v>#REF!</v>
      </c>
      <c r="Y193" s="37" t="e">
        <f t="shared" si="141"/>
        <v>#REF!</v>
      </c>
      <c r="Z193" s="16" t="e">
        <f t="shared" si="142"/>
        <v>#REF!</v>
      </c>
      <c r="AA193" s="36" t="e">
        <f t="shared" si="143"/>
        <v>#REF!</v>
      </c>
      <c r="AC193" s="16" t="e">
        <f t="shared" si="144"/>
        <v>#REF!</v>
      </c>
      <c r="AD193" s="3" t="e">
        <f t="shared" si="145"/>
        <v>#REF!</v>
      </c>
      <c r="AE193" s="97" t="e">
        <f t="shared" si="145"/>
        <v>#REF!</v>
      </c>
      <c r="AF193" s="97" t="e">
        <f t="shared" si="146"/>
        <v>#REF!</v>
      </c>
      <c r="AG193" s="3" t="e">
        <f t="shared" si="147"/>
        <v>#REF!</v>
      </c>
      <c r="AH193" s="16" t="e">
        <f t="shared" si="148"/>
        <v>#REF!</v>
      </c>
      <c r="AI193" s="16">
        <f t="shared" si="149"/>
        <v>500</v>
      </c>
      <c r="AK193" s="3">
        <f t="shared" si="150"/>
        <v>350</v>
      </c>
      <c r="AL193" s="204">
        <f t="shared" si="151"/>
        <v>350</v>
      </c>
    </row>
    <row r="194" spans="1:40" ht="13.5" hidden="1" outlineLevel="1" x14ac:dyDescent="0.15">
      <c r="A194" s="26">
        <v>40107</v>
      </c>
      <c r="B194" s="62" t="s">
        <v>534</v>
      </c>
      <c r="C194" s="16">
        <v>700</v>
      </c>
      <c r="D194" s="3">
        <v>30</v>
      </c>
      <c r="E194" s="3">
        <v>10</v>
      </c>
      <c r="F194" s="131" t="s">
        <v>200</v>
      </c>
      <c r="G194" s="104" t="s">
        <v>497</v>
      </c>
      <c r="H194" s="104" t="s">
        <v>498</v>
      </c>
      <c r="I194" s="21">
        <f t="shared" si="133"/>
        <v>17940</v>
      </c>
      <c r="J194" s="3">
        <v>21000</v>
      </c>
      <c r="K194" s="15"/>
      <c r="L194" s="15">
        <v>0.2</v>
      </c>
      <c r="M194" s="58"/>
      <c r="N194" s="58">
        <v>0.03</v>
      </c>
      <c r="O194" s="92">
        <f t="shared" si="134"/>
        <v>35.117056856187297</v>
      </c>
      <c r="P194" s="92" t="e">
        <f t="shared" si="135"/>
        <v>#REF!</v>
      </c>
      <c r="Q194" s="92" t="e">
        <f t="shared" si="136"/>
        <v>#REF!</v>
      </c>
      <c r="R194" s="92">
        <f t="shared" si="137"/>
        <v>0</v>
      </c>
      <c r="S194" s="92" t="e">
        <f t="shared" si="138"/>
        <v>#REF!</v>
      </c>
      <c r="T194" s="3" t="e">
        <f>#REF!</f>
        <v>#REF!</v>
      </c>
      <c r="U194" s="3" t="e">
        <f>#REF!*D194</f>
        <v>#REF!</v>
      </c>
      <c r="V194" s="3">
        <f t="shared" si="139"/>
        <v>42</v>
      </c>
      <c r="W194" s="37" t="e">
        <f t="shared" si="140"/>
        <v>#REF!</v>
      </c>
      <c r="X194" s="60" t="e">
        <f>#REF!</f>
        <v>#REF!</v>
      </c>
      <c r="Y194" s="37" t="e">
        <f t="shared" si="141"/>
        <v>#REF!</v>
      </c>
      <c r="Z194" s="16" t="e">
        <f t="shared" si="142"/>
        <v>#REF!</v>
      </c>
      <c r="AA194" s="36" t="e">
        <f t="shared" si="143"/>
        <v>#REF!</v>
      </c>
      <c r="AC194" s="16" t="e">
        <f t="shared" si="144"/>
        <v>#REF!</v>
      </c>
      <c r="AD194" s="3" t="e">
        <f t="shared" si="145"/>
        <v>#REF!</v>
      </c>
      <c r="AE194" s="97" t="e">
        <f t="shared" si="145"/>
        <v>#REF!</v>
      </c>
      <c r="AF194" s="97" t="e">
        <f t="shared" si="146"/>
        <v>#REF!</v>
      </c>
      <c r="AG194" s="3" t="e">
        <f t="shared" si="147"/>
        <v>#REF!</v>
      </c>
      <c r="AH194" s="16" t="e">
        <f t="shared" si="148"/>
        <v>#REF!</v>
      </c>
      <c r="AI194" s="16">
        <f t="shared" si="149"/>
        <v>700</v>
      </c>
      <c r="AK194" s="3">
        <f t="shared" si="150"/>
        <v>490</v>
      </c>
      <c r="AL194" s="204">
        <f t="shared" si="151"/>
        <v>489.99999999999994</v>
      </c>
    </row>
    <row r="195" spans="1:40" ht="25.5" hidden="1" outlineLevel="1" x14ac:dyDescent="0.15">
      <c r="A195" s="26">
        <v>40108</v>
      </c>
      <c r="B195" s="62" t="s">
        <v>535</v>
      </c>
      <c r="C195" s="16">
        <v>1000</v>
      </c>
      <c r="D195" s="3">
        <v>10</v>
      </c>
      <c r="E195" s="3">
        <v>10</v>
      </c>
      <c r="F195" s="131" t="s">
        <v>200</v>
      </c>
      <c r="G195" s="104" t="s">
        <v>497</v>
      </c>
      <c r="H195" s="104" t="s">
        <v>498</v>
      </c>
      <c r="I195" s="21">
        <f t="shared" si="133"/>
        <v>17940</v>
      </c>
      <c r="J195" s="3">
        <v>21000</v>
      </c>
      <c r="K195" s="15"/>
      <c r="L195" s="15">
        <v>0.2</v>
      </c>
      <c r="M195" s="58"/>
      <c r="N195" s="58">
        <v>0.03</v>
      </c>
      <c r="O195" s="92">
        <f t="shared" si="134"/>
        <v>11.705685618729099</v>
      </c>
      <c r="P195" s="92" t="e">
        <f t="shared" si="135"/>
        <v>#REF!</v>
      </c>
      <c r="Q195" s="92" t="e">
        <f t="shared" si="136"/>
        <v>#REF!</v>
      </c>
      <c r="R195" s="92">
        <f t="shared" si="137"/>
        <v>0</v>
      </c>
      <c r="S195" s="92" t="e">
        <f t="shared" si="138"/>
        <v>#REF!</v>
      </c>
      <c r="T195" s="3" t="e">
        <f>#REF!</f>
        <v>#REF!</v>
      </c>
      <c r="U195" s="3" t="e">
        <f>#REF!*D195</f>
        <v>#REF!</v>
      </c>
      <c r="V195" s="3">
        <f t="shared" si="139"/>
        <v>60</v>
      </c>
      <c r="W195" s="37" t="e">
        <f t="shared" si="140"/>
        <v>#REF!</v>
      </c>
      <c r="X195" s="60" t="e">
        <f>#REF!</f>
        <v>#REF!</v>
      </c>
      <c r="Y195" s="37" t="e">
        <f t="shared" si="141"/>
        <v>#REF!</v>
      </c>
      <c r="Z195" s="16" t="e">
        <f t="shared" si="142"/>
        <v>#REF!</v>
      </c>
      <c r="AA195" s="36" t="e">
        <f t="shared" si="143"/>
        <v>#REF!</v>
      </c>
      <c r="AC195" s="16" t="e">
        <f t="shared" si="144"/>
        <v>#REF!</v>
      </c>
      <c r="AD195" s="3" t="e">
        <f t="shared" si="145"/>
        <v>#REF!</v>
      </c>
      <c r="AE195" s="97" t="e">
        <f t="shared" si="145"/>
        <v>#REF!</v>
      </c>
      <c r="AF195" s="97" t="e">
        <f t="shared" si="146"/>
        <v>#REF!</v>
      </c>
      <c r="AG195" s="3" t="e">
        <f t="shared" si="147"/>
        <v>#REF!</v>
      </c>
      <c r="AH195" s="16" t="e">
        <f t="shared" si="148"/>
        <v>#REF!</v>
      </c>
      <c r="AI195" s="16">
        <f t="shared" si="149"/>
        <v>1000</v>
      </c>
      <c r="AK195" s="3">
        <f t="shared" si="150"/>
        <v>700</v>
      </c>
      <c r="AL195" s="204">
        <f t="shared" si="151"/>
        <v>700</v>
      </c>
    </row>
    <row r="196" spans="1:40" ht="13.5" hidden="1" outlineLevel="1" x14ac:dyDescent="0.15">
      <c r="A196" s="26">
        <v>40109</v>
      </c>
      <c r="B196" s="62" t="s">
        <v>536</v>
      </c>
      <c r="C196" s="16">
        <v>400</v>
      </c>
      <c r="D196" s="3">
        <v>30</v>
      </c>
      <c r="E196" s="3">
        <v>10</v>
      </c>
      <c r="F196" s="131" t="s">
        <v>200</v>
      </c>
      <c r="G196" s="104" t="s">
        <v>497</v>
      </c>
      <c r="H196" s="104" t="s">
        <v>498</v>
      </c>
      <c r="I196" s="21">
        <f t="shared" si="133"/>
        <v>17940</v>
      </c>
      <c r="J196" s="3">
        <v>21000</v>
      </c>
      <c r="K196" s="15"/>
      <c r="L196" s="15">
        <v>0.2</v>
      </c>
      <c r="M196" s="58"/>
      <c r="N196" s="58">
        <v>0.03</v>
      </c>
      <c r="O196" s="92">
        <f t="shared" si="134"/>
        <v>35.117056856187297</v>
      </c>
      <c r="P196" s="92" t="e">
        <f t="shared" si="135"/>
        <v>#REF!</v>
      </c>
      <c r="Q196" s="92" t="e">
        <f t="shared" si="136"/>
        <v>#REF!</v>
      </c>
      <c r="R196" s="92">
        <f t="shared" si="137"/>
        <v>0</v>
      </c>
      <c r="S196" s="92" t="e">
        <f t="shared" si="138"/>
        <v>#REF!</v>
      </c>
      <c r="T196" s="3" t="e">
        <f>#REF!</f>
        <v>#REF!</v>
      </c>
      <c r="U196" s="3" t="e">
        <f>#REF!*D196</f>
        <v>#REF!</v>
      </c>
      <c r="V196" s="3">
        <f t="shared" si="139"/>
        <v>24</v>
      </c>
      <c r="W196" s="37" t="e">
        <f t="shared" si="140"/>
        <v>#REF!</v>
      </c>
      <c r="X196" s="60" t="e">
        <f>#REF!</f>
        <v>#REF!</v>
      </c>
      <c r="Y196" s="37" t="e">
        <f t="shared" si="141"/>
        <v>#REF!</v>
      </c>
      <c r="Z196" s="16" t="e">
        <f t="shared" si="142"/>
        <v>#REF!</v>
      </c>
      <c r="AA196" s="36" t="e">
        <f t="shared" si="143"/>
        <v>#REF!</v>
      </c>
      <c r="AC196" s="16" t="e">
        <f t="shared" si="144"/>
        <v>#REF!</v>
      </c>
      <c r="AD196" s="3" t="e">
        <f t="shared" si="145"/>
        <v>#REF!</v>
      </c>
      <c r="AE196" s="97" t="e">
        <f t="shared" si="145"/>
        <v>#REF!</v>
      </c>
      <c r="AF196" s="97" t="e">
        <f t="shared" si="146"/>
        <v>#REF!</v>
      </c>
      <c r="AG196" s="3" t="e">
        <f t="shared" si="147"/>
        <v>#REF!</v>
      </c>
      <c r="AH196" s="16" t="e">
        <f t="shared" si="148"/>
        <v>#REF!</v>
      </c>
      <c r="AI196" s="16">
        <f t="shared" si="149"/>
        <v>400</v>
      </c>
      <c r="AK196" s="3">
        <f t="shared" si="150"/>
        <v>280</v>
      </c>
      <c r="AL196" s="204">
        <f t="shared" si="151"/>
        <v>280</v>
      </c>
    </row>
    <row r="197" spans="1:40" ht="13.5" hidden="1" outlineLevel="1" x14ac:dyDescent="0.15">
      <c r="A197" s="26">
        <v>40110</v>
      </c>
      <c r="B197" s="62" t="s">
        <v>537</v>
      </c>
      <c r="C197" s="16">
        <v>3000</v>
      </c>
      <c r="D197" s="3">
        <v>50</v>
      </c>
      <c r="E197" s="3">
        <v>10</v>
      </c>
      <c r="F197" s="131" t="s">
        <v>200</v>
      </c>
      <c r="G197" s="104" t="s">
        <v>497</v>
      </c>
      <c r="H197" s="104" t="s">
        <v>498</v>
      </c>
      <c r="I197" s="21">
        <f t="shared" si="133"/>
        <v>17940</v>
      </c>
      <c r="J197" s="3">
        <v>21000</v>
      </c>
      <c r="K197" s="15"/>
      <c r="L197" s="15">
        <v>0.2</v>
      </c>
      <c r="M197" s="58"/>
      <c r="N197" s="58">
        <v>0.03</v>
      </c>
      <c r="O197" s="92">
        <f t="shared" si="134"/>
        <v>58.528428093645488</v>
      </c>
      <c r="P197" s="92" t="e">
        <f t="shared" si="135"/>
        <v>#REF!</v>
      </c>
      <c r="Q197" s="92" t="e">
        <f t="shared" si="136"/>
        <v>#REF!</v>
      </c>
      <c r="R197" s="92">
        <f t="shared" si="137"/>
        <v>0</v>
      </c>
      <c r="S197" s="92" t="e">
        <f t="shared" si="138"/>
        <v>#REF!</v>
      </c>
      <c r="T197" s="3" t="e">
        <f>#REF!</f>
        <v>#REF!</v>
      </c>
      <c r="U197" s="3" t="e">
        <f>#REF!*D197</f>
        <v>#REF!</v>
      </c>
      <c r="V197" s="3">
        <f t="shared" si="139"/>
        <v>180</v>
      </c>
      <c r="W197" s="37" t="e">
        <f t="shared" si="140"/>
        <v>#REF!</v>
      </c>
      <c r="X197" s="60" t="e">
        <f>#REF!</f>
        <v>#REF!</v>
      </c>
      <c r="Y197" s="37" t="e">
        <f t="shared" si="141"/>
        <v>#REF!</v>
      </c>
      <c r="Z197" s="16" t="e">
        <f t="shared" si="142"/>
        <v>#REF!</v>
      </c>
      <c r="AA197" s="36" t="e">
        <f t="shared" si="143"/>
        <v>#REF!</v>
      </c>
      <c r="AC197" s="16" t="e">
        <f t="shared" si="144"/>
        <v>#REF!</v>
      </c>
      <c r="AD197" s="3" t="e">
        <f t="shared" si="145"/>
        <v>#REF!</v>
      </c>
      <c r="AE197" s="97" t="e">
        <f t="shared" si="145"/>
        <v>#REF!</v>
      </c>
      <c r="AF197" s="97" t="e">
        <f t="shared" si="146"/>
        <v>#REF!</v>
      </c>
      <c r="AG197" s="3" t="e">
        <f t="shared" si="147"/>
        <v>#REF!</v>
      </c>
      <c r="AH197" s="16" t="e">
        <f t="shared" si="148"/>
        <v>#REF!</v>
      </c>
      <c r="AI197" s="16">
        <f t="shared" si="149"/>
        <v>3000</v>
      </c>
      <c r="AK197" s="3">
        <f t="shared" si="150"/>
        <v>2100</v>
      </c>
      <c r="AL197" s="204">
        <f t="shared" si="151"/>
        <v>2100</v>
      </c>
    </row>
    <row r="198" spans="1:40" ht="13.5" hidden="1" outlineLevel="1" x14ac:dyDescent="0.15">
      <c r="A198" s="26">
        <v>40111</v>
      </c>
      <c r="B198" s="62" t="s">
        <v>538</v>
      </c>
      <c r="C198" s="16">
        <v>500</v>
      </c>
      <c r="D198" s="3">
        <v>50</v>
      </c>
      <c r="E198" s="3">
        <v>10</v>
      </c>
      <c r="F198" s="131" t="s">
        <v>200</v>
      </c>
      <c r="G198" s="104" t="s">
        <v>497</v>
      </c>
      <c r="H198" s="104" t="s">
        <v>498</v>
      </c>
      <c r="I198" s="21">
        <f t="shared" si="133"/>
        <v>17940</v>
      </c>
      <c r="J198" s="3">
        <v>21000</v>
      </c>
      <c r="K198" s="15"/>
      <c r="L198" s="15">
        <v>0.2</v>
      </c>
      <c r="M198" s="58"/>
      <c r="N198" s="58">
        <v>0.03</v>
      </c>
      <c r="O198" s="92">
        <f t="shared" si="134"/>
        <v>58.528428093645488</v>
      </c>
      <c r="P198" s="92" t="e">
        <f t="shared" si="135"/>
        <v>#REF!</v>
      </c>
      <c r="Q198" s="92" t="e">
        <f t="shared" si="136"/>
        <v>#REF!</v>
      </c>
      <c r="R198" s="92">
        <f t="shared" si="137"/>
        <v>0</v>
      </c>
      <c r="S198" s="92" t="e">
        <f t="shared" si="138"/>
        <v>#REF!</v>
      </c>
      <c r="T198" s="3" t="e">
        <f>#REF!</f>
        <v>#REF!</v>
      </c>
      <c r="U198" s="3" t="e">
        <f>#REF!*D198</f>
        <v>#REF!</v>
      </c>
      <c r="V198" s="3">
        <f t="shared" si="139"/>
        <v>30</v>
      </c>
      <c r="W198" s="37" t="e">
        <f t="shared" si="140"/>
        <v>#REF!</v>
      </c>
      <c r="X198" s="60" t="e">
        <f>#REF!</f>
        <v>#REF!</v>
      </c>
      <c r="Y198" s="37" t="e">
        <f t="shared" si="141"/>
        <v>#REF!</v>
      </c>
      <c r="Z198" s="16" t="e">
        <f t="shared" si="142"/>
        <v>#REF!</v>
      </c>
      <c r="AA198" s="36" t="e">
        <f t="shared" si="143"/>
        <v>#REF!</v>
      </c>
      <c r="AC198" s="16" t="e">
        <f t="shared" si="144"/>
        <v>#REF!</v>
      </c>
      <c r="AD198" s="3" t="e">
        <f t="shared" si="145"/>
        <v>#REF!</v>
      </c>
      <c r="AE198" s="97" t="e">
        <f t="shared" si="145"/>
        <v>#REF!</v>
      </c>
      <c r="AF198" s="97" t="e">
        <f t="shared" si="146"/>
        <v>#REF!</v>
      </c>
      <c r="AG198" s="3" t="e">
        <f t="shared" si="147"/>
        <v>#REF!</v>
      </c>
      <c r="AH198" s="16" t="e">
        <f t="shared" si="148"/>
        <v>#REF!</v>
      </c>
      <c r="AI198" s="16">
        <f t="shared" si="149"/>
        <v>500</v>
      </c>
      <c r="AK198" s="3">
        <f t="shared" si="150"/>
        <v>350</v>
      </c>
      <c r="AL198" s="204">
        <f t="shared" si="151"/>
        <v>350</v>
      </c>
    </row>
    <row r="199" spans="1:40" ht="13.5" hidden="1" outlineLevel="1" x14ac:dyDescent="0.15">
      <c r="A199" s="26">
        <v>40112</v>
      </c>
      <c r="B199" s="62" t="s">
        <v>539</v>
      </c>
      <c r="C199" s="16">
        <v>1800</v>
      </c>
      <c r="D199" s="3">
        <v>40</v>
      </c>
      <c r="E199" s="3">
        <v>10</v>
      </c>
      <c r="F199" s="131" t="s">
        <v>200</v>
      </c>
      <c r="G199" s="104" t="s">
        <v>497</v>
      </c>
      <c r="H199" s="104" t="s">
        <v>498</v>
      </c>
      <c r="I199" s="21">
        <f t="shared" si="133"/>
        <v>17940</v>
      </c>
      <c r="J199" s="3">
        <v>21000</v>
      </c>
      <c r="K199" s="15"/>
      <c r="L199" s="15">
        <v>0.2</v>
      </c>
      <c r="M199" s="58"/>
      <c r="N199" s="58">
        <v>0.03</v>
      </c>
      <c r="O199" s="92">
        <f t="shared" si="134"/>
        <v>46.822742474916396</v>
      </c>
      <c r="P199" s="92" t="e">
        <f t="shared" si="135"/>
        <v>#REF!</v>
      </c>
      <c r="Q199" s="92" t="e">
        <f t="shared" si="136"/>
        <v>#REF!</v>
      </c>
      <c r="R199" s="92">
        <f t="shared" si="137"/>
        <v>0</v>
      </c>
      <c r="S199" s="92" t="e">
        <f t="shared" si="138"/>
        <v>#REF!</v>
      </c>
      <c r="T199" s="3" t="e">
        <f>#REF!</f>
        <v>#REF!</v>
      </c>
      <c r="U199" s="3" t="e">
        <f>#REF!*D199</f>
        <v>#REF!</v>
      </c>
      <c r="V199" s="3">
        <f t="shared" si="139"/>
        <v>108</v>
      </c>
      <c r="W199" s="37" t="e">
        <f t="shared" si="140"/>
        <v>#REF!</v>
      </c>
      <c r="X199" s="60" t="e">
        <f>#REF!</f>
        <v>#REF!</v>
      </c>
      <c r="Y199" s="37" t="e">
        <f t="shared" si="141"/>
        <v>#REF!</v>
      </c>
      <c r="Z199" s="16" t="e">
        <f t="shared" si="142"/>
        <v>#REF!</v>
      </c>
      <c r="AA199" s="36" t="e">
        <f t="shared" si="143"/>
        <v>#REF!</v>
      </c>
      <c r="AC199" s="16" t="e">
        <f t="shared" si="144"/>
        <v>#REF!</v>
      </c>
      <c r="AD199" s="3" t="e">
        <f t="shared" si="145"/>
        <v>#REF!</v>
      </c>
      <c r="AE199" s="97" t="e">
        <f t="shared" si="145"/>
        <v>#REF!</v>
      </c>
      <c r="AF199" s="97" t="e">
        <f t="shared" si="146"/>
        <v>#REF!</v>
      </c>
      <c r="AG199" s="3" t="e">
        <f t="shared" si="147"/>
        <v>#REF!</v>
      </c>
      <c r="AH199" s="16" t="e">
        <f t="shared" si="148"/>
        <v>#REF!</v>
      </c>
      <c r="AI199" s="16">
        <f t="shared" si="149"/>
        <v>1800</v>
      </c>
      <c r="AK199" s="3">
        <f t="shared" si="150"/>
        <v>1260</v>
      </c>
      <c r="AL199" s="204">
        <f t="shared" si="151"/>
        <v>1260</v>
      </c>
    </row>
    <row r="200" spans="1:40" ht="13.5" hidden="1" outlineLevel="1" x14ac:dyDescent="0.15">
      <c r="A200" s="26">
        <v>40113</v>
      </c>
      <c r="B200" s="62" t="s">
        <v>540</v>
      </c>
      <c r="C200" s="16">
        <v>400</v>
      </c>
      <c r="D200" s="3">
        <v>20</v>
      </c>
      <c r="E200" s="3">
        <v>10</v>
      </c>
      <c r="F200" s="131" t="s">
        <v>200</v>
      </c>
      <c r="G200" s="104" t="s">
        <v>497</v>
      </c>
      <c r="H200" s="104" t="s">
        <v>498</v>
      </c>
      <c r="I200" s="21">
        <f t="shared" si="133"/>
        <v>17940</v>
      </c>
      <c r="J200" s="3">
        <v>21000</v>
      </c>
      <c r="K200" s="15"/>
      <c r="L200" s="15">
        <v>0.2</v>
      </c>
      <c r="M200" s="58"/>
      <c r="N200" s="58">
        <v>0.03</v>
      </c>
      <c r="O200" s="92">
        <f t="shared" si="134"/>
        <v>23.411371237458198</v>
      </c>
      <c r="P200" s="92" t="e">
        <f t="shared" si="135"/>
        <v>#REF!</v>
      </c>
      <c r="Q200" s="92" t="e">
        <f t="shared" si="136"/>
        <v>#REF!</v>
      </c>
      <c r="R200" s="92">
        <f t="shared" si="137"/>
        <v>0</v>
      </c>
      <c r="S200" s="92" t="e">
        <f t="shared" si="138"/>
        <v>#REF!</v>
      </c>
      <c r="T200" s="3" t="e">
        <f>#REF!</f>
        <v>#REF!</v>
      </c>
      <c r="U200" s="3" t="e">
        <f>#REF!*D200</f>
        <v>#REF!</v>
      </c>
      <c r="V200" s="3">
        <f t="shared" si="139"/>
        <v>24</v>
      </c>
      <c r="W200" s="37" t="e">
        <f t="shared" si="140"/>
        <v>#REF!</v>
      </c>
      <c r="X200" s="60" t="e">
        <f>#REF!</f>
        <v>#REF!</v>
      </c>
      <c r="Y200" s="37" t="e">
        <f t="shared" si="141"/>
        <v>#REF!</v>
      </c>
      <c r="Z200" s="16" t="e">
        <f t="shared" si="142"/>
        <v>#REF!</v>
      </c>
      <c r="AA200" s="36" t="e">
        <f t="shared" si="143"/>
        <v>#REF!</v>
      </c>
      <c r="AC200" s="16" t="e">
        <f t="shared" si="144"/>
        <v>#REF!</v>
      </c>
      <c r="AD200" s="3" t="e">
        <f t="shared" si="145"/>
        <v>#REF!</v>
      </c>
      <c r="AE200" s="97" t="e">
        <f t="shared" si="145"/>
        <v>#REF!</v>
      </c>
      <c r="AF200" s="97" t="e">
        <f t="shared" si="146"/>
        <v>#REF!</v>
      </c>
      <c r="AG200" s="3" t="e">
        <f t="shared" si="147"/>
        <v>#REF!</v>
      </c>
      <c r="AH200" s="16" t="e">
        <f t="shared" si="148"/>
        <v>#REF!</v>
      </c>
      <c r="AI200" s="16">
        <f t="shared" si="149"/>
        <v>400</v>
      </c>
      <c r="AK200" s="3">
        <f t="shared" si="150"/>
        <v>280</v>
      </c>
      <c r="AL200" s="204">
        <f t="shared" si="151"/>
        <v>280</v>
      </c>
    </row>
    <row r="201" spans="1:40" ht="13.5" hidden="1" outlineLevel="1" x14ac:dyDescent="0.15">
      <c r="A201" s="26">
        <v>40114</v>
      </c>
      <c r="B201" s="62" t="s">
        <v>541</v>
      </c>
      <c r="C201" s="16">
        <v>1600</v>
      </c>
      <c r="D201" s="3">
        <v>40</v>
      </c>
      <c r="E201" s="3">
        <v>10</v>
      </c>
      <c r="F201" s="131" t="s">
        <v>200</v>
      </c>
      <c r="G201" s="104" t="s">
        <v>497</v>
      </c>
      <c r="H201" s="104" t="s">
        <v>498</v>
      </c>
      <c r="I201" s="21">
        <f t="shared" si="133"/>
        <v>17940</v>
      </c>
      <c r="J201" s="3">
        <v>21000</v>
      </c>
      <c r="K201" s="15"/>
      <c r="L201" s="15">
        <v>0.2</v>
      </c>
      <c r="M201" s="58"/>
      <c r="N201" s="58">
        <v>0.03</v>
      </c>
      <c r="O201" s="92">
        <f t="shared" si="134"/>
        <v>46.822742474916396</v>
      </c>
      <c r="P201" s="92" t="e">
        <f t="shared" si="135"/>
        <v>#REF!</v>
      </c>
      <c r="Q201" s="92" t="e">
        <f t="shared" si="136"/>
        <v>#REF!</v>
      </c>
      <c r="R201" s="92">
        <f t="shared" si="137"/>
        <v>0</v>
      </c>
      <c r="S201" s="92" t="e">
        <f t="shared" si="138"/>
        <v>#REF!</v>
      </c>
      <c r="T201" s="3" t="e">
        <f>#REF!</f>
        <v>#REF!</v>
      </c>
      <c r="U201" s="3" t="e">
        <f>#REF!*D201</f>
        <v>#REF!</v>
      </c>
      <c r="V201" s="3">
        <f t="shared" si="139"/>
        <v>96</v>
      </c>
      <c r="W201" s="37" t="e">
        <f t="shared" si="140"/>
        <v>#REF!</v>
      </c>
      <c r="X201" s="60" t="e">
        <f>#REF!</f>
        <v>#REF!</v>
      </c>
      <c r="Y201" s="37" t="e">
        <f t="shared" si="141"/>
        <v>#REF!</v>
      </c>
      <c r="Z201" s="16" t="e">
        <f t="shared" si="142"/>
        <v>#REF!</v>
      </c>
      <c r="AA201" s="36" t="e">
        <f t="shared" si="143"/>
        <v>#REF!</v>
      </c>
      <c r="AC201" s="16" t="e">
        <f t="shared" si="144"/>
        <v>#REF!</v>
      </c>
      <c r="AD201" s="3" t="e">
        <f t="shared" si="145"/>
        <v>#REF!</v>
      </c>
      <c r="AE201" s="97" t="e">
        <f t="shared" si="145"/>
        <v>#REF!</v>
      </c>
      <c r="AF201" s="97" t="e">
        <f t="shared" si="146"/>
        <v>#REF!</v>
      </c>
      <c r="AG201" s="3" t="e">
        <f t="shared" si="147"/>
        <v>#REF!</v>
      </c>
      <c r="AH201" s="16" t="e">
        <f t="shared" si="148"/>
        <v>#REF!</v>
      </c>
      <c r="AI201" s="16">
        <f t="shared" si="149"/>
        <v>1600</v>
      </c>
      <c r="AK201" s="3">
        <f t="shared" si="150"/>
        <v>1120</v>
      </c>
      <c r="AL201" s="204">
        <f t="shared" si="151"/>
        <v>1120</v>
      </c>
    </row>
    <row r="202" spans="1:40" ht="13.5" hidden="1" outlineLevel="1" x14ac:dyDescent="0.15">
      <c r="A202" s="26">
        <v>40115</v>
      </c>
      <c r="B202" s="62" t="s">
        <v>542</v>
      </c>
      <c r="C202" s="16">
        <v>1500</v>
      </c>
      <c r="D202" s="3">
        <v>30</v>
      </c>
      <c r="E202" s="3">
        <v>10</v>
      </c>
      <c r="F202" s="131" t="s">
        <v>200</v>
      </c>
      <c r="G202" s="104" t="s">
        <v>497</v>
      </c>
      <c r="H202" s="104" t="s">
        <v>498</v>
      </c>
      <c r="I202" s="21">
        <f t="shared" si="133"/>
        <v>17940</v>
      </c>
      <c r="J202" s="3">
        <v>21000</v>
      </c>
      <c r="K202" s="15"/>
      <c r="L202" s="15">
        <v>0.2</v>
      </c>
      <c r="M202" s="58"/>
      <c r="N202" s="58">
        <v>0.03</v>
      </c>
      <c r="O202" s="92">
        <f t="shared" si="134"/>
        <v>35.117056856187297</v>
      </c>
      <c r="P202" s="92" t="e">
        <f t="shared" si="135"/>
        <v>#REF!</v>
      </c>
      <c r="Q202" s="92" t="e">
        <f t="shared" si="136"/>
        <v>#REF!</v>
      </c>
      <c r="R202" s="92">
        <f t="shared" si="137"/>
        <v>0</v>
      </c>
      <c r="S202" s="92" t="e">
        <f t="shared" si="138"/>
        <v>#REF!</v>
      </c>
      <c r="T202" s="3" t="e">
        <f>#REF!</f>
        <v>#REF!</v>
      </c>
      <c r="U202" s="3" t="e">
        <f>#REF!*D202</f>
        <v>#REF!</v>
      </c>
      <c r="V202" s="3">
        <f t="shared" si="139"/>
        <v>90</v>
      </c>
      <c r="W202" s="37" t="e">
        <f t="shared" si="140"/>
        <v>#REF!</v>
      </c>
      <c r="X202" s="60" t="e">
        <f>#REF!</f>
        <v>#REF!</v>
      </c>
      <c r="Y202" s="37" t="e">
        <f t="shared" si="141"/>
        <v>#REF!</v>
      </c>
      <c r="Z202" s="16" t="e">
        <f t="shared" si="142"/>
        <v>#REF!</v>
      </c>
      <c r="AA202" s="36" t="e">
        <f t="shared" si="143"/>
        <v>#REF!</v>
      </c>
      <c r="AC202" s="16" t="e">
        <f t="shared" si="144"/>
        <v>#REF!</v>
      </c>
      <c r="AD202" s="3" t="e">
        <f t="shared" si="145"/>
        <v>#REF!</v>
      </c>
      <c r="AE202" s="97" t="e">
        <f t="shared" si="145"/>
        <v>#REF!</v>
      </c>
      <c r="AF202" s="97" t="e">
        <f t="shared" si="146"/>
        <v>#REF!</v>
      </c>
      <c r="AG202" s="3" t="e">
        <f t="shared" si="147"/>
        <v>#REF!</v>
      </c>
      <c r="AH202" s="16" t="e">
        <f t="shared" si="148"/>
        <v>#REF!</v>
      </c>
      <c r="AI202" s="16">
        <f t="shared" si="149"/>
        <v>1500</v>
      </c>
      <c r="AK202" s="3">
        <f t="shared" si="150"/>
        <v>1050</v>
      </c>
      <c r="AL202" s="204">
        <f t="shared" si="151"/>
        <v>1050</v>
      </c>
    </row>
    <row r="203" spans="1:40" ht="13.5" hidden="1" outlineLevel="1" x14ac:dyDescent="0.15">
      <c r="A203" s="26">
        <v>40116</v>
      </c>
      <c r="B203" s="62" t="s">
        <v>543</v>
      </c>
      <c r="C203" s="16">
        <v>800</v>
      </c>
      <c r="D203" s="3">
        <v>30</v>
      </c>
      <c r="E203" s="3">
        <v>10</v>
      </c>
      <c r="F203" s="131" t="s">
        <v>200</v>
      </c>
      <c r="G203" s="104" t="s">
        <v>497</v>
      </c>
      <c r="H203" s="104" t="s">
        <v>498</v>
      </c>
      <c r="I203" s="21">
        <f t="shared" si="133"/>
        <v>17940</v>
      </c>
      <c r="J203" s="3">
        <v>21000</v>
      </c>
      <c r="K203" s="15"/>
      <c r="L203" s="15">
        <v>0.2</v>
      </c>
      <c r="M203" s="58"/>
      <c r="N203" s="58">
        <v>0.03</v>
      </c>
      <c r="O203" s="92">
        <f t="shared" si="134"/>
        <v>35.117056856187297</v>
      </c>
      <c r="P203" s="92" t="e">
        <f t="shared" si="135"/>
        <v>#REF!</v>
      </c>
      <c r="Q203" s="92" t="e">
        <f t="shared" si="136"/>
        <v>#REF!</v>
      </c>
      <c r="R203" s="92">
        <f t="shared" si="137"/>
        <v>0</v>
      </c>
      <c r="S203" s="92" t="e">
        <f t="shared" si="138"/>
        <v>#REF!</v>
      </c>
      <c r="T203" s="3" t="e">
        <f>#REF!</f>
        <v>#REF!</v>
      </c>
      <c r="U203" s="3" t="e">
        <f>#REF!*D203</f>
        <v>#REF!</v>
      </c>
      <c r="V203" s="3">
        <f t="shared" si="139"/>
        <v>48</v>
      </c>
      <c r="W203" s="37" t="e">
        <f t="shared" si="140"/>
        <v>#REF!</v>
      </c>
      <c r="X203" s="60" t="e">
        <f>#REF!</f>
        <v>#REF!</v>
      </c>
      <c r="Y203" s="37" t="e">
        <f t="shared" si="141"/>
        <v>#REF!</v>
      </c>
      <c r="Z203" s="16" t="e">
        <f t="shared" si="142"/>
        <v>#REF!</v>
      </c>
      <c r="AA203" s="36" t="e">
        <f t="shared" si="143"/>
        <v>#REF!</v>
      </c>
      <c r="AC203" s="16" t="e">
        <f t="shared" si="144"/>
        <v>#REF!</v>
      </c>
      <c r="AD203" s="3" t="e">
        <f t="shared" si="145"/>
        <v>#REF!</v>
      </c>
      <c r="AE203" s="97" t="e">
        <f t="shared" si="145"/>
        <v>#REF!</v>
      </c>
      <c r="AF203" s="97" t="e">
        <f t="shared" si="146"/>
        <v>#REF!</v>
      </c>
      <c r="AG203" s="3" t="e">
        <f t="shared" si="147"/>
        <v>#REF!</v>
      </c>
      <c r="AH203" s="16" t="e">
        <f t="shared" si="148"/>
        <v>#REF!</v>
      </c>
      <c r="AI203" s="16">
        <f t="shared" si="149"/>
        <v>800</v>
      </c>
      <c r="AK203" s="3">
        <f t="shared" si="150"/>
        <v>560</v>
      </c>
      <c r="AL203" s="204">
        <f t="shared" si="151"/>
        <v>560</v>
      </c>
    </row>
    <row r="204" spans="1:40" ht="13.5" hidden="1" outlineLevel="1" x14ac:dyDescent="0.15">
      <c r="A204" s="26">
        <v>40117</v>
      </c>
      <c r="B204" s="62" t="s">
        <v>544</v>
      </c>
      <c r="C204" s="16">
        <v>550</v>
      </c>
      <c r="D204" s="3">
        <v>30</v>
      </c>
      <c r="E204" s="3">
        <v>10</v>
      </c>
      <c r="F204" s="131" t="s">
        <v>200</v>
      </c>
      <c r="G204" s="104" t="s">
        <v>497</v>
      </c>
      <c r="H204" s="104" t="s">
        <v>498</v>
      </c>
      <c r="I204" s="21">
        <f t="shared" si="133"/>
        <v>17940</v>
      </c>
      <c r="J204" s="3">
        <v>21000</v>
      </c>
      <c r="K204" s="15"/>
      <c r="L204" s="15">
        <v>0.2</v>
      </c>
      <c r="M204" s="58"/>
      <c r="N204" s="58">
        <v>0.03</v>
      </c>
      <c r="O204" s="92">
        <f t="shared" si="134"/>
        <v>35.117056856187297</v>
      </c>
      <c r="P204" s="92" t="e">
        <f t="shared" si="135"/>
        <v>#REF!</v>
      </c>
      <c r="Q204" s="92" t="e">
        <f t="shared" si="136"/>
        <v>#REF!</v>
      </c>
      <c r="R204" s="92">
        <f t="shared" si="137"/>
        <v>0</v>
      </c>
      <c r="S204" s="92" t="e">
        <f t="shared" si="138"/>
        <v>#REF!</v>
      </c>
      <c r="T204" s="3" t="e">
        <f>#REF!</f>
        <v>#REF!</v>
      </c>
      <c r="U204" s="3" t="e">
        <f>#REF!*D204</f>
        <v>#REF!</v>
      </c>
      <c r="V204" s="3">
        <f t="shared" si="139"/>
        <v>33</v>
      </c>
      <c r="W204" s="37" t="e">
        <f t="shared" si="140"/>
        <v>#REF!</v>
      </c>
      <c r="X204" s="60" t="e">
        <f>#REF!</f>
        <v>#REF!</v>
      </c>
      <c r="Y204" s="37" t="e">
        <f t="shared" si="141"/>
        <v>#REF!</v>
      </c>
      <c r="Z204" s="16" t="e">
        <f t="shared" si="142"/>
        <v>#REF!</v>
      </c>
      <c r="AA204" s="36" t="e">
        <f t="shared" si="143"/>
        <v>#REF!</v>
      </c>
      <c r="AC204" s="16" t="e">
        <f t="shared" si="144"/>
        <v>#REF!</v>
      </c>
      <c r="AD204" s="3" t="e">
        <f t="shared" si="145"/>
        <v>#REF!</v>
      </c>
      <c r="AE204" s="97" t="e">
        <f t="shared" si="145"/>
        <v>#REF!</v>
      </c>
      <c r="AF204" s="97" t="e">
        <f t="shared" si="146"/>
        <v>#REF!</v>
      </c>
      <c r="AG204" s="3" t="e">
        <f t="shared" si="147"/>
        <v>#REF!</v>
      </c>
      <c r="AH204" s="16" t="e">
        <f t="shared" si="148"/>
        <v>#REF!</v>
      </c>
      <c r="AI204" s="16">
        <f t="shared" si="149"/>
        <v>550</v>
      </c>
      <c r="AK204" s="3">
        <f t="shared" si="150"/>
        <v>385</v>
      </c>
      <c r="AL204" s="204">
        <f t="shared" si="151"/>
        <v>385</v>
      </c>
    </row>
    <row r="205" spans="1:40" ht="13.5" hidden="1" outlineLevel="1" x14ac:dyDescent="0.15">
      <c r="A205" s="26">
        <v>40118</v>
      </c>
      <c r="B205" s="62" t="s">
        <v>545</v>
      </c>
      <c r="C205" s="16">
        <v>3500</v>
      </c>
      <c r="D205" s="3">
        <v>30</v>
      </c>
      <c r="E205" s="3">
        <v>10</v>
      </c>
      <c r="F205" s="131" t="s">
        <v>200</v>
      </c>
      <c r="G205" s="104" t="s">
        <v>497</v>
      </c>
      <c r="H205" s="104" t="s">
        <v>498</v>
      </c>
      <c r="I205" s="21">
        <f t="shared" si="133"/>
        <v>17940</v>
      </c>
      <c r="J205" s="3">
        <v>21000</v>
      </c>
      <c r="K205" s="15"/>
      <c r="L205" s="15">
        <v>0.2</v>
      </c>
      <c r="M205" s="58"/>
      <c r="N205" s="58">
        <v>0.03</v>
      </c>
      <c r="O205" s="92">
        <f t="shared" si="134"/>
        <v>35.117056856187297</v>
      </c>
      <c r="P205" s="92" t="e">
        <f t="shared" si="135"/>
        <v>#REF!</v>
      </c>
      <c r="Q205" s="92" t="e">
        <f t="shared" si="136"/>
        <v>#REF!</v>
      </c>
      <c r="R205" s="92">
        <f t="shared" si="137"/>
        <v>0</v>
      </c>
      <c r="S205" s="92" t="e">
        <f t="shared" si="138"/>
        <v>#REF!</v>
      </c>
      <c r="T205" s="3" t="e">
        <f>#REF!</f>
        <v>#REF!</v>
      </c>
      <c r="U205" s="3" t="e">
        <f>#REF!*D205</f>
        <v>#REF!</v>
      </c>
      <c r="V205" s="3">
        <f t="shared" si="139"/>
        <v>210</v>
      </c>
      <c r="W205" s="37" t="e">
        <f t="shared" si="140"/>
        <v>#REF!</v>
      </c>
      <c r="X205" s="60" t="e">
        <f>#REF!</f>
        <v>#REF!</v>
      </c>
      <c r="Y205" s="37" t="e">
        <f t="shared" si="141"/>
        <v>#REF!</v>
      </c>
      <c r="Z205" s="16" t="e">
        <f t="shared" si="142"/>
        <v>#REF!</v>
      </c>
      <c r="AA205" s="36" t="e">
        <f t="shared" si="143"/>
        <v>#REF!</v>
      </c>
      <c r="AC205" s="16" t="e">
        <f t="shared" si="144"/>
        <v>#REF!</v>
      </c>
      <c r="AD205" s="3" t="e">
        <f t="shared" si="145"/>
        <v>#REF!</v>
      </c>
      <c r="AE205" s="97" t="e">
        <f t="shared" si="145"/>
        <v>#REF!</v>
      </c>
      <c r="AF205" s="97" t="e">
        <f t="shared" si="146"/>
        <v>#REF!</v>
      </c>
      <c r="AG205" s="3" t="e">
        <f t="shared" si="147"/>
        <v>#REF!</v>
      </c>
      <c r="AH205" s="16" t="e">
        <f t="shared" si="148"/>
        <v>#REF!</v>
      </c>
      <c r="AI205" s="16">
        <f t="shared" si="149"/>
        <v>3500</v>
      </c>
      <c r="AK205" s="3">
        <f t="shared" si="150"/>
        <v>2450</v>
      </c>
      <c r="AL205" s="204">
        <f t="shared" si="151"/>
        <v>2450</v>
      </c>
    </row>
    <row r="206" spans="1:40" ht="13.5" hidden="1" outlineLevel="1" x14ac:dyDescent="0.15">
      <c r="A206" s="26">
        <v>40166</v>
      </c>
      <c r="B206" s="62" t="s">
        <v>555</v>
      </c>
      <c r="C206" s="16">
        <v>1000</v>
      </c>
      <c r="D206" s="3">
        <v>60</v>
      </c>
      <c r="E206" s="3">
        <v>10</v>
      </c>
      <c r="F206" s="131" t="s">
        <v>200</v>
      </c>
      <c r="G206" s="104" t="s">
        <v>497</v>
      </c>
      <c r="H206" s="104" t="s">
        <v>498</v>
      </c>
      <c r="I206" s="21">
        <f t="shared" si="133"/>
        <v>17940</v>
      </c>
      <c r="J206" s="3">
        <v>21000</v>
      </c>
      <c r="K206" s="15"/>
      <c r="L206" s="15">
        <v>0.2</v>
      </c>
      <c r="M206" s="58"/>
      <c r="N206" s="58">
        <v>0.03</v>
      </c>
      <c r="O206" s="92">
        <f t="shared" si="134"/>
        <v>70.234113712374594</v>
      </c>
      <c r="P206" s="92" t="e">
        <f t="shared" si="135"/>
        <v>#REF!</v>
      </c>
      <c r="Q206" s="92" t="e">
        <f t="shared" si="136"/>
        <v>#REF!</v>
      </c>
      <c r="R206" s="92">
        <f t="shared" si="137"/>
        <v>0</v>
      </c>
      <c r="S206" s="92" t="e">
        <f t="shared" si="138"/>
        <v>#REF!</v>
      </c>
      <c r="T206" s="3" t="e">
        <f>#REF!</f>
        <v>#REF!</v>
      </c>
      <c r="U206" s="3" t="e">
        <f>#REF!*D206</f>
        <v>#REF!</v>
      </c>
      <c r="V206" s="3">
        <f t="shared" si="139"/>
        <v>60</v>
      </c>
      <c r="W206" s="37" t="e">
        <f t="shared" si="140"/>
        <v>#REF!</v>
      </c>
      <c r="X206" s="60" t="e">
        <f>#REF!</f>
        <v>#REF!</v>
      </c>
      <c r="Y206" s="37" t="e">
        <f t="shared" si="141"/>
        <v>#REF!</v>
      </c>
      <c r="Z206" s="16" t="e">
        <f t="shared" si="142"/>
        <v>#REF!</v>
      </c>
      <c r="AA206" s="36" t="e">
        <f t="shared" si="143"/>
        <v>#REF!</v>
      </c>
      <c r="AC206" s="16" t="e">
        <f t="shared" si="144"/>
        <v>#REF!</v>
      </c>
      <c r="AD206" s="3" t="e">
        <f t="shared" si="145"/>
        <v>#REF!</v>
      </c>
      <c r="AE206" s="97" t="e">
        <f t="shared" si="145"/>
        <v>#REF!</v>
      </c>
      <c r="AF206" s="97" t="e">
        <f t="shared" si="146"/>
        <v>#REF!</v>
      </c>
      <c r="AG206" s="3" t="e">
        <f t="shared" si="147"/>
        <v>#REF!</v>
      </c>
      <c r="AH206" s="16" t="e">
        <f t="shared" si="148"/>
        <v>#REF!</v>
      </c>
      <c r="AI206" s="16">
        <f t="shared" si="149"/>
        <v>1000</v>
      </c>
      <c r="AK206" s="3">
        <f t="shared" si="150"/>
        <v>700</v>
      </c>
      <c r="AL206" s="204">
        <f t="shared" si="151"/>
        <v>700</v>
      </c>
    </row>
    <row r="207" spans="1:40" ht="25.5" hidden="1" outlineLevel="1" x14ac:dyDescent="0.15">
      <c r="A207" s="26">
        <v>40130</v>
      </c>
      <c r="B207" s="62" t="s">
        <v>836</v>
      </c>
      <c r="C207" s="16">
        <v>800</v>
      </c>
      <c r="D207" s="3">
        <v>40</v>
      </c>
      <c r="E207" s="3">
        <v>30</v>
      </c>
      <c r="F207" s="131" t="s">
        <v>200</v>
      </c>
      <c r="G207" s="104" t="s">
        <v>497</v>
      </c>
      <c r="H207" s="104" t="s">
        <v>498</v>
      </c>
      <c r="I207" s="21">
        <f t="shared" si="133"/>
        <v>17940</v>
      </c>
      <c r="J207" s="3">
        <v>21000</v>
      </c>
      <c r="K207" s="15"/>
      <c r="L207" s="15">
        <v>0.2</v>
      </c>
      <c r="M207" s="58"/>
      <c r="N207" s="58">
        <v>0.03</v>
      </c>
      <c r="O207" s="92">
        <f t="shared" si="134"/>
        <v>46.822742474916396</v>
      </c>
      <c r="P207" s="92" t="e">
        <f t="shared" si="135"/>
        <v>#REF!</v>
      </c>
      <c r="Q207" s="92" t="e">
        <f t="shared" si="136"/>
        <v>#REF!</v>
      </c>
      <c r="R207" s="92">
        <f t="shared" si="137"/>
        <v>0</v>
      </c>
      <c r="S207" s="92" t="e">
        <f t="shared" si="138"/>
        <v>#REF!</v>
      </c>
      <c r="T207" s="3" t="e">
        <f>#REF!</f>
        <v>#REF!</v>
      </c>
      <c r="U207" s="3" t="e">
        <f>#REF!*D207</f>
        <v>#REF!</v>
      </c>
      <c r="V207" s="3">
        <f t="shared" si="139"/>
        <v>48</v>
      </c>
      <c r="W207" s="37" t="e">
        <f t="shared" si="140"/>
        <v>#REF!</v>
      </c>
      <c r="X207" s="60" t="e">
        <f>#REF!</f>
        <v>#REF!</v>
      </c>
      <c r="Y207" s="37" t="e">
        <f t="shared" si="141"/>
        <v>#REF!</v>
      </c>
      <c r="Z207" s="16" t="e">
        <f t="shared" si="142"/>
        <v>#REF!</v>
      </c>
      <c r="AA207" s="36" t="e">
        <f t="shared" si="143"/>
        <v>#REF!</v>
      </c>
      <c r="AC207" s="16" t="e">
        <f t="shared" si="144"/>
        <v>#REF!</v>
      </c>
      <c r="AD207" s="3" t="e">
        <f t="shared" si="145"/>
        <v>#REF!</v>
      </c>
      <c r="AE207" s="97" t="e">
        <f t="shared" si="145"/>
        <v>#REF!</v>
      </c>
      <c r="AF207" s="97" t="e">
        <f t="shared" si="146"/>
        <v>#REF!</v>
      </c>
      <c r="AG207" s="3" t="e">
        <f t="shared" si="147"/>
        <v>#REF!</v>
      </c>
      <c r="AH207" s="16" t="e">
        <f t="shared" si="148"/>
        <v>#REF!</v>
      </c>
      <c r="AI207" s="16">
        <f t="shared" si="149"/>
        <v>800</v>
      </c>
      <c r="AK207" s="3">
        <f t="shared" si="150"/>
        <v>560</v>
      </c>
      <c r="AL207" s="204">
        <f t="shared" si="151"/>
        <v>560</v>
      </c>
      <c r="AM207" s="175" t="s">
        <v>837</v>
      </c>
      <c r="AN207" s="175"/>
    </row>
    <row r="208" spans="1:40" ht="25.5" hidden="1" outlineLevel="1" x14ac:dyDescent="0.15">
      <c r="A208" s="26">
        <v>40131</v>
      </c>
      <c r="B208" s="62" t="s">
        <v>873</v>
      </c>
      <c r="C208" s="16">
        <v>350</v>
      </c>
      <c r="D208" s="3">
        <v>10</v>
      </c>
      <c r="E208" s="3">
        <v>10</v>
      </c>
      <c r="F208" s="131" t="s">
        <v>200</v>
      </c>
      <c r="G208" s="104" t="s">
        <v>497</v>
      </c>
      <c r="H208" s="104" t="s">
        <v>498</v>
      </c>
      <c r="I208" s="21">
        <f t="shared" si="133"/>
        <v>17940</v>
      </c>
      <c r="J208" s="3">
        <v>21000</v>
      </c>
      <c r="K208" s="15"/>
      <c r="L208" s="15">
        <v>0.2</v>
      </c>
      <c r="M208" s="58"/>
      <c r="N208" s="58">
        <v>0.03</v>
      </c>
      <c r="O208" s="92">
        <f t="shared" si="134"/>
        <v>11.705685618729099</v>
      </c>
      <c r="P208" s="92" t="e">
        <f t="shared" si="135"/>
        <v>#REF!</v>
      </c>
      <c r="Q208" s="92" t="e">
        <f t="shared" si="136"/>
        <v>#REF!</v>
      </c>
      <c r="R208" s="92">
        <f t="shared" si="137"/>
        <v>0</v>
      </c>
      <c r="S208" s="92" t="e">
        <f t="shared" si="138"/>
        <v>#REF!</v>
      </c>
      <c r="T208" s="3" t="e">
        <f>#REF!</f>
        <v>#REF!</v>
      </c>
      <c r="U208" s="3" t="e">
        <f>#REF!*D208</f>
        <v>#REF!</v>
      </c>
      <c r="V208" s="3">
        <f t="shared" si="139"/>
        <v>21</v>
      </c>
      <c r="W208" s="37" t="e">
        <f t="shared" si="140"/>
        <v>#REF!</v>
      </c>
      <c r="X208" s="60" t="e">
        <f>#REF!</f>
        <v>#REF!</v>
      </c>
      <c r="Y208" s="37" t="e">
        <f t="shared" si="141"/>
        <v>#REF!</v>
      </c>
      <c r="Z208" s="16" t="e">
        <f t="shared" si="142"/>
        <v>#REF!</v>
      </c>
      <c r="AA208" s="36" t="e">
        <f t="shared" si="143"/>
        <v>#REF!</v>
      </c>
      <c r="AC208" s="16" t="e">
        <f t="shared" si="144"/>
        <v>#REF!</v>
      </c>
      <c r="AD208" s="3" t="e">
        <f t="shared" ref="AD208:AE208" si="152">T208</f>
        <v>#REF!</v>
      </c>
      <c r="AE208" s="97" t="e">
        <f t="shared" si="152"/>
        <v>#REF!</v>
      </c>
      <c r="AF208" s="97" t="e">
        <f t="shared" si="146"/>
        <v>#REF!</v>
      </c>
      <c r="AG208" s="3" t="e">
        <f t="shared" si="147"/>
        <v>#REF!</v>
      </c>
      <c r="AH208" s="16" t="e">
        <f t="shared" si="148"/>
        <v>#REF!</v>
      </c>
      <c r="AI208" s="16">
        <f t="shared" si="149"/>
        <v>350</v>
      </c>
      <c r="AK208" s="3">
        <f t="shared" si="150"/>
        <v>245</v>
      </c>
      <c r="AL208" s="204">
        <f t="shared" si="151"/>
        <v>244.99999999999997</v>
      </c>
      <c r="AM208" s="46" t="s">
        <v>876</v>
      </c>
      <c r="AN208" s="175"/>
    </row>
    <row r="209" spans="1:47" s="12" customFormat="1" ht="13.5" hidden="1" outlineLevel="1" x14ac:dyDescent="0.15">
      <c r="A209" s="25"/>
      <c r="B209" s="56" t="s">
        <v>377</v>
      </c>
      <c r="C209" s="212"/>
      <c r="D209" s="56"/>
      <c r="E209" s="56"/>
      <c r="F209" s="128"/>
      <c r="G209" s="137"/>
      <c r="H209" s="138"/>
      <c r="I209" s="5"/>
      <c r="J209" s="57"/>
      <c r="K209" s="65"/>
      <c r="L209" s="65"/>
      <c r="M209" s="64"/>
      <c r="N209" s="64"/>
      <c r="O209" s="8"/>
      <c r="P209" s="8"/>
      <c r="Q209" s="8"/>
      <c r="R209" s="8"/>
      <c r="S209" s="8"/>
      <c r="T209" s="6"/>
      <c r="U209" s="6"/>
      <c r="V209" s="6"/>
      <c r="W209" s="5"/>
      <c r="X209" s="5"/>
      <c r="Y209" s="5"/>
      <c r="Z209" s="5"/>
      <c r="AA209" s="10"/>
      <c r="AB209" s="11"/>
      <c r="AC209" s="212"/>
      <c r="AD209" s="57"/>
      <c r="AE209" s="96"/>
      <c r="AF209" s="96"/>
      <c r="AG209" s="57"/>
      <c r="AH209" s="212"/>
      <c r="AI209" s="212"/>
      <c r="AK209" s="57"/>
      <c r="AL209" s="204"/>
      <c r="AM209" s="180"/>
      <c r="AN209" s="180"/>
      <c r="AO209" s="182"/>
      <c r="AQ209" s="177"/>
      <c r="AR209" s="185"/>
      <c r="AT209" s="177"/>
      <c r="AU209" s="185"/>
    </row>
    <row r="210" spans="1:47" ht="13.5" hidden="1" outlineLevel="1" x14ac:dyDescent="0.15">
      <c r="A210" s="26">
        <v>40067</v>
      </c>
      <c r="B210" s="62" t="s">
        <v>373</v>
      </c>
      <c r="C210" s="16">
        <v>4500</v>
      </c>
      <c r="D210" s="3">
        <v>5</v>
      </c>
      <c r="E210" s="3"/>
      <c r="F210" s="103" t="s">
        <v>378</v>
      </c>
      <c r="G210" s="104" t="s">
        <v>497</v>
      </c>
      <c r="H210" s="104" t="s">
        <v>498</v>
      </c>
      <c r="I210" s="21">
        <f t="shared" ref="I210:I218" si="153">((247*12)+(52*7)+(52*5))*60/12</f>
        <v>17940</v>
      </c>
      <c r="J210" s="3">
        <v>21000</v>
      </c>
      <c r="K210" s="15"/>
      <c r="L210" s="15">
        <v>0.2</v>
      </c>
      <c r="M210" s="58"/>
      <c r="N210" s="58">
        <v>0.03</v>
      </c>
      <c r="O210" s="92">
        <f t="shared" ref="O210:O218" si="154">J210/I210*D210</f>
        <v>5.8528428093645495</v>
      </c>
      <c r="P210" s="92" t="e">
        <f t="shared" ref="P210:P218" si="155">(C210-T210-U210)*K210</f>
        <v>#REF!</v>
      </c>
      <c r="Q210" s="92" t="e">
        <f t="shared" ref="Q210:Q218" si="156">(C210-T210-U210)*L210</f>
        <v>#REF!</v>
      </c>
      <c r="R210" s="92">
        <f t="shared" ref="R210:R218" si="157">(C210*M210)</f>
        <v>0</v>
      </c>
      <c r="S210" s="92" t="e">
        <f t="shared" ref="S210:S218" si="158">(C210-T210-U210)*N210</f>
        <v>#REF!</v>
      </c>
      <c r="T210" s="3" t="e">
        <f>#REF!</f>
        <v>#REF!</v>
      </c>
      <c r="U210" s="3" t="e">
        <f>#REF!*D210</f>
        <v>#REF!</v>
      </c>
      <c r="V210" s="3">
        <f t="shared" ref="V210:V218" si="159">C210*0.06</f>
        <v>270</v>
      </c>
      <c r="W210" s="37" t="e">
        <f t="shared" ref="W210:W218" si="160">SUM(O210:V210)</f>
        <v>#REF!</v>
      </c>
      <c r="X210" s="60" t="e">
        <f>#REF!</f>
        <v>#REF!</v>
      </c>
      <c r="Y210" s="37" t="e">
        <f t="shared" ref="Y210:Y218" si="161">O210*X210</f>
        <v>#REF!</v>
      </c>
      <c r="Z210" s="16" t="e">
        <f t="shared" ref="Z210:Z218" si="162">W210+Y210</f>
        <v>#REF!</v>
      </c>
      <c r="AA210" s="36" t="e">
        <f t="shared" ref="AA210:AA218" si="163">(C210-Z210)/Z210</f>
        <v>#REF!</v>
      </c>
      <c r="AC210" s="16" t="e">
        <f t="shared" ref="AC210:AC218" si="164">AD210+AE210+AF210</f>
        <v>#REF!</v>
      </c>
      <c r="AD210" s="3" t="e">
        <f t="shared" ref="AD210:AE218" si="165">T210</f>
        <v>#REF!</v>
      </c>
      <c r="AE210" s="97" t="e">
        <f t="shared" si="165"/>
        <v>#REF!</v>
      </c>
      <c r="AF210" s="97" t="e">
        <f t="shared" ref="AF210:AF218" si="166">(C210-Z210)*0.15</f>
        <v>#REF!</v>
      </c>
      <c r="AG210" s="3" t="e">
        <f t="shared" ref="AG210:AG218" si="167">AE210+AF210</f>
        <v>#REF!</v>
      </c>
      <c r="AH210" s="16" t="e">
        <f t="shared" ref="AH210:AH218" si="168">AI210-AC210</f>
        <v>#REF!</v>
      </c>
      <c r="AI210" s="16">
        <f t="shared" ref="AI210:AI218" si="169">C210</f>
        <v>4500</v>
      </c>
      <c r="AK210" s="3">
        <f t="shared" ref="AK210:AK217" si="170">CEILING(AL210,5)</f>
        <v>3150</v>
      </c>
      <c r="AL210" s="204">
        <f t="shared" ref="AL210:AL217" si="171">C210*0.7</f>
        <v>3150</v>
      </c>
    </row>
    <row r="211" spans="1:47" ht="13.5" hidden="1" outlineLevel="1" x14ac:dyDescent="0.15">
      <c r="A211" s="26">
        <v>40068</v>
      </c>
      <c r="B211" s="62" t="s">
        <v>374</v>
      </c>
      <c r="C211" s="16">
        <v>4000</v>
      </c>
      <c r="D211" s="3">
        <v>5</v>
      </c>
      <c r="E211" s="3"/>
      <c r="F211" s="103" t="s">
        <v>378</v>
      </c>
      <c r="G211" s="104" t="s">
        <v>497</v>
      </c>
      <c r="H211" s="104" t="s">
        <v>498</v>
      </c>
      <c r="I211" s="21">
        <f t="shared" si="153"/>
        <v>17940</v>
      </c>
      <c r="J211" s="3">
        <v>21000</v>
      </c>
      <c r="K211" s="15"/>
      <c r="L211" s="15">
        <v>0.2</v>
      </c>
      <c r="M211" s="58"/>
      <c r="N211" s="58">
        <v>0.03</v>
      </c>
      <c r="O211" s="92">
        <f t="shared" si="154"/>
        <v>5.8528428093645495</v>
      </c>
      <c r="P211" s="92" t="e">
        <f t="shared" si="155"/>
        <v>#REF!</v>
      </c>
      <c r="Q211" s="92" t="e">
        <f t="shared" si="156"/>
        <v>#REF!</v>
      </c>
      <c r="R211" s="92">
        <f t="shared" si="157"/>
        <v>0</v>
      </c>
      <c r="S211" s="92" t="e">
        <f t="shared" si="158"/>
        <v>#REF!</v>
      </c>
      <c r="T211" s="3" t="e">
        <f>#REF!</f>
        <v>#REF!</v>
      </c>
      <c r="U211" s="3" t="e">
        <f>#REF!*D211</f>
        <v>#REF!</v>
      </c>
      <c r="V211" s="3">
        <f t="shared" si="159"/>
        <v>240</v>
      </c>
      <c r="W211" s="37" t="e">
        <f t="shared" si="160"/>
        <v>#REF!</v>
      </c>
      <c r="X211" s="60" t="e">
        <f>#REF!</f>
        <v>#REF!</v>
      </c>
      <c r="Y211" s="37" t="e">
        <f t="shared" si="161"/>
        <v>#REF!</v>
      </c>
      <c r="Z211" s="16" t="e">
        <f t="shared" si="162"/>
        <v>#REF!</v>
      </c>
      <c r="AA211" s="36" t="e">
        <f t="shared" si="163"/>
        <v>#REF!</v>
      </c>
      <c r="AC211" s="16" t="e">
        <f t="shared" si="164"/>
        <v>#REF!</v>
      </c>
      <c r="AD211" s="3" t="e">
        <f t="shared" si="165"/>
        <v>#REF!</v>
      </c>
      <c r="AE211" s="97" t="e">
        <f t="shared" si="165"/>
        <v>#REF!</v>
      </c>
      <c r="AF211" s="97" t="e">
        <f t="shared" si="166"/>
        <v>#REF!</v>
      </c>
      <c r="AG211" s="3" t="e">
        <f t="shared" si="167"/>
        <v>#REF!</v>
      </c>
      <c r="AH211" s="16" t="e">
        <f t="shared" si="168"/>
        <v>#REF!</v>
      </c>
      <c r="AI211" s="16">
        <f t="shared" si="169"/>
        <v>4000</v>
      </c>
      <c r="AK211" s="3">
        <f t="shared" si="170"/>
        <v>2800</v>
      </c>
      <c r="AL211" s="204">
        <f t="shared" si="171"/>
        <v>2800</v>
      </c>
    </row>
    <row r="212" spans="1:47" ht="13.5" hidden="1" outlineLevel="1" x14ac:dyDescent="0.15">
      <c r="A212" s="26">
        <v>40069</v>
      </c>
      <c r="B212" s="62" t="s">
        <v>383</v>
      </c>
      <c r="C212" s="16">
        <v>1500</v>
      </c>
      <c r="D212" s="3">
        <v>5</v>
      </c>
      <c r="E212" s="3"/>
      <c r="F212" s="103" t="s">
        <v>378</v>
      </c>
      <c r="G212" s="104" t="s">
        <v>497</v>
      </c>
      <c r="H212" s="104" t="s">
        <v>498</v>
      </c>
      <c r="I212" s="21">
        <f t="shared" si="153"/>
        <v>17940</v>
      </c>
      <c r="J212" s="3">
        <v>21000</v>
      </c>
      <c r="K212" s="15"/>
      <c r="L212" s="15">
        <v>0.2</v>
      </c>
      <c r="M212" s="58"/>
      <c r="N212" s="58">
        <v>0.03</v>
      </c>
      <c r="O212" s="92">
        <f t="shared" si="154"/>
        <v>5.8528428093645495</v>
      </c>
      <c r="P212" s="92" t="e">
        <f t="shared" si="155"/>
        <v>#REF!</v>
      </c>
      <c r="Q212" s="92" t="e">
        <f t="shared" si="156"/>
        <v>#REF!</v>
      </c>
      <c r="R212" s="92">
        <f t="shared" si="157"/>
        <v>0</v>
      </c>
      <c r="S212" s="92" t="e">
        <f t="shared" si="158"/>
        <v>#REF!</v>
      </c>
      <c r="T212" s="3" t="e">
        <f>#REF!</f>
        <v>#REF!</v>
      </c>
      <c r="U212" s="3" t="e">
        <f>#REF!*D212</f>
        <v>#REF!</v>
      </c>
      <c r="V212" s="3">
        <f t="shared" si="159"/>
        <v>90</v>
      </c>
      <c r="W212" s="37" t="e">
        <f t="shared" si="160"/>
        <v>#REF!</v>
      </c>
      <c r="X212" s="60" t="e">
        <f>#REF!</f>
        <v>#REF!</v>
      </c>
      <c r="Y212" s="37" t="e">
        <f t="shared" si="161"/>
        <v>#REF!</v>
      </c>
      <c r="Z212" s="16" t="e">
        <f t="shared" si="162"/>
        <v>#REF!</v>
      </c>
      <c r="AA212" s="36" t="e">
        <f t="shared" si="163"/>
        <v>#REF!</v>
      </c>
      <c r="AC212" s="16" t="e">
        <f t="shared" si="164"/>
        <v>#REF!</v>
      </c>
      <c r="AD212" s="3" t="e">
        <f t="shared" si="165"/>
        <v>#REF!</v>
      </c>
      <c r="AE212" s="97" t="e">
        <f t="shared" si="165"/>
        <v>#REF!</v>
      </c>
      <c r="AF212" s="97" t="e">
        <f t="shared" si="166"/>
        <v>#REF!</v>
      </c>
      <c r="AG212" s="3" t="e">
        <f t="shared" si="167"/>
        <v>#REF!</v>
      </c>
      <c r="AH212" s="16" t="e">
        <f t="shared" si="168"/>
        <v>#REF!</v>
      </c>
      <c r="AI212" s="16">
        <f t="shared" si="169"/>
        <v>1500</v>
      </c>
      <c r="AK212" s="3">
        <f t="shared" si="170"/>
        <v>1050</v>
      </c>
      <c r="AL212" s="204">
        <f t="shared" si="171"/>
        <v>1050</v>
      </c>
    </row>
    <row r="213" spans="1:47" ht="13.5" hidden="1" outlineLevel="1" x14ac:dyDescent="0.15">
      <c r="A213" s="26">
        <v>40070</v>
      </c>
      <c r="B213" s="62" t="s">
        <v>375</v>
      </c>
      <c r="C213" s="16">
        <v>5000</v>
      </c>
      <c r="D213" s="3">
        <v>5</v>
      </c>
      <c r="E213" s="3"/>
      <c r="F213" s="103" t="s">
        <v>378</v>
      </c>
      <c r="G213" s="104" t="s">
        <v>497</v>
      </c>
      <c r="H213" s="104" t="s">
        <v>498</v>
      </c>
      <c r="I213" s="21">
        <f t="shared" si="153"/>
        <v>17940</v>
      </c>
      <c r="J213" s="3">
        <v>21000</v>
      </c>
      <c r="K213" s="15"/>
      <c r="L213" s="15">
        <v>0.2</v>
      </c>
      <c r="M213" s="58"/>
      <c r="N213" s="58">
        <v>0.03</v>
      </c>
      <c r="O213" s="92">
        <f t="shared" si="154"/>
        <v>5.8528428093645495</v>
      </c>
      <c r="P213" s="92" t="e">
        <f t="shared" si="155"/>
        <v>#REF!</v>
      </c>
      <c r="Q213" s="92" t="e">
        <f t="shared" si="156"/>
        <v>#REF!</v>
      </c>
      <c r="R213" s="92">
        <f t="shared" si="157"/>
        <v>0</v>
      </c>
      <c r="S213" s="92" t="e">
        <f t="shared" si="158"/>
        <v>#REF!</v>
      </c>
      <c r="T213" s="3" t="e">
        <f>#REF!</f>
        <v>#REF!</v>
      </c>
      <c r="U213" s="3" t="e">
        <f>#REF!*D213</f>
        <v>#REF!</v>
      </c>
      <c r="V213" s="3">
        <f t="shared" si="159"/>
        <v>300</v>
      </c>
      <c r="W213" s="37" t="e">
        <f t="shared" si="160"/>
        <v>#REF!</v>
      </c>
      <c r="X213" s="60" t="e">
        <f>#REF!</f>
        <v>#REF!</v>
      </c>
      <c r="Y213" s="37" t="e">
        <f t="shared" si="161"/>
        <v>#REF!</v>
      </c>
      <c r="Z213" s="16" t="e">
        <f t="shared" si="162"/>
        <v>#REF!</v>
      </c>
      <c r="AA213" s="36" t="e">
        <f t="shared" si="163"/>
        <v>#REF!</v>
      </c>
      <c r="AC213" s="16" t="e">
        <f t="shared" si="164"/>
        <v>#REF!</v>
      </c>
      <c r="AD213" s="3" t="e">
        <f t="shared" si="165"/>
        <v>#REF!</v>
      </c>
      <c r="AE213" s="97" t="e">
        <f t="shared" si="165"/>
        <v>#REF!</v>
      </c>
      <c r="AF213" s="97" t="e">
        <f t="shared" si="166"/>
        <v>#REF!</v>
      </c>
      <c r="AG213" s="3" t="e">
        <f t="shared" si="167"/>
        <v>#REF!</v>
      </c>
      <c r="AH213" s="16" t="e">
        <f t="shared" si="168"/>
        <v>#REF!</v>
      </c>
      <c r="AI213" s="16">
        <f t="shared" si="169"/>
        <v>5000</v>
      </c>
      <c r="AK213" s="3">
        <f t="shared" si="170"/>
        <v>3500</v>
      </c>
      <c r="AL213" s="204">
        <f t="shared" si="171"/>
        <v>3500</v>
      </c>
    </row>
    <row r="214" spans="1:47" ht="13.5" hidden="1" outlineLevel="1" x14ac:dyDescent="0.15">
      <c r="A214" s="26">
        <v>40071</v>
      </c>
      <c r="B214" s="62" t="s">
        <v>376</v>
      </c>
      <c r="C214" s="16">
        <v>1000</v>
      </c>
      <c r="D214" s="3">
        <v>5</v>
      </c>
      <c r="E214" s="3"/>
      <c r="F214" s="103" t="s">
        <v>378</v>
      </c>
      <c r="G214" s="104" t="s">
        <v>497</v>
      </c>
      <c r="H214" s="104" t="s">
        <v>498</v>
      </c>
      <c r="I214" s="21">
        <f t="shared" si="153"/>
        <v>17940</v>
      </c>
      <c r="J214" s="3">
        <v>21000</v>
      </c>
      <c r="K214" s="15"/>
      <c r="L214" s="15">
        <v>0.2</v>
      </c>
      <c r="M214" s="58"/>
      <c r="N214" s="58">
        <v>0.03</v>
      </c>
      <c r="O214" s="92">
        <f t="shared" si="154"/>
        <v>5.8528428093645495</v>
      </c>
      <c r="P214" s="92" t="e">
        <f t="shared" si="155"/>
        <v>#REF!</v>
      </c>
      <c r="Q214" s="92" t="e">
        <f t="shared" si="156"/>
        <v>#REF!</v>
      </c>
      <c r="R214" s="92">
        <f t="shared" si="157"/>
        <v>0</v>
      </c>
      <c r="S214" s="92" t="e">
        <f t="shared" si="158"/>
        <v>#REF!</v>
      </c>
      <c r="T214" s="3" t="e">
        <f>#REF!</f>
        <v>#REF!</v>
      </c>
      <c r="U214" s="3" t="e">
        <f>#REF!*D214</f>
        <v>#REF!</v>
      </c>
      <c r="V214" s="3">
        <f t="shared" si="159"/>
        <v>60</v>
      </c>
      <c r="W214" s="37" t="e">
        <f t="shared" si="160"/>
        <v>#REF!</v>
      </c>
      <c r="X214" s="60" t="e">
        <f>#REF!</f>
        <v>#REF!</v>
      </c>
      <c r="Y214" s="37" t="e">
        <f t="shared" si="161"/>
        <v>#REF!</v>
      </c>
      <c r="Z214" s="16" t="e">
        <f t="shared" si="162"/>
        <v>#REF!</v>
      </c>
      <c r="AA214" s="36" t="e">
        <f t="shared" si="163"/>
        <v>#REF!</v>
      </c>
      <c r="AC214" s="16" t="e">
        <f t="shared" si="164"/>
        <v>#REF!</v>
      </c>
      <c r="AD214" s="3" t="e">
        <f t="shared" si="165"/>
        <v>#REF!</v>
      </c>
      <c r="AE214" s="97" t="e">
        <f t="shared" si="165"/>
        <v>#REF!</v>
      </c>
      <c r="AF214" s="97" t="e">
        <f t="shared" si="166"/>
        <v>#REF!</v>
      </c>
      <c r="AG214" s="3" t="e">
        <f t="shared" si="167"/>
        <v>#REF!</v>
      </c>
      <c r="AH214" s="16" t="e">
        <f t="shared" si="168"/>
        <v>#REF!</v>
      </c>
      <c r="AI214" s="16">
        <f t="shared" si="169"/>
        <v>1000</v>
      </c>
      <c r="AK214" s="3">
        <f t="shared" si="170"/>
        <v>700</v>
      </c>
      <c r="AL214" s="204">
        <f t="shared" si="171"/>
        <v>700</v>
      </c>
    </row>
    <row r="215" spans="1:47" ht="13.5" hidden="1" outlineLevel="1" x14ac:dyDescent="0.15">
      <c r="A215" s="26">
        <v>40072</v>
      </c>
      <c r="B215" s="62" t="s">
        <v>397</v>
      </c>
      <c r="C215" s="16">
        <v>2500</v>
      </c>
      <c r="D215" s="3">
        <v>20</v>
      </c>
      <c r="E215" s="3">
        <v>5</v>
      </c>
      <c r="F215" s="103" t="s">
        <v>158</v>
      </c>
      <c r="G215" s="104" t="s">
        <v>497</v>
      </c>
      <c r="H215" s="104" t="s">
        <v>498</v>
      </c>
      <c r="I215" s="21">
        <f t="shared" si="153"/>
        <v>17940</v>
      </c>
      <c r="J215" s="3">
        <v>21000</v>
      </c>
      <c r="K215" s="15"/>
      <c r="L215" s="15">
        <v>0.2</v>
      </c>
      <c r="M215" s="58"/>
      <c r="N215" s="58">
        <v>0.03</v>
      </c>
      <c r="O215" s="92">
        <f t="shared" si="154"/>
        <v>23.411371237458198</v>
      </c>
      <c r="P215" s="92" t="e">
        <f t="shared" si="155"/>
        <v>#REF!</v>
      </c>
      <c r="Q215" s="92" t="e">
        <f t="shared" si="156"/>
        <v>#REF!</v>
      </c>
      <c r="R215" s="92">
        <f t="shared" si="157"/>
        <v>0</v>
      </c>
      <c r="S215" s="92" t="e">
        <f t="shared" si="158"/>
        <v>#REF!</v>
      </c>
      <c r="T215" s="3" t="e">
        <f>#REF!</f>
        <v>#REF!</v>
      </c>
      <c r="U215" s="3" t="e">
        <f>#REF!*D215</f>
        <v>#REF!</v>
      </c>
      <c r="V215" s="3">
        <f t="shared" si="159"/>
        <v>150</v>
      </c>
      <c r="W215" s="37" t="e">
        <f t="shared" si="160"/>
        <v>#REF!</v>
      </c>
      <c r="X215" s="60" t="e">
        <f>#REF!</f>
        <v>#REF!</v>
      </c>
      <c r="Y215" s="37" t="e">
        <f t="shared" si="161"/>
        <v>#REF!</v>
      </c>
      <c r="Z215" s="16" t="e">
        <f t="shared" si="162"/>
        <v>#REF!</v>
      </c>
      <c r="AA215" s="36" t="e">
        <f t="shared" si="163"/>
        <v>#REF!</v>
      </c>
      <c r="AC215" s="16" t="e">
        <f t="shared" si="164"/>
        <v>#REF!</v>
      </c>
      <c r="AD215" s="3" t="e">
        <f t="shared" si="165"/>
        <v>#REF!</v>
      </c>
      <c r="AE215" s="97" t="e">
        <f t="shared" si="165"/>
        <v>#REF!</v>
      </c>
      <c r="AF215" s="97" t="e">
        <f t="shared" si="166"/>
        <v>#REF!</v>
      </c>
      <c r="AG215" s="3" t="e">
        <f t="shared" si="167"/>
        <v>#REF!</v>
      </c>
      <c r="AH215" s="16" t="e">
        <f t="shared" si="168"/>
        <v>#REF!</v>
      </c>
      <c r="AI215" s="16">
        <f t="shared" si="169"/>
        <v>2500</v>
      </c>
      <c r="AK215" s="3">
        <f t="shared" si="170"/>
        <v>1750</v>
      </c>
      <c r="AL215" s="204">
        <f t="shared" si="171"/>
        <v>1750</v>
      </c>
    </row>
    <row r="216" spans="1:47" ht="13.5" hidden="1" outlineLevel="1" x14ac:dyDescent="0.15">
      <c r="A216" s="26">
        <v>40073</v>
      </c>
      <c r="B216" s="62" t="s">
        <v>398</v>
      </c>
      <c r="C216" s="16">
        <v>5000</v>
      </c>
      <c r="D216" s="3">
        <v>20</v>
      </c>
      <c r="E216" s="3"/>
      <c r="F216" s="103"/>
      <c r="G216" s="104" t="s">
        <v>497</v>
      </c>
      <c r="H216" s="104" t="s">
        <v>498</v>
      </c>
      <c r="I216" s="21">
        <f t="shared" si="153"/>
        <v>17940</v>
      </c>
      <c r="J216" s="3">
        <v>21000</v>
      </c>
      <c r="K216" s="15"/>
      <c r="L216" s="15">
        <v>0.2</v>
      </c>
      <c r="M216" s="58"/>
      <c r="N216" s="58">
        <v>0.03</v>
      </c>
      <c r="O216" s="92">
        <f t="shared" si="154"/>
        <v>23.411371237458198</v>
      </c>
      <c r="P216" s="92" t="e">
        <f t="shared" si="155"/>
        <v>#REF!</v>
      </c>
      <c r="Q216" s="92" t="e">
        <f t="shared" si="156"/>
        <v>#REF!</v>
      </c>
      <c r="R216" s="92">
        <f t="shared" si="157"/>
        <v>0</v>
      </c>
      <c r="S216" s="92" t="e">
        <f t="shared" si="158"/>
        <v>#REF!</v>
      </c>
      <c r="T216" s="3" t="e">
        <f>#REF!</f>
        <v>#REF!</v>
      </c>
      <c r="U216" s="3" t="e">
        <f>#REF!*D216</f>
        <v>#REF!</v>
      </c>
      <c r="V216" s="3">
        <f t="shared" si="159"/>
        <v>300</v>
      </c>
      <c r="W216" s="37" t="e">
        <f t="shared" si="160"/>
        <v>#REF!</v>
      </c>
      <c r="X216" s="60" t="e">
        <f>#REF!</f>
        <v>#REF!</v>
      </c>
      <c r="Y216" s="37" t="e">
        <f t="shared" si="161"/>
        <v>#REF!</v>
      </c>
      <c r="Z216" s="16" t="e">
        <f t="shared" si="162"/>
        <v>#REF!</v>
      </c>
      <c r="AA216" s="36" t="e">
        <f t="shared" si="163"/>
        <v>#REF!</v>
      </c>
      <c r="AC216" s="16" t="e">
        <f t="shared" si="164"/>
        <v>#REF!</v>
      </c>
      <c r="AD216" s="3" t="e">
        <f t="shared" si="165"/>
        <v>#REF!</v>
      </c>
      <c r="AE216" s="97" t="e">
        <f t="shared" si="165"/>
        <v>#REF!</v>
      </c>
      <c r="AF216" s="97" t="e">
        <f t="shared" si="166"/>
        <v>#REF!</v>
      </c>
      <c r="AG216" s="3" t="e">
        <f t="shared" si="167"/>
        <v>#REF!</v>
      </c>
      <c r="AH216" s="16" t="e">
        <f t="shared" si="168"/>
        <v>#REF!</v>
      </c>
      <c r="AI216" s="16">
        <f t="shared" si="169"/>
        <v>5000</v>
      </c>
      <c r="AK216" s="3">
        <f t="shared" si="170"/>
        <v>3500</v>
      </c>
      <c r="AL216" s="204">
        <f t="shared" si="171"/>
        <v>3500</v>
      </c>
    </row>
    <row r="217" spans="1:47" ht="13.5" hidden="1" outlineLevel="1" x14ac:dyDescent="0.15">
      <c r="A217" s="26">
        <v>40074</v>
      </c>
      <c r="B217" s="62" t="s">
        <v>399</v>
      </c>
      <c r="C217" s="16">
        <v>5000</v>
      </c>
      <c r="D217" s="3">
        <v>20</v>
      </c>
      <c r="E217" s="3">
        <v>5</v>
      </c>
      <c r="F217" s="103" t="s">
        <v>158</v>
      </c>
      <c r="G217" s="104" t="s">
        <v>497</v>
      </c>
      <c r="H217" s="104" t="s">
        <v>498</v>
      </c>
      <c r="I217" s="21">
        <f t="shared" si="153"/>
        <v>17940</v>
      </c>
      <c r="J217" s="3">
        <v>21000</v>
      </c>
      <c r="K217" s="15"/>
      <c r="L217" s="15">
        <v>0.2</v>
      </c>
      <c r="M217" s="58"/>
      <c r="N217" s="58">
        <v>0.03</v>
      </c>
      <c r="O217" s="92">
        <f t="shared" si="154"/>
        <v>23.411371237458198</v>
      </c>
      <c r="P217" s="92" t="e">
        <f t="shared" si="155"/>
        <v>#REF!</v>
      </c>
      <c r="Q217" s="92" t="e">
        <f t="shared" si="156"/>
        <v>#REF!</v>
      </c>
      <c r="R217" s="92">
        <f t="shared" si="157"/>
        <v>0</v>
      </c>
      <c r="S217" s="92" t="e">
        <f t="shared" si="158"/>
        <v>#REF!</v>
      </c>
      <c r="T217" s="3" t="e">
        <f>#REF!</f>
        <v>#REF!</v>
      </c>
      <c r="U217" s="3" t="e">
        <f>#REF!*D217</f>
        <v>#REF!</v>
      </c>
      <c r="V217" s="3">
        <f t="shared" si="159"/>
        <v>300</v>
      </c>
      <c r="W217" s="37" t="e">
        <f t="shared" si="160"/>
        <v>#REF!</v>
      </c>
      <c r="X217" s="60" t="e">
        <f>#REF!</f>
        <v>#REF!</v>
      </c>
      <c r="Y217" s="37" t="e">
        <f t="shared" si="161"/>
        <v>#REF!</v>
      </c>
      <c r="Z217" s="16" t="e">
        <f t="shared" si="162"/>
        <v>#REF!</v>
      </c>
      <c r="AA217" s="36" t="e">
        <f t="shared" si="163"/>
        <v>#REF!</v>
      </c>
      <c r="AC217" s="16" t="e">
        <f t="shared" si="164"/>
        <v>#REF!</v>
      </c>
      <c r="AD217" s="3" t="e">
        <f t="shared" si="165"/>
        <v>#REF!</v>
      </c>
      <c r="AE217" s="97" t="e">
        <f t="shared" si="165"/>
        <v>#REF!</v>
      </c>
      <c r="AF217" s="97" t="e">
        <f t="shared" si="166"/>
        <v>#REF!</v>
      </c>
      <c r="AG217" s="3" t="e">
        <f t="shared" si="167"/>
        <v>#REF!</v>
      </c>
      <c r="AH217" s="16" t="e">
        <f t="shared" si="168"/>
        <v>#REF!</v>
      </c>
      <c r="AI217" s="16">
        <f t="shared" si="169"/>
        <v>5000</v>
      </c>
      <c r="AK217" s="3">
        <f t="shared" si="170"/>
        <v>3500</v>
      </c>
      <c r="AL217" s="204">
        <f t="shared" si="171"/>
        <v>3500</v>
      </c>
    </row>
    <row r="218" spans="1:47" ht="13.5" hidden="1" outlineLevel="1" x14ac:dyDescent="0.15">
      <c r="A218" s="26">
        <v>40075</v>
      </c>
      <c r="B218" s="62" t="s">
        <v>400</v>
      </c>
      <c r="C218" s="16">
        <v>3000</v>
      </c>
      <c r="D218" s="3">
        <v>20</v>
      </c>
      <c r="E218" s="3">
        <v>5</v>
      </c>
      <c r="F218" s="103" t="s">
        <v>158</v>
      </c>
      <c r="G218" s="104" t="s">
        <v>497</v>
      </c>
      <c r="H218" s="104" t="s">
        <v>498</v>
      </c>
      <c r="I218" s="21">
        <f t="shared" si="153"/>
        <v>17940</v>
      </c>
      <c r="J218" s="3">
        <v>21000</v>
      </c>
      <c r="K218" s="15"/>
      <c r="L218" s="15">
        <v>0.2</v>
      </c>
      <c r="M218" s="58"/>
      <c r="N218" s="58">
        <v>0.03</v>
      </c>
      <c r="O218" s="92">
        <f t="shared" si="154"/>
        <v>23.411371237458198</v>
      </c>
      <c r="P218" s="92" t="e">
        <f t="shared" si="155"/>
        <v>#REF!</v>
      </c>
      <c r="Q218" s="92" t="e">
        <f t="shared" si="156"/>
        <v>#REF!</v>
      </c>
      <c r="R218" s="92">
        <f t="shared" si="157"/>
        <v>0</v>
      </c>
      <c r="S218" s="92" t="e">
        <f t="shared" si="158"/>
        <v>#REF!</v>
      </c>
      <c r="T218" s="3" t="e">
        <f>#REF!</f>
        <v>#REF!</v>
      </c>
      <c r="U218" s="3" t="e">
        <f>#REF!*D218</f>
        <v>#REF!</v>
      </c>
      <c r="V218" s="3">
        <f t="shared" si="159"/>
        <v>180</v>
      </c>
      <c r="W218" s="37" t="e">
        <f t="shared" si="160"/>
        <v>#REF!</v>
      </c>
      <c r="X218" s="60" t="e">
        <f>#REF!</f>
        <v>#REF!</v>
      </c>
      <c r="Y218" s="37" t="e">
        <f t="shared" si="161"/>
        <v>#REF!</v>
      </c>
      <c r="Z218" s="16" t="e">
        <f t="shared" si="162"/>
        <v>#REF!</v>
      </c>
      <c r="AA218" s="36" t="e">
        <f t="shared" si="163"/>
        <v>#REF!</v>
      </c>
      <c r="AC218" s="16" t="e">
        <f t="shared" si="164"/>
        <v>#REF!</v>
      </c>
      <c r="AD218" s="3" t="e">
        <f t="shared" si="165"/>
        <v>#REF!</v>
      </c>
      <c r="AE218" s="97" t="e">
        <f t="shared" si="165"/>
        <v>#REF!</v>
      </c>
      <c r="AF218" s="97" t="e">
        <f t="shared" si="166"/>
        <v>#REF!</v>
      </c>
      <c r="AG218" s="3" t="e">
        <f t="shared" si="167"/>
        <v>#REF!</v>
      </c>
      <c r="AH218" s="16" t="e">
        <f t="shared" si="168"/>
        <v>#REF!</v>
      </c>
      <c r="AI218" s="16">
        <f t="shared" si="169"/>
        <v>3000</v>
      </c>
      <c r="AK218" s="3">
        <f>CEILING(AL218,5)</f>
        <v>2100</v>
      </c>
      <c r="AL218" s="204">
        <f>C218*0.7</f>
        <v>2100</v>
      </c>
    </row>
    <row r="219" spans="1:47" s="12" customFormat="1" ht="13.5" hidden="1" outlineLevel="1" x14ac:dyDescent="0.15">
      <c r="A219" s="25"/>
      <c r="B219" s="56" t="s">
        <v>111</v>
      </c>
      <c r="C219" s="212"/>
      <c r="D219" s="56"/>
      <c r="E219" s="56"/>
      <c r="F219" s="128"/>
      <c r="G219" s="137"/>
      <c r="H219" s="138"/>
      <c r="I219" s="5"/>
      <c r="J219" s="57"/>
      <c r="K219" s="65"/>
      <c r="L219" s="65"/>
      <c r="M219" s="64"/>
      <c r="N219" s="64"/>
      <c r="O219" s="8"/>
      <c r="P219" s="8"/>
      <c r="Q219" s="8"/>
      <c r="R219" s="8"/>
      <c r="S219" s="8"/>
      <c r="T219" s="6"/>
      <c r="U219" s="6"/>
      <c r="V219" s="6"/>
      <c r="W219" s="5"/>
      <c r="X219" s="5"/>
      <c r="Y219" s="5"/>
      <c r="Z219" s="5"/>
      <c r="AA219" s="10"/>
      <c r="AB219" s="11"/>
      <c r="AC219" s="212"/>
      <c r="AD219" s="57"/>
      <c r="AE219" s="96"/>
      <c r="AF219" s="96"/>
      <c r="AG219" s="57"/>
      <c r="AH219" s="212"/>
      <c r="AI219" s="212"/>
      <c r="AK219" s="57"/>
      <c r="AL219" s="204"/>
      <c r="AM219" s="180"/>
      <c r="AN219" s="180"/>
      <c r="AO219" s="182"/>
      <c r="AQ219" s="177"/>
      <c r="AR219" s="185"/>
      <c r="AT219" s="177"/>
      <c r="AU219" s="185"/>
    </row>
    <row r="220" spans="1:47" ht="13.5" hidden="1" outlineLevel="1" x14ac:dyDescent="0.15">
      <c r="A220" s="26">
        <v>40048</v>
      </c>
      <c r="B220" s="62" t="s">
        <v>190</v>
      </c>
      <c r="C220" s="16">
        <v>180</v>
      </c>
      <c r="D220" s="3">
        <v>10</v>
      </c>
      <c r="E220" s="3">
        <v>3</v>
      </c>
      <c r="F220" s="131" t="s">
        <v>200</v>
      </c>
      <c r="G220" s="104" t="s">
        <v>497</v>
      </c>
      <c r="H220" s="104" t="s">
        <v>498</v>
      </c>
      <c r="I220" s="21">
        <f t="shared" ref="I220:I224" si="172">((247*12)+(52*7)+(52*5))*60/12</f>
        <v>17940</v>
      </c>
      <c r="J220" s="3">
        <v>21000</v>
      </c>
      <c r="K220" s="15"/>
      <c r="L220" s="15">
        <v>0.2</v>
      </c>
      <c r="M220" s="58"/>
      <c r="N220" s="58">
        <v>0.03</v>
      </c>
      <c r="O220" s="92">
        <f t="shared" ref="O220:O224" si="173">J220/I220*D220</f>
        <v>11.705685618729099</v>
      </c>
      <c r="P220" s="92" t="e">
        <f t="shared" ref="P220:P224" si="174">(C220-T220-U220)*K220</f>
        <v>#REF!</v>
      </c>
      <c r="Q220" s="92" t="e">
        <f t="shared" ref="Q220:Q224" si="175">(C220-T220-U220)*L220</f>
        <v>#REF!</v>
      </c>
      <c r="R220" s="92">
        <f t="shared" ref="R220:R224" si="176">(C220*M220)</f>
        <v>0</v>
      </c>
      <c r="S220" s="92" t="e">
        <f t="shared" ref="S220:S224" si="177">(C220-T220-U220)*N220</f>
        <v>#REF!</v>
      </c>
      <c r="T220" s="3" t="e">
        <f>#REF!</f>
        <v>#REF!</v>
      </c>
      <c r="U220" s="3" t="e">
        <f>#REF!*D220</f>
        <v>#REF!</v>
      </c>
      <c r="V220" s="3">
        <f t="shared" ref="V220:V224" si="178">C220*0.06</f>
        <v>10.799999999999999</v>
      </c>
      <c r="W220" s="37" t="e">
        <f t="shared" ref="W220:W224" si="179">SUM(O220:V220)</f>
        <v>#REF!</v>
      </c>
      <c r="X220" s="60" t="e">
        <f>#REF!</f>
        <v>#REF!</v>
      </c>
      <c r="Y220" s="37" t="e">
        <f t="shared" ref="Y220:Y224" si="180">O220*X220</f>
        <v>#REF!</v>
      </c>
      <c r="Z220" s="16" t="e">
        <f>W220+Y220</f>
        <v>#REF!</v>
      </c>
      <c r="AA220" s="36" t="e">
        <f>(C220-Z220)/Z220</f>
        <v>#REF!</v>
      </c>
      <c r="AC220" s="16" t="e">
        <f t="shared" ref="AC220:AC224" si="181">AD220+AE220+AF220</f>
        <v>#REF!</v>
      </c>
      <c r="AD220" s="3" t="e">
        <f t="shared" ref="AD220:AE224" si="182">T220</f>
        <v>#REF!</v>
      </c>
      <c r="AE220" s="97" t="e">
        <f t="shared" si="182"/>
        <v>#REF!</v>
      </c>
      <c r="AF220" s="97" t="e">
        <f t="shared" ref="AF220:AF224" si="183">(C220-Z220)*0.15</f>
        <v>#REF!</v>
      </c>
      <c r="AG220" s="3" t="e">
        <f t="shared" ref="AG220:AG224" si="184">AE220+AF220</f>
        <v>#REF!</v>
      </c>
      <c r="AH220" s="16" t="e">
        <f t="shared" ref="AH220:AH224" si="185">AI220-AC220</f>
        <v>#REF!</v>
      </c>
      <c r="AI220" s="16">
        <f>C220</f>
        <v>180</v>
      </c>
      <c r="AK220" s="3">
        <f t="shared" ref="AK220:AK224" si="186">CEILING(AL220,5)</f>
        <v>130</v>
      </c>
      <c r="AL220" s="204">
        <f t="shared" ref="AL220:AL224" si="187">C220*0.7</f>
        <v>125.99999999999999</v>
      </c>
    </row>
    <row r="221" spans="1:47" ht="13.5" hidden="1" outlineLevel="1" x14ac:dyDescent="0.15">
      <c r="A221" s="26">
        <v>40049</v>
      </c>
      <c r="B221" s="62" t="s">
        <v>191</v>
      </c>
      <c r="C221" s="16">
        <v>350</v>
      </c>
      <c r="D221" s="3">
        <v>20</v>
      </c>
      <c r="E221" s="3">
        <v>5</v>
      </c>
      <c r="F221" s="131" t="s">
        <v>200</v>
      </c>
      <c r="G221" s="104" t="s">
        <v>497</v>
      </c>
      <c r="H221" s="104" t="s">
        <v>498</v>
      </c>
      <c r="I221" s="21">
        <f t="shared" si="172"/>
        <v>17940</v>
      </c>
      <c r="J221" s="3">
        <v>21000</v>
      </c>
      <c r="K221" s="15"/>
      <c r="L221" s="15">
        <v>0.2</v>
      </c>
      <c r="M221" s="58"/>
      <c r="N221" s="58">
        <v>0.03</v>
      </c>
      <c r="O221" s="92">
        <f t="shared" si="173"/>
        <v>23.411371237458198</v>
      </c>
      <c r="P221" s="92" t="e">
        <f t="shared" si="174"/>
        <v>#REF!</v>
      </c>
      <c r="Q221" s="92" t="e">
        <f t="shared" si="175"/>
        <v>#REF!</v>
      </c>
      <c r="R221" s="92">
        <f t="shared" si="176"/>
        <v>0</v>
      </c>
      <c r="S221" s="92" t="e">
        <f t="shared" si="177"/>
        <v>#REF!</v>
      </c>
      <c r="T221" s="3" t="e">
        <f>#REF!</f>
        <v>#REF!</v>
      </c>
      <c r="U221" s="3" t="e">
        <f>#REF!*D221</f>
        <v>#REF!</v>
      </c>
      <c r="V221" s="3">
        <f t="shared" si="178"/>
        <v>21</v>
      </c>
      <c r="W221" s="37" t="e">
        <f t="shared" si="179"/>
        <v>#REF!</v>
      </c>
      <c r="X221" s="60" t="e">
        <f>#REF!</f>
        <v>#REF!</v>
      </c>
      <c r="Y221" s="37" t="e">
        <f t="shared" si="180"/>
        <v>#REF!</v>
      </c>
      <c r="Z221" s="16" t="e">
        <f>W221+Y221</f>
        <v>#REF!</v>
      </c>
      <c r="AA221" s="36" t="e">
        <f>(C221-Z221)/Z221</f>
        <v>#REF!</v>
      </c>
      <c r="AC221" s="16" t="e">
        <f t="shared" si="181"/>
        <v>#REF!</v>
      </c>
      <c r="AD221" s="3" t="e">
        <f t="shared" si="182"/>
        <v>#REF!</v>
      </c>
      <c r="AE221" s="97" t="e">
        <f t="shared" si="182"/>
        <v>#REF!</v>
      </c>
      <c r="AF221" s="97" t="e">
        <f t="shared" si="183"/>
        <v>#REF!</v>
      </c>
      <c r="AG221" s="3" t="e">
        <f t="shared" si="184"/>
        <v>#REF!</v>
      </c>
      <c r="AH221" s="16" t="e">
        <f t="shared" si="185"/>
        <v>#REF!</v>
      </c>
      <c r="AI221" s="16">
        <f>C221</f>
        <v>350</v>
      </c>
      <c r="AK221" s="3">
        <f t="shared" si="186"/>
        <v>245</v>
      </c>
      <c r="AL221" s="204">
        <f t="shared" si="187"/>
        <v>244.99999999999997</v>
      </c>
    </row>
    <row r="222" spans="1:47" ht="13.5" hidden="1" outlineLevel="1" x14ac:dyDescent="0.15">
      <c r="A222" s="26">
        <v>40050</v>
      </c>
      <c r="B222" s="62" t="s">
        <v>192</v>
      </c>
      <c r="C222" s="16">
        <v>370</v>
      </c>
      <c r="D222" s="3">
        <v>20</v>
      </c>
      <c r="E222" s="3">
        <v>10</v>
      </c>
      <c r="F222" s="131" t="s">
        <v>200</v>
      </c>
      <c r="G222" s="104" t="s">
        <v>497</v>
      </c>
      <c r="H222" s="104" t="s">
        <v>498</v>
      </c>
      <c r="I222" s="21">
        <f t="shared" si="172"/>
        <v>17940</v>
      </c>
      <c r="J222" s="3">
        <v>21000</v>
      </c>
      <c r="K222" s="15"/>
      <c r="L222" s="15">
        <v>0.2</v>
      </c>
      <c r="M222" s="58"/>
      <c r="N222" s="58">
        <v>0.03</v>
      </c>
      <c r="O222" s="92">
        <f t="shared" si="173"/>
        <v>23.411371237458198</v>
      </c>
      <c r="P222" s="92" t="e">
        <f t="shared" si="174"/>
        <v>#REF!</v>
      </c>
      <c r="Q222" s="92" t="e">
        <f t="shared" si="175"/>
        <v>#REF!</v>
      </c>
      <c r="R222" s="92">
        <f t="shared" si="176"/>
        <v>0</v>
      </c>
      <c r="S222" s="92" t="e">
        <f t="shared" si="177"/>
        <v>#REF!</v>
      </c>
      <c r="T222" s="3" t="e">
        <f>#REF!</f>
        <v>#REF!</v>
      </c>
      <c r="U222" s="3" t="e">
        <f>#REF!*D222</f>
        <v>#REF!</v>
      </c>
      <c r="V222" s="3">
        <f t="shared" si="178"/>
        <v>22.2</v>
      </c>
      <c r="W222" s="37" t="e">
        <f t="shared" si="179"/>
        <v>#REF!</v>
      </c>
      <c r="X222" s="60" t="e">
        <f>#REF!</f>
        <v>#REF!</v>
      </c>
      <c r="Y222" s="37" t="e">
        <f t="shared" si="180"/>
        <v>#REF!</v>
      </c>
      <c r="Z222" s="16" t="e">
        <f>W222+Y222</f>
        <v>#REF!</v>
      </c>
      <c r="AA222" s="36" t="e">
        <f>(C222-Z222)/Z222</f>
        <v>#REF!</v>
      </c>
      <c r="AC222" s="16" t="e">
        <f t="shared" si="181"/>
        <v>#REF!</v>
      </c>
      <c r="AD222" s="3" t="e">
        <f t="shared" si="182"/>
        <v>#REF!</v>
      </c>
      <c r="AE222" s="97" t="e">
        <f t="shared" si="182"/>
        <v>#REF!</v>
      </c>
      <c r="AF222" s="97" t="e">
        <f t="shared" si="183"/>
        <v>#REF!</v>
      </c>
      <c r="AG222" s="3" t="e">
        <f t="shared" si="184"/>
        <v>#REF!</v>
      </c>
      <c r="AH222" s="16" t="e">
        <f t="shared" si="185"/>
        <v>#REF!</v>
      </c>
      <c r="AI222" s="16">
        <f>C222</f>
        <v>370</v>
      </c>
      <c r="AK222" s="3">
        <f t="shared" si="186"/>
        <v>260</v>
      </c>
      <c r="AL222" s="204">
        <f t="shared" si="187"/>
        <v>259</v>
      </c>
    </row>
    <row r="223" spans="1:47" ht="25.5" hidden="1" outlineLevel="1" x14ac:dyDescent="0.15">
      <c r="A223" s="26">
        <v>40076</v>
      </c>
      <c r="B223" s="62" t="s">
        <v>444</v>
      </c>
      <c r="C223" s="16">
        <v>300</v>
      </c>
      <c r="D223" s="3">
        <v>15</v>
      </c>
      <c r="E223" s="3">
        <v>10</v>
      </c>
      <c r="F223" s="131"/>
      <c r="G223" s="104" t="s">
        <v>497</v>
      </c>
      <c r="H223" s="104" t="s">
        <v>498</v>
      </c>
      <c r="I223" s="21">
        <f t="shared" si="172"/>
        <v>17940</v>
      </c>
      <c r="J223" s="3">
        <v>21000</v>
      </c>
      <c r="K223" s="15"/>
      <c r="L223" s="15">
        <v>0.2</v>
      </c>
      <c r="M223" s="58"/>
      <c r="N223" s="58">
        <v>0.03</v>
      </c>
      <c r="O223" s="92">
        <f t="shared" si="173"/>
        <v>17.558528428093648</v>
      </c>
      <c r="P223" s="92" t="e">
        <f t="shared" si="174"/>
        <v>#REF!</v>
      </c>
      <c r="Q223" s="92" t="e">
        <f t="shared" si="175"/>
        <v>#REF!</v>
      </c>
      <c r="R223" s="92">
        <f t="shared" si="176"/>
        <v>0</v>
      </c>
      <c r="S223" s="92" t="e">
        <f t="shared" si="177"/>
        <v>#REF!</v>
      </c>
      <c r="T223" s="3" t="e">
        <f>#REF!</f>
        <v>#REF!</v>
      </c>
      <c r="U223" s="3" t="e">
        <f>#REF!*D223</f>
        <v>#REF!</v>
      </c>
      <c r="V223" s="3">
        <f t="shared" si="178"/>
        <v>18</v>
      </c>
      <c r="W223" s="37" t="e">
        <f t="shared" si="179"/>
        <v>#REF!</v>
      </c>
      <c r="X223" s="60" t="e">
        <f>#REF!</f>
        <v>#REF!</v>
      </c>
      <c r="Y223" s="37" t="e">
        <f t="shared" si="180"/>
        <v>#REF!</v>
      </c>
      <c r="Z223" s="16" t="e">
        <f>W223+Y223</f>
        <v>#REF!</v>
      </c>
      <c r="AA223" s="36" t="e">
        <f>(C223-Z223)/Z223</f>
        <v>#REF!</v>
      </c>
      <c r="AC223" s="16" t="e">
        <f t="shared" si="181"/>
        <v>#REF!</v>
      </c>
      <c r="AD223" s="3" t="e">
        <f t="shared" si="182"/>
        <v>#REF!</v>
      </c>
      <c r="AE223" s="97" t="e">
        <f t="shared" si="182"/>
        <v>#REF!</v>
      </c>
      <c r="AF223" s="97" t="e">
        <f t="shared" si="183"/>
        <v>#REF!</v>
      </c>
      <c r="AG223" s="3" t="e">
        <f t="shared" si="184"/>
        <v>#REF!</v>
      </c>
      <c r="AH223" s="16" t="e">
        <f t="shared" si="185"/>
        <v>#REF!</v>
      </c>
      <c r="AI223" s="16">
        <f>C223</f>
        <v>300</v>
      </c>
      <c r="AK223" s="3">
        <f t="shared" si="186"/>
        <v>210</v>
      </c>
      <c r="AL223" s="204">
        <f t="shared" si="187"/>
        <v>210</v>
      </c>
    </row>
    <row r="224" spans="1:47" ht="13.5" hidden="1" outlineLevel="1" x14ac:dyDescent="0.15">
      <c r="A224" s="26">
        <v>40077</v>
      </c>
      <c r="B224" s="62" t="s">
        <v>834</v>
      </c>
      <c r="C224" s="16">
        <v>700</v>
      </c>
      <c r="D224" s="3">
        <v>20</v>
      </c>
      <c r="E224" s="3">
        <v>15</v>
      </c>
      <c r="F224" s="131"/>
      <c r="G224" s="104" t="s">
        <v>497</v>
      </c>
      <c r="H224" s="104" t="s">
        <v>498</v>
      </c>
      <c r="I224" s="21">
        <f t="shared" si="172"/>
        <v>17940</v>
      </c>
      <c r="J224" s="3">
        <v>21000</v>
      </c>
      <c r="K224" s="15"/>
      <c r="L224" s="15">
        <v>0.2</v>
      </c>
      <c r="M224" s="58"/>
      <c r="N224" s="58">
        <v>0.03</v>
      </c>
      <c r="O224" s="92">
        <f t="shared" si="173"/>
        <v>23.411371237458198</v>
      </c>
      <c r="P224" s="92" t="e">
        <f t="shared" si="174"/>
        <v>#REF!</v>
      </c>
      <c r="Q224" s="92" t="e">
        <f t="shared" si="175"/>
        <v>#REF!</v>
      </c>
      <c r="R224" s="92">
        <f t="shared" si="176"/>
        <v>0</v>
      </c>
      <c r="S224" s="92" t="e">
        <f t="shared" si="177"/>
        <v>#REF!</v>
      </c>
      <c r="T224" s="3" t="e">
        <f>#REF!</f>
        <v>#REF!</v>
      </c>
      <c r="U224" s="3" t="e">
        <f>#REF!*D224</f>
        <v>#REF!</v>
      </c>
      <c r="V224" s="3">
        <f t="shared" si="178"/>
        <v>42</v>
      </c>
      <c r="W224" s="37" t="e">
        <f t="shared" si="179"/>
        <v>#REF!</v>
      </c>
      <c r="X224" s="60" t="e">
        <f>#REF!</f>
        <v>#REF!</v>
      </c>
      <c r="Y224" s="37" t="e">
        <f t="shared" si="180"/>
        <v>#REF!</v>
      </c>
      <c r="Z224" s="16" t="e">
        <f>W224+Y224</f>
        <v>#REF!</v>
      </c>
      <c r="AA224" s="36" t="e">
        <f>(C224-Z224)/Z224</f>
        <v>#REF!</v>
      </c>
      <c r="AC224" s="16" t="e">
        <f t="shared" si="181"/>
        <v>#REF!</v>
      </c>
      <c r="AD224" s="3" t="e">
        <f t="shared" si="182"/>
        <v>#REF!</v>
      </c>
      <c r="AE224" s="97" t="e">
        <f t="shared" si="182"/>
        <v>#REF!</v>
      </c>
      <c r="AF224" s="97" t="e">
        <f t="shared" si="183"/>
        <v>#REF!</v>
      </c>
      <c r="AG224" s="3" t="e">
        <f t="shared" si="184"/>
        <v>#REF!</v>
      </c>
      <c r="AH224" s="16" t="e">
        <f t="shared" si="185"/>
        <v>#REF!</v>
      </c>
      <c r="AI224" s="16">
        <f>C224</f>
        <v>700</v>
      </c>
      <c r="AK224" s="3">
        <f t="shared" si="186"/>
        <v>490</v>
      </c>
      <c r="AL224" s="204">
        <f t="shared" si="187"/>
        <v>489.99999999999994</v>
      </c>
    </row>
    <row r="225" spans="1:47" s="12" customFormat="1" ht="13.5" hidden="1" x14ac:dyDescent="0.15">
      <c r="A225" s="25"/>
      <c r="B225" s="56" t="s">
        <v>28</v>
      </c>
      <c r="C225" s="212"/>
      <c r="D225" s="56"/>
      <c r="E225" s="56"/>
      <c r="F225" s="128"/>
      <c r="G225" s="137"/>
      <c r="H225" s="137"/>
      <c r="I225" s="5"/>
      <c r="J225" s="6"/>
      <c r="K225" s="7"/>
      <c r="L225" s="7"/>
      <c r="M225" s="7"/>
      <c r="N225" s="7"/>
      <c r="O225" s="8"/>
      <c r="P225" s="8"/>
      <c r="Q225" s="8"/>
      <c r="R225" s="8"/>
      <c r="S225" s="8"/>
      <c r="T225" s="6"/>
      <c r="U225" s="6"/>
      <c r="V225" s="6"/>
      <c r="W225" s="5"/>
      <c r="X225" s="5"/>
      <c r="Y225" s="5"/>
      <c r="Z225" s="5"/>
      <c r="AA225" s="10"/>
      <c r="AB225" s="11"/>
      <c r="AC225" s="212"/>
      <c r="AD225" s="57"/>
      <c r="AE225" s="96"/>
      <c r="AF225" s="96"/>
      <c r="AG225" s="57"/>
      <c r="AH225" s="212"/>
      <c r="AI225" s="212"/>
      <c r="AK225" s="57"/>
      <c r="AL225" s="204"/>
      <c r="AM225" s="180"/>
      <c r="AN225" s="180"/>
      <c r="AO225" s="182"/>
      <c r="AQ225" s="177"/>
      <c r="AR225" s="185"/>
      <c r="AT225" s="177"/>
      <c r="AU225" s="185"/>
    </row>
    <row r="226" spans="1:47" ht="13.5" hidden="1" outlineLevel="1" x14ac:dyDescent="0.15">
      <c r="A226" s="26">
        <v>4023</v>
      </c>
      <c r="B226" s="20" t="s">
        <v>29</v>
      </c>
      <c r="C226" s="16">
        <v>540</v>
      </c>
      <c r="D226" s="3">
        <v>10</v>
      </c>
      <c r="E226" s="3"/>
      <c r="F226" s="102"/>
      <c r="G226" s="104" t="s">
        <v>752</v>
      </c>
      <c r="H226" s="104" t="s">
        <v>436</v>
      </c>
      <c r="I226" s="21">
        <f t="shared" ref="I226:I235" si="188">((247*12)+(52*7)+(52*5))*60/12</f>
        <v>17940</v>
      </c>
      <c r="J226" s="3">
        <v>0</v>
      </c>
      <c r="K226" s="15">
        <v>0.15</v>
      </c>
      <c r="L226" s="15">
        <v>0.3</v>
      </c>
      <c r="M226" s="58"/>
      <c r="N226" s="58">
        <v>0.03</v>
      </c>
      <c r="O226" s="92">
        <f t="shared" ref="O226:O235" si="189">J226/I226*D226</f>
        <v>0</v>
      </c>
      <c r="P226" s="92" t="e">
        <f t="shared" ref="P226:P235" si="190">(C226-T226-U226)*K226</f>
        <v>#REF!</v>
      </c>
      <c r="Q226" s="92" t="e">
        <f t="shared" ref="Q226:Q235" si="191">(C226-T226-U226)*L226</f>
        <v>#REF!</v>
      </c>
      <c r="R226" s="92">
        <f t="shared" ref="R226:R235" si="192">(C226*M226)</f>
        <v>0</v>
      </c>
      <c r="S226" s="92" t="e">
        <f t="shared" ref="S226:S235" si="193">(C226-T226-U226)*N226</f>
        <v>#REF!</v>
      </c>
      <c r="T226" s="3" t="e">
        <f>#REF!</f>
        <v>#REF!</v>
      </c>
      <c r="U226" s="3" t="e">
        <f>#REF!*D226</f>
        <v>#REF!</v>
      </c>
      <c r="V226" s="3">
        <f t="shared" ref="V226:V235" si="194">C226*0.06</f>
        <v>32.4</v>
      </c>
      <c r="W226" s="37" t="e">
        <f t="shared" ref="W226:W235" si="195">SUM(O226:V226)</f>
        <v>#REF!</v>
      </c>
      <c r="X226" s="60" t="e">
        <f>#REF!</f>
        <v>#REF!</v>
      </c>
      <c r="Y226" s="37" t="e">
        <f t="shared" ref="Y226:Y235" si="196">21000/I226*D226*X226</f>
        <v>#REF!</v>
      </c>
      <c r="Z226" s="16" t="e">
        <f t="shared" ref="Z226:Z235" si="197">W226+Y226</f>
        <v>#REF!</v>
      </c>
      <c r="AA226" s="36" t="e">
        <f t="shared" ref="AA226:AA235" si="198">(C226-Z226)/Z226</f>
        <v>#REF!</v>
      </c>
      <c r="AC226" s="16" t="e">
        <f t="shared" ref="AC226:AC235" si="199">AD226+AE226+AF226</f>
        <v>#REF!</v>
      </c>
      <c r="AD226" s="3" t="e">
        <f t="shared" ref="AD226:AE235" si="200">T226</f>
        <v>#REF!</v>
      </c>
      <c r="AE226" s="97" t="e">
        <f t="shared" si="200"/>
        <v>#REF!</v>
      </c>
      <c r="AF226" s="97" t="e">
        <f t="shared" ref="AF226:AF235" si="201">(C226-Z226)*0.15</f>
        <v>#REF!</v>
      </c>
      <c r="AG226" s="3" t="e">
        <f t="shared" ref="AG226:AG235" si="202">AE226+AF226</f>
        <v>#REF!</v>
      </c>
      <c r="AH226" s="16" t="e">
        <f t="shared" ref="AH226:AH235" si="203">AI226-AC226</f>
        <v>#REF!</v>
      </c>
      <c r="AI226" s="16">
        <f t="shared" ref="AI226:AI235" si="204">C226</f>
        <v>540</v>
      </c>
      <c r="AK226" s="3">
        <f t="shared" ref="AK226:AK235" si="205">CEILING(AL226,5)</f>
        <v>380</v>
      </c>
      <c r="AL226" s="204">
        <f t="shared" ref="AL226:AL235" si="206">C226*0.7</f>
        <v>378</v>
      </c>
    </row>
    <row r="227" spans="1:47" ht="13.5" hidden="1" outlineLevel="1" x14ac:dyDescent="0.15">
      <c r="A227" s="26">
        <v>4024</v>
      </c>
      <c r="B227" s="20" t="s">
        <v>239</v>
      </c>
      <c r="C227" s="16">
        <v>600</v>
      </c>
      <c r="D227" s="3">
        <v>20</v>
      </c>
      <c r="E227" s="3"/>
      <c r="F227" s="102"/>
      <c r="G227" s="104" t="s">
        <v>752</v>
      </c>
      <c r="H227" s="104" t="s">
        <v>436</v>
      </c>
      <c r="I227" s="21">
        <f t="shared" si="188"/>
        <v>17940</v>
      </c>
      <c r="J227" s="3">
        <v>0</v>
      </c>
      <c r="K227" s="15">
        <v>0.15</v>
      </c>
      <c r="L227" s="15">
        <v>0.3</v>
      </c>
      <c r="M227" s="58"/>
      <c r="N227" s="58">
        <v>0.03</v>
      </c>
      <c r="O227" s="92">
        <f t="shared" si="189"/>
        <v>0</v>
      </c>
      <c r="P227" s="92" t="e">
        <f t="shared" si="190"/>
        <v>#REF!</v>
      </c>
      <c r="Q227" s="92" t="e">
        <f t="shared" si="191"/>
        <v>#REF!</v>
      </c>
      <c r="R227" s="92">
        <f t="shared" si="192"/>
        <v>0</v>
      </c>
      <c r="S227" s="92" t="e">
        <f t="shared" si="193"/>
        <v>#REF!</v>
      </c>
      <c r="T227" s="3" t="e">
        <f>#REF!</f>
        <v>#REF!</v>
      </c>
      <c r="U227" s="3" t="e">
        <f>#REF!*D227</f>
        <v>#REF!</v>
      </c>
      <c r="V227" s="3">
        <f t="shared" si="194"/>
        <v>36</v>
      </c>
      <c r="W227" s="37" t="e">
        <f t="shared" si="195"/>
        <v>#REF!</v>
      </c>
      <c r="X227" s="60" t="e">
        <f>#REF!</f>
        <v>#REF!</v>
      </c>
      <c r="Y227" s="37" t="e">
        <f t="shared" si="196"/>
        <v>#REF!</v>
      </c>
      <c r="Z227" s="16" t="e">
        <f t="shared" si="197"/>
        <v>#REF!</v>
      </c>
      <c r="AA227" s="36" t="e">
        <f t="shared" si="198"/>
        <v>#REF!</v>
      </c>
      <c r="AC227" s="16" t="e">
        <f t="shared" si="199"/>
        <v>#REF!</v>
      </c>
      <c r="AD227" s="3" t="e">
        <f t="shared" si="200"/>
        <v>#REF!</v>
      </c>
      <c r="AE227" s="97" t="e">
        <f t="shared" si="200"/>
        <v>#REF!</v>
      </c>
      <c r="AF227" s="97" t="e">
        <f t="shared" si="201"/>
        <v>#REF!</v>
      </c>
      <c r="AG227" s="3" t="e">
        <f t="shared" si="202"/>
        <v>#REF!</v>
      </c>
      <c r="AH227" s="16" t="e">
        <f t="shared" si="203"/>
        <v>#REF!</v>
      </c>
      <c r="AI227" s="16">
        <f t="shared" si="204"/>
        <v>600</v>
      </c>
      <c r="AK227" s="3">
        <f t="shared" si="205"/>
        <v>420</v>
      </c>
      <c r="AL227" s="204">
        <f t="shared" si="206"/>
        <v>420</v>
      </c>
    </row>
    <row r="228" spans="1:47" ht="13.5" hidden="1" outlineLevel="1" x14ac:dyDescent="0.15">
      <c r="A228" s="26">
        <v>4025</v>
      </c>
      <c r="B228" s="20" t="s">
        <v>30</v>
      </c>
      <c r="C228" s="16">
        <v>600</v>
      </c>
      <c r="D228" s="3">
        <v>15</v>
      </c>
      <c r="E228" s="3"/>
      <c r="F228" s="102"/>
      <c r="G228" s="104" t="s">
        <v>752</v>
      </c>
      <c r="H228" s="104" t="s">
        <v>436</v>
      </c>
      <c r="I228" s="21">
        <f t="shared" si="188"/>
        <v>17940</v>
      </c>
      <c r="J228" s="3">
        <v>0</v>
      </c>
      <c r="K228" s="15">
        <v>0.15</v>
      </c>
      <c r="L228" s="15">
        <v>0.3</v>
      </c>
      <c r="M228" s="58"/>
      <c r="N228" s="58">
        <v>0.03</v>
      </c>
      <c r="O228" s="92">
        <f t="shared" si="189"/>
        <v>0</v>
      </c>
      <c r="P228" s="92" t="e">
        <f t="shared" si="190"/>
        <v>#REF!</v>
      </c>
      <c r="Q228" s="92" t="e">
        <f t="shared" si="191"/>
        <v>#REF!</v>
      </c>
      <c r="R228" s="92">
        <f t="shared" si="192"/>
        <v>0</v>
      </c>
      <c r="S228" s="92" t="e">
        <f t="shared" si="193"/>
        <v>#REF!</v>
      </c>
      <c r="T228" s="3" t="e">
        <f>#REF!</f>
        <v>#REF!</v>
      </c>
      <c r="U228" s="3" t="e">
        <f>#REF!*D228</f>
        <v>#REF!</v>
      </c>
      <c r="V228" s="3">
        <f t="shared" si="194"/>
        <v>36</v>
      </c>
      <c r="W228" s="37" t="e">
        <f t="shared" si="195"/>
        <v>#REF!</v>
      </c>
      <c r="X228" s="60" t="e">
        <f>#REF!</f>
        <v>#REF!</v>
      </c>
      <c r="Y228" s="37" t="e">
        <f t="shared" si="196"/>
        <v>#REF!</v>
      </c>
      <c r="Z228" s="16" t="e">
        <f t="shared" si="197"/>
        <v>#REF!</v>
      </c>
      <c r="AA228" s="36" t="e">
        <f t="shared" si="198"/>
        <v>#REF!</v>
      </c>
      <c r="AC228" s="16" t="e">
        <f t="shared" si="199"/>
        <v>#REF!</v>
      </c>
      <c r="AD228" s="3" t="e">
        <f t="shared" si="200"/>
        <v>#REF!</v>
      </c>
      <c r="AE228" s="97" t="e">
        <f t="shared" si="200"/>
        <v>#REF!</v>
      </c>
      <c r="AF228" s="97" t="e">
        <f t="shared" si="201"/>
        <v>#REF!</v>
      </c>
      <c r="AG228" s="3" t="e">
        <f t="shared" si="202"/>
        <v>#REF!</v>
      </c>
      <c r="AH228" s="16" t="e">
        <f t="shared" si="203"/>
        <v>#REF!</v>
      </c>
      <c r="AI228" s="16">
        <f t="shared" si="204"/>
        <v>600</v>
      </c>
      <c r="AK228" s="3">
        <f t="shared" si="205"/>
        <v>420</v>
      </c>
      <c r="AL228" s="204">
        <f t="shared" si="206"/>
        <v>420</v>
      </c>
    </row>
    <row r="229" spans="1:47" ht="13.5" hidden="1" outlineLevel="1" x14ac:dyDescent="0.15">
      <c r="A229" s="26">
        <v>4026</v>
      </c>
      <c r="B229" s="20" t="s">
        <v>31</v>
      </c>
      <c r="C229" s="16">
        <v>520</v>
      </c>
      <c r="D229" s="3">
        <v>20</v>
      </c>
      <c r="E229" s="3"/>
      <c r="F229" s="102"/>
      <c r="G229" s="104" t="s">
        <v>752</v>
      </c>
      <c r="H229" s="104" t="s">
        <v>436</v>
      </c>
      <c r="I229" s="21">
        <f t="shared" si="188"/>
        <v>17940</v>
      </c>
      <c r="J229" s="3">
        <v>0</v>
      </c>
      <c r="K229" s="15">
        <v>0.15</v>
      </c>
      <c r="L229" s="15">
        <v>0.3</v>
      </c>
      <c r="M229" s="58"/>
      <c r="N229" s="58">
        <v>0.03</v>
      </c>
      <c r="O229" s="92">
        <f t="shared" si="189"/>
        <v>0</v>
      </c>
      <c r="P229" s="92" t="e">
        <f t="shared" si="190"/>
        <v>#REF!</v>
      </c>
      <c r="Q229" s="92" t="e">
        <f t="shared" si="191"/>
        <v>#REF!</v>
      </c>
      <c r="R229" s="92">
        <f t="shared" si="192"/>
        <v>0</v>
      </c>
      <c r="S229" s="92" t="e">
        <f t="shared" si="193"/>
        <v>#REF!</v>
      </c>
      <c r="T229" s="3" t="e">
        <f>#REF!</f>
        <v>#REF!</v>
      </c>
      <c r="U229" s="3" t="e">
        <f>#REF!*D229</f>
        <v>#REF!</v>
      </c>
      <c r="V229" s="3">
        <f t="shared" si="194"/>
        <v>31.2</v>
      </c>
      <c r="W229" s="37" t="e">
        <f t="shared" si="195"/>
        <v>#REF!</v>
      </c>
      <c r="X229" s="60" t="e">
        <f>#REF!</f>
        <v>#REF!</v>
      </c>
      <c r="Y229" s="37" t="e">
        <f t="shared" si="196"/>
        <v>#REF!</v>
      </c>
      <c r="Z229" s="16" t="e">
        <f t="shared" si="197"/>
        <v>#REF!</v>
      </c>
      <c r="AA229" s="36" t="e">
        <f t="shared" si="198"/>
        <v>#REF!</v>
      </c>
      <c r="AC229" s="16" t="e">
        <f t="shared" si="199"/>
        <v>#REF!</v>
      </c>
      <c r="AD229" s="3" t="e">
        <f t="shared" si="200"/>
        <v>#REF!</v>
      </c>
      <c r="AE229" s="97" t="e">
        <f t="shared" si="200"/>
        <v>#REF!</v>
      </c>
      <c r="AF229" s="97" t="e">
        <f t="shared" si="201"/>
        <v>#REF!</v>
      </c>
      <c r="AG229" s="3" t="e">
        <f t="shared" si="202"/>
        <v>#REF!</v>
      </c>
      <c r="AH229" s="16" t="e">
        <f t="shared" si="203"/>
        <v>#REF!</v>
      </c>
      <c r="AI229" s="16">
        <f t="shared" si="204"/>
        <v>520</v>
      </c>
      <c r="AK229" s="3">
        <f t="shared" si="205"/>
        <v>365</v>
      </c>
      <c r="AL229" s="204">
        <f t="shared" si="206"/>
        <v>364</v>
      </c>
    </row>
    <row r="230" spans="1:47" ht="13.5" hidden="1" outlineLevel="1" x14ac:dyDescent="0.15">
      <c r="A230" s="26">
        <v>4027</v>
      </c>
      <c r="B230" s="20" t="s">
        <v>32</v>
      </c>
      <c r="C230" s="16">
        <v>360</v>
      </c>
      <c r="D230" s="3">
        <v>20</v>
      </c>
      <c r="E230" s="3">
        <v>10</v>
      </c>
      <c r="F230" s="103" t="s">
        <v>140</v>
      </c>
      <c r="G230" s="104" t="s">
        <v>752</v>
      </c>
      <c r="H230" s="104" t="s">
        <v>436</v>
      </c>
      <c r="I230" s="21">
        <f t="shared" si="188"/>
        <v>17940</v>
      </c>
      <c r="J230" s="3">
        <v>0</v>
      </c>
      <c r="K230" s="15">
        <v>0.15</v>
      </c>
      <c r="L230" s="15">
        <v>0.3</v>
      </c>
      <c r="M230" s="58"/>
      <c r="N230" s="58">
        <v>0.03</v>
      </c>
      <c r="O230" s="92">
        <f t="shared" si="189"/>
        <v>0</v>
      </c>
      <c r="P230" s="92" t="e">
        <f t="shared" si="190"/>
        <v>#REF!</v>
      </c>
      <c r="Q230" s="92" t="e">
        <f t="shared" si="191"/>
        <v>#REF!</v>
      </c>
      <c r="R230" s="92">
        <f t="shared" si="192"/>
        <v>0</v>
      </c>
      <c r="S230" s="92" t="e">
        <f t="shared" si="193"/>
        <v>#REF!</v>
      </c>
      <c r="T230" s="3" t="e">
        <f>#REF!</f>
        <v>#REF!</v>
      </c>
      <c r="U230" s="3" t="e">
        <f>#REF!*D230</f>
        <v>#REF!</v>
      </c>
      <c r="V230" s="3">
        <f t="shared" si="194"/>
        <v>21.599999999999998</v>
      </c>
      <c r="W230" s="37" t="e">
        <f t="shared" si="195"/>
        <v>#REF!</v>
      </c>
      <c r="X230" s="60" t="e">
        <f>#REF!</f>
        <v>#REF!</v>
      </c>
      <c r="Y230" s="37" t="e">
        <f t="shared" si="196"/>
        <v>#REF!</v>
      </c>
      <c r="Z230" s="16" t="e">
        <f t="shared" si="197"/>
        <v>#REF!</v>
      </c>
      <c r="AA230" s="36" t="e">
        <f t="shared" si="198"/>
        <v>#REF!</v>
      </c>
      <c r="AC230" s="16" t="e">
        <f t="shared" si="199"/>
        <v>#REF!</v>
      </c>
      <c r="AD230" s="3" t="e">
        <f t="shared" si="200"/>
        <v>#REF!</v>
      </c>
      <c r="AE230" s="97" t="e">
        <f t="shared" si="200"/>
        <v>#REF!</v>
      </c>
      <c r="AF230" s="97" t="e">
        <f t="shared" si="201"/>
        <v>#REF!</v>
      </c>
      <c r="AG230" s="3" t="e">
        <f t="shared" si="202"/>
        <v>#REF!</v>
      </c>
      <c r="AH230" s="16" t="e">
        <f t="shared" si="203"/>
        <v>#REF!</v>
      </c>
      <c r="AI230" s="16">
        <f t="shared" si="204"/>
        <v>360</v>
      </c>
      <c r="AK230" s="3">
        <f t="shared" si="205"/>
        <v>255</v>
      </c>
      <c r="AL230" s="204">
        <f t="shared" si="206"/>
        <v>251.99999999999997</v>
      </c>
    </row>
    <row r="231" spans="1:47" ht="13.5" hidden="1" outlineLevel="1" x14ac:dyDescent="0.15">
      <c r="A231" s="26">
        <v>4028</v>
      </c>
      <c r="B231" s="20" t="s">
        <v>33</v>
      </c>
      <c r="C231" s="16">
        <v>360</v>
      </c>
      <c r="D231" s="3">
        <v>20</v>
      </c>
      <c r="E231" s="3"/>
      <c r="F231" s="102"/>
      <c r="G231" s="104" t="s">
        <v>752</v>
      </c>
      <c r="H231" s="104" t="s">
        <v>436</v>
      </c>
      <c r="I231" s="21">
        <f t="shared" si="188"/>
        <v>17940</v>
      </c>
      <c r="J231" s="3">
        <v>0</v>
      </c>
      <c r="K231" s="15">
        <v>0.15</v>
      </c>
      <c r="L231" s="15">
        <v>0.3</v>
      </c>
      <c r="M231" s="58"/>
      <c r="N231" s="58">
        <v>0.03</v>
      </c>
      <c r="O231" s="92">
        <f t="shared" si="189"/>
        <v>0</v>
      </c>
      <c r="P231" s="92" t="e">
        <f t="shared" si="190"/>
        <v>#REF!</v>
      </c>
      <c r="Q231" s="92" t="e">
        <f t="shared" si="191"/>
        <v>#REF!</v>
      </c>
      <c r="R231" s="92">
        <f t="shared" si="192"/>
        <v>0</v>
      </c>
      <c r="S231" s="92" t="e">
        <f t="shared" si="193"/>
        <v>#REF!</v>
      </c>
      <c r="T231" s="3" t="e">
        <f>#REF!</f>
        <v>#REF!</v>
      </c>
      <c r="U231" s="3" t="e">
        <f>#REF!*D231</f>
        <v>#REF!</v>
      </c>
      <c r="V231" s="3">
        <f t="shared" si="194"/>
        <v>21.599999999999998</v>
      </c>
      <c r="W231" s="37" t="e">
        <f t="shared" si="195"/>
        <v>#REF!</v>
      </c>
      <c r="X231" s="60" t="e">
        <f>#REF!</f>
        <v>#REF!</v>
      </c>
      <c r="Y231" s="37" t="e">
        <f t="shared" si="196"/>
        <v>#REF!</v>
      </c>
      <c r="Z231" s="16" t="e">
        <f t="shared" si="197"/>
        <v>#REF!</v>
      </c>
      <c r="AA231" s="36" t="e">
        <f t="shared" si="198"/>
        <v>#REF!</v>
      </c>
      <c r="AC231" s="16" t="e">
        <f t="shared" si="199"/>
        <v>#REF!</v>
      </c>
      <c r="AD231" s="3" t="e">
        <f t="shared" si="200"/>
        <v>#REF!</v>
      </c>
      <c r="AE231" s="97" t="e">
        <f t="shared" si="200"/>
        <v>#REF!</v>
      </c>
      <c r="AF231" s="97" t="e">
        <f t="shared" si="201"/>
        <v>#REF!</v>
      </c>
      <c r="AG231" s="3" t="e">
        <f t="shared" si="202"/>
        <v>#REF!</v>
      </c>
      <c r="AH231" s="16" t="e">
        <f t="shared" si="203"/>
        <v>#REF!</v>
      </c>
      <c r="AI231" s="16">
        <f t="shared" si="204"/>
        <v>360</v>
      </c>
      <c r="AK231" s="3">
        <f t="shared" si="205"/>
        <v>255</v>
      </c>
      <c r="AL231" s="204">
        <f t="shared" si="206"/>
        <v>251.99999999999997</v>
      </c>
    </row>
    <row r="232" spans="1:47" ht="13.5" hidden="1" outlineLevel="1" x14ac:dyDescent="0.15">
      <c r="A232" s="26">
        <v>4029</v>
      </c>
      <c r="B232" s="20" t="s">
        <v>34</v>
      </c>
      <c r="C232" s="16">
        <v>660</v>
      </c>
      <c r="D232" s="3">
        <v>15</v>
      </c>
      <c r="E232" s="3"/>
      <c r="F232" s="102"/>
      <c r="G232" s="104" t="s">
        <v>752</v>
      </c>
      <c r="H232" s="104" t="s">
        <v>436</v>
      </c>
      <c r="I232" s="21">
        <f t="shared" si="188"/>
        <v>17940</v>
      </c>
      <c r="J232" s="3">
        <v>0</v>
      </c>
      <c r="K232" s="15">
        <v>0.15</v>
      </c>
      <c r="L232" s="15">
        <v>0.3</v>
      </c>
      <c r="M232" s="58"/>
      <c r="N232" s="58">
        <v>0.03</v>
      </c>
      <c r="O232" s="92">
        <f t="shared" si="189"/>
        <v>0</v>
      </c>
      <c r="P232" s="92" t="e">
        <f t="shared" si="190"/>
        <v>#REF!</v>
      </c>
      <c r="Q232" s="92" t="e">
        <f t="shared" si="191"/>
        <v>#REF!</v>
      </c>
      <c r="R232" s="92">
        <f t="shared" si="192"/>
        <v>0</v>
      </c>
      <c r="S232" s="92" t="e">
        <f t="shared" si="193"/>
        <v>#REF!</v>
      </c>
      <c r="T232" s="3" t="e">
        <f>#REF!</f>
        <v>#REF!</v>
      </c>
      <c r="U232" s="3" t="e">
        <f>#REF!*D232</f>
        <v>#REF!</v>
      </c>
      <c r="V232" s="3">
        <f t="shared" si="194"/>
        <v>39.6</v>
      </c>
      <c r="W232" s="37" t="e">
        <f t="shared" si="195"/>
        <v>#REF!</v>
      </c>
      <c r="X232" s="60" t="e">
        <f>#REF!</f>
        <v>#REF!</v>
      </c>
      <c r="Y232" s="37" t="e">
        <f t="shared" si="196"/>
        <v>#REF!</v>
      </c>
      <c r="Z232" s="16" t="e">
        <f t="shared" si="197"/>
        <v>#REF!</v>
      </c>
      <c r="AA232" s="36" t="e">
        <f t="shared" si="198"/>
        <v>#REF!</v>
      </c>
      <c r="AC232" s="16" t="e">
        <f t="shared" si="199"/>
        <v>#REF!</v>
      </c>
      <c r="AD232" s="3" t="e">
        <f t="shared" si="200"/>
        <v>#REF!</v>
      </c>
      <c r="AE232" s="97" t="e">
        <f t="shared" si="200"/>
        <v>#REF!</v>
      </c>
      <c r="AF232" s="97" t="e">
        <f t="shared" si="201"/>
        <v>#REF!</v>
      </c>
      <c r="AG232" s="3" t="e">
        <f t="shared" si="202"/>
        <v>#REF!</v>
      </c>
      <c r="AH232" s="16" t="e">
        <f t="shared" si="203"/>
        <v>#REF!</v>
      </c>
      <c r="AI232" s="16">
        <f t="shared" si="204"/>
        <v>660</v>
      </c>
      <c r="AK232" s="3">
        <f t="shared" si="205"/>
        <v>465</v>
      </c>
      <c r="AL232" s="204">
        <f t="shared" si="206"/>
        <v>461.99999999999994</v>
      </c>
    </row>
    <row r="233" spans="1:47" ht="13.5" hidden="1" outlineLevel="1" x14ac:dyDescent="0.15">
      <c r="A233" s="26">
        <v>4030</v>
      </c>
      <c r="B233" s="20" t="s">
        <v>35</v>
      </c>
      <c r="C233" s="16">
        <v>600</v>
      </c>
      <c r="D233" s="3">
        <v>20</v>
      </c>
      <c r="E233" s="3">
        <v>15</v>
      </c>
      <c r="F233" s="103" t="s">
        <v>482</v>
      </c>
      <c r="G233" s="104" t="s">
        <v>752</v>
      </c>
      <c r="H233" s="104" t="s">
        <v>436</v>
      </c>
      <c r="I233" s="21">
        <f t="shared" si="188"/>
        <v>17940</v>
      </c>
      <c r="J233" s="3">
        <v>0</v>
      </c>
      <c r="K233" s="15">
        <v>0.15</v>
      </c>
      <c r="L233" s="15">
        <v>0.3</v>
      </c>
      <c r="M233" s="58"/>
      <c r="N233" s="58">
        <v>0.03</v>
      </c>
      <c r="O233" s="92">
        <f t="shared" si="189"/>
        <v>0</v>
      </c>
      <c r="P233" s="92" t="e">
        <f t="shared" si="190"/>
        <v>#REF!</v>
      </c>
      <c r="Q233" s="92" t="e">
        <f t="shared" si="191"/>
        <v>#REF!</v>
      </c>
      <c r="R233" s="92">
        <f t="shared" si="192"/>
        <v>0</v>
      </c>
      <c r="S233" s="92" t="e">
        <f t="shared" si="193"/>
        <v>#REF!</v>
      </c>
      <c r="T233" s="3" t="e">
        <f>#REF!</f>
        <v>#REF!</v>
      </c>
      <c r="U233" s="3" t="e">
        <f>#REF!*D233</f>
        <v>#REF!</v>
      </c>
      <c r="V233" s="3">
        <f t="shared" si="194"/>
        <v>36</v>
      </c>
      <c r="W233" s="37" t="e">
        <f t="shared" si="195"/>
        <v>#REF!</v>
      </c>
      <c r="X233" s="60" t="e">
        <f>#REF!</f>
        <v>#REF!</v>
      </c>
      <c r="Y233" s="37" t="e">
        <f t="shared" si="196"/>
        <v>#REF!</v>
      </c>
      <c r="Z233" s="16" t="e">
        <f t="shared" si="197"/>
        <v>#REF!</v>
      </c>
      <c r="AA233" s="36" t="e">
        <f t="shared" si="198"/>
        <v>#REF!</v>
      </c>
      <c r="AC233" s="16" t="e">
        <f t="shared" si="199"/>
        <v>#REF!</v>
      </c>
      <c r="AD233" s="3" t="e">
        <f t="shared" si="200"/>
        <v>#REF!</v>
      </c>
      <c r="AE233" s="97" t="e">
        <f t="shared" si="200"/>
        <v>#REF!</v>
      </c>
      <c r="AF233" s="97" t="e">
        <f t="shared" si="201"/>
        <v>#REF!</v>
      </c>
      <c r="AG233" s="3" t="e">
        <f t="shared" si="202"/>
        <v>#REF!</v>
      </c>
      <c r="AH233" s="16" t="e">
        <f t="shared" si="203"/>
        <v>#REF!</v>
      </c>
      <c r="AI233" s="16">
        <f t="shared" si="204"/>
        <v>600</v>
      </c>
      <c r="AK233" s="3">
        <f t="shared" si="205"/>
        <v>420</v>
      </c>
      <c r="AL233" s="204">
        <f t="shared" si="206"/>
        <v>420</v>
      </c>
    </row>
    <row r="234" spans="1:47" ht="13.5" hidden="1" outlineLevel="1" x14ac:dyDescent="0.15">
      <c r="A234" s="26">
        <v>4031</v>
      </c>
      <c r="B234" s="20" t="s">
        <v>36</v>
      </c>
      <c r="C234" s="16">
        <v>470</v>
      </c>
      <c r="D234" s="3">
        <v>20</v>
      </c>
      <c r="E234" s="3"/>
      <c r="F234" s="102"/>
      <c r="G234" s="104" t="s">
        <v>752</v>
      </c>
      <c r="H234" s="104" t="s">
        <v>436</v>
      </c>
      <c r="I234" s="21">
        <f t="shared" si="188"/>
        <v>17940</v>
      </c>
      <c r="J234" s="3">
        <v>0</v>
      </c>
      <c r="K234" s="15">
        <v>0.15</v>
      </c>
      <c r="L234" s="15">
        <v>0.3</v>
      </c>
      <c r="M234" s="58"/>
      <c r="N234" s="58">
        <v>0.03</v>
      </c>
      <c r="O234" s="92">
        <f t="shared" si="189"/>
        <v>0</v>
      </c>
      <c r="P234" s="92" t="e">
        <f t="shared" si="190"/>
        <v>#REF!</v>
      </c>
      <c r="Q234" s="92" t="e">
        <f t="shared" si="191"/>
        <v>#REF!</v>
      </c>
      <c r="R234" s="92">
        <f t="shared" si="192"/>
        <v>0</v>
      </c>
      <c r="S234" s="92" t="e">
        <f t="shared" si="193"/>
        <v>#REF!</v>
      </c>
      <c r="T234" s="3" t="e">
        <f>#REF!</f>
        <v>#REF!</v>
      </c>
      <c r="U234" s="3" t="e">
        <f>#REF!*D234</f>
        <v>#REF!</v>
      </c>
      <c r="V234" s="3">
        <f t="shared" si="194"/>
        <v>28.2</v>
      </c>
      <c r="W234" s="37" t="e">
        <f t="shared" si="195"/>
        <v>#REF!</v>
      </c>
      <c r="X234" s="60" t="e">
        <f>#REF!</f>
        <v>#REF!</v>
      </c>
      <c r="Y234" s="37" t="e">
        <f t="shared" si="196"/>
        <v>#REF!</v>
      </c>
      <c r="Z234" s="16" t="e">
        <f t="shared" si="197"/>
        <v>#REF!</v>
      </c>
      <c r="AA234" s="36" t="e">
        <f t="shared" si="198"/>
        <v>#REF!</v>
      </c>
      <c r="AC234" s="16" t="e">
        <f t="shared" si="199"/>
        <v>#REF!</v>
      </c>
      <c r="AD234" s="3" t="e">
        <f t="shared" si="200"/>
        <v>#REF!</v>
      </c>
      <c r="AE234" s="97" t="e">
        <f t="shared" si="200"/>
        <v>#REF!</v>
      </c>
      <c r="AF234" s="97" t="e">
        <f t="shared" si="201"/>
        <v>#REF!</v>
      </c>
      <c r="AG234" s="3" t="e">
        <f t="shared" si="202"/>
        <v>#REF!</v>
      </c>
      <c r="AH234" s="16" t="e">
        <f t="shared" si="203"/>
        <v>#REF!</v>
      </c>
      <c r="AI234" s="16">
        <f t="shared" si="204"/>
        <v>470</v>
      </c>
      <c r="AK234" s="3">
        <f t="shared" si="205"/>
        <v>330</v>
      </c>
      <c r="AL234" s="204">
        <f t="shared" si="206"/>
        <v>329</v>
      </c>
    </row>
    <row r="235" spans="1:47" ht="13.5" hidden="1" outlineLevel="1" x14ac:dyDescent="0.15">
      <c r="A235" s="26">
        <v>4032</v>
      </c>
      <c r="B235" s="20" t="s">
        <v>240</v>
      </c>
      <c r="C235" s="16">
        <v>300</v>
      </c>
      <c r="D235" s="3">
        <v>10</v>
      </c>
      <c r="E235" s="3"/>
      <c r="F235" s="102"/>
      <c r="G235" s="104" t="s">
        <v>752</v>
      </c>
      <c r="H235" s="104" t="s">
        <v>436</v>
      </c>
      <c r="I235" s="21">
        <f t="shared" si="188"/>
        <v>17940</v>
      </c>
      <c r="J235" s="3">
        <v>0</v>
      </c>
      <c r="K235" s="15">
        <v>0.15</v>
      </c>
      <c r="L235" s="15">
        <v>0.3</v>
      </c>
      <c r="M235" s="58"/>
      <c r="N235" s="58">
        <v>0.03</v>
      </c>
      <c r="O235" s="92">
        <f t="shared" si="189"/>
        <v>0</v>
      </c>
      <c r="P235" s="92" t="e">
        <f t="shared" si="190"/>
        <v>#REF!</v>
      </c>
      <c r="Q235" s="92" t="e">
        <f t="shared" si="191"/>
        <v>#REF!</v>
      </c>
      <c r="R235" s="92">
        <f t="shared" si="192"/>
        <v>0</v>
      </c>
      <c r="S235" s="92" t="e">
        <f t="shared" si="193"/>
        <v>#REF!</v>
      </c>
      <c r="T235" s="3" t="e">
        <f>#REF!</f>
        <v>#REF!</v>
      </c>
      <c r="U235" s="3" t="e">
        <f>#REF!*D235</f>
        <v>#REF!</v>
      </c>
      <c r="V235" s="3">
        <f t="shared" si="194"/>
        <v>18</v>
      </c>
      <c r="W235" s="37" t="e">
        <f t="shared" si="195"/>
        <v>#REF!</v>
      </c>
      <c r="X235" s="60" t="e">
        <f>#REF!</f>
        <v>#REF!</v>
      </c>
      <c r="Y235" s="37" t="e">
        <f t="shared" si="196"/>
        <v>#REF!</v>
      </c>
      <c r="Z235" s="16" t="e">
        <f t="shared" si="197"/>
        <v>#REF!</v>
      </c>
      <c r="AA235" s="36" t="e">
        <f t="shared" si="198"/>
        <v>#REF!</v>
      </c>
      <c r="AC235" s="16" t="e">
        <f t="shared" si="199"/>
        <v>#REF!</v>
      </c>
      <c r="AD235" s="3" t="e">
        <f t="shared" si="200"/>
        <v>#REF!</v>
      </c>
      <c r="AE235" s="97" t="e">
        <f t="shared" si="200"/>
        <v>#REF!</v>
      </c>
      <c r="AF235" s="97" t="e">
        <f t="shared" si="201"/>
        <v>#REF!</v>
      </c>
      <c r="AG235" s="3" t="e">
        <f t="shared" si="202"/>
        <v>#REF!</v>
      </c>
      <c r="AH235" s="16" t="e">
        <f t="shared" si="203"/>
        <v>#REF!</v>
      </c>
      <c r="AI235" s="16">
        <f t="shared" si="204"/>
        <v>300</v>
      </c>
      <c r="AK235" s="3">
        <f t="shared" si="205"/>
        <v>210</v>
      </c>
      <c r="AL235" s="204">
        <f t="shared" si="206"/>
        <v>210</v>
      </c>
    </row>
    <row r="236" spans="1:47" s="12" customFormat="1" ht="13.5" hidden="1" x14ac:dyDescent="0.15">
      <c r="A236" s="25">
        <v>5000</v>
      </c>
      <c r="B236" s="56" t="s">
        <v>37</v>
      </c>
      <c r="C236" s="212"/>
      <c r="D236" s="56"/>
      <c r="E236" s="56"/>
      <c r="F236" s="128"/>
      <c r="G236" s="137"/>
      <c r="H236" s="137"/>
      <c r="I236" s="5"/>
      <c r="J236" s="6"/>
      <c r="K236" s="7"/>
      <c r="L236" s="7"/>
      <c r="M236" s="7"/>
      <c r="N236" s="7"/>
      <c r="O236" s="8"/>
      <c r="P236" s="8"/>
      <c r="Q236" s="8"/>
      <c r="R236" s="8"/>
      <c r="S236" s="8"/>
      <c r="T236" s="6"/>
      <c r="U236" s="6"/>
      <c r="V236" s="6"/>
      <c r="W236" s="5"/>
      <c r="X236" s="5"/>
      <c r="Y236" s="5"/>
      <c r="Z236" s="5"/>
      <c r="AA236" s="10"/>
      <c r="AB236" s="11"/>
      <c r="AC236" s="212"/>
      <c r="AD236" s="57"/>
      <c r="AE236" s="96"/>
      <c r="AF236" s="96"/>
      <c r="AG236" s="57"/>
      <c r="AH236" s="212"/>
      <c r="AI236" s="212"/>
      <c r="AK236" s="57"/>
      <c r="AL236" s="204"/>
      <c r="AM236" s="180"/>
      <c r="AN236" s="180"/>
      <c r="AO236" s="182"/>
      <c r="AQ236" s="177"/>
      <c r="AR236" s="185"/>
      <c r="AT236" s="177"/>
      <c r="AU236" s="185"/>
    </row>
    <row r="237" spans="1:47" s="12" customFormat="1" ht="13.5" hidden="1" outlineLevel="1" collapsed="1" x14ac:dyDescent="0.15">
      <c r="A237" s="25"/>
      <c r="B237" s="56" t="s">
        <v>296</v>
      </c>
      <c r="C237" s="212"/>
      <c r="D237" s="56"/>
      <c r="E237" s="56"/>
      <c r="F237" s="128"/>
      <c r="G237" s="137"/>
      <c r="H237" s="137"/>
      <c r="I237" s="5"/>
      <c r="J237" s="6"/>
      <c r="K237" s="7"/>
      <c r="L237" s="7"/>
      <c r="M237" s="64"/>
      <c r="N237" s="64"/>
      <c r="O237" s="8"/>
      <c r="P237" s="8"/>
      <c r="Q237" s="8"/>
      <c r="R237" s="8"/>
      <c r="S237" s="8"/>
      <c r="T237" s="6"/>
      <c r="U237" s="6"/>
      <c r="V237" s="6"/>
      <c r="W237" s="5"/>
      <c r="X237" s="5"/>
      <c r="Y237" s="5"/>
      <c r="Z237" s="5"/>
      <c r="AA237" s="10"/>
      <c r="AB237" s="11"/>
      <c r="AC237" s="212"/>
      <c r="AD237" s="57"/>
      <c r="AE237" s="96"/>
      <c r="AF237" s="96"/>
      <c r="AG237" s="57"/>
      <c r="AH237" s="212"/>
      <c r="AI237" s="212"/>
      <c r="AK237" s="57"/>
      <c r="AL237" s="204"/>
      <c r="AM237" s="180"/>
      <c r="AN237" s="180"/>
      <c r="AO237" s="182"/>
      <c r="AQ237" s="177"/>
      <c r="AR237" s="185"/>
      <c r="AT237" s="177"/>
      <c r="AU237" s="185"/>
    </row>
    <row r="238" spans="1:47" ht="13.5" hidden="1" outlineLevel="1" x14ac:dyDescent="0.15">
      <c r="A238" s="26">
        <v>5001</v>
      </c>
      <c r="B238" s="20" t="s">
        <v>218</v>
      </c>
      <c r="C238" s="16">
        <v>1200</v>
      </c>
      <c r="D238" s="3">
        <v>25</v>
      </c>
      <c r="E238" s="3">
        <v>10</v>
      </c>
      <c r="F238" s="103" t="s">
        <v>219</v>
      </c>
      <c r="G238" s="104">
        <v>110</v>
      </c>
      <c r="H238" s="104" t="s">
        <v>480</v>
      </c>
      <c r="I238" s="21">
        <f t="shared" ref="I238:I246" si="207">((247*12)+(52*7)+(52*5))*60/12</f>
        <v>17940</v>
      </c>
      <c r="J238" s="3">
        <v>21000</v>
      </c>
      <c r="K238" s="15"/>
      <c r="L238" s="15">
        <v>0.3</v>
      </c>
      <c r="M238" s="58"/>
      <c r="N238" s="58">
        <v>0.03</v>
      </c>
      <c r="O238" s="92">
        <f t="shared" ref="O238:O246" si="208">J238/I238*D238</f>
        <v>29.264214046822744</v>
      </c>
      <c r="P238" s="92" t="e">
        <f t="shared" ref="P238:P246" si="209">(C238-T238-U238)*K238</f>
        <v>#REF!</v>
      </c>
      <c r="Q238" s="92" t="e">
        <f t="shared" ref="Q238:Q246" si="210">(C238-T238-U238)*L238</f>
        <v>#REF!</v>
      </c>
      <c r="R238" s="92">
        <f t="shared" ref="R238:R246" si="211">(C238*M238)</f>
        <v>0</v>
      </c>
      <c r="S238" s="92" t="e">
        <f t="shared" ref="S238:S246" si="212">(C238-T238-U238)*N238</f>
        <v>#REF!</v>
      </c>
      <c r="T238" s="3" t="e">
        <f>#REF!</f>
        <v>#REF!</v>
      </c>
      <c r="U238" s="3" t="e">
        <f>#REF!*D238</f>
        <v>#REF!</v>
      </c>
      <c r="V238" s="3">
        <f t="shared" ref="V238:V247" si="213">C238*0.06</f>
        <v>72</v>
      </c>
      <c r="W238" s="37" t="e">
        <f t="shared" ref="W238:W247" si="214">SUM(O238:V238)</f>
        <v>#REF!</v>
      </c>
      <c r="X238" s="60" t="e">
        <f>#REF!</f>
        <v>#REF!</v>
      </c>
      <c r="Y238" s="37" t="e">
        <f t="shared" ref="Y238:Y247" si="215">O238*X238</f>
        <v>#REF!</v>
      </c>
      <c r="Z238" s="16" t="e">
        <f>W238+Y238</f>
        <v>#REF!</v>
      </c>
      <c r="AA238" s="36" t="e">
        <f t="shared" ref="AA238:AA247" si="216">(C238-Z238)/Z238</f>
        <v>#REF!</v>
      </c>
      <c r="AC238" s="16" t="e">
        <f t="shared" ref="AC238:AC247" si="217">AD238+AE238+AF238</f>
        <v>#REF!</v>
      </c>
      <c r="AD238" s="3" t="e">
        <f t="shared" ref="AD238:AE247" si="218">T238</f>
        <v>#REF!</v>
      </c>
      <c r="AE238" s="97" t="e">
        <f t="shared" si="218"/>
        <v>#REF!</v>
      </c>
      <c r="AF238" s="97" t="e">
        <f t="shared" ref="AF238:AF247" si="219">(C238-Z238)*0.15</f>
        <v>#REF!</v>
      </c>
      <c r="AG238" s="3" t="e">
        <f t="shared" ref="AG238:AG246" si="220">AE238+AF238</f>
        <v>#REF!</v>
      </c>
      <c r="AH238" s="16" t="e">
        <f t="shared" ref="AH238:AH247" si="221">AI238-AC238</f>
        <v>#REF!</v>
      </c>
      <c r="AI238" s="16">
        <f t="shared" ref="AI238:AI247" si="222">C238</f>
        <v>1200</v>
      </c>
      <c r="AK238" s="3">
        <f t="shared" ref="AK238:AK246" si="223">CEILING(AL238,5)</f>
        <v>840</v>
      </c>
      <c r="AL238" s="204">
        <f t="shared" ref="AL238:AL247" si="224">C238*0.7</f>
        <v>840</v>
      </c>
    </row>
    <row r="239" spans="1:47" ht="13.5" hidden="1" outlineLevel="1" x14ac:dyDescent="0.15">
      <c r="A239" s="26">
        <v>5006</v>
      </c>
      <c r="B239" s="20" t="s">
        <v>176</v>
      </c>
      <c r="C239" s="16">
        <v>200</v>
      </c>
      <c r="D239" s="3">
        <v>2</v>
      </c>
      <c r="E239" s="3"/>
      <c r="F239" s="102"/>
      <c r="G239" s="104">
        <v>110</v>
      </c>
      <c r="H239" s="104" t="s">
        <v>480</v>
      </c>
      <c r="I239" s="21">
        <f t="shared" si="207"/>
        <v>17940</v>
      </c>
      <c r="J239" s="3">
        <v>21000</v>
      </c>
      <c r="K239" s="15"/>
      <c r="L239" s="15">
        <v>0.3</v>
      </c>
      <c r="M239" s="58"/>
      <c r="N239" s="58">
        <v>0.03</v>
      </c>
      <c r="O239" s="92">
        <f t="shared" si="208"/>
        <v>2.3411371237458196</v>
      </c>
      <c r="P239" s="92" t="e">
        <f t="shared" si="209"/>
        <v>#REF!</v>
      </c>
      <c r="Q239" s="92" t="e">
        <f t="shared" si="210"/>
        <v>#REF!</v>
      </c>
      <c r="R239" s="92">
        <f t="shared" si="211"/>
        <v>0</v>
      </c>
      <c r="S239" s="92" t="e">
        <f t="shared" si="212"/>
        <v>#REF!</v>
      </c>
      <c r="T239" s="3" t="e">
        <f>#REF!</f>
        <v>#REF!</v>
      </c>
      <c r="U239" s="3" t="e">
        <f>#REF!*D239</f>
        <v>#REF!</v>
      </c>
      <c r="V239" s="3">
        <f t="shared" si="213"/>
        <v>12</v>
      </c>
      <c r="W239" s="37" t="e">
        <f t="shared" si="214"/>
        <v>#REF!</v>
      </c>
      <c r="X239" s="60" t="e">
        <f>#REF!</f>
        <v>#REF!</v>
      </c>
      <c r="Y239" s="37" t="e">
        <f t="shared" si="215"/>
        <v>#REF!</v>
      </c>
      <c r="Z239" s="16" t="e">
        <f>W239+Y239</f>
        <v>#REF!</v>
      </c>
      <c r="AA239" s="36" t="e">
        <f t="shared" si="216"/>
        <v>#REF!</v>
      </c>
      <c r="AC239" s="16" t="e">
        <f t="shared" si="217"/>
        <v>#REF!</v>
      </c>
      <c r="AD239" s="3" t="e">
        <f t="shared" si="218"/>
        <v>#REF!</v>
      </c>
      <c r="AE239" s="97" t="e">
        <f t="shared" si="218"/>
        <v>#REF!</v>
      </c>
      <c r="AF239" s="97" t="e">
        <f t="shared" si="219"/>
        <v>#REF!</v>
      </c>
      <c r="AG239" s="3" t="e">
        <f t="shared" si="220"/>
        <v>#REF!</v>
      </c>
      <c r="AH239" s="16" t="e">
        <f t="shared" si="221"/>
        <v>#REF!</v>
      </c>
      <c r="AI239" s="16">
        <f t="shared" si="222"/>
        <v>200</v>
      </c>
      <c r="AK239" s="3">
        <f t="shared" si="223"/>
        <v>140</v>
      </c>
      <c r="AL239" s="204">
        <f t="shared" si="224"/>
        <v>140</v>
      </c>
    </row>
    <row r="240" spans="1:47" ht="13.5" hidden="1" outlineLevel="1" x14ac:dyDescent="0.15">
      <c r="A240" s="26">
        <v>5021</v>
      </c>
      <c r="B240" s="20" t="s">
        <v>317</v>
      </c>
      <c r="C240" s="16">
        <v>350</v>
      </c>
      <c r="D240" s="3">
        <v>10</v>
      </c>
      <c r="E240" s="3"/>
      <c r="F240" s="102"/>
      <c r="G240" s="104">
        <v>110</v>
      </c>
      <c r="H240" s="104" t="s">
        <v>480</v>
      </c>
      <c r="I240" s="21">
        <f t="shared" si="207"/>
        <v>17940</v>
      </c>
      <c r="J240" s="3">
        <v>21000</v>
      </c>
      <c r="K240" s="15"/>
      <c r="L240" s="15">
        <v>0.3</v>
      </c>
      <c r="M240" s="58"/>
      <c r="N240" s="58">
        <v>0.03</v>
      </c>
      <c r="O240" s="92">
        <f t="shared" si="208"/>
        <v>11.705685618729099</v>
      </c>
      <c r="P240" s="92" t="e">
        <f t="shared" si="209"/>
        <v>#REF!</v>
      </c>
      <c r="Q240" s="92" t="e">
        <f t="shared" si="210"/>
        <v>#REF!</v>
      </c>
      <c r="R240" s="92">
        <f t="shared" si="211"/>
        <v>0</v>
      </c>
      <c r="S240" s="92" t="e">
        <f t="shared" si="212"/>
        <v>#REF!</v>
      </c>
      <c r="T240" s="3" t="e">
        <f>#REF!</f>
        <v>#REF!</v>
      </c>
      <c r="U240" s="3" t="e">
        <f>#REF!*D240</f>
        <v>#REF!</v>
      </c>
      <c r="V240" s="3">
        <f t="shared" si="213"/>
        <v>21</v>
      </c>
      <c r="W240" s="37" t="e">
        <f t="shared" si="214"/>
        <v>#REF!</v>
      </c>
      <c r="X240" s="60" t="e">
        <f>#REF!</f>
        <v>#REF!</v>
      </c>
      <c r="Y240" s="37" t="e">
        <f t="shared" si="215"/>
        <v>#REF!</v>
      </c>
      <c r="Z240" s="16" t="e">
        <f>W240+Y240</f>
        <v>#REF!</v>
      </c>
      <c r="AA240" s="36" t="e">
        <f t="shared" si="216"/>
        <v>#REF!</v>
      </c>
      <c r="AC240" s="16" t="e">
        <f t="shared" si="217"/>
        <v>#REF!</v>
      </c>
      <c r="AD240" s="3" t="e">
        <f t="shared" si="218"/>
        <v>#REF!</v>
      </c>
      <c r="AE240" s="97" t="e">
        <f t="shared" si="218"/>
        <v>#REF!</v>
      </c>
      <c r="AF240" s="97" t="e">
        <f t="shared" si="219"/>
        <v>#REF!</v>
      </c>
      <c r="AG240" s="3" t="e">
        <f t="shared" si="220"/>
        <v>#REF!</v>
      </c>
      <c r="AH240" s="16" t="e">
        <f t="shared" si="221"/>
        <v>#REF!</v>
      </c>
      <c r="AI240" s="16">
        <f t="shared" si="222"/>
        <v>350</v>
      </c>
      <c r="AK240" s="3">
        <f t="shared" si="223"/>
        <v>245</v>
      </c>
      <c r="AL240" s="204">
        <f t="shared" si="224"/>
        <v>244.99999999999997</v>
      </c>
    </row>
    <row r="241" spans="1:47" ht="25.5" hidden="1" outlineLevel="1" x14ac:dyDescent="0.15">
      <c r="A241" s="26">
        <v>5020</v>
      </c>
      <c r="B241" s="20" t="s">
        <v>230</v>
      </c>
      <c r="C241" s="16">
        <v>3000</v>
      </c>
      <c r="D241" s="3">
        <v>30</v>
      </c>
      <c r="E241" s="3"/>
      <c r="F241" s="103"/>
      <c r="G241" s="104">
        <v>110</v>
      </c>
      <c r="H241" s="104" t="s">
        <v>480</v>
      </c>
      <c r="I241" s="21">
        <f t="shared" si="207"/>
        <v>17940</v>
      </c>
      <c r="J241" s="3">
        <v>21000</v>
      </c>
      <c r="K241" s="15"/>
      <c r="L241" s="15">
        <v>0.3</v>
      </c>
      <c r="M241" s="58"/>
      <c r="N241" s="58">
        <v>0.03</v>
      </c>
      <c r="O241" s="92">
        <f t="shared" si="208"/>
        <v>35.117056856187297</v>
      </c>
      <c r="P241" s="92" t="e">
        <f t="shared" si="209"/>
        <v>#REF!</v>
      </c>
      <c r="Q241" s="92" t="e">
        <f t="shared" si="210"/>
        <v>#REF!</v>
      </c>
      <c r="R241" s="92">
        <f t="shared" si="211"/>
        <v>0</v>
      </c>
      <c r="S241" s="92" t="e">
        <f t="shared" si="212"/>
        <v>#REF!</v>
      </c>
      <c r="T241" s="3" t="e">
        <f>#REF!</f>
        <v>#REF!</v>
      </c>
      <c r="U241" s="3" t="e">
        <f>#REF!*D241</f>
        <v>#REF!</v>
      </c>
      <c r="V241" s="3">
        <f t="shared" si="213"/>
        <v>180</v>
      </c>
      <c r="W241" s="37" t="e">
        <f t="shared" si="214"/>
        <v>#REF!</v>
      </c>
      <c r="X241" s="60" t="e">
        <f>#REF!</f>
        <v>#REF!</v>
      </c>
      <c r="Y241" s="37" t="e">
        <f t="shared" si="215"/>
        <v>#REF!</v>
      </c>
      <c r="Z241" s="16" t="e">
        <f>W241+Y241</f>
        <v>#REF!</v>
      </c>
      <c r="AA241" s="36" t="e">
        <f t="shared" si="216"/>
        <v>#REF!</v>
      </c>
      <c r="AC241" s="16" t="e">
        <f t="shared" si="217"/>
        <v>#REF!</v>
      </c>
      <c r="AD241" s="3" t="e">
        <f t="shared" si="218"/>
        <v>#REF!</v>
      </c>
      <c r="AE241" s="97" t="e">
        <f t="shared" si="218"/>
        <v>#REF!</v>
      </c>
      <c r="AF241" s="97" t="e">
        <f t="shared" si="219"/>
        <v>#REF!</v>
      </c>
      <c r="AG241" s="3" t="e">
        <f t="shared" si="220"/>
        <v>#REF!</v>
      </c>
      <c r="AH241" s="16" t="e">
        <f t="shared" si="221"/>
        <v>#REF!</v>
      </c>
      <c r="AI241" s="16">
        <f t="shared" si="222"/>
        <v>3000</v>
      </c>
      <c r="AK241" s="3">
        <f t="shared" si="223"/>
        <v>2100</v>
      </c>
      <c r="AL241" s="204">
        <f t="shared" si="224"/>
        <v>2100</v>
      </c>
    </row>
    <row r="242" spans="1:47" ht="13.5" hidden="1" outlineLevel="1" x14ac:dyDescent="0.15">
      <c r="A242" s="17">
        <v>5007</v>
      </c>
      <c r="B242" s="20" t="s">
        <v>41</v>
      </c>
      <c r="C242" s="16">
        <v>1000</v>
      </c>
      <c r="D242" s="3">
        <v>30</v>
      </c>
      <c r="E242" s="3"/>
      <c r="F242" s="102"/>
      <c r="G242" s="104">
        <v>110</v>
      </c>
      <c r="H242" s="104" t="s">
        <v>480</v>
      </c>
      <c r="I242" s="21">
        <f t="shared" si="207"/>
        <v>17940</v>
      </c>
      <c r="J242" s="3">
        <v>21000</v>
      </c>
      <c r="K242" s="15"/>
      <c r="L242" s="15">
        <v>0.3</v>
      </c>
      <c r="M242" s="58"/>
      <c r="N242" s="58">
        <v>0.03</v>
      </c>
      <c r="O242" s="92">
        <f t="shared" si="208"/>
        <v>35.117056856187297</v>
      </c>
      <c r="P242" s="92" t="e">
        <f t="shared" si="209"/>
        <v>#REF!</v>
      </c>
      <c r="Q242" s="92" t="e">
        <f t="shared" si="210"/>
        <v>#REF!</v>
      </c>
      <c r="R242" s="92">
        <f t="shared" si="211"/>
        <v>0</v>
      </c>
      <c r="S242" s="92" t="e">
        <f t="shared" si="212"/>
        <v>#REF!</v>
      </c>
      <c r="T242" s="3" t="e">
        <f>#REF!</f>
        <v>#REF!</v>
      </c>
      <c r="U242" s="3" t="e">
        <f>#REF!*D242</f>
        <v>#REF!</v>
      </c>
      <c r="V242" s="3">
        <f t="shared" si="213"/>
        <v>60</v>
      </c>
      <c r="W242" s="37" t="e">
        <f t="shared" si="214"/>
        <v>#REF!</v>
      </c>
      <c r="X242" s="60" t="e">
        <f>#REF!</f>
        <v>#REF!</v>
      </c>
      <c r="Y242" s="37" t="e">
        <f t="shared" si="215"/>
        <v>#REF!</v>
      </c>
      <c r="Z242" s="16" t="e">
        <f>W242+Y242</f>
        <v>#REF!</v>
      </c>
      <c r="AA242" s="36" t="e">
        <f t="shared" si="216"/>
        <v>#REF!</v>
      </c>
      <c r="AC242" s="16" t="e">
        <f t="shared" si="217"/>
        <v>#REF!</v>
      </c>
      <c r="AD242" s="3" t="e">
        <f t="shared" si="218"/>
        <v>#REF!</v>
      </c>
      <c r="AE242" s="97" t="e">
        <f t="shared" si="218"/>
        <v>#REF!</v>
      </c>
      <c r="AF242" s="97" t="e">
        <f t="shared" si="219"/>
        <v>#REF!</v>
      </c>
      <c r="AG242" s="3" t="e">
        <f t="shared" si="220"/>
        <v>#REF!</v>
      </c>
      <c r="AH242" s="16" t="e">
        <f t="shared" si="221"/>
        <v>#REF!</v>
      </c>
      <c r="AI242" s="16">
        <f t="shared" si="222"/>
        <v>1000</v>
      </c>
      <c r="AK242" s="3">
        <f t="shared" si="223"/>
        <v>700</v>
      </c>
      <c r="AL242" s="204">
        <f t="shared" si="224"/>
        <v>700</v>
      </c>
    </row>
    <row r="243" spans="1:47" s="42" customFormat="1" ht="13.5" hidden="1" outlineLevel="1" x14ac:dyDescent="0.15">
      <c r="A243" s="33">
        <v>5019</v>
      </c>
      <c r="B243" s="40" t="s">
        <v>208</v>
      </c>
      <c r="C243" s="34">
        <v>2000</v>
      </c>
      <c r="D243" s="16">
        <v>30</v>
      </c>
      <c r="E243" s="16">
        <v>15</v>
      </c>
      <c r="F243" s="102" t="s">
        <v>209</v>
      </c>
      <c r="G243" s="139">
        <v>110</v>
      </c>
      <c r="H243" s="139" t="s">
        <v>767</v>
      </c>
      <c r="I243" s="35">
        <f t="shared" si="207"/>
        <v>17940</v>
      </c>
      <c r="J243" s="3">
        <v>0</v>
      </c>
      <c r="K243" s="41"/>
      <c r="L243" s="41"/>
      <c r="M243" s="58"/>
      <c r="N243" s="36">
        <v>0.03</v>
      </c>
      <c r="O243" s="93">
        <f>O244+O245</f>
        <v>17.558528428093648</v>
      </c>
      <c r="P243" s="92" t="e">
        <f t="shared" si="209"/>
        <v>#REF!</v>
      </c>
      <c r="Q243" s="92" t="e">
        <f t="shared" si="210"/>
        <v>#REF!</v>
      </c>
      <c r="R243" s="93">
        <f t="shared" ref="R243:Z243" si="225">R244+R245</f>
        <v>0</v>
      </c>
      <c r="S243" s="93" t="e">
        <f t="shared" si="225"/>
        <v>#REF!</v>
      </c>
      <c r="T243" s="16" t="e">
        <f t="shared" si="225"/>
        <v>#REF!</v>
      </c>
      <c r="U243" s="16" t="e">
        <f t="shared" si="225"/>
        <v>#REF!</v>
      </c>
      <c r="V243" s="3">
        <f t="shared" si="213"/>
        <v>120</v>
      </c>
      <c r="W243" s="37" t="e">
        <f t="shared" si="214"/>
        <v>#REF!</v>
      </c>
      <c r="X243" s="38" t="e">
        <f>#REF!</f>
        <v>#REF!</v>
      </c>
      <c r="Y243" s="16" t="e">
        <f t="shared" si="225"/>
        <v>#REF!</v>
      </c>
      <c r="Z243" s="16" t="e">
        <f t="shared" si="225"/>
        <v>#REF!</v>
      </c>
      <c r="AA243" s="36" t="e">
        <f t="shared" si="216"/>
        <v>#REF!</v>
      </c>
      <c r="AB243" s="39"/>
      <c r="AC243" s="16" t="e">
        <f t="shared" si="217"/>
        <v>#REF!</v>
      </c>
      <c r="AD243" s="16" t="e">
        <f t="shared" si="218"/>
        <v>#REF!</v>
      </c>
      <c r="AE243" s="98" t="e">
        <f t="shared" si="218"/>
        <v>#REF!</v>
      </c>
      <c r="AF243" s="97" t="e">
        <f t="shared" si="219"/>
        <v>#REF!</v>
      </c>
      <c r="AG243" s="3" t="e">
        <f t="shared" si="220"/>
        <v>#REF!</v>
      </c>
      <c r="AH243" s="16" t="e">
        <f t="shared" si="221"/>
        <v>#REF!</v>
      </c>
      <c r="AI243" s="16">
        <f t="shared" si="222"/>
        <v>2000</v>
      </c>
      <c r="AK243" s="3">
        <f t="shared" si="223"/>
        <v>1400</v>
      </c>
      <c r="AL243" s="204">
        <f t="shared" si="224"/>
        <v>1400</v>
      </c>
      <c r="AM243" s="88"/>
      <c r="AN243" s="88"/>
      <c r="AQ243" s="171"/>
      <c r="AR243" s="166"/>
      <c r="AT243" s="171"/>
      <c r="AU243" s="166"/>
    </row>
    <row r="244" spans="1:47" ht="13.5" hidden="1" outlineLevel="2" x14ac:dyDescent="0.15">
      <c r="A244" s="26"/>
      <c r="B244" s="20" t="s">
        <v>208</v>
      </c>
      <c r="C244" s="16">
        <v>1000</v>
      </c>
      <c r="D244" s="3">
        <v>15</v>
      </c>
      <c r="E244" s="3"/>
      <c r="F244" s="103"/>
      <c r="G244" s="104">
        <v>110</v>
      </c>
      <c r="H244" s="104" t="s">
        <v>768</v>
      </c>
      <c r="I244" s="21">
        <f t="shared" si="207"/>
        <v>17940</v>
      </c>
      <c r="J244" s="3">
        <v>0</v>
      </c>
      <c r="K244" s="15"/>
      <c r="L244" s="15">
        <v>0.35</v>
      </c>
      <c r="M244" s="58"/>
      <c r="N244" s="58">
        <v>0.03</v>
      </c>
      <c r="O244" s="92">
        <f t="shared" si="208"/>
        <v>0</v>
      </c>
      <c r="P244" s="92" t="e">
        <f t="shared" si="209"/>
        <v>#REF!</v>
      </c>
      <c r="Q244" s="92" t="e">
        <f t="shared" si="210"/>
        <v>#REF!</v>
      </c>
      <c r="R244" s="92">
        <f t="shared" si="211"/>
        <v>0</v>
      </c>
      <c r="S244" s="92" t="e">
        <f t="shared" si="212"/>
        <v>#REF!</v>
      </c>
      <c r="T244" s="3" t="e">
        <f>#REF!</f>
        <v>#REF!</v>
      </c>
      <c r="U244" s="3" t="e">
        <f>#REF!*D244</f>
        <v>#REF!</v>
      </c>
      <c r="V244" s="3">
        <f t="shared" si="213"/>
        <v>60</v>
      </c>
      <c r="W244" s="37" t="e">
        <f t="shared" si="214"/>
        <v>#REF!</v>
      </c>
      <c r="X244" s="60" t="e">
        <f>#REF!</f>
        <v>#REF!</v>
      </c>
      <c r="Y244" s="37" t="e">
        <f>21000/I244*D244*X244</f>
        <v>#REF!</v>
      </c>
      <c r="Z244" s="16" t="e">
        <f>W244+Y244</f>
        <v>#REF!</v>
      </c>
      <c r="AA244" s="36" t="e">
        <f t="shared" si="216"/>
        <v>#REF!</v>
      </c>
      <c r="AC244" s="16" t="e">
        <f t="shared" si="217"/>
        <v>#REF!</v>
      </c>
      <c r="AD244" s="3" t="e">
        <f t="shared" si="218"/>
        <v>#REF!</v>
      </c>
      <c r="AE244" s="97" t="e">
        <f t="shared" si="218"/>
        <v>#REF!</v>
      </c>
      <c r="AF244" s="97" t="e">
        <f t="shared" si="219"/>
        <v>#REF!</v>
      </c>
      <c r="AG244" s="3" t="e">
        <f t="shared" si="220"/>
        <v>#REF!</v>
      </c>
      <c r="AH244" s="16" t="e">
        <f t="shared" si="221"/>
        <v>#REF!</v>
      </c>
      <c r="AI244" s="16">
        <f t="shared" si="222"/>
        <v>1000</v>
      </c>
      <c r="AK244" s="3">
        <f t="shared" si="223"/>
        <v>700</v>
      </c>
      <c r="AL244" s="204">
        <f t="shared" si="224"/>
        <v>700</v>
      </c>
    </row>
    <row r="245" spans="1:47" ht="13.5" hidden="1" outlineLevel="2" x14ac:dyDescent="0.15">
      <c r="A245" s="26"/>
      <c r="B245" s="20" t="s">
        <v>208</v>
      </c>
      <c r="C245" s="16">
        <v>1000</v>
      </c>
      <c r="D245" s="3">
        <v>15</v>
      </c>
      <c r="E245" s="3">
        <v>15</v>
      </c>
      <c r="F245" s="103" t="s">
        <v>209</v>
      </c>
      <c r="G245" s="104">
        <v>110</v>
      </c>
      <c r="H245" s="104" t="s">
        <v>480</v>
      </c>
      <c r="I245" s="21">
        <f t="shared" si="207"/>
        <v>17940</v>
      </c>
      <c r="J245" s="3">
        <v>21000</v>
      </c>
      <c r="K245" s="15"/>
      <c r="L245" s="15">
        <v>0.3</v>
      </c>
      <c r="M245" s="58"/>
      <c r="N245" s="58">
        <v>0.03</v>
      </c>
      <c r="O245" s="92">
        <f t="shared" si="208"/>
        <v>17.558528428093648</v>
      </c>
      <c r="P245" s="92" t="e">
        <f t="shared" si="209"/>
        <v>#REF!</v>
      </c>
      <c r="Q245" s="92" t="e">
        <f t="shared" si="210"/>
        <v>#REF!</v>
      </c>
      <c r="R245" s="92">
        <f t="shared" si="211"/>
        <v>0</v>
      </c>
      <c r="S245" s="92" t="e">
        <f t="shared" si="212"/>
        <v>#REF!</v>
      </c>
      <c r="T245" s="3" t="e">
        <f>#REF!</f>
        <v>#REF!</v>
      </c>
      <c r="U245" s="3" t="e">
        <f>#REF!*D245</f>
        <v>#REF!</v>
      </c>
      <c r="V245" s="3">
        <f t="shared" si="213"/>
        <v>60</v>
      </c>
      <c r="W245" s="37" t="e">
        <f t="shared" si="214"/>
        <v>#REF!</v>
      </c>
      <c r="X245" s="60" t="e">
        <f>#REF!</f>
        <v>#REF!</v>
      </c>
      <c r="Y245" s="37" t="e">
        <f t="shared" si="215"/>
        <v>#REF!</v>
      </c>
      <c r="Z245" s="16" t="e">
        <f>W245+Y245</f>
        <v>#REF!</v>
      </c>
      <c r="AA245" s="36" t="e">
        <f t="shared" si="216"/>
        <v>#REF!</v>
      </c>
      <c r="AC245" s="16" t="e">
        <f t="shared" si="217"/>
        <v>#REF!</v>
      </c>
      <c r="AD245" s="3" t="e">
        <f t="shared" si="218"/>
        <v>#REF!</v>
      </c>
      <c r="AE245" s="97" t="e">
        <f t="shared" si="218"/>
        <v>#REF!</v>
      </c>
      <c r="AF245" s="97" t="e">
        <f t="shared" si="219"/>
        <v>#REF!</v>
      </c>
      <c r="AG245" s="3" t="e">
        <f t="shared" si="220"/>
        <v>#REF!</v>
      </c>
      <c r="AH245" s="16" t="e">
        <f t="shared" si="221"/>
        <v>#REF!</v>
      </c>
      <c r="AI245" s="16">
        <f t="shared" si="222"/>
        <v>1000</v>
      </c>
      <c r="AK245" s="3">
        <f t="shared" si="223"/>
        <v>700</v>
      </c>
      <c r="AL245" s="204">
        <f t="shared" si="224"/>
        <v>700</v>
      </c>
    </row>
    <row r="246" spans="1:47" ht="13.5" hidden="1" outlineLevel="1" x14ac:dyDescent="0.15">
      <c r="A246" s="17">
        <v>5008</v>
      </c>
      <c r="B246" s="20" t="s">
        <v>44</v>
      </c>
      <c r="C246" s="16">
        <v>2800</v>
      </c>
      <c r="D246" s="3">
        <v>30</v>
      </c>
      <c r="E246" s="3"/>
      <c r="F246" s="102"/>
      <c r="G246" s="104">
        <v>110</v>
      </c>
      <c r="H246" s="104" t="s">
        <v>480</v>
      </c>
      <c r="I246" s="21">
        <f t="shared" si="207"/>
        <v>17940</v>
      </c>
      <c r="J246" s="3">
        <v>21000</v>
      </c>
      <c r="K246" s="15"/>
      <c r="L246" s="15">
        <v>0.3</v>
      </c>
      <c r="M246" s="58"/>
      <c r="N246" s="58">
        <v>0.03</v>
      </c>
      <c r="O246" s="92">
        <f t="shared" si="208"/>
        <v>35.117056856187297</v>
      </c>
      <c r="P246" s="92" t="e">
        <f t="shared" si="209"/>
        <v>#REF!</v>
      </c>
      <c r="Q246" s="92" t="e">
        <f t="shared" si="210"/>
        <v>#REF!</v>
      </c>
      <c r="R246" s="92">
        <f t="shared" si="211"/>
        <v>0</v>
      </c>
      <c r="S246" s="92" t="e">
        <f t="shared" si="212"/>
        <v>#REF!</v>
      </c>
      <c r="T246" s="3" t="e">
        <f>#REF!</f>
        <v>#REF!</v>
      </c>
      <c r="U246" s="3" t="e">
        <f>#REF!*D246</f>
        <v>#REF!</v>
      </c>
      <c r="V246" s="3">
        <f t="shared" si="213"/>
        <v>168</v>
      </c>
      <c r="W246" s="37" t="e">
        <f t="shared" si="214"/>
        <v>#REF!</v>
      </c>
      <c r="X246" s="60" t="e">
        <f>#REF!</f>
        <v>#REF!</v>
      </c>
      <c r="Y246" s="37" t="e">
        <f t="shared" si="215"/>
        <v>#REF!</v>
      </c>
      <c r="Z246" s="16" t="e">
        <f>W246+Y246</f>
        <v>#REF!</v>
      </c>
      <c r="AA246" s="36" t="e">
        <f t="shared" si="216"/>
        <v>#REF!</v>
      </c>
      <c r="AC246" s="16" t="e">
        <f t="shared" si="217"/>
        <v>#REF!</v>
      </c>
      <c r="AD246" s="3" t="e">
        <f t="shared" si="218"/>
        <v>#REF!</v>
      </c>
      <c r="AE246" s="97" t="e">
        <f t="shared" si="218"/>
        <v>#REF!</v>
      </c>
      <c r="AF246" s="97" t="e">
        <f t="shared" si="219"/>
        <v>#REF!</v>
      </c>
      <c r="AG246" s="3" t="e">
        <f t="shared" si="220"/>
        <v>#REF!</v>
      </c>
      <c r="AH246" s="16" t="e">
        <f t="shared" si="221"/>
        <v>#REF!</v>
      </c>
      <c r="AI246" s="16">
        <f t="shared" si="222"/>
        <v>2800</v>
      </c>
      <c r="AK246" s="3">
        <f t="shared" si="223"/>
        <v>1960</v>
      </c>
      <c r="AL246" s="204">
        <f t="shared" si="224"/>
        <v>1959.9999999999998</v>
      </c>
    </row>
    <row r="247" spans="1:47" ht="25.5" hidden="1" outlineLevel="1" x14ac:dyDescent="0.15">
      <c r="A247" s="28">
        <v>16015</v>
      </c>
      <c r="B247" s="44" t="s">
        <v>770</v>
      </c>
      <c r="C247" s="16">
        <v>2200</v>
      </c>
      <c r="D247" s="3">
        <v>10</v>
      </c>
      <c r="E247" s="3"/>
      <c r="F247" s="130"/>
      <c r="G247" s="104" t="s">
        <v>391</v>
      </c>
      <c r="H247" s="104" t="s">
        <v>480</v>
      </c>
      <c r="I247" s="21">
        <f>((247*12)+(52*7)+(52*5))*60/12</f>
        <v>17940</v>
      </c>
      <c r="J247" s="3">
        <v>21000</v>
      </c>
      <c r="K247" s="15"/>
      <c r="L247" s="15">
        <v>0.3</v>
      </c>
      <c r="M247" s="58"/>
      <c r="N247" s="58">
        <v>0.03</v>
      </c>
      <c r="O247" s="92"/>
      <c r="P247" s="92"/>
      <c r="Q247" s="92"/>
      <c r="R247" s="92"/>
      <c r="S247" s="92"/>
      <c r="T247" s="3" t="e">
        <f>#REF!</f>
        <v>#REF!</v>
      </c>
      <c r="U247" s="3"/>
      <c r="V247" s="3">
        <f t="shared" si="213"/>
        <v>132</v>
      </c>
      <c r="W247" s="37" t="e">
        <f t="shared" si="214"/>
        <v>#REF!</v>
      </c>
      <c r="X247" s="60"/>
      <c r="Y247" s="37">
        <f t="shared" si="215"/>
        <v>0</v>
      </c>
      <c r="Z247" s="16" t="e">
        <f>W247+Y247</f>
        <v>#REF!</v>
      </c>
      <c r="AA247" s="36" t="e">
        <f t="shared" si="216"/>
        <v>#REF!</v>
      </c>
      <c r="AC247" s="16" t="e">
        <f t="shared" si="217"/>
        <v>#REF!</v>
      </c>
      <c r="AD247" s="3" t="e">
        <f t="shared" si="218"/>
        <v>#REF!</v>
      </c>
      <c r="AE247" s="97">
        <f t="shared" si="218"/>
        <v>0</v>
      </c>
      <c r="AF247" s="97" t="e">
        <f t="shared" si="219"/>
        <v>#REF!</v>
      </c>
      <c r="AG247" s="3" t="s">
        <v>40</v>
      </c>
      <c r="AH247" s="16" t="e">
        <f t="shared" si="221"/>
        <v>#REF!</v>
      </c>
      <c r="AI247" s="16">
        <f t="shared" si="222"/>
        <v>2200</v>
      </c>
      <c r="AK247" s="3" t="s">
        <v>40</v>
      </c>
      <c r="AL247" s="204">
        <f t="shared" si="224"/>
        <v>1540</v>
      </c>
      <c r="AM247" s="46" t="s">
        <v>863</v>
      </c>
    </row>
    <row r="248" spans="1:47" s="12" customFormat="1" ht="13.5" hidden="1" outlineLevel="1" x14ac:dyDescent="0.15">
      <c r="A248" s="25"/>
      <c r="B248" s="56" t="s">
        <v>318</v>
      </c>
      <c r="C248" s="212"/>
      <c r="D248" s="56"/>
      <c r="E248" s="56"/>
      <c r="F248" s="128"/>
      <c r="G248" s="137"/>
      <c r="H248" s="137"/>
      <c r="I248" s="5"/>
      <c r="J248" s="57"/>
      <c r="K248" s="7"/>
      <c r="L248" s="7"/>
      <c r="M248" s="64"/>
      <c r="N248" s="64"/>
      <c r="O248" s="8"/>
      <c r="P248" s="8"/>
      <c r="Q248" s="8"/>
      <c r="R248" s="8"/>
      <c r="S248" s="8"/>
      <c r="T248" s="6"/>
      <c r="U248" s="6"/>
      <c r="V248" s="6"/>
      <c r="W248" s="5"/>
      <c r="X248" s="5"/>
      <c r="Y248" s="5"/>
      <c r="Z248" s="5"/>
      <c r="AA248" s="10"/>
      <c r="AB248" s="11"/>
      <c r="AC248" s="212"/>
      <c r="AD248" s="57"/>
      <c r="AE248" s="96"/>
      <c r="AF248" s="96"/>
      <c r="AG248" s="57"/>
      <c r="AH248" s="212"/>
      <c r="AI248" s="212"/>
      <c r="AK248" s="57"/>
      <c r="AL248" s="204"/>
      <c r="AM248" s="180"/>
      <c r="AN248" s="180"/>
      <c r="AO248" s="182"/>
      <c r="AQ248" s="177"/>
      <c r="AR248" s="185"/>
      <c r="AT248" s="177"/>
      <c r="AU248" s="185"/>
    </row>
    <row r="249" spans="1:47" ht="13.5" hidden="1" outlineLevel="1" x14ac:dyDescent="0.15">
      <c r="A249" s="17">
        <v>5023</v>
      </c>
      <c r="B249" s="20" t="s">
        <v>319</v>
      </c>
      <c r="C249" s="16">
        <v>360</v>
      </c>
      <c r="D249" s="3">
        <v>10</v>
      </c>
      <c r="E249" s="3"/>
      <c r="F249" s="102"/>
      <c r="G249" s="104">
        <v>110</v>
      </c>
      <c r="H249" s="104" t="s">
        <v>480</v>
      </c>
      <c r="I249" s="21">
        <f t="shared" ref="I249:I255" si="226">((247*12)+(52*7)+(52*5))*60/12</f>
        <v>17940</v>
      </c>
      <c r="J249" s="3">
        <v>21000</v>
      </c>
      <c r="K249" s="15"/>
      <c r="L249" s="15">
        <v>0.3</v>
      </c>
      <c r="M249" s="58"/>
      <c r="N249" s="58">
        <v>0.03</v>
      </c>
      <c r="O249" s="92">
        <f t="shared" ref="O249:O255" si="227">J249/I249*D249</f>
        <v>11.705685618729099</v>
      </c>
      <c r="P249" s="92" t="e">
        <f t="shared" ref="P249:P255" si="228">(C249-T249-U249)*K249</f>
        <v>#REF!</v>
      </c>
      <c r="Q249" s="92" t="e">
        <f t="shared" ref="Q249:Q255" si="229">(C249-T249-U249)*L249</f>
        <v>#REF!</v>
      </c>
      <c r="R249" s="92">
        <f t="shared" ref="R249:R255" si="230">(C249*M249)</f>
        <v>0</v>
      </c>
      <c r="S249" s="92" t="e">
        <f t="shared" ref="S249:S255" si="231">(C249-T249-U249)*N249</f>
        <v>#REF!</v>
      </c>
      <c r="T249" s="3" t="e">
        <f>#REF!</f>
        <v>#REF!</v>
      </c>
      <c r="U249" s="3" t="e">
        <f>#REF!*D249</f>
        <v>#REF!</v>
      </c>
      <c r="V249" s="3">
        <f t="shared" ref="V249:V255" si="232">C249*0.06</f>
        <v>21.599999999999998</v>
      </c>
      <c r="W249" s="37" t="e">
        <f t="shared" ref="W249:W255" si="233">SUM(O249:V249)</f>
        <v>#REF!</v>
      </c>
      <c r="X249" s="60" t="e">
        <f>#REF!</f>
        <v>#REF!</v>
      </c>
      <c r="Y249" s="37" t="e">
        <f t="shared" ref="Y249:Y255" si="234">O249*X249</f>
        <v>#REF!</v>
      </c>
      <c r="Z249" s="16" t="e">
        <f t="shared" ref="Z249:Z255" si="235">W249+Y249</f>
        <v>#REF!</v>
      </c>
      <c r="AA249" s="36" t="e">
        <f t="shared" ref="AA249:AA255" si="236">(C249-Z249)/Z249</f>
        <v>#REF!</v>
      </c>
      <c r="AC249" s="16" t="e">
        <f t="shared" ref="AC249:AC255" si="237">AD249+AE249+AF249</f>
        <v>#REF!</v>
      </c>
      <c r="AD249" s="3" t="e">
        <f t="shared" ref="AD249:AE255" si="238">T249</f>
        <v>#REF!</v>
      </c>
      <c r="AE249" s="97" t="e">
        <f t="shared" si="238"/>
        <v>#REF!</v>
      </c>
      <c r="AF249" s="97" t="e">
        <f t="shared" ref="AF249:AF255" si="239">(C249-Z249)*0.15</f>
        <v>#REF!</v>
      </c>
      <c r="AG249" s="3" t="e">
        <f t="shared" ref="AG249:AG255" si="240">AE249+AF249</f>
        <v>#REF!</v>
      </c>
      <c r="AH249" s="16" t="e">
        <f t="shared" ref="AH249:AH255" si="241">AI249-AC249</f>
        <v>#REF!</v>
      </c>
      <c r="AI249" s="16">
        <f t="shared" ref="AI249:AI255" si="242">C249</f>
        <v>360</v>
      </c>
      <c r="AK249" s="3">
        <f t="shared" ref="AK249:AK255" si="243">CEILING(AL249,5)</f>
        <v>255</v>
      </c>
      <c r="AL249" s="204">
        <f t="shared" ref="AL249:AL255" si="244">C249*0.7</f>
        <v>251.99999999999997</v>
      </c>
    </row>
    <row r="250" spans="1:47" ht="13.5" hidden="1" outlineLevel="1" x14ac:dyDescent="0.15">
      <c r="A250" s="17">
        <v>5024</v>
      </c>
      <c r="B250" s="20" t="s">
        <v>320</v>
      </c>
      <c r="C250" s="16">
        <v>640</v>
      </c>
      <c r="D250" s="3">
        <v>20</v>
      </c>
      <c r="E250" s="3"/>
      <c r="F250" s="102"/>
      <c r="G250" s="104">
        <v>110</v>
      </c>
      <c r="H250" s="104" t="s">
        <v>480</v>
      </c>
      <c r="I250" s="21">
        <f t="shared" si="226"/>
        <v>17940</v>
      </c>
      <c r="J250" s="3">
        <v>21000</v>
      </c>
      <c r="K250" s="15"/>
      <c r="L250" s="15">
        <v>0.3</v>
      </c>
      <c r="M250" s="58"/>
      <c r="N250" s="58">
        <v>0.03</v>
      </c>
      <c r="O250" s="92">
        <f t="shared" si="227"/>
        <v>23.411371237458198</v>
      </c>
      <c r="P250" s="92" t="e">
        <f t="shared" si="228"/>
        <v>#REF!</v>
      </c>
      <c r="Q250" s="92" t="e">
        <f t="shared" si="229"/>
        <v>#REF!</v>
      </c>
      <c r="R250" s="92">
        <f t="shared" si="230"/>
        <v>0</v>
      </c>
      <c r="S250" s="92" t="e">
        <f t="shared" si="231"/>
        <v>#REF!</v>
      </c>
      <c r="T250" s="3" t="e">
        <f>#REF!</f>
        <v>#REF!</v>
      </c>
      <c r="U250" s="3" t="e">
        <f>#REF!*D250</f>
        <v>#REF!</v>
      </c>
      <c r="V250" s="3">
        <f t="shared" si="232"/>
        <v>38.4</v>
      </c>
      <c r="W250" s="37" t="e">
        <f t="shared" si="233"/>
        <v>#REF!</v>
      </c>
      <c r="X250" s="60" t="e">
        <f>#REF!</f>
        <v>#REF!</v>
      </c>
      <c r="Y250" s="37" t="e">
        <f t="shared" si="234"/>
        <v>#REF!</v>
      </c>
      <c r="Z250" s="16" t="e">
        <f t="shared" si="235"/>
        <v>#REF!</v>
      </c>
      <c r="AA250" s="36" t="e">
        <f t="shared" si="236"/>
        <v>#REF!</v>
      </c>
      <c r="AC250" s="16" t="e">
        <f t="shared" si="237"/>
        <v>#REF!</v>
      </c>
      <c r="AD250" s="3" t="e">
        <f t="shared" si="238"/>
        <v>#REF!</v>
      </c>
      <c r="AE250" s="97" t="e">
        <f t="shared" si="238"/>
        <v>#REF!</v>
      </c>
      <c r="AF250" s="97" t="e">
        <f t="shared" si="239"/>
        <v>#REF!</v>
      </c>
      <c r="AG250" s="3" t="e">
        <f t="shared" si="240"/>
        <v>#REF!</v>
      </c>
      <c r="AH250" s="16" t="e">
        <f t="shared" si="241"/>
        <v>#REF!</v>
      </c>
      <c r="AI250" s="16">
        <f t="shared" si="242"/>
        <v>640</v>
      </c>
      <c r="AK250" s="3">
        <f t="shared" si="243"/>
        <v>450</v>
      </c>
      <c r="AL250" s="204">
        <f t="shared" si="244"/>
        <v>448</v>
      </c>
    </row>
    <row r="251" spans="1:47" ht="13.5" hidden="1" outlineLevel="1" x14ac:dyDescent="0.15">
      <c r="A251" s="26">
        <v>5012</v>
      </c>
      <c r="B251" s="20" t="s">
        <v>43</v>
      </c>
      <c r="C251" s="16">
        <v>450</v>
      </c>
      <c r="D251" s="3">
        <v>20</v>
      </c>
      <c r="E251" s="3">
        <v>10</v>
      </c>
      <c r="F251" s="103" t="s">
        <v>159</v>
      </c>
      <c r="G251" s="104">
        <v>110</v>
      </c>
      <c r="H251" s="104" t="s">
        <v>480</v>
      </c>
      <c r="I251" s="21">
        <f t="shared" si="226"/>
        <v>17940</v>
      </c>
      <c r="J251" s="3">
        <v>21000</v>
      </c>
      <c r="K251" s="15"/>
      <c r="L251" s="15">
        <v>0.3</v>
      </c>
      <c r="M251" s="58"/>
      <c r="N251" s="58">
        <v>0.03</v>
      </c>
      <c r="O251" s="92">
        <f t="shared" si="227"/>
        <v>23.411371237458198</v>
      </c>
      <c r="P251" s="92" t="e">
        <f t="shared" si="228"/>
        <v>#REF!</v>
      </c>
      <c r="Q251" s="92" t="e">
        <f t="shared" si="229"/>
        <v>#REF!</v>
      </c>
      <c r="R251" s="92">
        <f t="shared" si="230"/>
        <v>0</v>
      </c>
      <c r="S251" s="92" t="e">
        <f t="shared" si="231"/>
        <v>#REF!</v>
      </c>
      <c r="T251" s="3" t="e">
        <f>#REF!</f>
        <v>#REF!</v>
      </c>
      <c r="U251" s="3" t="e">
        <f>#REF!*D251</f>
        <v>#REF!</v>
      </c>
      <c r="V251" s="3">
        <f t="shared" si="232"/>
        <v>27</v>
      </c>
      <c r="W251" s="37" t="e">
        <f t="shared" si="233"/>
        <v>#REF!</v>
      </c>
      <c r="X251" s="60" t="e">
        <f>#REF!</f>
        <v>#REF!</v>
      </c>
      <c r="Y251" s="37" t="e">
        <f t="shared" si="234"/>
        <v>#REF!</v>
      </c>
      <c r="Z251" s="16" t="e">
        <f t="shared" si="235"/>
        <v>#REF!</v>
      </c>
      <c r="AA251" s="36" t="e">
        <f t="shared" si="236"/>
        <v>#REF!</v>
      </c>
      <c r="AC251" s="16" t="e">
        <f t="shared" si="237"/>
        <v>#REF!</v>
      </c>
      <c r="AD251" s="3" t="e">
        <f t="shared" si="238"/>
        <v>#REF!</v>
      </c>
      <c r="AE251" s="97" t="e">
        <f t="shared" si="238"/>
        <v>#REF!</v>
      </c>
      <c r="AF251" s="97" t="e">
        <f t="shared" si="239"/>
        <v>#REF!</v>
      </c>
      <c r="AG251" s="3" t="e">
        <f t="shared" si="240"/>
        <v>#REF!</v>
      </c>
      <c r="AH251" s="16" t="e">
        <f t="shared" si="241"/>
        <v>#REF!</v>
      </c>
      <c r="AI251" s="16">
        <f t="shared" si="242"/>
        <v>450</v>
      </c>
      <c r="AK251" s="3">
        <f t="shared" si="243"/>
        <v>315</v>
      </c>
      <c r="AL251" s="204">
        <f t="shared" si="244"/>
        <v>315</v>
      </c>
    </row>
    <row r="252" spans="1:47" ht="13.5" hidden="1" outlineLevel="1" x14ac:dyDescent="0.15">
      <c r="A252" s="26">
        <v>5013</v>
      </c>
      <c r="B252" s="20" t="s">
        <v>241</v>
      </c>
      <c r="C252" s="16">
        <v>450</v>
      </c>
      <c r="D252" s="3">
        <v>20</v>
      </c>
      <c r="E252" s="3">
        <v>10</v>
      </c>
      <c r="F252" s="103" t="s">
        <v>157</v>
      </c>
      <c r="G252" s="104">
        <v>110</v>
      </c>
      <c r="H252" s="104" t="s">
        <v>480</v>
      </c>
      <c r="I252" s="21">
        <f t="shared" si="226"/>
        <v>17940</v>
      </c>
      <c r="J252" s="3">
        <v>21000</v>
      </c>
      <c r="K252" s="15"/>
      <c r="L252" s="15">
        <v>0.3</v>
      </c>
      <c r="M252" s="58"/>
      <c r="N252" s="58">
        <v>0.03</v>
      </c>
      <c r="O252" s="92">
        <f t="shared" si="227"/>
        <v>23.411371237458198</v>
      </c>
      <c r="P252" s="92" t="e">
        <f t="shared" si="228"/>
        <v>#REF!</v>
      </c>
      <c r="Q252" s="92" t="e">
        <f t="shared" si="229"/>
        <v>#REF!</v>
      </c>
      <c r="R252" s="92">
        <f t="shared" si="230"/>
        <v>0</v>
      </c>
      <c r="S252" s="92" t="e">
        <f t="shared" si="231"/>
        <v>#REF!</v>
      </c>
      <c r="T252" s="3" t="e">
        <f>#REF!</f>
        <v>#REF!</v>
      </c>
      <c r="U252" s="3" t="e">
        <f>#REF!*D252</f>
        <v>#REF!</v>
      </c>
      <c r="V252" s="3">
        <f t="shared" si="232"/>
        <v>27</v>
      </c>
      <c r="W252" s="37" t="e">
        <f t="shared" si="233"/>
        <v>#REF!</v>
      </c>
      <c r="X252" s="60" t="e">
        <f>#REF!</f>
        <v>#REF!</v>
      </c>
      <c r="Y252" s="37" t="e">
        <f t="shared" si="234"/>
        <v>#REF!</v>
      </c>
      <c r="Z252" s="16" t="e">
        <f t="shared" si="235"/>
        <v>#REF!</v>
      </c>
      <c r="AA252" s="36" t="e">
        <f t="shared" si="236"/>
        <v>#REF!</v>
      </c>
      <c r="AC252" s="16" t="e">
        <f t="shared" si="237"/>
        <v>#REF!</v>
      </c>
      <c r="AD252" s="3" t="e">
        <f t="shared" si="238"/>
        <v>#REF!</v>
      </c>
      <c r="AE252" s="97" t="e">
        <f t="shared" si="238"/>
        <v>#REF!</v>
      </c>
      <c r="AF252" s="97" t="e">
        <f t="shared" si="239"/>
        <v>#REF!</v>
      </c>
      <c r="AG252" s="3" t="e">
        <f t="shared" si="240"/>
        <v>#REF!</v>
      </c>
      <c r="AH252" s="16" t="e">
        <f t="shared" si="241"/>
        <v>#REF!</v>
      </c>
      <c r="AI252" s="16">
        <f t="shared" si="242"/>
        <v>450</v>
      </c>
      <c r="AK252" s="3">
        <f t="shared" si="243"/>
        <v>315</v>
      </c>
      <c r="AL252" s="204">
        <f t="shared" si="244"/>
        <v>315</v>
      </c>
    </row>
    <row r="253" spans="1:47" ht="25.5" hidden="1" outlineLevel="1" x14ac:dyDescent="0.15">
      <c r="A253" s="26">
        <v>5015</v>
      </c>
      <c r="B253" s="20" t="s">
        <v>242</v>
      </c>
      <c r="C253" s="16">
        <v>450</v>
      </c>
      <c r="D253" s="3">
        <v>15</v>
      </c>
      <c r="E253" s="3"/>
      <c r="F253" s="102"/>
      <c r="G253" s="104">
        <v>110</v>
      </c>
      <c r="H253" s="104" t="s">
        <v>480</v>
      </c>
      <c r="I253" s="21">
        <f t="shared" si="226"/>
        <v>17940</v>
      </c>
      <c r="J253" s="3">
        <v>21000</v>
      </c>
      <c r="K253" s="15"/>
      <c r="L253" s="15">
        <v>0.3</v>
      </c>
      <c r="M253" s="58"/>
      <c r="N253" s="58">
        <v>0.03</v>
      </c>
      <c r="O253" s="92">
        <f t="shared" si="227"/>
        <v>17.558528428093648</v>
      </c>
      <c r="P253" s="92" t="e">
        <f t="shared" si="228"/>
        <v>#REF!</v>
      </c>
      <c r="Q253" s="92" t="e">
        <f t="shared" si="229"/>
        <v>#REF!</v>
      </c>
      <c r="R253" s="92">
        <f t="shared" si="230"/>
        <v>0</v>
      </c>
      <c r="S253" s="92" t="e">
        <f t="shared" si="231"/>
        <v>#REF!</v>
      </c>
      <c r="T253" s="3" t="e">
        <f>#REF!</f>
        <v>#REF!</v>
      </c>
      <c r="U253" s="3" t="e">
        <f>#REF!*D253</f>
        <v>#REF!</v>
      </c>
      <c r="V253" s="3">
        <f t="shared" si="232"/>
        <v>27</v>
      </c>
      <c r="W253" s="37" t="e">
        <f t="shared" si="233"/>
        <v>#REF!</v>
      </c>
      <c r="X253" s="60" t="e">
        <f>#REF!</f>
        <v>#REF!</v>
      </c>
      <c r="Y253" s="37" t="e">
        <f t="shared" si="234"/>
        <v>#REF!</v>
      </c>
      <c r="Z253" s="16" t="e">
        <f t="shared" si="235"/>
        <v>#REF!</v>
      </c>
      <c r="AA253" s="36" t="e">
        <f t="shared" si="236"/>
        <v>#REF!</v>
      </c>
      <c r="AC253" s="16" t="e">
        <f t="shared" si="237"/>
        <v>#REF!</v>
      </c>
      <c r="AD253" s="3" t="e">
        <f t="shared" si="238"/>
        <v>#REF!</v>
      </c>
      <c r="AE253" s="97" t="e">
        <f t="shared" si="238"/>
        <v>#REF!</v>
      </c>
      <c r="AF253" s="97" t="e">
        <f t="shared" si="239"/>
        <v>#REF!</v>
      </c>
      <c r="AG253" s="3" t="e">
        <f t="shared" si="240"/>
        <v>#REF!</v>
      </c>
      <c r="AH253" s="16" t="e">
        <f t="shared" si="241"/>
        <v>#REF!</v>
      </c>
      <c r="AI253" s="16">
        <f t="shared" si="242"/>
        <v>450</v>
      </c>
      <c r="AK253" s="3">
        <f t="shared" si="243"/>
        <v>315</v>
      </c>
      <c r="AL253" s="204">
        <f t="shared" si="244"/>
        <v>315</v>
      </c>
    </row>
    <row r="254" spans="1:47" ht="13.5" hidden="1" outlineLevel="1" x14ac:dyDescent="0.15">
      <c r="A254" s="26">
        <v>5018</v>
      </c>
      <c r="B254" s="20" t="s">
        <v>210</v>
      </c>
      <c r="C254" s="16">
        <v>500</v>
      </c>
      <c r="D254" s="3">
        <v>20</v>
      </c>
      <c r="E254" s="3">
        <v>10</v>
      </c>
      <c r="F254" s="103" t="s">
        <v>159</v>
      </c>
      <c r="G254" s="104">
        <v>110</v>
      </c>
      <c r="H254" s="104" t="s">
        <v>480</v>
      </c>
      <c r="I254" s="21">
        <f t="shared" si="226"/>
        <v>17940</v>
      </c>
      <c r="J254" s="3">
        <v>21000</v>
      </c>
      <c r="K254" s="15"/>
      <c r="L254" s="15">
        <v>0.3</v>
      </c>
      <c r="M254" s="58"/>
      <c r="N254" s="58">
        <v>0.03</v>
      </c>
      <c r="O254" s="92">
        <f t="shared" si="227"/>
        <v>23.411371237458198</v>
      </c>
      <c r="P254" s="92" t="e">
        <f t="shared" si="228"/>
        <v>#REF!</v>
      </c>
      <c r="Q254" s="92" t="e">
        <f t="shared" si="229"/>
        <v>#REF!</v>
      </c>
      <c r="R254" s="92">
        <f t="shared" si="230"/>
        <v>0</v>
      </c>
      <c r="S254" s="92" t="e">
        <f t="shared" si="231"/>
        <v>#REF!</v>
      </c>
      <c r="T254" s="3" t="e">
        <f>#REF!</f>
        <v>#REF!</v>
      </c>
      <c r="U254" s="3" t="e">
        <f>#REF!*D254</f>
        <v>#REF!</v>
      </c>
      <c r="V254" s="3">
        <f t="shared" si="232"/>
        <v>30</v>
      </c>
      <c r="W254" s="37" t="e">
        <f t="shared" si="233"/>
        <v>#REF!</v>
      </c>
      <c r="X254" s="60" t="e">
        <f>#REF!</f>
        <v>#REF!</v>
      </c>
      <c r="Y254" s="37" t="e">
        <f t="shared" si="234"/>
        <v>#REF!</v>
      </c>
      <c r="Z254" s="16" t="e">
        <f t="shared" si="235"/>
        <v>#REF!</v>
      </c>
      <c r="AA254" s="36" t="e">
        <f t="shared" si="236"/>
        <v>#REF!</v>
      </c>
      <c r="AC254" s="16" t="e">
        <f t="shared" si="237"/>
        <v>#REF!</v>
      </c>
      <c r="AD254" s="3" t="e">
        <f t="shared" si="238"/>
        <v>#REF!</v>
      </c>
      <c r="AE254" s="97" t="e">
        <f t="shared" si="238"/>
        <v>#REF!</v>
      </c>
      <c r="AF254" s="97" t="e">
        <f t="shared" si="239"/>
        <v>#REF!</v>
      </c>
      <c r="AG254" s="3" t="e">
        <f t="shared" si="240"/>
        <v>#REF!</v>
      </c>
      <c r="AH254" s="16" t="e">
        <f t="shared" si="241"/>
        <v>#REF!</v>
      </c>
      <c r="AI254" s="16">
        <f t="shared" si="242"/>
        <v>500</v>
      </c>
      <c r="AK254" s="3">
        <f t="shared" si="243"/>
        <v>350</v>
      </c>
      <c r="AL254" s="204">
        <f t="shared" si="244"/>
        <v>350</v>
      </c>
    </row>
    <row r="255" spans="1:47" ht="25.5" hidden="1" outlineLevel="1" x14ac:dyDescent="0.15">
      <c r="A255" s="26">
        <v>5010</v>
      </c>
      <c r="B255" s="20" t="s">
        <v>828</v>
      </c>
      <c r="C255" s="16">
        <v>570</v>
      </c>
      <c r="D255" s="3">
        <v>15</v>
      </c>
      <c r="E255" s="3"/>
      <c r="F255" s="102"/>
      <c r="G255" s="104">
        <v>110</v>
      </c>
      <c r="H255" s="104" t="s">
        <v>480</v>
      </c>
      <c r="I255" s="21">
        <f t="shared" si="226"/>
        <v>17940</v>
      </c>
      <c r="J255" s="3">
        <v>21000</v>
      </c>
      <c r="K255" s="15"/>
      <c r="L255" s="15">
        <v>0.3</v>
      </c>
      <c r="M255" s="58"/>
      <c r="N255" s="58">
        <v>0.03</v>
      </c>
      <c r="O255" s="92">
        <f t="shared" si="227"/>
        <v>17.558528428093648</v>
      </c>
      <c r="P255" s="92" t="e">
        <f t="shared" si="228"/>
        <v>#REF!</v>
      </c>
      <c r="Q255" s="92" t="e">
        <f t="shared" si="229"/>
        <v>#REF!</v>
      </c>
      <c r="R255" s="92">
        <f t="shared" si="230"/>
        <v>0</v>
      </c>
      <c r="S255" s="92" t="e">
        <f t="shared" si="231"/>
        <v>#REF!</v>
      </c>
      <c r="T255" s="3" t="e">
        <f>#REF!</f>
        <v>#REF!</v>
      </c>
      <c r="U255" s="3" t="e">
        <f>#REF!*D255</f>
        <v>#REF!</v>
      </c>
      <c r="V255" s="3">
        <f t="shared" si="232"/>
        <v>34.199999999999996</v>
      </c>
      <c r="W255" s="37" t="e">
        <f t="shared" si="233"/>
        <v>#REF!</v>
      </c>
      <c r="X255" s="60" t="e">
        <f>#REF!</f>
        <v>#REF!</v>
      </c>
      <c r="Y255" s="37" t="e">
        <f t="shared" si="234"/>
        <v>#REF!</v>
      </c>
      <c r="Z255" s="16" t="e">
        <f t="shared" si="235"/>
        <v>#REF!</v>
      </c>
      <c r="AA255" s="36" t="e">
        <f t="shared" si="236"/>
        <v>#REF!</v>
      </c>
      <c r="AC255" s="16" t="e">
        <f t="shared" si="237"/>
        <v>#REF!</v>
      </c>
      <c r="AD255" s="3" t="e">
        <f t="shared" si="238"/>
        <v>#REF!</v>
      </c>
      <c r="AE255" s="97" t="e">
        <f t="shared" si="238"/>
        <v>#REF!</v>
      </c>
      <c r="AF255" s="97" t="e">
        <f t="shared" si="239"/>
        <v>#REF!</v>
      </c>
      <c r="AG255" s="3" t="e">
        <f t="shared" si="240"/>
        <v>#REF!</v>
      </c>
      <c r="AH255" s="16" t="e">
        <f t="shared" si="241"/>
        <v>#REF!</v>
      </c>
      <c r="AI255" s="16">
        <f t="shared" si="242"/>
        <v>570</v>
      </c>
      <c r="AK255" s="3">
        <f t="shared" si="243"/>
        <v>400</v>
      </c>
      <c r="AL255" s="204">
        <f t="shared" si="244"/>
        <v>399</v>
      </c>
    </row>
    <row r="256" spans="1:47" s="12" customFormat="1" ht="13.5" hidden="1" outlineLevel="1" x14ac:dyDescent="0.15">
      <c r="A256" s="25"/>
      <c r="B256" s="56" t="s">
        <v>322</v>
      </c>
      <c r="C256" s="212"/>
      <c r="D256" s="56"/>
      <c r="E256" s="56"/>
      <c r="F256" s="128"/>
      <c r="G256" s="137"/>
      <c r="H256" s="137"/>
      <c r="I256" s="5"/>
      <c r="J256" s="57"/>
      <c r="K256" s="7"/>
      <c r="L256" s="7"/>
      <c r="M256" s="64"/>
      <c r="N256" s="64"/>
      <c r="O256" s="8"/>
      <c r="P256" s="8"/>
      <c r="Q256" s="8"/>
      <c r="R256" s="8"/>
      <c r="S256" s="8"/>
      <c r="T256" s="6"/>
      <c r="U256" s="6"/>
      <c r="V256" s="6"/>
      <c r="W256" s="5"/>
      <c r="X256" s="5"/>
      <c r="Y256" s="5"/>
      <c r="Z256" s="5"/>
      <c r="AA256" s="10"/>
      <c r="AB256" s="11"/>
      <c r="AC256" s="212"/>
      <c r="AD256" s="57"/>
      <c r="AE256" s="96"/>
      <c r="AF256" s="96"/>
      <c r="AG256" s="57"/>
      <c r="AH256" s="212"/>
      <c r="AI256" s="212"/>
      <c r="AK256" s="57"/>
      <c r="AL256" s="204"/>
      <c r="AM256" s="180"/>
      <c r="AN256" s="180"/>
      <c r="AO256" s="182"/>
      <c r="AQ256" s="177"/>
      <c r="AR256" s="185"/>
      <c r="AT256" s="177"/>
      <c r="AU256" s="185"/>
    </row>
    <row r="257" spans="1:38" ht="13.5" hidden="1" outlineLevel="1" x14ac:dyDescent="0.15">
      <c r="A257" s="17">
        <v>5025</v>
      </c>
      <c r="B257" s="20" t="s">
        <v>323</v>
      </c>
      <c r="C257" s="16">
        <v>5440</v>
      </c>
      <c r="D257" s="3">
        <v>45</v>
      </c>
      <c r="E257" s="3">
        <v>15</v>
      </c>
      <c r="F257" s="103" t="s">
        <v>158</v>
      </c>
      <c r="G257" s="104">
        <v>110</v>
      </c>
      <c r="H257" s="104" t="s">
        <v>480</v>
      </c>
      <c r="I257" s="21">
        <f t="shared" ref="I257:I277" si="245">((247*12)+(52*7)+(52*5))*60/12</f>
        <v>17940</v>
      </c>
      <c r="J257" s="3">
        <v>21000</v>
      </c>
      <c r="K257" s="15"/>
      <c r="L257" s="15">
        <v>0.3</v>
      </c>
      <c r="M257" s="58"/>
      <c r="N257" s="58">
        <v>0.03</v>
      </c>
      <c r="O257" s="92">
        <f t="shared" ref="O257:O277" si="246">J257/I257*D257</f>
        <v>52.675585284280942</v>
      </c>
      <c r="P257" s="92" t="e">
        <f t="shared" ref="P257:P277" si="247">(C257-T257-U257)*K257</f>
        <v>#REF!</v>
      </c>
      <c r="Q257" s="92" t="e">
        <f t="shared" ref="Q257:Q277" si="248">(C257-T257-U257)*L257</f>
        <v>#REF!</v>
      </c>
      <c r="R257" s="92">
        <f t="shared" ref="R257:R277" si="249">(C257*M257)</f>
        <v>0</v>
      </c>
      <c r="S257" s="92" t="e">
        <f t="shared" ref="S257:S277" si="250">(C257-T257-U257)*N257</f>
        <v>#REF!</v>
      </c>
      <c r="T257" s="3" t="e">
        <f>#REF!</f>
        <v>#REF!</v>
      </c>
      <c r="U257" s="3" t="e">
        <f>#REF!*D257</f>
        <v>#REF!</v>
      </c>
      <c r="V257" s="3">
        <f t="shared" ref="V257:V277" si="251">C257*0.06</f>
        <v>326.39999999999998</v>
      </c>
      <c r="W257" s="37" t="e">
        <f t="shared" ref="W257:W277" si="252">SUM(O257:V257)</f>
        <v>#REF!</v>
      </c>
      <c r="X257" s="60" t="e">
        <f>#REF!</f>
        <v>#REF!</v>
      </c>
      <c r="Y257" s="37" t="e">
        <f t="shared" ref="Y257:Y277" si="253">O257*X257</f>
        <v>#REF!</v>
      </c>
      <c r="Z257" s="16" t="e">
        <f t="shared" ref="Z257:Z277" si="254">W257+Y257</f>
        <v>#REF!</v>
      </c>
      <c r="AA257" s="36" t="e">
        <f t="shared" ref="AA257:AA277" si="255">(C257-Z257)/Z257</f>
        <v>#REF!</v>
      </c>
      <c r="AC257" s="16" t="e">
        <f t="shared" ref="AC257:AC277" si="256">AD257+AE257+AF257</f>
        <v>#REF!</v>
      </c>
      <c r="AD257" s="3" t="e">
        <f t="shared" ref="AD257:AE277" si="257">T257</f>
        <v>#REF!</v>
      </c>
      <c r="AE257" s="97" t="e">
        <f t="shared" si="257"/>
        <v>#REF!</v>
      </c>
      <c r="AF257" s="97" t="e">
        <f t="shared" ref="AF257:AF277" si="258">(C257-Z257)*0.15</f>
        <v>#REF!</v>
      </c>
      <c r="AG257" s="3" t="e">
        <f t="shared" ref="AG257:AG277" si="259">AE257+AF257</f>
        <v>#REF!</v>
      </c>
      <c r="AH257" s="16" t="e">
        <f t="shared" ref="AH257:AH277" si="260">AI257-AC257</f>
        <v>#REF!</v>
      </c>
      <c r="AI257" s="16">
        <f t="shared" ref="AI257:AI277" si="261">C257</f>
        <v>5440</v>
      </c>
      <c r="AK257" s="3">
        <f t="shared" ref="AK257:AK277" si="262">CEILING(AL257,5)</f>
        <v>3810</v>
      </c>
      <c r="AL257" s="204">
        <f t="shared" ref="AL257:AL277" si="263">C257*0.7</f>
        <v>3807.9999999999995</v>
      </c>
    </row>
    <row r="258" spans="1:38" ht="13.5" hidden="1" outlineLevel="1" x14ac:dyDescent="0.15">
      <c r="A258" s="17">
        <v>5026</v>
      </c>
      <c r="B258" s="20" t="s">
        <v>324</v>
      </c>
      <c r="C258" s="16">
        <v>700</v>
      </c>
      <c r="D258" s="3">
        <v>20</v>
      </c>
      <c r="E258" s="3"/>
      <c r="F258" s="102"/>
      <c r="G258" s="104">
        <v>110</v>
      </c>
      <c r="H258" s="104" t="s">
        <v>480</v>
      </c>
      <c r="I258" s="21">
        <f t="shared" si="245"/>
        <v>17940</v>
      </c>
      <c r="J258" s="3">
        <v>21000</v>
      </c>
      <c r="K258" s="15"/>
      <c r="L258" s="15">
        <v>0.3</v>
      </c>
      <c r="M258" s="58"/>
      <c r="N258" s="58">
        <v>0.03</v>
      </c>
      <c r="O258" s="92">
        <f t="shared" si="246"/>
        <v>23.411371237458198</v>
      </c>
      <c r="P258" s="92" t="e">
        <f t="shared" si="247"/>
        <v>#REF!</v>
      </c>
      <c r="Q258" s="92" t="e">
        <f t="shared" si="248"/>
        <v>#REF!</v>
      </c>
      <c r="R258" s="92">
        <f t="shared" si="249"/>
        <v>0</v>
      </c>
      <c r="S258" s="92" t="e">
        <f t="shared" si="250"/>
        <v>#REF!</v>
      </c>
      <c r="T258" s="3" t="e">
        <f>#REF!</f>
        <v>#REF!</v>
      </c>
      <c r="U258" s="3" t="e">
        <f>#REF!*D258</f>
        <v>#REF!</v>
      </c>
      <c r="V258" s="3">
        <f t="shared" si="251"/>
        <v>42</v>
      </c>
      <c r="W258" s="37" t="e">
        <f t="shared" si="252"/>
        <v>#REF!</v>
      </c>
      <c r="X258" s="60" t="e">
        <f>#REF!</f>
        <v>#REF!</v>
      </c>
      <c r="Y258" s="37" t="e">
        <f t="shared" si="253"/>
        <v>#REF!</v>
      </c>
      <c r="Z258" s="16" t="e">
        <f t="shared" si="254"/>
        <v>#REF!</v>
      </c>
      <c r="AA258" s="36" t="e">
        <f t="shared" si="255"/>
        <v>#REF!</v>
      </c>
      <c r="AC258" s="16" t="e">
        <f t="shared" si="256"/>
        <v>#REF!</v>
      </c>
      <c r="AD258" s="3" t="e">
        <f t="shared" si="257"/>
        <v>#REF!</v>
      </c>
      <c r="AE258" s="97" t="e">
        <f t="shared" si="257"/>
        <v>#REF!</v>
      </c>
      <c r="AF258" s="97" t="e">
        <f t="shared" si="258"/>
        <v>#REF!</v>
      </c>
      <c r="AG258" s="3" t="e">
        <f t="shared" si="259"/>
        <v>#REF!</v>
      </c>
      <c r="AH258" s="16" t="e">
        <f t="shared" si="260"/>
        <v>#REF!</v>
      </c>
      <c r="AI258" s="16">
        <f t="shared" si="261"/>
        <v>700</v>
      </c>
      <c r="AK258" s="3">
        <f t="shared" si="262"/>
        <v>490</v>
      </c>
      <c r="AL258" s="204">
        <f t="shared" si="263"/>
        <v>489.99999999999994</v>
      </c>
    </row>
    <row r="259" spans="1:38" ht="25.5" hidden="1" outlineLevel="1" x14ac:dyDescent="0.15">
      <c r="A259" s="26">
        <v>5011</v>
      </c>
      <c r="B259" s="20" t="s">
        <v>42</v>
      </c>
      <c r="C259" s="16">
        <v>5440</v>
      </c>
      <c r="D259" s="3">
        <v>30</v>
      </c>
      <c r="E259" s="3">
        <v>5</v>
      </c>
      <c r="F259" s="103" t="s">
        <v>158</v>
      </c>
      <c r="G259" s="104">
        <v>110</v>
      </c>
      <c r="H259" s="104" t="s">
        <v>480</v>
      </c>
      <c r="I259" s="21">
        <f t="shared" si="245"/>
        <v>17940</v>
      </c>
      <c r="J259" s="3">
        <v>21000</v>
      </c>
      <c r="K259" s="15"/>
      <c r="L259" s="15">
        <v>0.3</v>
      </c>
      <c r="M259" s="58"/>
      <c r="N259" s="58">
        <v>0.03</v>
      </c>
      <c r="O259" s="92">
        <f t="shared" si="246"/>
        <v>35.117056856187297</v>
      </c>
      <c r="P259" s="92" t="e">
        <f t="shared" si="247"/>
        <v>#REF!</v>
      </c>
      <c r="Q259" s="92" t="e">
        <f t="shared" si="248"/>
        <v>#REF!</v>
      </c>
      <c r="R259" s="92">
        <f t="shared" si="249"/>
        <v>0</v>
      </c>
      <c r="S259" s="92" t="e">
        <f t="shared" si="250"/>
        <v>#REF!</v>
      </c>
      <c r="T259" s="3" t="e">
        <f>#REF!</f>
        <v>#REF!</v>
      </c>
      <c r="U259" s="3" t="e">
        <f>#REF!*D259</f>
        <v>#REF!</v>
      </c>
      <c r="V259" s="3">
        <f t="shared" si="251"/>
        <v>326.39999999999998</v>
      </c>
      <c r="W259" s="37" t="e">
        <f t="shared" si="252"/>
        <v>#REF!</v>
      </c>
      <c r="X259" s="60" t="e">
        <f>#REF!</f>
        <v>#REF!</v>
      </c>
      <c r="Y259" s="37" t="e">
        <f t="shared" si="253"/>
        <v>#REF!</v>
      </c>
      <c r="Z259" s="16" t="e">
        <f t="shared" si="254"/>
        <v>#REF!</v>
      </c>
      <c r="AA259" s="36" t="e">
        <f t="shared" si="255"/>
        <v>#REF!</v>
      </c>
      <c r="AC259" s="16" t="e">
        <f t="shared" si="256"/>
        <v>#REF!</v>
      </c>
      <c r="AD259" s="3" t="e">
        <f t="shared" si="257"/>
        <v>#REF!</v>
      </c>
      <c r="AE259" s="97" t="e">
        <f t="shared" si="257"/>
        <v>#REF!</v>
      </c>
      <c r="AF259" s="97" t="e">
        <f t="shared" si="258"/>
        <v>#REF!</v>
      </c>
      <c r="AG259" s="3" t="e">
        <f t="shared" si="259"/>
        <v>#REF!</v>
      </c>
      <c r="AH259" s="16" t="e">
        <f t="shared" si="260"/>
        <v>#REF!</v>
      </c>
      <c r="AI259" s="16">
        <f t="shared" si="261"/>
        <v>5440</v>
      </c>
      <c r="AK259" s="3">
        <f t="shared" si="262"/>
        <v>3810</v>
      </c>
      <c r="AL259" s="204">
        <f t="shared" si="263"/>
        <v>3807.9999999999995</v>
      </c>
    </row>
    <row r="260" spans="1:38" ht="25.5" hidden="1" outlineLevel="1" x14ac:dyDescent="0.15">
      <c r="A260" s="26">
        <v>5027</v>
      </c>
      <c r="B260" s="20" t="s">
        <v>325</v>
      </c>
      <c r="C260" s="16">
        <v>3800</v>
      </c>
      <c r="D260" s="3">
        <v>40</v>
      </c>
      <c r="E260" s="3">
        <v>10</v>
      </c>
      <c r="F260" s="103" t="s">
        <v>158</v>
      </c>
      <c r="G260" s="104">
        <v>110</v>
      </c>
      <c r="H260" s="104" t="s">
        <v>480</v>
      </c>
      <c r="I260" s="21">
        <f t="shared" si="245"/>
        <v>17940</v>
      </c>
      <c r="J260" s="3">
        <v>21000</v>
      </c>
      <c r="K260" s="15"/>
      <c r="L260" s="15">
        <v>0.3</v>
      </c>
      <c r="M260" s="58"/>
      <c r="N260" s="58">
        <v>0.03</v>
      </c>
      <c r="O260" s="92">
        <f t="shared" si="246"/>
        <v>46.822742474916396</v>
      </c>
      <c r="P260" s="92" t="e">
        <f t="shared" si="247"/>
        <v>#REF!</v>
      </c>
      <c r="Q260" s="92" t="e">
        <f t="shared" si="248"/>
        <v>#REF!</v>
      </c>
      <c r="R260" s="92">
        <f t="shared" si="249"/>
        <v>0</v>
      </c>
      <c r="S260" s="92" t="e">
        <f t="shared" si="250"/>
        <v>#REF!</v>
      </c>
      <c r="T260" s="3" t="e">
        <f>#REF!</f>
        <v>#REF!</v>
      </c>
      <c r="U260" s="3" t="e">
        <f>#REF!*D260</f>
        <v>#REF!</v>
      </c>
      <c r="V260" s="3">
        <f t="shared" si="251"/>
        <v>228</v>
      </c>
      <c r="W260" s="37" t="e">
        <f t="shared" si="252"/>
        <v>#REF!</v>
      </c>
      <c r="X260" s="60" t="e">
        <f>#REF!</f>
        <v>#REF!</v>
      </c>
      <c r="Y260" s="37" t="e">
        <f t="shared" si="253"/>
        <v>#REF!</v>
      </c>
      <c r="Z260" s="16" t="e">
        <f t="shared" si="254"/>
        <v>#REF!</v>
      </c>
      <c r="AA260" s="36" t="e">
        <f t="shared" si="255"/>
        <v>#REF!</v>
      </c>
      <c r="AC260" s="16" t="e">
        <f t="shared" si="256"/>
        <v>#REF!</v>
      </c>
      <c r="AD260" s="3" t="e">
        <f t="shared" si="257"/>
        <v>#REF!</v>
      </c>
      <c r="AE260" s="97" t="e">
        <f t="shared" si="257"/>
        <v>#REF!</v>
      </c>
      <c r="AF260" s="97" t="e">
        <f t="shared" si="258"/>
        <v>#REF!</v>
      </c>
      <c r="AG260" s="3" t="e">
        <f t="shared" si="259"/>
        <v>#REF!</v>
      </c>
      <c r="AH260" s="16" t="e">
        <f t="shared" si="260"/>
        <v>#REF!</v>
      </c>
      <c r="AI260" s="16">
        <f t="shared" si="261"/>
        <v>3800</v>
      </c>
      <c r="AK260" s="3">
        <f t="shared" si="262"/>
        <v>2660</v>
      </c>
      <c r="AL260" s="204">
        <f t="shared" si="263"/>
        <v>2660</v>
      </c>
    </row>
    <row r="261" spans="1:38" ht="25.5" hidden="1" outlineLevel="1" x14ac:dyDescent="0.15">
      <c r="A261" s="26">
        <v>5028</v>
      </c>
      <c r="B261" s="20" t="s">
        <v>326</v>
      </c>
      <c r="C261" s="16">
        <v>4800</v>
      </c>
      <c r="D261" s="3">
        <v>40</v>
      </c>
      <c r="E261" s="3">
        <v>10</v>
      </c>
      <c r="F261" s="103" t="s">
        <v>158</v>
      </c>
      <c r="G261" s="104">
        <v>110</v>
      </c>
      <c r="H261" s="104" t="s">
        <v>480</v>
      </c>
      <c r="I261" s="21">
        <f t="shared" si="245"/>
        <v>17940</v>
      </c>
      <c r="J261" s="3">
        <v>21000</v>
      </c>
      <c r="K261" s="15"/>
      <c r="L261" s="15">
        <v>0.3</v>
      </c>
      <c r="M261" s="58"/>
      <c r="N261" s="58">
        <v>0.03</v>
      </c>
      <c r="O261" s="92">
        <f t="shared" si="246"/>
        <v>46.822742474916396</v>
      </c>
      <c r="P261" s="92" t="e">
        <f t="shared" si="247"/>
        <v>#REF!</v>
      </c>
      <c r="Q261" s="92" t="e">
        <f t="shared" si="248"/>
        <v>#REF!</v>
      </c>
      <c r="R261" s="92">
        <f t="shared" si="249"/>
        <v>0</v>
      </c>
      <c r="S261" s="92" t="e">
        <f t="shared" si="250"/>
        <v>#REF!</v>
      </c>
      <c r="T261" s="3" t="e">
        <f>#REF!</f>
        <v>#REF!</v>
      </c>
      <c r="U261" s="3" t="e">
        <f>#REF!*D261</f>
        <v>#REF!</v>
      </c>
      <c r="V261" s="3">
        <f t="shared" si="251"/>
        <v>288</v>
      </c>
      <c r="W261" s="37" t="e">
        <f t="shared" si="252"/>
        <v>#REF!</v>
      </c>
      <c r="X261" s="60" t="e">
        <f>#REF!</f>
        <v>#REF!</v>
      </c>
      <c r="Y261" s="37" t="e">
        <f t="shared" si="253"/>
        <v>#REF!</v>
      </c>
      <c r="Z261" s="16" t="e">
        <f t="shared" si="254"/>
        <v>#REF!</v>
      </c>
      <c r="AA261" s="36" t="e">
        <f t="shared" si="255"/>
        <v>#REF!</v>
      </c>
      <c r="AC261" s="16" t="e">
        <f t="shared" si="256"/>
        <v>#REF!</v>
      </c>
      <c r="AD261" s="3" t="e">
        <f t="shared" si="257"/>
        <v>#REF!</v>
      </c>
      <c r="AE261" s="97" t="e">
        <f t="shared" si="257"/>
        <v>#REF!</v>
      </c>
      <c r="AF261" s="97" t="e">
        <f t="shared" si="258"/>
        <v>#REF!</v>
      </c>
      <c r="AG261" s="3" t="e">
        <f t="shared" si="259"/>
        <v>#REF!</v>
      </c>
      <c r="AH261" s="16" t="e">
        <f t="shared" si="260"/>
        <v>#REF!</v>
      </c>
      <c r="AI261" s="16">
        <f t="shared" si="261"/>
        <v>4800</v>
      </c>
      <c r="AK261" s="3">
        <f t="shared" si="262"/>
        <v>3360</v>
      </c>
      <c r="AL261" s="204">
        <f t="shared" si="263"/>
        <v>3360</v>
      </c>
    </row>
    <row r="262" spans="1:38" ht="13.5" hidden="1" outlineLevel="1" x14ac:dyDescent="0.15">
      <c r="A262" s="26">
        <v>5017</v>
      </c>
      <c r="B262" s="20" t="s">
        <v>211</v>
      </c>
      <c r="C262" s="16">
        <v>800</v>
      </c>
      <c r="D262" s="3">
        <v>15</v>
      </c>
      <c r="E262" s="3">
        <v>2</v>
      </c>
      <c r="F262" s="103" t="s">
        <v>158</v>
      </c>
      <c r="G262" s="104">
        <v>110</v>
      </c>
      <c r="H262" s="104" t="s">
        <v>480</v>
      </c>
      <c r="I262" s="21">
        <f t="shared" si="245"/>
        <v>17940</v>
      </c>
      <c r="J262" s="3">
        <v>21000</v>
      </c>
      <c r="K262" s="15"/>
      <c r="L262" s="15">
        <v>0.3</v>
      </c>
      <c r="M262" s="58"/>
      <c r="N262" s="58">
        <v>0.03</v>
      </c>
      <c r="O262" s="92">
        <f t="shared" si="246"/>
        <v>17.558528428093648</v>
      </c>
      <c r="P262" s="92" t="e">
        <f t="shared" si="247"/>
        <v>#REF!</v>
      </c>
      <c r="Q262" s="92" t="e">
        <f t="shared" si="248"/>
        <v>#REF!</v>
      </c>
      <c r="R262" s="92">
        <f t="shared" si="249"/>
        <v>0</v>
      </c>
      <c r="S262" s="92" t="e">
        <f t="shared" si="250"/>
        <v>#REF!</v>
      </c>
      <c r="T262" s="3" t="e">
        <f>#REF!</f>
        <v>#REF!</v>
      </c>
      <c r="U262" s="3" t="e">
        <f>#REF!*D262</f>
        <v>#REF!</v>
      </c>
      <c r="V262" s="3">
        <f t="shared" si="251"/>
        <v>48</v>
      </c>
      <c r="W262" s="37" t="e">
        <f t="shared" si="252"/>
        <v>#REF!</v>
      </c>
      <c r="X262" s="60" t="e">
        <f>#REF!</f>
        <v>#REF!</v>
      </c>
      <c r="Y262" s="37" t="e">
        <f t="shared" si="253"/>
        <v>#REF!</v>
      </c>
      <c r="Z262" s="16" t="e">
        <f t="shared" si="254"/>
        <v>#REF!</v>
      </c>
      <c r="AA262" s="36" t="e">
        <f t="shared" si="255"/>
        <v>#REF!</v>
      </c>
      <c r="AC262" s="16" t="e">
        <f t="shared" si="256"/>
        <v>#REF!</v>
      </c>
      <c r="AD262" s="3" t="e">
        <f t="shared" si="257"/>
        <v>#REF!</v>
      </c>
      <c r="AE262" s="97" t="e">
        <f t="shared" si="257"/>
        <v>#REF!</v>
      </c>
      <c r="AF262" s="97" t="e">
        <f t="shared" si="258"/>
        <v>#REF!</v>
      </c>
      <c r="AG262" s="3" t="e">
        <f t="shared" si="259"/>
        <v>#REF!</v>
      </c>
      <c r="AH262" s="16" t="e">
        <f t="shared" si="260"/>
        <v>#REF!</v>
      </c>
      <c r="AI262" s="16">
        <f t="shared" si="261"/>
        <v>800</v>
      </c>
      <c r="AK262" s="3">
        <f t="shared" si="262"/>
        <v>560</v>
      </c>
      <c r="AL262" s="204">
        <f t="shared" si="263"/>
        <v>560</v>
      </c>
    </row>
    <row r="263" spans="1:38" ht="13.5" hidden="1" outlineLevel="1" x14ac:dyDescent="0.15">
      <c r="A263" s="26">
        <v>5029</v>
      </c>
      <c r="B263" s="20" t="s">
        <v>327</v>
      </c>
      <c r="C263" s="16">
        <v>390</v>
      </c>
      <c r="D263" s="3">
        <v>10</v>
      </c>
      <c r="E263" s="3"/>
      <c r="F263" s="103"/>
      <c r="G263" s="104">
        <v>110</v>
      </c>
      <c r="H263" s="104" t="s">
        <v>480</v>
      </c>
      <c r="I263" s="21">
        <f t="shared" si="245"/>
        <v>17940</v>
      </c>
      <c r="J263" s="3">
        <v>21000</v>
      </c>
      <c r="K263" s="15"/>
      <c r="L263" s="15">
        <v>0.3</v>
      </c>
      <c r="M263" s="58"/>
      <c r="N263" s="58">
        <v>0.03</v>
      </c>
      <c r="O263" s="92">
        <f t="shared" si="246"/>
        <v>11.705685618729099</v>
      </c>
      <c r="P263" s="92" t="e">
        <f t="shared" si="247"/>
        <v>#REF!</v>
      </c>
      <c r="Q263" s="92" t="e">
        <f t="shared" si="248"/>
        <v>#REF!</v>
      </c>
      <c r="R263" s="92">
        <f t="shared" si="249"/>
        <v>0</v>
      </c>
      <c r="S263" s="92" t="e">
        <f t="shared" si="250"/>
        <v>#REF!</v>
      </c>
      <c r="T263" s="3" t="e">
        <f>#REF!</f>
        <v>#REF!</v>
      </c>
      <c r="U263" s="3" t="e">
        <f>#REF!*D263</f>
        <v>#REF!</v>
      </c>
      <c r="V263" s="3">
        <f t="shared" si="251"/>
        <v>23.4</v>
      </c>
      <c r="W263" s="37" t="e">
        <f t="shared" si="252"/>
        <v>#REF!</v>
      </c>
      <c r="X263" s="60" t="e">
        <f>#REF!</f>
        <v>#REF!</v>
      </c>
      <c r="Y263" s="37" t="e">
        <f t="shared" si="253"/>
        <v>#REF!</v>
      </c>
      <c r="Z263" s="16" t="e">
        <f t="shared" si="254"/>
        <v>#REF!</v>
      </c>
      <c r="AA263" s="36" t="e">
        <f t="shared" si="255"/>
        <v>#REF!</v>
      </c>
      <c r="AC263" s="16" t="e">
        <f t="shared" si="256"/>
        <v>#REF!</v>
      </c>
      <c r="AD263" s="3" t="e">
        <f t="shared" si="257"/>
        <v>#REF!</v>
      </c>
      <c r="AE263" s="97" t="e">
        <f t="shared" si="257"/>
        <v>#REF!</v>
      </c>
      <c r="AF263" s="97" t="e">
        <f t="shared" si="258"/>
        <v>#REF!</v>
      </c>
      <c r="AG263" s="3" t="e">
        <f t="shared" si="259"/>
        <v>#REF!</v>
      </c>
      <c r="AH263" s="16" t="e">
        <f t="shared" si="260"/>
        <v>#REF!</v>
      </c>
      <c r="AI263" s="16">
        <f t="shared" si="261"/>
        <v>390</v>
      </c>
      <c r="AK263" s="3">
        <f t="shared" si="262"/>
        <v>275</v>
      </c>
      <c r="AL263" s="204">
        <f t="shared" si="263"/>
        <v>273</v>
      </c>
    </row>
    <row r="264" spans="1:38" ht="13.5" hidden="1" outlineLevel="1" x14ac:dyDescent="0.15">
      <c r="A264" s="26">
        <v>5030</v>
      </c>
      <c r="B264" s="20" t="s">
        <v>328</v>
      </c>
      <c r="C264" s="16">
        <v>1190</v>
      </c>
      <c r="D264" s="3">
        <v>30</v>
      </c>
      <c r="E264" s="3"/>
      <c r="F264" s="103"/>
      <c r="G264" s="104">
        <v>110</v>
      </c>
      <c r="H264" s="104" t="s">
        <v>480</v>
      </c>
      <c r="I264" s="21">
        <f t="shared" si="245"/>
        <v>17940</v>
      </c>
      <c r="J264" s="3">
        <v>21000</v>
      </c>
      <c r="K264" s="15"/>
      <c r="L264" s="15">
        <v>0.3</v>
      </c>
      <c r="M264" s="58"/>
      <c r="N264" s="58">
        <v>0.03</v>
      </c>
      <c r="O264" s="92">
        <f t="shared" si="246"/>
        <v>35.117056856187297</v>
      </c>
      <c r="P264" s="92" t="e">
        <f t="shared" si="247"/>
        <v>#REF!</v>
      </c>
      <c r="Q264" s="92" t="e">
        <f t="shared" si="248"/>
        <v>#REF!</v>
      </c>
      <c r="R264" s="92">
        <f t="shared" si="249"/>
        <v>0</v>
      </c>
      <c r="S264" s="92" t="e">
        <f t="shared" si="250"/>
        <v>#REF!</v>
      </c>
      <c r="T264" s="3" t="e">
        <f>#REF!</f>
        <v>#REF!</v>
      </c>
      <c r="U264" s="3" t="e">
        <f>#REF!*D264</f>
        <v>#REF!</v>
      </c>
      <c r="V264" s="3">
        <f t="shared" si="251"/>
        <v>71.399999999999991</v>
      </c>
      <c r="W264" s="37" t="e">
        <f t="shared" si="252"/>
        <v>#REF!</v>
      </c>
      <c r="X264" s="60" t="e">
        <f>#REF!</f>
        <v>#REF!</v>
      </c>
      <c r="Y264" s="37" t="e">
        <f t="shared" si="253"/>
        <v>#REF!</v>
      </c>
      <c r="Z264" s="16" t="e">
        <f t="shared" si="254"/>
        <v>#REF!</v>
      </c>
      <c r="AA264" s="36" t="e">
        <f t="shared" si="255"/>
        <v>#REF!</v>
      </c>
      <c r="AC264" s="16" t="e">
        <f t="shared" si="256"/>
        <v>#REF!</v>
      </c>
      <c r="AD264" s="3" t="e">
        <f t="shared" si="257"/>
        <v>#REF!</v>
      </c>
      <c r="AE264" s="97" t="e">
        <f t="shared" si="257"/>
        <v>#REF!</v>
      </c>
      <c r="AF264" s="97" t="e">
        <f t="shared" si="258"/>
        <v>#REF!</v>
      </c>
      <c r="AG264" s="3" t="e">
        <f t="shared" si="259"/>
        <v>#REF!</v>
      </c>
      <c r="AH264" s="16" t="e">
        <f t="shared" si="260"/>
        <v>#REF!</v>
      </c>
      <c r="AI264" s="16">
        <f t="shared" si="261"/>
        <v>1190</v>
      </c>
      <c r="AK264" s="3">
        <f t="shared" si="262"/>
        <v>835</v>
      </c>
      <c r="AL264" s="204">
        <f t="shared" si="263"/>
        <v>833</v>
      </c>
    </row>
    <row r="265" spans="1:38" ht="13.5" hidden="1" outlineLevel="1" x14ac:dyDescent="0.15">
      <c r="A265" s="26">
        <v>5031</v>
      </c>
      <c r="B265" s="20" t="s">
        <v>329</v>
      </c>
      <c r="C265" s="16">
        <v>1800</v>
      </c>
      <c r="D265" s="3">
        <v>40</v>
      </c>
      <c r="E265" s="3">
        <v>10</v>
      </c>
      <c r="F265" s="103" t="s">
        <v>158</v>
      </c>
      <c r="G265" s="104">
        <v>110</v>
      </c>
      <c r="H265" s="104" t="s">
        <v>480</v>
      </c>
      <c r="I265" s="21">
        <f t="shared" si="245"/>
        <v>17940</v>
      </c>
      <c r="J265" s="3">
        <v>21000</v>
      </c>
      <c r="K265" s="15"/>
      <c r="L265" s="15">
        <v>0.3</v>
      </c>
      <c r="M265" s="58"/>
      <c r="N265" s="58">
        <v>0.03</v>
      </c>
      <c r="O265" s="92">
        <f t="shared" si="246"/>
        <v>46.822742474916396</v>
      </c>
      <c r="P265" s="92" t="e">
        <f t="shared" si="247"/>
        <v>#REF!</v>
      </c>
      <c r="Q265" s="92" t="e">
        <f t="shared" si="248"/>
        <v>#REF!</v>
      </c>
      <c r="R265" s="92">
        <f t="shared" si="249"/>
        <v>0</v>
      </c>
      <c r="S265" s="92" t="e">
        <f t="shared" si="250"/>
        <v>#REF!</v>
      </c>
      <c r="T265" s="3" t="e">
        <f>#REF!</f>
        <v>#REF!</v>
      </c>
      <c r="U265" s="3" t="e">
        <f>#REF!*D265</f>
        <v>#REF!</v>
      </c>
      <c r="V265" s="3">
        <f t="shared" si="251"/>
        <v>108</v>
      </c>
      <c r="W265" s="37" t="e">
        <f t="shared" si="252"/>
        <v>#REF!</v>
      </c>
      <c r="X265" s="60" t="e">
        <f>#REF!</f>
        <v>#REF!</v>
      </c>
      <c r="Y265" s="37" t="e">
        <f t="shared" si="253"/>
        <v>#REF!</v>
      </c>
      <c r="Z265" s="16" t="e">
        <f t="shared" si="254"/>
        <v>#REF!</v>
      </c>
      <c r="AA265" s="36" t="e">
        <f t="shared" si="255"/>
        <v>#REF!</v>
      </c>
      <c r="AC265" s="16" t="e">
        <f t="shared" si="256"/>
        <v>#REF!</v>
      </c>
      <c r="AD265" s="3" t="e">
        <f t="shared" si="257"/>
        <v>#REF!</v>
      </c>
      <c r="AE265" s="97" t="e">
        <f t="shared" si="257"/>
        <v>#REF!</v>
      </c>
      <c r="AF265" s="97" t="e">
        <f t="shared" si="258"/>
        <v>#REF!</v>
      </c>
      <c r="AG265" s="3" t="e">
        <f t="shared" si="259"/>
        <v>#REF!</v>
      </c>
      <c r="AH265" s="16" t="e">
        <f t="shared" si="260"/>
        <v>#REF!</v>
      </c>
      <c r="AI265" s="16">
        <f t="shared" si="261"/>
        <v>1800</v>
      </c>
      <c r="AK265" s="3">
        <f t="shared" si="262"/>
        <v>1260</v>
      </c>
      <c r="AL265" s="204">
        <f t="shared" si="263"/>
        <v>1260</v>
      </c>
    </row>
    <row r="266" spans="1:38" ht="13.5" hidden="1" outlineLevel="1" x14ac:dyDescent="0.15">
      <c r="A266" s="26">
        <v>5032</v>
      </c>
      <c r="B266" s="20" t="s">
        <v>330</v>
      </c>
      <c r="C266" s="16">
        <v>3000</v>
      </c>
      <c r="D266" s="3">
        <v>40</v>
      </c>
      <c r="E266" s="3">
        <v>10</v>
      </c>
      <c r="F266" s="103" t="s">
        <v>158</v>
      </c>
      <c r="G266" s="104">
        <v>110</v>
      </c>
      <c r="H266" s="104" t="s">
        <v>480</v>
      </c>
      <c r="I266" s="21">
        <f t="shared" si="245"/>
        <v>17940</v>
      </c>
      <c r="J266" s="3">
        <v>21000</v>
      </c>
      <c r="K266" s="15"/>
      <c r="L266" s="15">
        <v>0.3</v>
      </c>
      <c r="M266" s="58"/>
      <c r="N266" s="58">
        <v>0.03</v>
      </c>
      <c r="O266" s="92">
        <f t="shared" si="246"/>
        <v>46.822742474916396</v>
      </c>
      <c r="P266" s="92" t="e">
        <f t="shared" si="247"/>
        <v>#REF!</v>
      </c>
      <c r="Q266" s="92" t="e">
        <f t="shared" si="248"/>
        <v>#REF!</v>
      </c>
      <c r="R266" s="92">
        <f t="shared" si="249"/>
        <v>0</v>
      </c>
      <c r="S266" s="92" t="e">
        <f t="shared" si="250"/>
        <v>#REF!</v>
      </c>
      <c r="T266" s="3" t="e">
        <f>#REF!</f>
        <v>#REF!</v>
      </c>
      <c r="U266" s="3" t="e">
        <f>#REF!*D266</f>
        <v>#REF!</v>
      </c>
      <c r="V266" s="3">
        <f t="shared" si="251"/>
        <v>180</v>
      </c>
      <c r="W266" s="37" t="e">
        <f t="shared" si="252"/>
        <v>#REF!</v>
      </c>
      <c r="X266" s="60" t="e">
        <f>#REF!</f>
        <v>#REF!</v>
      </c>
      <c r="Y266" s="37" t="e">
        <f t="shared" si="253"/>
        <v>#REF!</v>
      </c>
      <c r="Z266" s="16" t="e">
        <f t="shared" si="254"/>
        <v>#REF!</v>
      </c>
      <c r="AA266" s="36" t="e">
        <f t="shared" si="255"/>
        <v>#REF!</v>
      </c>
      <c r="AC266" s="16" t="e">
        <f t="shared" si="256"/>
        <v>#REF!</v>
      </c>
      <c r="AD266" s="3" t="e">
        <f t="shared" si="257"/>
        <v>#REF!</v>
      </c>
      <c r="AE266" s="97" t="e">
        <f t="shared" si="257"/>
        <v>#REF!</v>
      </c>
      <c r="AF266" s="97" t="e">
        <f t="shared" si="258"/>
        <v>#REF!</v>
      </c>
      <c r="AG266" s="3" t="e">
        <f t="shared" si="259"/>
        <v>#REF!</v>
      </c>
      <c r="AH266" s="16" t="e">
        <f t="shared" si="260"/>
        <v>#REF!</v>
      </c>
      <c r="AI266" s="16">
        <f t="shared" si="261"/>
        <v>3000</v>
      </c>
      <c r="AK266" s="3">
        <f t="shared" si="262"/>
        <v>2100</v>
      </c>
      <c r="AL266" s="204">
        <f t="shared" si="263"/>
        <v>2100</v>
      </c>
    </row>
    <row r="267" spans="1:38" ht="13.5" hidden="1" outlineLevel="1" x14ac:dyDescent="0.15">
      <c r="A267" s="26">
        <v>5033</v>
      </c>
      <c r="B267" s="20" t="s">
        <v>331</v>
      </c>
      <c r="C267" s="16">
        <v>3800</v>
      </c>
      <c r="D267" s="3">
        <v>40</v>
      </c>
      <c r="E267" s="3">
        <v>10</v>
      </c>
      <c r="F267" s="103" t="s">
        <v>158</v>
      </c>
      <c r="G267" s="104">
        <v>110</v>
      </c>
      <c r="H267" s="104" t="s">
        <v>480</v>
      </c>
      <c r="I267" s="21">
        <f t="shared" si="245"/>
        <v>17940</v>
      </c>
      <c r="J267" s="3">
        <v>21000</v>
      </c>
      <c r="K267" s="15"/>
      <c r="L267" s="15">
        <v>0.3</v>
      </c>
      <c r="M267" s="58"/>
      <c r="N267" s="58">
        <v>0.03</v>
      </c>
      <c r="O267" s="92">
        <f t="shared" si="246"/>
        <v>46.822742474916396</v>
      </c>
      <c r="P267" s="92" t="e">
        <f t="shared" si="247"/>
        <v>#REF!</v>
      </c>
      <c r="Q267" s="92" t="e">
        <f t="shared" si="248"/>
        <v>#REF!</v>
      </c>
      <c r="R267" s="92">
        <f t="shared" si="249"/>
        <v>0</v>
      </c>
      <c r="S267" s="92" t="e">
        <f t="shared" si="250"/>
        <v>#REF!</v>
      </c>
      <c r="T267" s="3" t="e">
        <f>#REF!</f>
        <v>#REF!</v>
      </c>
      <c r="U267" s="3" t="e">
        <f>#REF!*D267</f>
        <v>#REF!</v>
      </c>
      <c r="V267" s="3">
        <f t="shared" si="251"/>
        <v>228</v>
      </c>
      <c r="W267" s="37" t="e">
        <f t="shared" si="252"/>
        <v>#REF!</v>
      </c>
      <c r="X267" s="60" t="e">
        <f>#REF!</f>
        <v>#REF!</v>
      </c>
      <c r="Y267" s="37" t="e">
        <f t="shared" si="253"/>
        <v>#REF!</v>
      </c>
      <c r="Z267" s="16" t="e">
        <f t="shared" si="254"/>
        <v>#REF!</v>
      </c>
      <c r="AA267" s="36" t="e">
        <f t="shared" si="255"/>
        <v>#REF!</v>
      </c>
      <c r="AC267" s="16" t="e">
        <f t="shared" si="256"/>
        <v>#REF!</v>
      </c>
      <c r="AD267" s="3" t="e">
        <f t="shared" si="257"/>
        <v>#REF!</v>
      </c>
      <c r="AE267" s="97" t="e">
        <f t="shared" si="257"/>
        <v>#REF!</v>
      </c>
      <c r="AF267" s="97" t="e">
        <f t="shared" si="258"/>
        <v>#REF!</v>
      </c>
      <c r="AG267" s="3" t="e">
        <f t="shared" si="259"/>
        <v>#REF!</v>
      </c>
      <c r="AH267" s="16" t="e">
        <f t="shared" si="260"/>
        <v>#REF!</v>
      </c>
      <c r="AI267" s="16">
        <f t="shared" si="261"/>
        <v>3800</v>
      </c>
      <c r="AK267" s="3">
        <f t="shared" si="262"/>
        <v>2660</v>
      </c>
      <c r="AL267" s="204">
        <f t="shared" si="263"/>
        <v>2660</v>
      </c>
    </row>
    <row r="268" spans="1:38" ht="13.5" hidden="1" outlineLevel="1" x14ac:dyDescent="0.15">
      <c r="A268" s="26">
        <v>5034</v>
      </c>
      <c r="B268" s="20" t="s">
        <v>332</v>
      </c>
      <c r="C268" s="16">
        <v>450</v>
      </c>
      <c r="D268" s="3">
        <v>10</v>
      </c>
      <c r="E268" s="3"/>
      <c r="F268" s="103"/>
      <c r="G268" s="104">
        <v>110</v>
      </c>
      <c r="H268" s="104" t="s">
        <v>480</v>
      </c>
      <c r="I268" s="21">
        <f t="shared" si="245"/>
        <v>17940</v>
      </c>
      <c r="J268" s="3">
        <v>21000</v>
      </c>
      <c r="K268" s="15"/>
      <c r="L268" s="15">
        <v>0.3</v>
      </c>
      <c r="M268" s="58"/>
      <c r="N268" s="58">
        <v>0.03</v>
      </c>
      <c r="O268" s="92">
        <f t="shared" si="246"/>
        <v>11.705685618729099</v>
      </c>
      <c r="P268" s="92" t="e">
        <f t="shared" si="247"/>
        <v>#REF!</v>
      </c>
      <c r="Q268" s="92" t="e">
        <f t="shared" si="248"/>
        <v>#REF!</v>
      </c>
      <c r="R268" s="92">
        <f t="shared" si="249"/>
        <v>0</v>
      </c>
      <c r="S268" s="92" t="e">
        <f t="shared" si="250"/>
        <v>#REF!</v>
      </c>
      <c r="T268" s="3" t="e">
        <f>#REF!</f>
        <v>#REF!</v>
      </c>
      <c r="U268" s="3" t="e">
        <f>#REF!*D268</f>
        <v>#REF!</v>
      </c>
      <c r="V268" s="3">
        <f t="shared" si="251"/>
        <v>27</v>
      </c>
      <c r="W268" s="37" t="e">
        <f t="shared" si="252"/>
        <v>#REF!</v>
      </c>
      <c r="X268" s="60" t="e">
        <f>#REF!</f>
        <v>#REF!</v>
      </c>
      <c r="Y268" s="37" t="e">
        <f t="shared" si="253"/>
        <v>#REF!</v>
      </c>
      <c r="Z268" s="16" t="e">
        <f t="shared" si="254"/>
        <v>#REF!</v>
      </c>
      <c r="AA268" s="36" t="e">
        <f t="shared" si="255"/>
        <v>#REF!</v>
      </c>
      <c r="AC268" s="16" t="e">
        <f t="shared" si="256"/>
        <v>#REF!</v>
      </c>
      <c r="AD268" s="3" t="e">
        <f t="shared" si="257"/>
        <v>#REF!</v>
      </c>
      <c r="AE268" s="97" t="e">
        <f t="shared" si="257"/>
        <v>#REF!</v>
      </c>
      <c r="AF268" s="97" t="e">
        <f t="shared" si="258"/>
        <v>#REF!</v>
      </c>
      <c r="AG268" s="3" t="e">
        <f t="shared" si="259"/>
        <v>#REF!</v>
      </c>
      <c r="AH268" s="16" t="e">
        <f t="shared" si="260"/>
        <v>#REF!</v>
      </c>
      <c r="AI268" s="16">
        <f t="shared" si="261"/>
        <v>450</v>
      </c>
      <c r="AK268" s="3">
        <f t="shared" si="262"/>
        <v>315</v>
      </c>
      <c r="AL268" s="204">
        <f t="shared" si="263"/>
        <v>315</v>
      </c>
    </row>
    <row r="269" spans="1:38" ht="13.5" hidden="1" outlineLevel="1" x14ac:dyDescent="0.15">
      <c r="A269" s="26">
        <v>5035</v>
      </c>
      <c r="B269" s="20" t="s">
        <v>333</v>
      </c>
      <c r="C269" s="16">
        <v>3800</v>
      </c>
      <c r="D269" s="3">
        <v>30</v>
      </c>
      <c r="E269" s="3"/>
      <c r="F269" s="103"/>
      <c r="G269" s="104">
        <v>110</v>
      </c>
      <c r="H269" s="104" t="s">
        <v>480</v>
      </c>
      <c r="I269" s="21">
        <f t="shared" si="245"/>
        <v>17940</v>
      </c>
      <c r="J269" s="3">
        <v>21000</v>
      </c>
      <c r="K269" s="15"/>
      <c r="L269" s="15">
        <v>0.3</v>
      </c>
      <c r="M269" s="58"/>
      <c r="N269" s="58">
        <v>0.03</v>
      </c>
      <c r="O269" s="92">
        <f t="shared" si="246"/>
        <v>35.117056856187297</v>
      </c>
      <c r="P269" s="92" t="e">
        <f t="shared" si="247"/>
        <v>#REF!</v>
      </c>
      <c r="Q269" s="92" t="e">
        <f t="shared" si="248"/>
        <v>#REF!</v>
      </c>
      <c r="R269" s="92">
        <f t="shared" si="249"/>
        <v>0</v>
      </c>
      <c r="S269" s="92" t="e">
        <f t="shared" si="250"/>
        <v>#REF!</v>
      </c>
      <c r="T269" s="3" t="e">
        <f>#REF!</f>
        <v>#REF!</v>
      </c>
      <c r="U269" s="3" t="e">
        <f>#REF!*D269</f>
        <v>#REF!</v>
      </c>
      <c r="V269" s="3">
        <f t="shared" si="251"/>
        <v>228</v>
      </c>
      <c r="W269" s="37" t="e">
        <f t="shared" si="252"/>
        <v>#REF!</v>
      </c>
      <c r="X269" s="60" t="e">
        <f>#REF!</f>
        <v>#REF!</v>
      </c>
      <c r="Y269" s="37" t="e">
        <f t="shared" si="253"/>
        <v>#REF!</v>
      </c>
      <c r="Z269" s="16" t="e">
        <f t="shared" si="254"/>
        <v>#REF!</v>
      </c>
      <c r="AA269" s="36" t="e">
        <f t="shared" si="255"/>
        <v>#REF!</v>
      </c>
      <c r="AC269" s="16" t="e">
        <f t="shared" si="256"/>
        <v>#REF!</v>
      </c>
      <c r="AD269" s="3" t="e">
        <f t="shared" si="257"/>
        <v>#REF!</v>
      </c>
      <c r="AE269" s="97" t="e">
        <f t="shared" si="257"/>
        <v>#REF!</v>
      </c>
      <c r="AF269" s="97" t="e">
        <f t="shared" si="258"/>
        <v>#REF!</v>
      </c>
      <c r="AG269" s="3" t="e">
        <f t="shared" si="259"/>
        <v>#REF!</v>
      </c>
      <c r="AH269" s="16" t="e">
        <f t="shared" si="260"/>
        <v>#REF!</v>
      </c>
      <c r="AI269" s="16">
        <f t="shared" si="261"/>
        <v>3800</v>
      </c>
      <c r="AK269" s="3">
        <f t="shared" si="262"/>
        <v>2660</v>
      </c>
      <c r="AL269" s="204">
        <f t="shared" si="263"/>
        <v>2660</v>
      </c>
    </row>
    <row r="270" spans="1:38" ht="25.5" hidden="1" outlineLevel="1" x14ac:dyDescent="0.15">
      <c r="A270" s="26">
        <v>5036</v>
      </c>
      <c r="B270" s="20" t="s">
        <v>334</v>
      </c>
      <c r="C270" s="16">
        <v>2280</v>
      </c>
      <c r="D270" s="3">
        <v>30</v>
      </c>
      <c r="E270" s="3"/>
      <c r="F270" s="103"/>
      <c r="G270" s="104">
        <v>110</v>
      </c>
      <c r="H270" s="104" t="s">
        <v>480</v>
      </c>
      <c r="I270" s="21">
        <f t="shared" si="245"/>
        <v>17940</v>
      </c>
      <c r="J270" s="3">
        <v>21000</v>
      </c>
      <c r="K270" s="15"/>
      <c r="L270" s="15">
        <v>0.3</v>
      </c>
      <c r="M270" s="58"/>
      <c r="N270" s="58">
        <v>0.03</v>
      </c>
      <c r="O270" s="92">
        <f t="shared" si="246"/>
        <v>35.117056856187297</v>
      </c>
      <c r="P270" s="92" t="e">
        <f t="shared" si="247"/>
        <v>#REF!</v>
      </c>
      <c r="Q270" s="92" t="e">
        <f t="shared" si="248"/>
        <v>#REF!</v>
      </c>
      <c r="R270" s="92">
        <f t="shared" si="249"/>
        <v>0</v>
      </c>
      <c r="S270" s="92" t="e">
        <f t="shared" si="250"/>
        <v>#REF!</v>
      </c>
      <c r="T270" s="3" t="e">
        <f>#REF!</f>
        <v>#REF!</v>
      </c>
      <c r="U270" s="3" t="e">
        <f>#REF!*D270</f>
        <v>#REF!</v>
      </c>
      <c r="V270" s="3">
        <f t="shared" si="251"/>
        <v>136.79999999999998</v>
      </c>
      <c r="W270" s="37" t="e">
        <f t="shared" si="252"/>
        <v>#REF!</v>
      </c>
      <c r="X270" s="60" t="e">
        <f>#REF!</f>
        <v>#REF!</v>
      </c>
      <c r="Y270" s="37" t="e">
        <f t="shared" si="253"/>
        <v>#REF!</v>
      </c>
      <c r="Z270" s="16" t="e">
        <f t="shared" si="254"/>
        <v>#REF!</v>
      </c>
      <c r="AA270" s="36" t="e">
        <f t="shared" si="255"/>
        <v>#REF!</v>
      </c>
      <c r="AC270" s="16" t="e">
        <f t="shared" si="256"/>
        <v>#REF!</v>
      </c>
      <c r="AD270" s="3" t="e">
        <f t="shared" si="257"/>
        <v>#REF!</v>
      </c>
      <c r="AE270" s="97" t="e">
        <f t="shared" si="257"/>
        <v>#REF!</v>
      </c>
      <c r="AF270" s="97" t="e">
        <f t="shared" si="258"/>
        <v>#REF!</v>
      </c>
      <c r="AG270" s="3" t="e">
        <f t="shared" si="259"/>
        <v>#REF!</v>
      </c>
      <c r="AH270" s="16" t="e">
        <f t="shared" si="260"/>
        <v>#REF!</v>
      </c>
      <c r="AI270" s="16">
        <f t="shared" si="261"/>
        <v>2280</v>
      </c>
      <c r="AK270" s="3">
        <f t="shared" si="262"/>
        <v>1600</v>
      </c>
      <c r="AL270" s="204">
        <f t="shared" si="263"/>
        <v>1596</v>
      </c>
    </row>
    <row r="271" spans="1:38" ht="13.5" hidden="1" outlineLevel="1" x14ac:dyDescent="0.15">
      <c r="A271" s="26">
        <v>5002</v>
      </c>
      <c r="B271" s="20" t="s">
        <v>38</v>
      </c>
      <c r="C271" s="16">
        <v>1000</v>
      </c>
      <c r="D271" s="3">
        <v>30</v>
      </c>
      <c r="E271" s="3"/>
      <c r="F271" s="102"/>
      <c r="G271" s="104">
        <v>110</v>
      </c>
      <c r="H271" s="104" t="s">
        <v>480</v>
      </c>
      <c r="I271" s="21">
        <f t="shared" si="245"/>
        <v>17940</v>
      </c>
      <c r="J271" s="3">
        <v>21000</v>
      </c>
      <c r="K271" s="15"/>
      <c r="L271" s="15">
        <v>0.3</v>
      </c>
      <c r="M271" s="58"/>
      <c r="N271" s="58">
        <v>0.03</v>
      </c>
      <c r="O271" s="92">
        <f t="shared" si="246"/>
        <v>35.117056856187297</v>
      </c>
      <c r="P271" s="92" t="e">
        <f t="shared" si="247"/>
        <v>#REF!</v>
      </c>
      <c r="Q271" s="92" t="e">
        <f t="shared" si="248"/>
        <v>#REF!</v>
      </c>
      <c r="R271" s="92">
        <f t="shared" si="249"/>
        <v>0</v>
      </c>
      <c r="S271" s="92" t="e">
        <f t="shared" si="250"/>
        <v>#REF!</v>
      </c>
      <c r="T271" s="3" t="e">
        <f>#REF!</f>
        <v>#REF!</v>
      </c>
      <c r="U271" s="3" t="e">
        <f>#REF!*D271</f>
        <v>#REF!</v>
      </c>
      <c r="V271" s="3">
        <f t="shared" si="251"/>
        <v>60</v>
      </c>
      <c r="W271" s="37" t="e">
        <f t="shared" si="252"/>
        <v>#REF!</v>
      </c>
      <c r="X271" s="60" t="e">
        <f>#REF!</f>
        <v>#REF!</v>
      </c>
      <c r="Y271" s="37" t="e">
        <f t="shared" si="253"/>
        <v>#REF!</v>
      </c>
      <c r="Z271" s="16" t="e">
        <f t="shared" si="254"/>
        <v>#REF!</v>
      </c>
      <c r="AA271" s="36" t="e">
        <f t="shared" si="255"/>
        <v>#REF!</v>
      </c>
      <c r="AC271" s="16" t="e">
        <f t="shared" si="256"/>
        <v>#REF!</v>
      </c>
      <c r="AD271" s="3" t="e">
        <f t="shared" si="257"/>
        <v>#REF!</v>
      </c>
      <c r="AE271" s="97" t="e">
        <f t="shared" si="257"/>
        <v>#REF!</v>
      </c>
      <c r="AF271" s="97" t="e">
        <f t="shared" si="258"/>
        <v>#REF!</v>
      </c>
      <c r="AG271" s="3" t="e">
        <f t="shared" si="259"/>
        <v>#REF!</v>
      </c>
      <c r="AH271" s="16" t="e">
        <f t="shared" si="260"/>
        <v>#REF!</v>
      </c>
      <c r="AI271" s="16">
        <f t="shared" si="261"/>
        <v>1000</v>
      </c>
      <c r="AK271" s="3">
        <f t="shared" si="262"/>
        <v>700</v>
      </c>
      <c r="AL271" s="204">
        <f t="shared" si="263"/>
        <v>700</v>
      </c>
    </row>
    <row r="272" spans="1:38" ht="13.5" hidden="1" outlineLevel="1" x14ac:dyDescent="0.15">
      <c r="A272" s="26">
        <v>5003</v>
      </c>
      <c r="B272" s="20" t="s">
        <v>114</v>
      </c>
      <c r="C272" s="16">
        <v>1000</v>
      </c>
      <c r="D272" s="3">
        <v>15</v>
      </c>
      <c r="E272" s="3"/>
      <c r="F272" s="102"/>
      <c r="G272" s="104">
        <v>110</v>
      </c>
      <c r="H272" s="104" t="s">
        <v>480</v>
      </c>
      <c r="I272" s="21">
        <f t="shared" si="245"/>
        <v>17940</v>
      </c>
      <c r="J272" s="3">
        <v>21000</v>
      </c>
      <c r="K272" s="15"/>
      <c r="L272" s="15">
        <v>0.3</v>
      </c>
      <c r="M272" s="58"/>
      <c r="N272" s="58">
        <v>0.03</v>
      </c>
      <c r="O272" s="92">
        <f t="shared" si="246"/>
        <v>17.558528428093648</v>
      </c>
      <c r="P272" s="92" t="e">
        <f t="shared" si="247"/>
        <v>#REF!</v>
      </c>
      <c r="Q272" s="92" t="e">
        <f t="shared" si="248"/>
        <v>#REF!</v>
      </c>
      <c r="R272" s="92">
        <f t="shared" si="249"/>
        <v>0</v>
      </c>
      <c r="S272" s="92" t="e">
        <f t="shared" si="250"/>
        <v>#REF!</v>
      </c>
      <c r="T272" s="3" t="e">
        <f>#REF!</f>
        <v>#REF!</v>
      </c>
      <c r="U272" s="3" t="e">
        <f>#REF!*D272</f>
        <v>#REF!</v>
      </c>
      <c r="V272" s="3">
        <f t="shared" si="251"/>
        <v>60</v>
      </c>
      <c r="W272" s="37" t="e">
        <f t="shared" si="252"/>
        <v>#REF!</v>
      </c>
      <c r="X272" s="60" t="e">
        <f>#REF!</f>
        <v>#REF!</v>
      </c>
      <c r="Y272" s="37" t="e">
        <f t="shared" si="253"/>
        <v>#REF!</v>
      </c>
      <c r="Z272" s="16" t="e">
        <f t="shared" si="254"/>
        <v>#REF!</v>
      </c>
      <c r="AA272" s="36" t="e">
        <f t="shared" si="255"/>
        <v>#REF!</v>
      </c>
      <c r="AC272" s="16" t="e">
        <f t="shared" si="256"/>
        <v>#REF!</v>
      </c>
      <c r="AD272" s="3" t="e">
        <f t="shared" si="257"/>
        <v>#REF!</v>
      </c>
      <c r="AE272" s="97" t="e">
        <f t="shared" si="257"/>
        <v>#REF!</v>
      </c>
      <c r="AF272" s="97" t="e">
        <f t="shared" si="258"/>
        <v>#REF!</v>
      </c>
      <c r="AG272" s="3" t="e">
        <f t="shared" si="259"/>
        <v>#REF!</v>
      </c>
      <c r="AH272" s="16" t="e">
        <f t="shared" si="260"/>
        <v>#REF!</v>
      </c>
      <c r="AI272" s="16">
        <f t="shared" si="261"/>
        <v>1000</v>
      </c>
      <c r="AK272" s="3">
        <f t="shared" si="262"/>
        <v>700</v>
      </c>
      <c r="AL272" s="204">
        <f t="shared" si="263"/>
        <v>700</v>
      </c>
    </row>
    <row r="273" spans="1:47" ht="13.5" hidden="1" outlineLevel="1" x14ac:dyDescent="0.15">
      <c r="A273" s="26">
        <v>5004</v>
      </c>
      <c r="B273" s="20" t="s">
        <v>39</v>
      </c>
      <c r="C273" s="16">
        <v>2000</v>
      </c>
      <c r="D273" s="3">
        <v>30</v>
      </c>
      <c r="E273" s="3"/>
      <c r="F273" s="102"/>
      <c r="G273" s="104">
        <v>110</v>
      </c>
      <c r="H273" s="104" t="s">
        <v>480</v>
      </c>
      <c r="I273" s="21">
        <f t="shared" si="245"/>
        <v>17940</v>
      </c>
      <c r="J273" s="3">
        <v>21000</v>
      </c>
      <c r="K273" s="15"/>
      <c r="L273" s="15">
        <v>0.3</v>
      </c>
      <c r="M273" s="58"/>
      <c r="N273" s="58">
        <v>0.03</v>
      </c>
      <c r="O273" s="92">
        <f t="shared" si="246"/>
        <v>35.117056856187297</v>
      </c>
      <c r="P273" s="92" t="e">
        <f t="shared" si="247"/>
        <v>#REF!</v>
      </c>
      <c r="Q273" s="92" t="e">
        <f t="shared" si="248"/>
        <v>#REF!</v>
      </c>
      <c r="R273" s="92">
        <f t="shared" si="249"/>
        <v>0</v>
      </c>
      <c r="S273" s="92" t="e">
        <f t="shared" si="250"/>
        <v>#REF!</v>
      </c>
      <c r="T273" s="3" t="e">
        <f>#REF!</f>
        <v>#REF!</v>
      </c>
      <c r="U273" s="3" t="e">
        <f>#REF!*D273</f>
        <v>#REF!</v>
      </c>
      <c r="V273" s="3">
        <f t="shared" si="251"/>
        <v>120</v>
      </c>
      <c r="W273" s="37" t="e">
        <f t="shared" si="252"/>
        <v>#REF!</v>
      </c>
      <c r="X273" s="60" t="e">
        <f>#REF!</f>
        <v>#REF!</v>
      </c>
      <c r="Y273" s="37" t="e">
        <f t="shared" si="253"/>
        <v>#REF!</v>
      </c>
      <c r="Z273" s="16" t="e">
        <f t="shared" si="254"/>
        <v>#REF!</v>
      </c>
      <c r="AA273" s="36" t="e">
        <f t="shared" si="255"/>
        <v>#REF!</v>
      </c>
      <c r="AC273" s="16" t="e">
        <f t="shared" si="256"/>
        <v>#REF!</v>
      </c>
      <c r="AD273" s="3" t="e">
        <f t="shared" si="257"/>
        <v>#REF!</v>
      </c>
      <c r="AE273" s="97" t="e">
        <f t="shared" si="257"/>
        <v>#REF!</v>
      </c>
      <c r="AF273" s="97" t="e">
        <f t="shared" si="258"/>
        <v>#REF!</v>
      </c>
      <c r="AG273" s="3" t="e">
        <f t="shared" si="259"/>
        <v>#REF!</v>
      </c>
      <c r="AH273" s="16" t="e">
        <f t="shared" si="260"/>
        <v>#REF!</v>
      </c>
      <c r="AI273" s="16">
        <f t="shared" si="261"/>
        <v>2000</v>
      </c>
      <c r="AK273" s="3">
        <f t="shared" si="262"/>
        <v>1400</v>
      </c>
      <c r="AL273" s="204">
        <f t="shared" si="263"/>
        <v>1400</v>
      </c>
    </row>
    <row r="274" spans="1:47" ht="25.5" hidden="1" outlineLevel="1" x14ac:dyDescent="0.15">
      <c r="A274" s="26">
        <v>5038</v>
      </c>
      <c r="B274" s="20" t="s">
        <v>470</v>
      </c>
      <c r="C274" s="16">
        <v>400</v>
      </c>
      <c r="D274" s="3">
        <v>30</v>
      </c>
      <c r="E274" s="3"/>
      <c r="F274" s="102"/>
      <c r="G274" s="104" t="s">
        <v>391</v>
      </c>
      <c r="H274" s="104" t="s">
        <v>471</v>
      </c>
      <c r="I274" s="21">
        <f t="shared" si="245"/>
        <v>17940</v>
      </c>
      <c r="J274" s="3">
        <v>21000</v>
      </c>
      <c r="K274" s="15"/>
      <c r="L274" s="15">
        <v>0.3</v>
      </c>
      <c r="M274" s="58"/>
      <c r="N274" s="58">
        <v>0.03</v>
      </c>
      <c r="O274" s="92">
        <f t="shared" si="246"/>
        <v>35.117056856187297</v>
      </c>
      <c r="P274" s="92" t="e">
        <f t="shared" si="247"/>
        <v>#REF!</v>
      </c>
      <c r="Q274" s="92" t="e">
        <f t="shared" si="248"/>
        <v>#REF!</v>
      </c>
      <c r="R274" s="92">
        <f t="shared" si="249"/>
        <v>0</v>
      </c>
      <c r="S274" s="92" t="e">
        <f t="shared" si="250"/>
        <v>#REF!</v>
      </c>
      <c r="T274" s="3" t="e">
        <f>#REF!</f>
        <v>#REF!</v>
      </c>
      <c r="U274" s="3" t="e">
        <f>#REF!*D274</f>
        <v>#REF!</v>
      </c>
      <c r="V274" s="3">
        <f t="shared" si="251"/>
        <v>24</v>
      </c>
      <c r="W274" s="37" t="e">
        <f t="shared" si="252"/>
        <v>#REF!</v>
      </c>
      <c r="X274" s="60" t="e">
        <f>#REF!</f>
        <v>#REF!</v>
      </c>
      <c r="Y274" s="37" t="e">
        <f t="shared" si="253"/>
        <v>#REF!</v>
      </c>
      <c r="Z274" s="16" t="e">
        <f t="shared" si="254"/>
        <v>#REF!</v>
      </c>
      <c r="AA274" s="36" t="e">
        <f t="shared" si="255"/>
        <v>#REF!</v>
      </c>
      <c r="AC274" s="16" t="e">
        <f t="shared" si="256"/>
        <v>#REF!</v>
      </c>
      <c r="AD274" s="3" t="e">
        <f t="shared" si="257"/>
        <v>#REF!</v>
      </c>
      <c r="AE274" s="97" t="e">
        <f t="shared" si="257"/>
        <v>#REF!</v>
      </c>
      <c r="AF274" s="97" t="e">
        <f t="shared" si="258"/>
        <v>#REF!</v>
      </c>
      <c r="AG274" s="3" t="e">
        <f t="shared" si="259"/>
        <v>#REF!</v>
      </c>
      <c r="AH274" s="16" t="e">
        <f t="shared" si="260"/>
        <v>#REF!</v>
      </c>
      <c r="AI274" s="16">
        <f t="shared" si="261"/>
        <v>400</v>
      </c>
      <c r="AK274" s="3">
        <f t="shared" si="262"/>
        <v>280</v>
      </c>
      <c r="AL274" s="204">
        <f t="shared" si="263"/>
        <v>280</v>
      </c>
    </row>
    <row r="275" spans="1:47" ht="13.5" hidden="1" outlineLevel="1" x14ac:dyDescent="0.15">
      <c r="A275" s="26">
        <v>5039</v>
      </c>
      <c r="B275" s="20" t="s">
        <v>472</v>
      </c>
      <c r="C275" s="16">
        <v>500</v>
      </c>
      <c r="D275" s="3">
        <v>30</v>
      </c>
      <c r="E275" s="3"/>
      <c r="F275" s="102"/>
      <c r="G275" s="104" t="s">
        <v>391</v>
      </c>
      <c r="H275" s="104" t="s">
        <v>471</v>
      </c>
      <c r="I275" s="21">
        <f t="shared" si="245"/>
        <v>17940</v>
      </c>
      <c r="J275" s="3">
        <v>21000</v>
      </c>
      <c r="K275" s="15"/>
      <c r="L275" s="15">
        <v>0.3</v>
      </c>
      <c r="M275" s="58"/>
      <c r="N275" s="58">
        <v>0.03</v>
      </c>
      <c r="O275" s="92">
        <f t="shared" si="246"/>
        <v>35.117056856187297</v>
      </c>
      <c r="P275" s="92" t="e">
        <f t="shared" si="247"/>
        <v>#REF!</v>
      </c>
      <c r="Q275" s="92" t="e">
        <f t="shared" si="248"/>
        <v>#REF!</v>
      </c>
      <c r="R275" s="92">
        <f t="shared" si="249"/>
        <v>0</v>
      </c>
      <c r="S275" s="92" t="e">
        <f t="shared" si="250"/>
        <v>#REF!</v>
      </c>
      <c r="T275" s="3" t="e">
        <f>#REF!</f>
        <v>#REF!</v>
      </c>
      <c r="U275" s="3" t="e">
        <f>#REF!*D275</f>
        <v>#REF!</v>
      </c>
      <c r="V275" s="3">
        <f t="shared" si="251"/>
        <v>30</v>
      </c>
      <c r="W275" s="37" t="e">
        <f t="shared" si="252"/>
        <v>#REF!</v>
      </c>
      <c r="X275" s="60" t="e">
        <f>#REF!</f>
        <v>#REF!</v>
      </c>
      <c r="Y275" s="37" t="e">
        <f t="shared" si="253"/>
        <v>#REF!</v>
      </c>
      <c r="Z275" s="16" t="e">
        <f t="shared" si="254"/>
        <v>#REF!</v>
      </c>
      <c r="AA275" s="36" t="e">
        <f t="shared" si="255"/>
        <v>#REF!</v>
      </c>
      <c r="AC275" s="16" t="e">
        <f t="shared" si="256"/>
        <v>#REF!</v>
      </c>
      <c r="AD275" s="3" t="e">
        <f t="shared" si="257"/>
        <v>#REF!</v>
      </c>
      <c r="AE275" s="97" t="e">
        <f t="shared" si="257"/>
        <v>#REF!</v>
      </c>
      <c r="AF275" s="97" t="e">
        <f t="shared" si="258"/>
        <v>#REF!</v>
      </c>
      <c r="AG275" s="3" t="e">
        <f t="shared" si="259"/>
        <v>#REF!</v>
      </c>
      <c r="AH275" s="16" t="e">
        <f t="shared" si="260"/>
        <v>#REF!</v>
      </c>
      <c r="AI275" s="16">
        <f t="shared" si="261"/>
        <v>500</v>
      </c>
      <c r="AK275" s="3">
        <f t="shared" si="262"/>
        <v>350</v>
      </c>
      <c r="AL275" s="204">
        <f t="shared" si="263"/>
        <v>350</v>
      </c>
    </row>
    <row r="276" spans="1:47" ht="25.5" hidden="1" outlineLevel="1" x14ac:dyDescent="0.15">
      <c r="A276" s="26">
        <v>5040</v>
      </c>
      <c r="B276" s="20" t="s">
        <v>473</v>
      </c>
      <c r="C276" s="16">
        <v>3000</v>
      </c>
      <c r="D276" s="3">
        <v>60</v>
      </c>
      <c r="E276" s="3"/>
      <c r="F276" s="102"/>
      <c r="G276" s="104" t="s">
        <v>391</v>
      </c>
      <c r="H276" s="104" t="s">
        <v>471</v>
      </c>
      <c r="I276" s="21">
        <f t="shared" si="245"/>
        <v>17940</v>
      </c>
      <c r="J276" s="3">
        <v>21000</v>
      </c>
      <c r="K276" s="15"/>
      <c r="L276" s="15">
        <v>0.3</v>
      </c>
      <c r="M276" s="58"/>
      <c r="N276" s="58">
        <v>0.03</v>
      </c>
      <c r="O276" s="92">
        <f t="shared" si="246"/>
        <v>70.234113712374594</v>
      </c>
      <c r="P276" s="92" t="e">
        <f t="shared" si="247"/>
        <v>#REF!</v>
      </c>
      <c r="Q276" s="92" t="e">
        <f t="shared" si="248"/>
        <v>#REF!</v>
      </c>
      <c r="R276" s="92">
        <f t="shared" si="249"/>
        <v>0</v>
      </c>
      <c r="S276" s="92" t="e">
        <f t="shared" si="250"/>
        <v>#REF!</v>
      </c>
      <c r="T276" s="3" t="e">
        <f>#REF!</f>
        <v>#REF!</v>
      </c>
      <c r="U276" s="3" t="e">
        <f>#REF!*D276</f>
        <v>#REF!</v>
      </c>
      <c r="V276" s="3">
        <f t="shared" si="251"/>
        <v>180</v>
      </c>
      <c r="W276" s="37" t="e">
        <f t="shared" si="252"/>
        <v>#REF!</v>
      </c>
      <c r="X276" s="60" t="e">
        <f>#REF!</f>
        <v>#REF!</v>
      </c>
      <c r="Y276" s="37" t="e">
        <f t="shared" si="253"/>
        <v>#REF!</v>
      </c>
      <c r="Z276" s="16" t="e">
        <f t="shared" si="254"/>
        <v>#REF!</v>
      </c>
      <c r="AA276" s="36" t="e">
        <f t="shared" si="255"/>
        <v>#REF!</v>
      </c>
      <c r="AC276" s="16" t="e">
        <f t="shared" si="256"/>
        <v>#REF!</v>
      </c>
      <c r="AD276" s="3" t="e">
        <f t="shared" si="257"/>
        <v>#REF!</v>
      </c>
      <c r="AE276" s="97" t="e">
        <f t="shared" si="257"/>
        <v>#REF!</v>
      </c>
      <c r="AF276" s="97" t="e">
        <f t="shared" si="258"/>
        <v>#REF!</v>
      </c>
      <c r="AG276" s="3" t="e">
        <f t="shared" si="259"/>
        <v>#REF!</v>
      </c>
      <c r="AH276" s="16" t="e">
        <f t="shared" si="260"/>
        <v>#REF!</v>
      </c>
      <c r="AI276" s="16">
        <f t="shared" si="261"/>
        <v>3000</v>
      </c>
      <c r="AK276" s="3">
        <f t="shared" si="262"/>
        <v>2100</v>
      </c>
      <c r="AL276" s="204">
        <f t="shared" si="263"/>
        <v>2100</v>
      </c>
    </row>
    <row r="277" spans="1:47" ht="25.5" hidden="1" outlineLevel="1" x14ac:dyDescent="0.15">
      <c r="A277" s="26">
        <v>5041</v>
      </c>
      <c r="B277" s="20" t="s">
        <v>474</v>
      </c>
      <c r="C277" s="16">
        <v>4000</v>
      </c>
      <c r="D277" s="3">
        <v>60</v>
      </c>
      <c r="E277" s="3"/>
      <c r="F277" s="102"/>
      <c r="G277" s="104" t="s">
        <v>391</v>
      </c>
      <c r="H277" s="104" t="s">
        <v>471</v>
      </c>
      <c r="I277" s="21">
        <f t="shared" si="245"/>
        <v>17940</v>
      </c>
      <c r="J277" s="3">
        <v>21000</v>
      </c>
      <c r="K277" s="15"/>
      <c r="L277" s="15">
        <v>0.3</v>
      </c>
      <c r="M277" s="58"/>
      <c r="N277" s="58">
        <v>0.03</v>
      </c>
      <c r="O277" s="92">
        <f t="shared" si="246"/>
        <v>70.234113712374594</v>
      </c>
      <c r="P277" s="92" t="e">
        <f t="shared" si="247"/>
        <v>#REF!</v>
      </c>
      <c r="Q277" s="92" t="e">
        <f t="shared" si="248"/>
        <v>#REF!</v>
      </c>
      <c r="R277" s="92">
        <f t="shared" si="249"/>
        <v>0</v>
      </c>
      <c r="S277" s="92" t="e">
        <f t="shared" si="250"/>
        <v>#REF!</v>
      </c>
      <c r="T277" s="3" t="e">
        <f>#REF!</f>
        <v>#REF!</v>
      </c>
      <c r="U277" s="3" t="e">
        <f>#REF!*D277</f>
        <v>#REF!</v>
      </c>
      <c r="V277" s="3">
        <f t="shared" si="251"/>
        <v>240</v>
      </c>
      <c r="W277" s="37" t="e">
        <f t="shared" si="252"/>
        <v>#REF!</v>
      </c>
      <c r="X277" s="60" t="e">
        <f>#REF!</f>
        <v>#REF!</v>
      </c>
      <c r="Y277" s="37" t="e">
        <f t="shared" si="253"/>
        <v>#REF!</v>
      </c>
      <c r="Z277" s="16" t="e">
        <f t="shared" si="254"/>
        <v>#REF!</v>
      </c>
      <c r="AA277" s="36" t="e">
        <f t="shared" si="255"/>
        <v>#REF!</v>
      </c>
      <c r="AC277" s="16" t="e">
        <f t="shared" si="256"/>
        <v>#REF!</v>
      </c>
      <c r="AD277" s="3" t="e">
        <f t="shared" si="257"/>
        <v>#REF!</v>
      </c>
      <c r="AE277" s="97" t="e">
        <f t="shared" si="257"/>
        <v>#REF!</v>
      </c>
      <c r="AF277" s="97" t="e">
        <f t="shared" si="258"/>
        <v>#REF!</v>
      </c>
      <c r="AG277" s="3" t="e">
        <f t="shared" si="259"/>
        <v>#REF!</v>
      </c>
      <c r="AH277" s="16" t="e">
        <f t="shared" si="260"/>
        <v>#REF!</v>
      </c>
      <c r="AI277" s="16">
        <f t="shared" si="261"/>
        <v>4000</v>
      </c>
      <c r="AK277" s="3">
        <f t="shared" si="262"/>
        <v>2800</v>
      </c>
      <c r="AL277" s="204">
        <f t="shared" si="263"/>
        <v>2800</v>
      </c>
    </row>
    <row r="278" spans="1:47" s="12" customFormat="1" ht="13.5" hidden="1" x14ac:dyDescent="0.15">
      <c r="A278" s="25">
        <v>6000</v>
      </c>
      <c r="B278" s="56" t="s">
        <v>830</v>
      </c>
      <c r="C278" s="212"/>
      <c r="D278" s="56"/>
      <c r="E278" s="56"/>
      <c r="F278" s="128"/>
      <c r="G278" s="137"/>
      <c r="H278" s="137"/>
      <c r="I278" s="5"/>
      <c r="J278" s="6"/>
      <c r="K278" s="7"/>
      <c r="L278" s="7"/>
      <c r="M278" s="7"/>
      <c r="N278" s="7"/>
      <c r="O278" s="8"/>
      <c r="P278" s="8"/>
      <c r="Q278" s="8"/>
      <c r="R278" s="8"/>
      <c r="S278" s="8"/>
      <c r="T278" s="6"/>
      <c r="U278" s="6"/>
      <c r="V278" s="6"/>
      <c r="W278" s="5"/>
      <c r="X278" s="5"/>
      <c r="Y278" s="5"/>
      <c r="Z278" s="5"/>
      <c r="AA278" s="10"/>
      <c r="AB278" s="11"/>
      <c r="AC278" s="212"/>
      <c r="AD278" s="57"/>
      <c r="AE278" s="96"/>
      <c r="AF278" s="96"/>
      <c r="AG278" s="57"/>
      <c r="AH278" s="212"/>
      <c r="AI278" s="212"/>
      <c r="AK278" s="57"/>
      <c r="AL278" s="204"/>
      <c r="AM278" s="180"/>
      <c r="AN278" s="180"/>
      <c r="AO278" s="182"/>
      <c r="AQ278" s="177"/>
      <c r="AR278" s="185"/>
      <c r="AT278" s="177"/>
      <c r="AU278" s="185"/>
    </row>
    <row r="279" spans="1:47" s="12" customFormat="1" ht="13.5" hidden="1" x14ac:dyDescent="0.15">
      <c r="A279" s="25">
        <v>7000</v>
      </c>
      <c r="B279" s="56" t="s">
        <v>45</v>
      </c>
      <c r="C279" s="212"/>
      <c r="D279" s="56"/>
      <c r="E279" s="56"/>
      <c r="F279" s="128"/>
      <c r="G279" s="137"/>
      <c r="H279" s="137"/>
      <c r="I279" s="5"/>
      <c r="J279" s="6"/>
      <c r="K279" s="7"/>
      <c r="L279" s="7"/>
      <c r="M279" s="7"/>
      <c r="N279" s="7"/>
      <c r="O279" s="8"/>
      <c r="P279" s="8"/>
      <c r="Q279" s="8"/>
      <c r="R279" s="8"/>
      <c r="S279" s="8"/>
      <c r="T279" s="6"/>
      <c r="U279" s="6"/>
      <c r="V279" s="6"/>
      <c r="W279" s="5"/>
      <c r="X279" s="5"/>
      <c r="Y279" s="5"/>
      <c r="Z279" s="5"/>
      <c r="AA279" s="10"/>
      <c r="AB279" s="11"/>
      <c r="AC279" s="212"/>
      <c r="AD279" s="57"/>
      <c r="AE279" s="96"/>
      <c r="AF279" s="96"/>
      <c r="AG279" s="57"/>
      <c r="AH279" s="212"/>
      <c r="AI279" s="212"/>
      <c r="AK279" s="57"/>
      <c r="AL279" s="204"/>
      <c r="AM279" s="180"/>
      <c r="AN279" s="180"/>
      <c r="AO279" s="182"/>
      <c r="AQ279" s="177"/>
      <c r="AR279" s="185"/>
      <c r="AT279" s="177"/>
      <c r="AU279" s="185"/>
    </row>
    <row r="280" spans="1:47" ht="13.5" hidden="1" outlineLevel="1" x14ac:dyDescent="0.15">
      <c r="A280" s="26">
        <v>7001</v>
      </c>
      <c r="B280" s="20" t="s">
        <v>46</v>
      </c>
      <c r="C280" s="16">
        <v>530</v>
      </c>
      <c r="D280" s="3">
        <v>15</v>
      </c>
      <c r="E280" s="3"/>
      <c r="F280" s="102"/>
      <c r="G280" s="104">
        <v>106</v>
      </c>
      <c r="H280" s="104" t="s">
        <v>557</v>
      </c>
      <c r="I280" s="21">
        <f t="shared" ref="I280:I308" si="264">((247*12)+(52*7)+(52*5))*60/12</f>
        <v>17940</v>
      </c>
      <c r="J280" s="3">
        <v>0</v>
      </c>
      <c r="K280" s="15"/>
      <c r="L280" s="15">
        <v>0.5</v>
      </c>
      <c r="M280" s="58"/>
      <c r="N280" s="58">
        <v>0.03</v>
      </c>
      <c r="O280" s="92">
        <f t="shared" ref="O280:O308" si="265">J280/I280*D280</f>
        <v>0</v>
      </c>
      <c r="P280" s="92" t="e">
        <f t="shared" ref="P280:P300" si="266">(C280-T280-U280)*K280</f>
        <v>#REF!</v>
      </c>
      <c r="Q280" s="92" t="e">
        <f t="shared" ref="Q280:Q300" si="267">(C280-T280-U280)*L280</f>
        <v>#REF!</v>
      </c>
      <c r="R280" s="92">
        <f t="shared" ref="R280:R308" si="268">(C280*M280)</f>
        <v>0</v>
      </c>
      <c r="S280" s="92" t="e">
        <f t="shared" ref="S280:S308" si="269">(C280-T280-U280)*N280</f>
        <v>#REF!</v>
      </c>
      <c r="T280" s="3" t="e">
        <f>#REF!</f>
        <v>#REF!</v>
      </c>
      <c r="U280" s="3" t="e">
        <f>#REF!*D280</f>
        <v>#REF!</v>
      </c>
      <c r="V280" s="3">
        <f t="shared" ref="V280:V308" si="270">C280*0.06</f>
        <v>31.799999999999997</v>
      </c>
      <c r="W280" s="37" t="e">
        <f t="shared" ref="W280:W308" si="271">SUM(O280:V280)</f>
        <v>#REF!</v>
      </c>
      <c r="X280" s="60" t="e">
        <f>#REF!</f>
        <v>#REF!</v>
      </c>
      <c r="Y280" s="37" t="e">
        <f t="shared" ref="Y280:Y293" si="272">21000/I280*D280*X280</f>
        <v>#REF!</v>
      </c>
      <c r="Z280" s="16" t="e">
        <f t="shared" ref="Z280:Z308" si="273">W280+Y280</f>
        <v>#REF!</v>
      </c>
      <c r="AA280" s="36" t="e">
        <f t="shared" ref="AA280:AA308" si="274">(C280-Z280)/Z280</f>
        <v>#REF!</v>
      </c>
      <c r="AC280" s="16" t="e">
        <f t="shared" ref="AC280:AC308" si="275">AD280+AE280+AF280</f>
        <v>#REF!</v>
      </c>
      <c r="AD280" s="3" t="e">
        <f t="shared" ref="AD280:AE307" si="276">T280</f>
        <v>#REF!</v>
      </c>
      <c r="AE280" s="97" t="e">
        <f t="shared" si="276"/>
        <v>#REF!</v>
      </c>
      <c r="AF280" s="97" t="e">
        <f t="shared" ref="AF280:AF303" si="277">(C280-Z280)*0.15</f>
        <v>#REF!</v>
      </c>
      <c r="AG280" s="3" t="e">
        <f t="shared" ref="AG280:AG308" si="278">AE280+AF280</f>
        <v>#REF!</v>
      </c>
      <c r="AH280" s="16" t="e">
        <f t="shared" ref="AH280:AH308" si="279">AI280-AC280</f>
        <v>#REF!</v>
      </c>
      <c r="AI280" s="16">
        <f t="shared" ref="AI280:AI308" si="280">C280</f>
        <v>530</v>
      </c>
      <c r="AK280" s="3">
        <f t="shared" ref="AK280:AK303" si="281">CEILING(AL280,5)</f>
        <v>375</v>
      </c>
      <c r="AL280" s="204">
        <f t="shared" ref="AL280:AL303" si="282">C280*0.7</f>
        <v>371</v>
      </c>
    </row>
    <row r="281" spans="1:47" ht="13.5" hidden="1" outlineLevel="1" x14ac:dyDescent="0.15">
      <c r="A281" s="26">
        <v>7002</v>
      </c>
      <c r="B281" s="20" t="s">
        <v>47</v>
      </c>
      <c r="C281" s="16">
        <v>800</v>
      </c>
      <c r="D281" s="3">
        <v>15</v>
      </c>
      <c r="E281" s="3"/>
      <c r="F281" s="102"/>
      <c r="G281" s="104">
        <v>106</v>
      </c>
      <c r="H281" s="104" t="s">
        <v>557</v>
      </c>
      <c r="I281" s="21">
        <f t="shared" si="264"/>
        <v>17940</v>
      </c>
      <c r="J281" s="3">
        <v>0</v>
      </c>
      <c r="K281" s="15"/>
      <c r="L281" s="15">
        <v>0.5</v>
      </c>
      <c r="M281" s="58"/>
      <c r="N281" s="58">
        <v>0.03</v>
      </c>
      <c r="O281" s="92">
        <f t="shared" si="265"/>
        <v>0</v>
      </c>
      <c r="P281" s="92" t="e">
        <f t="shared" si="266"/>
        <v>#REF!</v>
      </c>
      <c r="Q281" s="92" t="e">
        <f t="shared" si="267"/>
        <v>#REF!</v>
      </c>
      <c r="R281" s="92">
        <f t="shared" si="268"/>
        <v>0</v>
      </c>
      <c r="S281" s="92" t="e">
        <f t="shared" si="269"/>
        <v>#REF!</v>
      </c>
      <c r="T281" s="3" t="e">
        <f>#REF!</f>
        <v>#REF!</v>
      </c>
      <c r="U281" s="3" t="e">
        <f>#REF!*D281</f>
        <v>#REF!</v>
      </c>
      <c r="V281" s="3">
        <f t="shared" si="270"/>
        <v>48</v>
      </c>
      <c r="W281" s="37" t="e">
        <f t="shared" si="271"/>
        <v>#REF!</v>
      </c>
      <c r="X281" s="60" t="e">
        <f>#REF!</f>
        <v>#REF!</v>
      </c>
      <c r="Y281" s="37" t="e">
        <f t="shared" si="272"/>
        <v>#REF!</v>
      </c>
      <c r="Z281" s="16" t="e">
        <f t="shared" si="273"/>
        <v>#REF!</v>
      </c>
      <c r="AA281" s="36" t="e">
        <f t="shared" si="274"/>
        <v>#REF!</v>
      </c>
      <c r="AC281" s="16" t="e">
        <f t="shared" si="275"/>
        <v>#REF!</v>
      </c>
      <c r="AD281" s="3" t="e">
        <f t="shared" si="276"/>
        <v>#REF!</v>
      </c>
      <c r="AE281" s="97" t="e">
        <f t="shared" si="276"/>
        <v>#REF!</v>
      </c>
      <c r="AF281" s="97" t="e">
        <f t="shared" si="277"/>
        <v>#REF!</v>
      </c>
      <c r="AG281" s="3" t="e">
        <f t="shared" si="278"/>
        <v>#REF!</v>
      </c>
      <c r="AH281" s="16" t="e">
        <f t="shared" si="279"/>
        <v>#REF!</v>
      </c>
      <c r="AI281" s="16">
        <f t="shared" si="280"/>
        <v>800</v>
      </c>
      <c r="AK281" s="3">
        <f t="shared" si="281"/>
        <v>560</v>
      </c>
      <c r="AL281" s="204">
        <f t="shared" si="282"/>
        <v>560</v>
      </c>
    </row>
    <row r="282" spans="1:47" ht="13.5" hidden="1" outlineLevel="1" x14ac:dyDescent="0.15">
      <c r="A282" s="26">
        <v>7003</v>
      </c>
      <c r="B282" s="20" t="s">
        <v>48</v>
      </c>
      <c r="C282" s="16">
        <v>470</v>
      </c>
      <c r="D282" s="3">
        <v>15</v>
      </c>
      <c r="E282" s="3"/>
      <c r="F282" s="102"/>
      <c r="G282" s="104">
        <v>106</v>
      </c>
      <c r="H282" s="104" t="s">
        <v>557</v>
      </c>
      <c r="I282" s="21">
        <f t="shared" si="264"/>
        <v>17940</v>
      </c>
      <c r="J282" s="3">
        <v>0</v>
      </c>
      <c r="K282" s="15"/>
      <c r="L282" s="15">
        <v>0.5</v>
      </c>
      <c r="M282" s="58"/>
      <c r="N282" s="58">
        <v>0.03</v>
      </c>
      <c r="O282" s="92">
        <f t="shared" si="265"/>
        <v>0</v>
      </c>
      <c r="P282" s="92" t="e">
        <f t="shared" si="266"/>
        <v>#REF!</v>
      </c>
      <c r="Q282" s="92" t="e">
        <f t="shared" si="267"/>
        <v>#REF!</v>
      </c>
      <c r="R282" s="92">
        <f t="shared" si="268"/>
        <v>0</v>
      </c>
      <c r="S282" s="92" t="e">
        <f t="shared" si="269"/>
        <v>#REF!</v>
      </c>
      <c r="T282" s="3" t="e">
        <f>#REF!</f>
        <v>#REF!</v>
      </c>
      <c r="U282" s="3" t="e">
        <f>#REF!*D282</f>
        <v>#REF!</v>
      </c>
      <c r="V282" s="3">
        <f t="shared" si="270"/>
        <v>28.2</v>
      </c>
      <c r="W282" s="37" t="e">
        <f t="shared" si="271"/>
        <v>#REF!</v>
      </c>
      <c r="X282" s="60" t="e">
        <f>#REF!</f>
        <v>#REF!</v>
      </c>
      <c r="Y282" s="37" t="e">
        <f t="shared" si="272"/>
        <v>#REF!</v>
      </c>
      <c r="Z282" s="16" t="e">
        <f t="shared" si="273"/>
        <v>#REF!</v>
      </c>
      <c r="AA282" s="36" t="e">
        <f t="shared" si="274"/>
        <v>#REF!</v>
      </c>
      <c r="AC282" s="16" t="e">
        <f t="shared" si="275"/>
        <v>#REF!</v>
      </c>
      <c r="AD282" s="3" t="e">
        <f t="shared" si="276"/>
        <v>#REF!</v>
      </c>
      <c r="AE282" s="97" t="e">
        <f t="shared" si="276"/>
        <v>#REF!</v>
      </c>
      <c r="AF282" s="97" t="e">
        <f t="shared" si="277"/>
        <v>#REF!</v>
      </c>
      <c r="AG282" s="3" t="e">
        <f t="shared" si="278"/>
        <v>#REF!</v>
      </c>
      <c r="AH282" s="16" t="e">
        <f t="shared" si="279"/>
        <v>#REF!</v>
      </c>
      <c r="AI282" s="16">
        <f t="shared" si="280"/>
        <v>470</v>
      </c>
      <c r="AK282" s="3">
        <f t="shared" si="281"/>
        <v>330</v>
      </c>
      <c r="AL282" s="204">
        <f t="shared" si="282"/>
        <v>329</v>
      </c>
    </row>
    <row r="283" spans="1:47" ht="13.5" hidden="1" outlineLevel="1" x14ac:dyDescent="0.15">
      <c r="A283" s="26">
        <v>7004</v>
      </c>
      <c r="B283" s="20" t="s">
        <v>49</v>
      </c>
      <c r="C283" s="16">
        <v>800</v>
      </c>
      <c r="D283" s="3">
        <v>15</v>
      </c>
      <c r="E283" s="3"/>
      <c r="F283" s="102"/>
      <c r="G283" s="104">
        <v>106</v>
      </c>
      <c r="H283" s="104" t="s">
        <v>557</v>
      </c>
      <c r="I283" s="21">
        <f t="shared" si="264"/>
        <v>17940</v>
      </c>
      <c r="J283" s="3">
        <v>0</v>
      </c>
      <c r="K283" s="15"/>
      <c r="L283" s="15">
        <v>0.5</v>
      </c>
      <c r="M283" s="58"/>
      <c r="N283" s="58">
        <v>0.03</v>
      </c>
      <c r="O283" s="92">
        <f t="shared" si="265"/>
        <v>0</v>
      </c>
      <c r="P283" s="92" t="e">
        <f t="shared" si="266"/>
        <v>#REF!</v>
      </c>
      <c r="Q283" s="92" t="e">
        <f t="shared" si="267"/>
        <v>#REF!</v>
      </c>
      <c r="R283" s="92">
        <f t="shared" si="268"/>
        <v>0</v>
      </c>
      <c r="S283" s="92" t="e">
        <f t="shared" si="269"/>
        <v>#REF!</v>
      </c>
      <c r="T283" s="3" t="e">
        <f>#REF!</f>
        <v>#REF!</v>
      </c>
      <c r="U283" s="3" t="e">
        <f>#REF!*D283</f>
        <v>#REF!</v>
      </c>
      <c r="V283" s="3">
        <f t="shared" si="270"/>
        <v>48</v>
      </c>
      <c r="W283" s="37" t="e">
        <f t="shared" si="271"/>
        <v>#REF!</v>
      </c>
      <c r="X283" s="60" t="e">
        <f>#REF!</f>
        <v>#REF!</v>
      </c>
      <c r="Y283" s="37" t="e">
        <f t="shared" si="272"/>
        <v>#REF!</v>
      </c>
      <c r="Z283" s="16" t="e">
        <f t="shared" si="273"/>
        <v>#REF!</v>
      </c>
      <c r="AA283" s="36" t="e">
        <f t="shared" si="274"/>
        <v>#REF!</v>
      </c>
      <c r="AC283" s="16" t="e">
        <f t="shared" si="275"/>
        <v>#REF!</v>
      </c>
      <c r="AD283" s="3" t="e">
        <f t="shared" si="276"/>
        <v>#REF!</v>
      </c>
      <c r="AE283" s="97" t="e">
        <f t="shared" si="276"/>
        <v>#REF!</v>
      </c>
      <c r="AF283" s="97" t="e">
        <f t="shared" si="277"/>
        <v>#REF!</v>
      </c>
      <c r="AG283" s="3" t="e">
        <f t="shared" si="278"/>
        <v>#REF!</v>
      </c>
      <c r="AH283" s="16" t="e">
        <f t="shared" si="279"/>
        <v>#REF!</v>
      </c>
      <c r="AI283" s="16">
        <f t="shared" si="280"/>
        <v>800</v>
      </c>
      <c r="AK283" s="3">
        <f t="shared" si="281"/>
        <v>560</v>
      </c>
      <c r="AL283" s="204">
        <f t="shared" si="282"/>
        <v>560</v>
      </c>
    </row>
    <row r="284" spans="1:47" ht="13.5" hidden="1" outlineLevel="1" x14ac:dyDescent="0.15">
      <c r="A284" s="26">
        <v>7007</v>
      </c>
      <c r="B284" s="20" t="s">
        <v>50</v>
      </c>
      <c r="C284" s="16">
        <v>530</v>
      </c>
      <c r="D284" s="3">
        <v>20</v>
      </c>
      <c r="E284" s="3"/>
      <c r="F284" s="102"/>
      <c r="G284" s="104">
        <v>106</v>
      </c>
      <c r="H284" s="104" t="s">
        <v>557</v>
      </c>
      <c r="I284" s="21">
        <f t="shared" si="264"/>
        <v>17940</v>
      </c>
      <c r="J284" s="3">
        <v>0</v>
      </c>
      <c r="K284" s="15"/>
      <c r="L284" s="15">
        <v>0.5</v>
      </c>
      <c r="M284" s="58"/>
      <c r="N284" s="58">
        <v>0.03</v>
      </c>
      <c r="O284" s="92">
        <f t="shared" si="265"/>
        <v>0</v>
      </c>
      <c r="P284" s="92" t="e">
        <f t="shared" si="266"/>
        <v>#REF!</v>
      </c>
      <c r="Q284" s="92" t="e">
        <f t="shared" si="267"/>
        <v>#REF!</v>
      </c>
      <c r="R284" s="92">
        <f t="shared" si="268"/>
        <v>0</v>
      </c>
      <c r="S284" s="92" t="e">
        <f t="shared" si="269"/>
        <v>#REF!</v>
      </c>
      <c r="T284" s="3" t="e">
        <f>#REF!</f>
        <v>#REF!</v>
      </c>
      <c r="U284" s="3" t="e">
        <f>#REF!*D284</f>
        <v>#REF!</v>
      </c>
      <c r="V284" s="3">
        <f t="shared" si="270"/>
        <v>31.799999999999997</v>
      </c>
      <c r="W284" s="37" t="e">
        <f t="shared" si="271"/>
        <v>#REF!</v>
      </c>
      <c r="X284" s="60" t="e">
        <f>#REF!</f>
        <v>#REF!</v>
      </c>
      <c r="Y284" s="37" t="e">
        <f t="shared" si="272"/>
        <v>#REF!</v>
      </c>
      <c r="Z284" s="16" t="e">
        <f t="shared" si="273"/>
        <v>#REF!</v>
      </c>
      <c r="AA284" s="36" t="e">
        <f t="shared" si="274"/>
        <v>#REF!</v>
      </c>
      <c r="AC284" s="16" t="e">
        <f t="shared" si="275"/>
        <v>#REF!</v>
      </c>
      <c r="AD284" s="3" t="e">
        <f t="shared" si="276"/>
        <v>#REF!</v>
      </c>
      <c r="AE284" s="97" t="e">
        <f t="shared" si="276"/>
        <v>#REF!</v>
      </c>
      <c r="AF284" s="97" t="e">
        <f t="shared" si="277"/>
        <v>#REF!</v>
      </c>
      <c r="AG284" s="3" t="e">
        <f t="shared" si="278"/>
        <v>#REF!</v>
      </c>
      <c r="AH284" s="16" t="e">
        <f t="shared" si="279"/>
        <v>#REF!</v>
      </c>
      <c r="AI284" s="16">
        <f t="shared" si="280"/>
        <v>530</v>
      </c>
      <c r="AK284" s="3">
        <f t="shared" si="281"/>
        <v>375</v>
      </c>
      <c r="AL284" s="204">
        <f t="shared" si="282"/>
        <v>371</v>
      </c>
    </row>
    <row r="285" spans="1:47" ht="25.5" hidden="1" outlineLevel="1" x14ac:dyDescent="0.15">
      <c r="A285" s="26">
        <v>7008</v>
      </c>
      <c r="B285" s="20" t="s">
        <v>243</v>
      </c>
      <c r="C285" s="16">
        <v>1860</v>
      </c>
      <c r="D285" s="3">
        <v>15</v>
      </c>
      <c r="E285" s="3"/>
      <c r="F285" s="102"/>
      <c r="G285" s="104">
        <v>106</v>
      </c>
      <c r="H285" s="104" t="s">
        <v>557</v>
      </c>
      <c r="I285" s="21">
        <f t="shared" si="264"/>
        <v>17940</v>
      </c>
      <c r="J285" s="3">
        <v>0</v>
      </c>
      <c r="K285" s="15"/>
      <c r="L285" s="15">
        <v>0.5</v>
      </c>
      <c r="M285" s="58"/>
      <c r="N285" s="58">
        <v>0.03</v>
      </c>
      <c r="O285" s="92">
        <f t="shared" si="265"/>
        <v>0</v>
      </c>
      <c r="P285" s="92" t="e">
        <f t="shared" si="266"/>
        <v>#REF!</v>
      </c>
      <c r="Q285" s="92" t="e">
        <f t="shared" si="267"/>
        <v>#REF!</v>
      </c>
      <c r="R285" s="92">
        <f t="shared" si="268"/>
        <v>0</v>
      </c>
      <c r="S285" s="92" t="e">
        <f t="shared" si="269"/>
        <v>#REF!</v>
      </c>
      <c r="T285" s="3" t="e">
        <f>#REF!</f>
        <v>#REF!</v>
      </c>
      <c r="U285" s="3" t="e">
        <f>#REF!*D285</f>
        <v>#REF!</v>
      </c>
      <c r="V285" s="3">
        <f t="shared" si="270"/>
        <v>111.6</v>
      </c>
      <c r="W285" s="37" t="e">
        <f t="shared" si="271"/>
        <v>#REF!</v>
      </c>
      <c r="X285" s="60" t="e">
        <f>#REF!</f>
        <v>#REF!</v>
      </c>
      <c r="Y285" s="37" t="e">
        <f t="shared" si="272"/>
        <v>#REF!</v>
      </c>
      <c r="Z285" s="16" t="e">
        <f t="shared" si="273"/>
        <v>#REF!</v>
      </c>
      <c r="AA285" s="36" t="e">
        <f t="shared" si="274"/>
        <v>#REF!</v>
      </c>
      <c r="AC285" s="16" t="e">
        <f t="shared" si="275"/>
        <v>#REF!</v>
      </c>
      <c r="AD285" s="3" t="e">
        <f t="shared" si="276"/>
        <v>#REF!</v>
      </c>
      <c r="AE285" s="97" t="e">
        <f t="shared" si="276"/>
        <v>#REF!</v>
      </c>
      <c r="AF285" s="97" t="e">
        <f t="shared" si="277"/>
        <v>#REF!</v>
      </c>
      <c r="AG285" s="3" t="e">
        <f t="shared" si="278"/>
        <v>#REF!</v>
      </c>
      <c r="AH285" s="16" t="e">
        <f t="shared" si="279"/>
        <v>#REF!</v>
      </c>
      <c r="AI285" s="16">
        <f t="shared" si="280"/>
        <v>1860</v>
      </c>
      <c r="AK285" s="3">
        <f t="shared" si="281"/>
        <v>1305</v>
      </c>
      <c r="AL285" s="204">
        <f t="shared" si="282"/>
        <v>1302</v>
      </c>
    </row>
    <row r="286" spans="1:47" ht="25.5" hidden="1" outlineLevel="1" x14ac:dyDescent="0.15">
      <c r="A286" s="26">
        <v>7014</v>
      </c>
      <c r="B286" s="20" t="s">
        <v>367</v>
      </c>
      <c r="C286" s="16">
        <v>2070</v>
      </c>
      <c r="D286" s="3">
        <v>15</v>
      </c>
      <c r="E286" s="3"/>
      <c r="F286" s="102"/>
      <c r="G286" s="104">
        <v>106</v>
      </c>
      <c r="H286" s="104" t="s">
        <v>557</v>
      </c>
      <c r="I286" s="21">
        <f t="shared" si="264"/>
        <v>17940</v>
      </c>
      <c r="J286" s="3">
        <v>0</v>
      </c>
      <c r="K286" s="15"/>
      <c r="L286" s="15">
        <v>0.5</v>
      </c>
      <c r="M286" s="58"/>
      <c r="N286" s="58">
        <v>0.03</v>
      </c>
      <c r="O286" s="92">
        <f t="shared" si="265"/>
        <v>0</v>
      </c>
      <c r="P286" s="92" t="e">
        <f t="shared" si="266"/>
        <v>#REF!</v>
      </c>
      <c r="Q286" s="92" t="e">
        <f t="shared" si="267"/>
        <v>#REF!</v>
      </c>
      <c r="R286" s="92">
        <f t="shared" si="268"/>
        <v>0</v>
      </c>
      <c r="S286" s="92" t="e">
        <f t="shared" si="269"/>
        <v>#REF!</v>
      </c>
      <c r="T286" s="3" t="e">
        <f>#REF!</f>
        <v>#REF!</v>
      </c>
      <c r="U286" s="3" t="e">
        <f>#REF!*D286</f>
        <v>#REF!</v>
      </c>
      <c r="V286" s="3">
        <f t="shared" si="270"/>
        <v>124.19999999999999</v>
      </c>
      <c r="W286" s="37" t="e">
        <f t="shared" si="271"/>
        <v>#REF!</v>
      </c>
      <c r="X286" s="60" t="e">
        <f>#REF!</f>
        <v>#REF!</v>
      </c>
      <c r="Y286" s="37" t="e">
        <f t="shared" si="272"/>
        <v>#REF!</v>
      </c>
      <c r="Z286" s="16" t="e">
        <f t="shared" si="273"/>
        <v>#REF!</v>
      </c>
      <c r="AA286" s="36" t="e">
        <f t="shared" si="274"/>
        <v>#REF!</v>
      </c>
      <c r="AC286" s="16" t="e">
        <f t="shared" si="275"/>
        <v>#REF!</v>
      </c>
      <c r="AD286" s="3" t="e">
        <f t="shared" si="276"/>
        <v>#REF!</v>
      </c>
      <c r="AE286" s="97" t="e">
        <f t="shared" si="276"/>
        <v>#REF!</v>
      </c>
      <c r="AF286" s="97" t="e">
        <f t="shared" si="277"/>
        <v>#REF!</v>
      </c>
      <c r="AG286" s="3" t="e">
        <f t="shared" si="278"/>
        <v>#REF!</v>
      </c>
      <c r="AH286" s="16" t="e">
        <f t="shared" si="279"/>
        <v>#REF!</v>
      </c>
      <c r="AI286" s="16">
        <f t="shared" si="280"/>
        <v>2070</v>
      </c>
      <c r="AK286" s="3">
        <f t="shared" si="281"/>
        <v>1450</v>
      </c>
      <c r="AL286" s="204">
        <f t="shared" si="282"/>
        <v>1449</v>
      </c>
    </row>
    <row r="287" spans="1:47" ht="13.5" hidden="1" outlineLevel="1" x14ac:dyDescent="0.15">
      <c r="A287" s="26">
        <v>7009</v>
      </c>
      <c r="B287" s="20" t="s">
        <v>51</v>
      </c>
      <c r="C287" s="16">
        <v>890</v>
      </c>
      <c r="D287" s="3">
        <v>15</v>
      </c>
      <c r="E287" s="3"/>
      <c r="F287" s="102"/>
      <c r="G287" s="104">
        <v>106</v>
      </c>
      <c r="H287" s="104" t="s">
        <v>557</v>
      </c>
      <c r="I287" s="21">
        <f t="shared" si="264"/>
        <v>17940</v>
      </c>
      <c r="J287" s="3">
        <v>0</v>
      </c>
      <c r="K287" s="15"/>
      <c r="L287" s="15">
        <v>0.5</v>
      </c>
      <c r="M287" s="58"/>
      <c r="N287" s="58">
        <v>0.03</v>
      </c>
      <c r="O287" s="92">
        <f t="shared" si="265"/>
        <v>0</v>
      </c>
      <c r="P287" s="92" t="e">
        <f t="shared" si="266"/>
        <v>#REF!</v>
      </c>
      <c r="Q287" s="92" t="e">
        <f t="shared" si="267"/>
        <v>#REF!</v>
      </c>
      <c r="R287" s="92">
        <f t="shared" si="268"/>
        <v>0</v>
      </c>
      <c r="S287" s="92" t="e">
        <f t="shared" si="269"/>
        <v>#REF!</v>
      </c>
      <c r="T287" s="3" t="e">
        <f>#REF!</f>
        <v>#REF!</v>
      </c>
      <c r="U287" s="3" t="e">
        <f>#REF!*D287</f>
        <v>#REF!</v>
      </c>
      <c r="V287" s="3">
        <f t="shared" si="270"/>
        <v>53.4</v>
      </c>
      <c r="W287" s="37" t="e">
        <f t="shared" si="271"/>
        <v>#REF!</v>
      </c>
      <c r="X287" s="60" t="e">
        <f>#REF!</f>
        <v>#REF!</v>
      </c>
      <c r="Y287" s="37" t="e">
        <f t="shared" si="272"/>
        <v>#REF!</v>
      </c>
      <c r="Z287" s="16" t="e">
        <f t="shared" si="273"/>
        <v>#REF!</v>
      </c>
      <c r="AA287" s="36" t="e">
        <f t="shared" si="274"/>
        <v>#REF!</v>
      </c>
      <c r="AC287" s="16" t="e">
        <f t="shared" si="275"/>
        <v>#REF!</v>
      </c>
      <c r="AD287" s="3" t="e">
        <f t="shared" si="276"/>
        <v>#REF!</v>
      </c>
      <c r="AE287" s="97" t="e">
        <f t="shared" si="276"/>
        <v>#REF!</v>
      </c>
      <c r="AF287" s="97" t="e">
        <f t="shared" si="277"/>
        <v>#REF!</v>
      </c>
      <c r="AG287" s="3" t="e">
        <f t="shared" si="278"/>
        <v>#REF!</v>
      </c>
      <c r="AH287" s="16" t="e">
        <f t="shared" si="279"/>
        <v>#REF!</v>
      </c>
      <c r="AI287" s="16">
        <f t="shared" si="280"/>
        <v>890</v>
      </c>
      <c r="AK287" s="3">
        <f t="shared" si="281"/>
        <v>625</v>
      </c>
      <c r="AL287" s="204">
        <f t="shared" si="282"/>
        <v>623</v>
      </c>
    </row>
    <row r="288" spans="1:47" ht="13.5" hidden="1" outlineLevel="1" x14ac:dyDescent="0.15">
      <c r="A288" s="26">
        <v>7010</v>
      </c>
      <c r="B288" s="20" t="s">
        <v>244</v>
      </c>
      <c r="C288" s="16">
        <v>730</v>
      </c>
      <c r="D288" s="3">
        <v>30</v>
      </c>
      <c r="E288" s="3"/>
      <c r="F288" s="102"/>
      <c r="G288" s="104">
        <v>106</v>
      </c>
      <c r="H288" s="104" t="s">
        <v>558</v>
      </c>
      <c r="I288" s="21">
        <f t="shared" si="264"/>
        <v>17940</v>
      </c>
      <c r="J288" s="3"/>
      <c r="K288" s="15">
        <v>0.15</v>
      </c>
      <c r="L288" s="15">
        <v>0.4</v>
      </c>
      <c r="M288" s="58"/>
      <c r="N288" s="58">
        <v>0.03</v>
      </c>
      <c r="O288" s="92">
        <f t="shared" si="265"/>
        <v>0</v>
      </c>
      <c r="P288" s="92" t="e">
        <f t="shared" si="266"/>
        <v>#REF!</v>
      </c>
      <c r="Q288" s="92" t="e">
        <f t="shared" si="267"/>
        <v>#REF!</v>
      </c>
      <c r="R288" s="92">
        <f t="shared" si="268"/>
        <v>0</v>
      </c>
      <c r="S288" s="92" t="e">
        <f t="shared" si="269"/>
        <v>#REF!</v>
      </c>
      <c r="T288" s="3" t="e">
        <f>#REF!</f>
        <v>#REF!</v>
      </c>
      <c r="U288" s="3" t="e">
        <f>#REF!*D288</f>
        <v>#REF!</v>
      </c>
      <c r="V288" s="3">
        <f t="shared" si="270"/>
        <v>43.8</v>
      </c>
      <c r="W288" s="37" t="e">
        <f t="shared" si="271"/>
        <v>#REF!</v>
      </c>
      <c r="X288" s="60" t="e">
        <f>#REF!</f>
        <v>#REF!</v>
      </c>
      <c r="Y288" s="37" t="e">
        <f t="shared" si="272"/>
        <v>#REF!</v>
      </c>
      <c r="Z288" s="16" t="e">
        <f t="shared" si="273"/>
        <v>#REF!</v>
      </c>
      <c r="AA288" s="36" t="e">
        <f t="shared" si="274"/>
        <v>#REF!</v>
      </c>
      <c r="AC288" s="16" t="e">
        <f t="shared" si="275"/>
        <v>#REF!</v>
      </c>
      <c r="AD288" s="3" t="e">
        <f t="shared" si="276"/>
        <v>#REF!</v>
      </c>
      <c r="AE288" s="97" t="e">
        <f t="shared" si="276"/>
        <v>#REF!</v>
      </c>
      <c r="AF288" s="97" t="e">
        <f t="shared" si="277"/>
        <v>#REF!</v>
      </c>
      <c r="AG288" s="3" t="e">
        <f t="shared" si="278"/>
        <v>#REF!</v>
      </c>
      <c r="AH288" s="16" t="e">
        <f t="shared" si="279"/>
        <v>#REF!</v>
      </c>
      <c r="AI288" s="16">
        <f t="shared" si="280"/>
        <v>730</v>
      </c>
      <c r="AK288" s="3">
        <f t="shared" si="281"/>
        <v>515</v>
      </c>
      <c r="AL288" s="204">
        <f t="shared" si="282"/>
        <v>510.99999999999994</v>
      </c>
    </row>
    <row r="289" spans="1:563" ht="13.5" hidden="1" outlineLevel="1" x14ac:dyDescent="0.15">
      <c r="A289" s="26">
        <v>7011</v>
      </c>
      <c r="B289" s="20" t="s">
        <v>335</v>
      </c>
      <c r="C289" s="16">
        <v>870</v>
      </c>
      <c r="D289" s="3">
        <v>30</v>
      </c>
      <c r="E289" s="3"/>
      <c r="F289" s="102"/>
      <c r="G289" s="104">
        <v>106</v>
      </c>
      <c r="H289" s="104" t="s">
        <v>557</v>
      </c>
      <c r="I289" s="21">
        <f t="shared" si="264"/>
        <v>17940</v>
      </c>
      <c r="J289" s="3">
        <v>0</v>
      </c>
      <c r="K289" s="15"/>
      <c r="L289" s="15">
        <v>0.5</v>
      </c>
      <c r="M289" s="58"/>
      <c r="N289" s="58">
        <v>0.03</v>
      </c>
      <c r="O289" s="92">
        <f t="shared" si="265"/>
        <v>0</v>
      </c>
      <c r="P289" s="92" t="e">
        <f t="shared" si="266"/>
        <v>#REF!</v>
      </c>
      <c r="Q289" s="92" t="e">
        <f t="shared" si="267"/>
        <v>#REF!</v>
      </c>
      <c r="R289" s="92">
        <f t="shared" si="268"/>
        <v>0</v>
      </c>
      <c r="S289" s="92" t="e">
        <f t="shared" si="269"/>
        <v>#REF!</v>
      </c>
      <c r="T289" s="3" t="e">
        <f>#REF!</f>
        <v>#REF!</v>
      </c>
      <c r="U289" s="3" t="e">
        <f>#REF!*D289</f>
        <v>#REF!</v>
      </c>
      <c r="V289" s="3">
        <f t="shared" si="270"/>
        <v>52.199999999999996</v>
      </c>
      <c r="W289" s="37" t="e">
        <f t="shared" si="271"/>
        <v>#REF!</v>
      </c>
      <c r="X289" s="60" t="e">
        <f>#REF!</f>
        <v>#REF!</v>
      </c>
      <c r="Y289" s="37" t="e">
        <f t="shared" si="272"/>
        <v>#REF!</v>
      </c>
      <c r="Z289" s="16" t="e">
        <f t="shared" si="273"/>
        <v>#REF!</v>
      </c>
      <c r="AA289" s="36" t="e">
        <f t="shared" si="274"/>
        <v>#REF!</v>
      </c>
      <c r="AC289" s="16" t="e">
        <f t="shared" si="275"/>
        <v>#REF!</v>
      </c>
      <c r="AD289" s="3" t="e">
        <f t="shared" si="276"/>
        <v>#REF!</v>
      </c>
      <c r="AE289" s="97" t="e">
        <f t="shared" si="276"/>
        <v>#REF!</v>
      </c>
      <c r="AF289" s="97" t="e">
        <f t="shared" si="277"/>
        <v>#REF!</v>
      </c>
      <c r="AG289" s="3" t="e">
        <f t="shared" si="278"/>
        <v>#REF!</v>
      </c>
      <c r="AH289" s="16" t="e">
        <f t="shared" si="279"/>
        <v>#REF!</v>
      </c>
      <c r="AI289" s="16">
        <f t="shared" si="280"/>
        <v>870</v>
      </c>
      <c r="AK289" s="3">
        <f t="shared" si="281"/>
        <v>610</v>
      </c>
      <c r="AL289" s="204">
        <f t="shared" si="282"/>
        <v>609</v>
      </c>
    </row>
    <row r="290" spans="1:563" ht="25.5" hidden="1" outlineLevel="1" x14ac:dyDescent="0.15">
      <c r="A290" s="26">
        <v>7012</v>
      </c>
      <c r="B290" s="20" t="s">
        <v>336</v>
      </c>
      <c r="C290" s="16">
        <v>1270</v>
      </c>
      <c r="D290" s="3">
        <v>10</v>
      </c>
      <c r="E290" s="3"/>
      <c r="F290" s="102"/>
      <c r="G290" s="104">
        <v>106</v>
      </c>
      <c r="H290" s="104" t="s">
        <v>557</v>
      </c>
      <c r="I290" s="21">
        <f t="shared" si="264"/>
        <v>17940</v>
      </c>
      <c r="J290" s="3">
        <v>0</v>
      </c>
      <c r="K290" s="15"/>
      <c r="L290" s="15">
        <v>0.5</v>
      </c>
      <c r="M290" s="58"/>
      <c r="N290" s="58">
        <v>0.03</v>
      </c>
      <c r="O290" s="92">
        <f t="shared" si="265"/>
        <v>0</v>
      </c>
      <c r="P290" s="92" t="e">
        <f t="shared" si="266"/>
        <v>#REF!</v>
      </c>
      <c r="Q290" s="92" t="e">
        <f t="shared" si="267"/>
        <v>#REF!</v>
      </c>
      <c r="R290" s="92">
        <f t="shared" si="268"/>
        <v>0</v>
      </c>
      <c r="S290" s="92" t="e">
        <f t="shared" si="269"/>
        <v>#REF!</v>
      </c>
      <c r="T290" s="3" t="e">
        <f>#REF!</f>
        <v>#REF!</v>
      </c>
      <c r="U290" s="3" t="e">
        <f>#REF!*D290</f>
        <v>#REF!</v>
      </c>
      <c r="V290" s="3">
        <f t="shared" si="270"/>
        <v>76.2</v>
      </c>
      <c r="W290" s="37" t="e">
        <f t="shared" si="271"/>
        <v>#REF!</v>
      </c>
      <c r="X290" s="60" t="e">
        <f>#REF!</f>
        <v>#REF!</v>
      </c>
      <c r="Y290" s="37" t="e">
        <f t="shared" si="272"/>
        <v>#REF!</v>
      </c>
      <c r="Z290" s="16" t="e">
        <f t="shared" si="273"/>
        <v>#REF!</v>
      </c>
      <c r="AA290" s="36" t="e">
        <f t="shared" si="274"/>
        <v>#REF!</v>
      </c>
      <c r="AC290" s="16" t="e">
        <f t="shared" si="275"/>
        <v>#REF!</v>
      </c>
      <c r="AD290" s="3" t="e">
        <f t="shared" si="276"/>
        <v>#REF!</v>
      </c>
      <c r="AE290" s="97" t="e">
        <f t="shared" si="276"/>
        <v>#REF!</v>
      </c>
      <c r="AF290" s="97" t="e">
        <f t="shared" si="277"/>
        <v>#REF!</v>
      </c>
      <c r="AG290" s="3" t="e">
        <f t="shared" si="278"/>
        <v>#REF!</v>
      </c>
      <c r="AH290" s="16" t="e">
        <f t="shared" si="279"/>
        <v>#REF!</v>
      </c>
      <c r="AI290" s="16">
        <f t="shared" si="280"/>
        <v>1270</v>
      </c>
      <c r="AK290" s="3">
        <f t="shared" si="281"/>
        <v>890</v>
      </c>
      <c r="AL290" s="204">
        <f t="shared" si="282"/>
        <v>889</v>
      </c>
    </row>
    <row r="291" spans="1:563" ht="13.5" hidden="1" outlineLevel="1" x14ac:dyDescent="0.15">
      <c r="A291" s="26">
        <v>7013</v>
      </c>
      <c r="B291" s="20" t="s">
        <v>343</v>
      </c>
      <c r="C291" s="16">
        <v>3080</v>
      </c>
      <c r="D291" s="3">
        <v>30</v>
      </c>
      <c r="E291" s="3"/>
      <c r="F291" s="103"/>
      <c r="G291" s="104">
        <v>111</v>
      </c>
      <c r="H291" s="104" t="s">
        <v>559</v>
      </c>
      <c r="I291" s="21">
        <f t="shared" si="264"/>
        <v>17940</v>
      </c>
      <c r="J291" s="3">
        <v>0</v>
      </c>
      <c r="K291" s="15">
        <v>0.15</v>
      </c>
      <c r="L291" s="15">
        <v>0.4</v>
      </c>
      <c r="M291" s="58"/>
      <c r="N291" s="58">
        <v>0.03</v>
      </c>
      <c r="O291" s="92">
        <f t="shared" si="265"/>
        <v>0</v>
      </c>
      <c r="P291" s="92" t="e">
        <f t="shared" si="266"/>
        <v>#REF!</v>
      </c>
      <c r="Q291" s="92" t="e">
        <f t="shared" si="267"/>
        <v>#REF!</v>
      </c>
      <c r="R291" s="92">
        <f t="shared" si="268"/>
        <v>0</v>
      </c>
      <c r="S291" s="92" t="e">
        <f t="shared" si="269"/>
        <v>#REF!</v>
      </c>
      <c r="T291" s="3" t="e">
        <f>#REF!</f>
        <v>#REF!</v>
      </c>
      <c r="U291" s="3" t="e">
        <f>#REF!*D291</f>
        <v>#REF!</v>
      </c>
      <c r="V291" s="3">
        <f t="shared" si="270"/>
        <v>184.79999999999998</v>
      </c>
      <c r="W291" s="37" t="e">
        <f t="shared" si="271"/>
        <v>#REF!</v>
      </c>
      <c r="X291" s="60" t="e">
        <f>#REF!</f>
        <v>#REF!</v>
      </c>
      <c r="Y291" s="37" t="e">
        <f t="shared" si="272"/>
        <v>#REF!</v>
      </c>
      <c r="Z291" s="16" t="e">
        <f t="shared" si="273"/>
        <v>#REF!</v>
      </c>
      <c r="AA291" s="36" t="e">
        <f t="shared" si="274"/>
        <v>#REF!</v>
      </c>
      <c r="AC291" s="16" t="e">
        <f t="shared" si="275"/>
        <v>#REF!</v>
      </c>
      <c r="AD291" s="3" t="e">
        <f t="shared" si="276"/>
        <v>#REF!</v>
      </c>
      <c r="AE291" s="97" t="e">
        <f t="shared" si="276"/>
        <v>#REF!</v>
      </c>
      <c r="AF291" s="97" t="e">
        <f t="shared" si="277"/>
        <v>#REF!</v>
      </c>
      <c r="AG291" s="3" t="e">
        <f t="shared" si="278"/>
        <v>#REF!</v>
      </c>
      <c r="AH291" s="16" t="e">
        <f t="shared" si="279"/>
        <v>#REF!</v>
      </c>
      <c r="AI291" s="16">
        <f t="shared" si="280"/>
        <v>3080</v>
      </c>
      <c r="AK291" s="3">
        <f t="shared" si="281"/>
        <v>2160</v>
      </c>
      <c r="AL291" s="204">
        <f t="shared" si="282"/>
        <v>2156</v>
      </c>
    </row>
    <row r="292" spans="1:563" s="17" customFormat="1" ht="13.5" hidden="1" outlineLevel="1" collapsed="1" x14ac:dyDescent="0.15">
      <c r="A292" s="27">
        <v>7016</v>
      </c>
      <c r="B292" s="22" t="s">
        <v>396</v>
      </c>
      <c r="C292" s="66">
        <v>1740</v>
      </c>
      <c r="D292" s="67">
        <v>20</v>
      </c>
      <c r="E292" s="67"/>
      <c r="F292" s="132"/>
      <c r="G292" s="143" t="s">
        <v>395</v>
      </c>
      <c r="H292" s="104" t="s">
        <v>559</v>
      </c>
      <c r="I292" s="21">
        <f t="shared" si="264"/>
        <v>17940</v>
      </c>
      <c r="J292" s="3">
        <v>0</v>
      </c>
      <c r="K292" s="15">
        <v>0.15</v>
      </c>
      <c r="L292" s="15">
        <v>0.4</v>
      </c>
      <c r="M292" s="58"/>
      <c r="N292" s="58">
        <v>0.03</v>
      </c>
      <c r="O292" s="92">
        <f t="shared" si="265"/>
        <v>0</v>
      </c>
      <c r="P292" s="92" t="e">
        <f t="shared" si="266"/>
        <v>#REF!</v>
      </c>
      <c r="Q292" s="92" t="e">
        <f t="shared" si="267"/>
        <v>#REF!</v>
      </c>
      <c r="R292" s="92">
        <f t="shared" si="268"/>
        <v>0</v>
      </c>
      <c r="S292" s="92" t="e">
        <f t="shared" si="269"/>
        <v>#REF!</v>
      </c>
      <c r="T292" s="67" t="e">
        <f>#REF!</f>
        <v>#REF!</v>
      </c>
      <c r="U292" s="3" t="e">
        <f>#REF!*D292</f>
        <v>#REF!</v>
      </c>
      <c r="V292" s="3">
        <f t="shared" si="270"/>
        <v>104.39999999999999</v>
      </c>
      <c r="W292" s="37" t="e">
        <f t="shared" si="271"/>
        <v>#REF!</v>
      </c>
      <c r="X292" s="60" t="e">
        <f>#REF!</f>
        <v>#REF!</v>
      </c>
      <c r="Y292" s="37" t="e">
        <f t="shared" si="272"/>
        <v>#REF!</v>
      </c>
      <c r="Z292" s="16" t="e">
        <f t="shared" si="273"/>
        <v>#REF!</v>
      </c>
      <c r="AA292" s="36" t="e">
        <f t="shared" si="274"/>
        <v>#REF!</v>
      </c>
      <c r="AB292" s="49"/>
      <c r="AC292" s="16" t="e">
        <f t="shared" si="275"/>
        <v>#REF!</v>
      </c>
      <c r="AD292" s="3" t="e">
        <f t="shared" si="276"/>
        <v>#REF!</v>
      </c>
      <c r="AE292" s="97" t="e">
        <f t="shared" si="276"/>
        <v>#REF!</v>
      </c>
      <c r="AF292" s="97" t="e">
        <f t="shared" si="277"/>
        <v>#REF!</v>
      </c>
      <c r="AG292" s="3" t="e">
        <f t="shared" si="278"/>
        <v>#REF!</v>
      </c>
      <c r="AH292" s="16" t="e">
        <f t="shared" si="279"/>
        <v>#REF!</v>
      </c>
      <c r="AI292" s="16">
        <f t="shared" si="280"/>
        <v>1740</v>
      </c>
      <c r="AJ292" s="213"/>
      <c r="AK292" s="3">
        <f t="shared" si="281"/>
        <v>1220</v>
      </c>
      <c r="AL292" s="204">
        <f t="shared" si="282"/>
        <v>1218</v>
      </c>
      <c r="AM292" s="204"/>
      <c r="AN292" s="204"/>
      <c r="AO292" s="213"/>
      <c r="AP292" s="213"/>
      <c r="AQ292" s="172"/>
      <c r="AR292" s="162"/>
      <c r="AS292" s="213"/>
      <c r="AT292" s="172"/>
      <c r="AU292" s="162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  <c r="BI292" s="213"/>
      <c r="BJ292" s="213"/>
      <c r="BK292" s="213"/>
      <c r="BL292" s="213"/>
      <c r="BM292" s="213"/>
      <c r="BN292" s="213"/>
      <c r="BO292" s="213"/>
      <c r="BP292" s="213"/>
      <c r="BQ292" s="213"/>
      <c r="BR292" s="213"/>
      <c r="BS292" s="213"/>
      <c r="BT292" s="213"/>
      <c r="BU292" s="213"/>
      <c r="BV292" s="213"/>
      <c r="BW292" s="213"/>
      <c r="BX292" s="213"/>
      <c r="BY292" s="213"/>
      <c r="BZ292" s="213"/>
      <c r="CA292" s="213"/>
      <c r="CB292" s="213"/>
      <c r="CC292" s="213"/>
      <c r="CD292" s="213"/>
      <c r="CE292" s="213"/>
      <c r="CF292" s="213"/>
      <c r="CG292" s="213"/>
      <c r="CH292" s="213"/>
      <c r="CI292" s="213"/>
      <c r="CJ292" s="213"/>
      <c r="CK292" s="213"/>
      <c r="CL292" s="213"/>
      <c r="CM292" s="213"/>
      <c r="CN292" s="213"/>
      <c r="CO292" s="213"/>
      <c r="CP292" s="213"/>
      <c r="CQ292" s="213"/>
      <c r="CR292" s="213"/>
      <c r="CS292" s="213"/>
      <c r="CT292" s="213"/>
      <c r="CU292" s="213"/>
      <c r="CV292" s="213"/>
      <c r="CW292" s="213"/>
      <c r="CX292" s="213"/>
      <c r="CY292" s="213"/>
      <c r="CZ292" s="213"/>
      <c r="DA292" s="213"/>
      <c r="DB292" s="213"/>
      <c r="DC292" s="213"/>
      <c r="DD292" s="213"/>
      <c r="DE292" s="213"/>
      <c r="DF292" s="213"/>
      <c r="DG292" s="213"/>
      <c r="DH292" s="213"/>
      <c r="DI292" s="213"/>
      <c r="DJ292" s="213"/>
      <c r="DK292" s="213"/>
      <c r="DL292" s="213"/>
      <c r="DM292" s="213"/>
      <c r="DN292" s="213"/>
      <c r="DO292" s="213"/>
      <c r="DP292" s="213"/>
      <c r="DQ292" s="213"/>
      <c r="DR292" s="213"/>
      <c r="DS292" s="213"/>
      <c r="DT292" s="213"/>
      <c r="DU292" s="213"/>
      <c r="DV292" s="213"/>
      <c r="DW292" s="213"/>
      <c r="DX292" s="213"/>
      <c r="DY292" s="213"/>
      <c r="DZ292" s="213"/>
      <c r="EA292" s="213"/>
      <c r="EB292" s="213"/>
      <c r="EC292" s="213"/>
      <c r="ED292" s="213"/>
      <c r="EE292" s="213"/>
      <c r="EF292" s="213"/>
      <c r="EG292" s="213"/>
      <c r="EH292" s="213"/>
      <c r="EI292" s="213"/>
      <c r="EJ292" s="213"/>
      <c r="EK292" s="213"/>
      <c r="EL292" s="213"/>
      <c r="EM292" s="213"/>
      <c r="EN292" s="213"/>
      <c r="EO292" s="213"/>
      <c r="EP292" s="213"/>
      <c r="EQ292" s="213"/>
      <c r="ER292" s="213"/>
      <c r="ES292" s="213"/>
      <c r="ET292" s="213"/>
      <c r="EU292" s="213"/>
      <c r="EV292" s="213"/>
      <c r="EW292" s="213"/>
      <c r="EX292" s="213"/>
      <c r="EY292" s="213"/>
      <c r="EZ292" s="213"/>
      <c r="FA292" s="213"/>
      <c r="FB292" s="213"/>
      <c r="FC292" s="213"/>
      <c r="FD292" s="213"/>
      <c r="FE292" s="213"/>
      <c r="FF292" s="213"/>
      <c r="FG292" s="213"/>
      <c r="FH292" s="213"/>
      <c r="FI292" s="213"/>
      <c r="FJ292" s="213"/>
      <c r="FK292" s="213"/>
      <c r="FL292" s="213"/>
      <c r="FM292" s="213"/>
      <c r="FN292" s="213"/>
      <c r="FO292" s="213"/>
      <c r="FP292" s="213"/>
      <c r="FQ292" s="213"/>
      <c r="FR292" s="213"/>
      <c r="FS292" s="213"/>
      <c r="FT292" s="213"/>
      <c r="FU292" s="213"/>
      <c r="FV292" s="213"/>
      <c r="FW292" s="213"/>
      <c r="FX292" s="213"/>
      <c r="FY292" s="213"/>
      <c r="FZ292" s="213"/>
      <c r="GA292" s="213"/>
      <c r="GB292" s="213"/>
      <c r="GC292" s="213"/>
      <c r="GD292" s="213"/>
      <c r="GE292" s="213"/>
      <c r="GF292" s="213"/>
      <c r="GG292" s="213"/>
      <c r="GH292" s="213"/>
      <c r="GI292" s="213"/>
      <c r="GJ292" s="213"/>
      <c r="GK292" s="213"/>
      <c r="GL292" s="213"/>
      <c r="GM292" s="213"/>
      <c r="GN292" s="213"/>
      <c r="GO292" s="213"/>
      <c r="GP292" s="213"/>
      <c r="GQ292" s="213"/>
      <c r="GR292" s="213"/>
      <c r="GS292" s="213"/>
      <c r="GT292" s="213"/>
      <c r="GU292" s="213"/>
      <c r="GV292" s="213"/>
      <c r="GW292" s="213"/>
      <c r="GX292" s="213"/>
      <c r="GY292" s="213"/>
      <c r="GZ292" s="213"/>
      <c r="HA292" s="213"/>
      <c r="HB292" s="213"/>
      <c r="HC292" s="213"/>
      <c r="HD292" s="213"/>
      <c r="HE292" s="213"/>
      <c r="HF292" s="213"/>
      <c r="HG292" s="213"/>
      <c r="HH292" s="213"/>
      <c r="HI292" s="213"/>
      <c r="HJ292" s="213"/>
      <c r="HK292" s="213"/>
      <c r="HL292" s="213"/>
      <c r="HM292" s="213"/>
      <c r="HN292" s="213"/>
      <c r="HO292" s="213"/>
      <c r="HP292" s="213"/>
      <c r="HQ292" s="213"/>
      <c r="HR292" s="213"/>
      <c r="HS292" s="213"/>
      <c r="HT292" s="213"/>
      <c r="HU292" s="213"/>
      <c r="HV292" s="213"/>
      <c r="HW292" s="213"/>
      <c r="HX292" s="213"/>
      <c r="HY292" s="213"/>
      <c r="HZ292" s="213"/>
      <c r="IA292" s="213"/>
      <c r="IB292" s="213"/>
      <c r="IC292" s="213"/>
      <c r="ID292" s="213"/>
      <c r="IE292" s="213"/>
      <c r="IF292" s="213"/>
      <c r="IG292" s="213"/>
      <c r="IH292" s="213"/>
      <c r="II292" s="213"/>
      <c r="IJ292" s="213"/>
      <c r="IK292" s="213"/>
      <c r="IL292" s="213"/>
      <c r="IM292" s="213"/>
      <c r="IN292" s="213"/>
      <c r="IO292" s="213"/>
      <c r="IP292" s="213"/>
      <c r="IQ292" s="213"/>
      <c r="IR292" s="213"/>
      <c r="IS292" s="213"/>
      <c r="IT292" s="213"/>
      <c r="IU292" s="213"/>
      <c r="IV292" s="213"/>
      <c r="IW292" s="213"/>
      <c r="IX292" s="213"/>
      <c r="IY292" s="213"/>
      <c r="IZ292" s="213"/>
      <c r="JA292" s="213"/>
      <c r="JB292" s="213"/>
      <c r="JC292" s="213"/>
      <c r="JD292" s="213"/>
      <c r="JE292" s="213"/>
      <c r="JF292" s="213"/>
      <c r="JG292" s="213"/>
      <c r="JH292" s="213"/>
      <c r="JI292" s="213"/>
      <c r="JJ292" s="213"/>
      <c r="JK292" s="213"/>
      <c r="JL292" s="213"/>
      <c r="JM292" s="213"/>
      <c r="JN292" s="213"/>
      <c r="JO292" s="213"/>
      <c r="JP292" s="213"/>
      <c r="JQ292" s="213"/>
      <c r="JR292" s="213"/>
      <c r="JS292" s="213"/>
      <c r="JT292" s="213"/>
      <c r="JU292" s="213"/>
      <c r="JV292" s="213"/>
      <c r="JW292" s="213"/>
      <c r="JX292" s="213"/>
      <c r="JY292" s="213"/>
      <c r="JZ292" s="213"/>
      <c r="KA292" s="213"/>
      <c r="KB292" s="213"/>
      <c r="KC292" s="213"/>
      <c r="KD292" s="213"/>
      <c r="KE292" s="213"/>
      <c r="KF292" s="213"/>
      <c r="KG292" s="213"/>
      <c r="KH292" s="213"/>
      <c r="KI292" s="213"/>
      <c r="KJ292" s="213"/>
      <c r="KK292" s="213"/>
      <c r="KL292" s="213"/>
      <c r="KM292" s="213"/>
      <c r="KN292" s="213"/>
      <c r="KO292" s="213"/>
      <c r="KP292" s="213"/>
      <c r="KQ292" s="213"/>
      <c r="KR292" s="213"/>
      <c r="KS292" s="213"/>
      <c r="KT292" s="213"/>
      <c r="KU292" s="213"/>
      <c r="KV292" s="213"/>
      <c r="KW292" s="213"/>
      <c r="KX292" s="213"/>
      <c r="KY292" s="213"/>
      <c r="KZ292" s="213"/>
      <c r="LA292" s="213"/>
      <c r="LB292" s="213"/>
      <c r="LC292" s="213"/>
      <c r="LD292" s="213"/>
      <c r="LE292" s="213"/>
      <c r="LF292" s="213"/>
      <c r="LG292" s="213"/>
      <c r="LH292" s="213"/>
      <c r="LI292" s="213"/>
      <c r="LJ292" s="213"/>
      <c r="LK292" s="213"/>
      <c r="LL292" s="213"/>
      <c r="LM292" s="213"/>
      <c r="LN292" s="213"/>
      <c r="LO292" s="213"/>
      <c r="LP292" s="213"/>
      <c r="LQ292" s="213"/>
      <c r="LR292" s="213"/>
      <c r="LS292" s="213"/>
      <c r="LT292" s="213"/>
      <c r="LU292" s="213"/>
      <c r="LV292" s="213"/>
      <c r="LW292" s="213"/>
      <c r="LX292" s="213"/>
      <c r="LY292" s="213"/>
      <c r="LZ292" s="213"/>
      <c r="MA292" s="213"/>
      <c r="MB292" s="213"/>
      <c r="MC292" s="213"/>
      <c r="MD292" s="213"/>
      <c r="ME292" s="213"/>
      <c r="MF292" s="213"/>
      <c r="MG292" s="213"/>
      <c r="MH292" s="213"/>
      <c r="MI292" s="213"/>
      <c r="MJ292" s="213"/>
      <c r="MK292" s="213"/>
      <c r="ML292" s="213"/>
      <c r="MM292" s="213"/>
      <c r="MN292" s="213"/>
      <c r="MO292" s="213"/>
      <c r="MP292" s="213"/>
      <c r="MQ292" s="213"/>
      <c r="MR292" s="213"/>
      <c r="MS292" s="213"/>
      <c r="MT292" s="213"/>
      <c r="MU292" s="213"/>
      <c r="MV292" s="213"/>
      <c r="MW292" s="213"/>
      <c r="MX292" s="213"/>
      <c r="MY292" s="213"/>
      <c r="MZ292" s="213"/>
      <c r="NA292" s="213"/>
      <c r="NB292" s="213"/>
      <c r="NC292" s="213"/>
      <c r="ND292" s="213"/>
      <c r="NE292" s="213"/>
      <c r="NF292" s="213"/>
      <c r="NG292" s="213"/>
      <c r="NH292" s="213"/>
      <c r="NI292" s="213"/>
      <c r="NJ292" s="213"/>
      <c r="NK292" s="213"/>
      <c r="NL292" s="213"/>
      <c r="NM292" s="213"/>
      <c r="NN292" s="213"/>
      <c r="NO292" s="213"/>
      <c r="NP292" s="213"/>
      <c r="NQ292" s="213"/>
      <c r="NR292" s="213"/>
      <c r="NS292" s="213"/>
      <c r="NT292" s="213"/>
      <c r="NU292" s="213"/>
      <c r="NV292" s="213"/>
      <c r="NW292" s="213"/>
      <c r="NX292" s="213"/>
      <c r="NY292" s="213"/>
      <c r="NZ292" s="213"/>
      <c r="OA292" s="213"/>
      <c r="OB292" s="213"/>
      <c r="OC292" s="213"/>
      <c r="OD292" s="213"/>
      <c r="OE292" s="213"/>
      <c r="OF292" s="213"/>
      <c r="OG292" s="213"/>
      <c r="OH292" s="213"/>
      <c r="OI292" s="213"/>
      <c r="OJ292" s="213"/>
      <c r="OK292" s="213"/>
      <c r="OL292" s="213"/>
      <c r="OM292" s="213"/>
      <c r="ON292" s="213"/>
      <c r="OO292" s="213"/>
      <c r="OP292" s="213"/>
      <c r="OQ292" s="213"/>
      <c r="OR292" s="213"/>
      <c r="OS292" s="213"/>
      <c r="OT292" s="213"/>
      <c r="OU292" s="213"/>
      <c r="OV292" s="213"/>
      <c r="OW292" s="213"/>
      <c r="OX292" s="213"/>
      <c r="OY292" s="213"/>
      <c r="OZ292" s="213"/>
      <c r="PA292" s="213"/>
      <c r="PB292" s="213"/>
      <c r="PC292" s="213"/>
      <c r="PD292" s="213"/>
      <c r="PE292" s="213"/>
      <c r="PF292" s="213"/>
      <c r="PG292" s="213"/>
      <c r="PH292" s="213"/>
      <c r="PI292" s="213"/>
      <c r="PJ292" s="213"/>
      <c r="PK292" s="213"/>
      <c r="PL292" s="213"/>
      <c r="PM292" s="213"/>
      <c r="PN292" s="213"/>
      <c r="PO292" s="213"/>
      <c r="PP292" s="213"/>
      <c r="PQ292" s="213"/>
      <c r="PR292" s="213"/>
      <c r="PS292" s="213"/>
      <c r="PT292" s="213"/>
      <c r="PU292" s="213"/>
      <c r="PV292" s="213"/>
      <c r="PW292" s="213"/>
      <c r="PX292" s="213"/>
      <c r="PY292" s="213"/>
      <c r="PZ292" s="213"/>
      <c r="QA292" s="213"/>
      <c r="QB292" s="213"/>
      <c r="QC292" s="213"/>
      <c r="QD292" s="213"/>
      <c r="QE292" s="213"/>
      <c r="QF292" s="213"/>
      <c r="QG292" s="213"/>
      <c r="QH292" s="213"/>
      <c r="QI292" s="213"/>
      <c r="QJ292" s="213"/>
      <c r="QK292" s="213"/>
      <c r="QL292" s="213"/>
      <c r="QM292" s="213"/>
      <c r="QN292" s="213"/>
      <c r="QO292" s="213"/>
      <c r="QP292" s="213"/>
      <c r="QQ292" s="213"/>
      <c r="QR292" s="213"/>
      <c r="QS292" s="213"/>
      <c r="QT292" s="213"/>
      <c r="QU292" s="213"/>
      <c r="QV292" s="213"/>
      <c r="QW292" s="213"/>
      <c r="QX292" s="213"/>
      <c r="QY292" s="213"/>
      <c r="QZ292" s="213"/>
      <c r="RA292" s="213"/>
      <c r="RB292" s="213"/>
      <c r="RC292" s="213"/>
      <c r="RD292" s="213"/>
      <c r="RE292" s="213"/>
      <c r="RF292" s="213"/>
      <c r="RG292" s="213"/>
      <c r="RH292" s="213"/>
      <c r="RI292" s="213"/>
      <c r="RJ292" s="213"/>
      <c r="RK292" s="213"/>
      <c r="RL292" s="213"/>
      <c r="RM292" s="213"/>
      <c r="RN292" s="213"/>
      <c r="RO292" s="213"/>
      <c r="RP292" s="213"/>
      <c r="RQ292" s="213"/>
      <c r="RR292" s="213"/>
      <c r="RS292" s="213"/>
      <c r="RT292" s="213"/>
      <c r="RU292" s="213"/>
      <c r="RV292" s="213"/>
      <c r="RW292" s="213"/>
      <c r="RX292" s="213"/>
      <c r="RY292" s="213"/>
      <c r="RZ292" s="213"/>
      <c r="SA292" s="213"/>
      <c r="SB292" s="213"/>
      <c r="SC292" s="213"/>
      <c r="SD292" s="213"/>
      <c r="SE292" s="213"/>
      <c r="SF292" s="213"/>
      <c r="SG292" s="213"/>
      <c r="SH292" s="213"/>
      <c r="SI292" s="213"/>
      <c r="SJ292" s="213"/>
      <c r="SK292" s="213"/>
      <c r="SL292" s="213"/>
      <c r="SM292" s="213"/>
      <c r="SN292" s="213"/>
      <c r="SO292" s="213"/>
      <c r="SP292" s="213"/>
      <c r="SQ292" s="213"/>
      <c r="SR292" s="213"/>
      <c r="SS292" s="213"/>
      <c r="ST292" s="213"/>
      <c r="SU292" s="213"/>
      <c r="SV292" s="213"/>
      <c r="SW292" s="213"/>
      <c r="SX292" s="213"/>
      <c r="SY292" s="213"/>
      <c r="SZ292" s="213"/>
      <c r="TA292" s="213"/>
      <c r="TB292" s="213"/>
      <c r="TC292" s="213"/>
      <c r="TD292" s="213"/>
      <c r="TE292" s="213"/>
      <c r="TF292" s="213"/>
      <c r="TG292" s="213"/>
      <c r="TH292" s="213"/>
      <c r="TI292" s="213"/>
      <c r="TJ292" s="213"/>
      <c r="TK292" s="213"/>
      <c r="TL292" s="213"/>
      <c r="TM292" s="213"/>
      <c r="TN292" s="213"/>
      <c r="TO292" s="213"/>
      <c r="TP292" s="213"/>
      <c r="TQ292" s="213"/>
      <c r="TR292" s="213"/>
      <c r="TS292" s="213"/>
      <c r="TT292" s="213"/>
      <c r="TU292" s="213"/>
      <c r="TV292" s="213"/>
      <c r="TW292" s="213"/>
      <c r="TX292" s="213"/>
      <c r="TY292" s="213"/>
      <c r="TZ292" s="213"/>
      <c r="UA292" s="213"/>
      <c r="UB292" s="213"/>
      <c r="UC292" s="213"/>
      <c r="UD292" s="213"/>
      <c r="UE292" s="213"/>
      <c r="UF292" s="213"/>
      <c r="UG292" s="213"/>
      <c r="UH292" s="213"/>
      <c r="UI292" s="213"/>
      <c r="UJ292" s="213"/>
      <c r="UK292" s="213"/>
      <c r="UL292" s="213"/>
      <c r="UM292" s="213"/>
      <c r="UN292" s="213"/>
      <c r="UO292" s="213"/>
      <c r="UP292" s="213"/>
      <c r="UQ292" s="213"/>
    </row>
    <row r="293" spans="1:563" ht="13.5" hidden="1" outlineLevel="1" x14ac:dyDescent="0.15">
      <c r="A293" s="26">
        <v>7015</v>
      </c>
      <c r="B293" s="20" t="s">
        <v>389</v>
      </c>
      <c r="C293" s="16">
        <v>6500</v>
      </c>
      <c r="D293" s="3">
        <v>30</v>
      </c>
      <c r="E293" s="3"/>
      <c r="F293" s="103"/>
      <c r="G293" s="104" t="s">
        <v>485</v>
      </c>
      <c r="H293" s="104" t="s">
        <v>652</v>
      </c>
      <c r="I293" s="21">
        <f t="shared" si="264"/>
        <v>17940</v>
      </c>
      <c r="J293" s="3">
        <v>0</v>
      </c>
      <c r="K293" s="15">
        <v>0.15</v>
      </c>
      <c r="L293" s="15">
        <v>0.4</v>
      </c>
      <c r="M293" s="58"/>
      <c r="N293" s="58">
        <v>0.03</v>
      </c>
      <c r="O293" s="92">
        <f t="shared" si="265"/>
        <v>0</v>
      </c>
      <c r="P293" s="92" t="e">
        <f t="shared" si="266"/>
        <v>#REF!</v>
      </c>
      <c r="Q293" s="92" t="e">
        <f t="shared" si="267"/>
        <v>#REF!</v>
      </c>
      <c r="R293" s="92">
        <f t="shared" si="268"/>
        <v>0</v>
      </c>
      <c r="S293" s="92" t="e">
        <f t="shared" si="269"/>
        <v>#REF!</v>
      </c>
      <c r="T293" s="3" t="e">
        <f>#REF!</f>
        <v>#REF!</v>
      </c>
      <c r="U293" s="3" t="e">
        <f>#REF!*D293</f>
        <v>#REF!</v>
      </c>
      <c r="V293" s="3">
        <f t="shared" si="270"/>
        <v>390</v>
      </c>
      <c r="W293" s="37" t="e">
        <f t="shared" si="271"/>
        <v>#REF!</v>
      </c>
      <c r="X293" s="60" t="e">
        <f>#REF!</f>
        <v>#REF!</v>
      </c>
      <c r="Y293" s="37" t="e">
        <f t="shared" si="272"/>
        <v>#REF!</v>
      </c>
      <c r="Z293" s="16" t="e">
        <f t="shared" si="273"/>
        <v>#REF!</v>
      </c>
      <c r="AA293" s="36" t="e">
        <f t="shared" si="274"/>
        <v>#REF!</v>
      </c>
      <c r="AC293" s="16" t="e">
        <f t="shared" si="275"/>
        <v>#REF!</v>
      </c>
      <c r="AD293" s="3" t="e">
        <f t="shared" si="276"/>
        <v>#REF!</v>
      </c>
      <c r="AE293" s="97" t="e">
        <f t="shared" si="276"/>
        <v>#REF!</v>
      </c>
      <c r="AF293" s="97" t="e">
        <f t="shared" si="277"/>
        <v>#REF!</v>
      </c>
      <c r="AG293" s="3" t="e">
        <f t="shared" si="278"/>
        <v>#REF!</v>
      </c>
      <c r="AH293" s="16" t="e">
        <f t="shared" si="279"/>
        <v>#REF!</v>
      </c>
      <c r="AI293" s="16">
        <f t="shared" si="280"/>
        <v>6500</v>
      </c>
      <c r="AK293" s="3">
        <f t="shared" si="281"/>
        <v>4550</v>
      </c>
      <c r="AL293" s="204">
        <f t="shared" si="282"/>
        <v>4550</v>
      </c>
    </row>
    <row r="294" spans="1:563" ht="13.5" hidden="1" outlineLevel="1" x14ac:dyDescent="0.15">
      <c r="A294" s="26">
        <v>7017</v>
      </c>
      <c r="B294" s="20" t="s">
        <v>499</v>
      </c>
      <c r="C294" s="16">
        <v>1650</v>
      </c>
      <c r="D294" s="3">
        <v>20</v>
      </c>
      <c r="E294" s="3">
        <v>15</v>
      </c>
      <c r="F294" s="103" t="s">
        <v>502</v>
      </c>
      <c r="G294" s="104" t="s">
        <v>485</v>
      </c>
      <c r="H294" s="104" t="s">
        <v>501</v>
      </c>
      <c r="I294" s="21">
        <f t="shared" si="264"/>
        <v>17940</v>
      </c>
      <c r="J294" s="3">
        <v>18000</v>
      </c>
      <c r="K294" s="15"/>
      <c r="L294" s="15">
        <v>0.2</v>
      </c>
      <c r="M294" s="58"/>
      <c r="N294" s="58">
        <v>0.03</v>
      </c>
      <c r="O294" s="92">
        <f t="shared" si="265"/>
        <v>20.066889632107024</v>
      </c>
      <c r="P294" s="92" t="e">
        <f t="shared" si="266"/>
        <v>#REF!</v>
      </c>
      <c r="Q294" s="92" t="e">
        <f t="shared" si="267"/>
        <v>#REF!</v>
      </c>
      <c r="R294" s="92">
        <f t="shared" si="268"/>
        <v>0</v>
      </c>
      <c r="S294" s="92" t="e">
        <f t="shared" si="269"/>
        <v>#REF!</v>
      </c>
      <c r="T294" s="3" t="e">
        <f>#REF!</f>
        <v>#REF!</v>
      </c>
      <c r="U294" s="3" t="e">
        <f>#REF!*D294</f>
        <v>#REF!</v>
      </c>
      <c r="V294" s="3">
        <f t="shared" si="270"/>
        <v>99</v>
      </c>
      <c r="W294" s="37" t="e">
        <f t="shared" si="271"/>
        <v>#REF!</v>
      </c>
      <c r="X294" s="60" t="e">
        <f>#REF!</f>
        <v>#REF!</v>
      </c>
      <c r="Y294" s="37" t="e">
        <f t="shared" ref="Y294:Y303" si="283">O294*X294</f>
        <v>#REF!</v>
      </c>
      <c r="Z294" s="16" t="e">
        <f t="shared" si="273"/>
        <v>#REF!</v>
      </c>
      <c r="AA294" s="36" t="e">
        <f t="shared" si="274"/>
        <v>#REF!</v>
      </c>
      <c r="AC294" s="16" t="e">
        <f t="shared" si="275"/>
        <v>#REF!</v>
      </c>
      <c r="AD294" s="3" t="e">
        <f t="shared" si="276"/>
        <v>#REF!</v>
      </c>
      <c r="AE294" s="97" t="e">
        <f t="shared" si="276"/>
        <v>#REF!</v>
      </c>
      <c r="AF294" s="97" t="e">
        <f t="shared" si="277"/>
        <v>#REF!</v>
      </c>
      <c r="AG294" s="3" t="e">
        <f t="shared" si="278"/>
        <v>#REF!</v>
      </c>
      <c r="AH294" s="16" t="e">
        <f t="shared" si="279"/>
        <v>#REF!</v>
      </c>
      <c r="AI294" s="16">
        <f t="shared" si="280"/>
        <v>1650</v>
      </c>
      <c r="AK294" s="3">
        <f t="shared" si="281"/>
        <v>1155</v>
      </c>
      <c r="AL294" s="204">
        <f t="shared" si="282"/>
        <v>1155</v>
      </c>
    </row>
    <row r="295" spans="1:563" ht="13.5" hidden="1" outlineLevel="1" x14ac:dyDescent="0.15">
      <c r="A295" s="26">
        <v>7018</v>
      </c>
      <c r="B295" s="20" t="s">
        <v>500</v>
      </c>
      <c r="C295" s="16">
        <v>1100</v>
      </c>
      <c r="D295" s="3">
        <v>15</v>
      </c>
      <c r="E295" s="3">
        <v>15</v>
      </c>
      <c r="F295" s="103" t="s">
        <v>503</v>
      </c>
      <c r="G295" s="104" t="s">
        <v>485</v>
      </c>
      <c r="H295" s="104" t="s">
        <v>501</v>
      </c>
      <c r="I295" s="21">
        <f t="shared" si="264"/>
        <v>17940</v>
      </c>
      <c r="J295" s="3">
        <v>18000</v>
      </c>
      <c r="K295" s="15"/>
      <c r="L295" s="15">
        <v>0.2</v>
      </c>
      <c r="M295" s="58"/>
      <c r="N295" s="58">
        <v>0.03</v>
      </c>
      <c r="O295" s="92">
        <f t="shared" si="265"/>
        <v>15.050167224080267</v>
      </c>
      <c r="P295" s="92" t="e">
        <f t="shared" si="266"/>
        <v>#REF!</v>
      </c>
      <c r="Q295" s="92" t="e">
        <f t="shared" si="267"/>
        <v>#REF!</v>
      </c>
      <c r="R295" s="92">
        <f t="shared" si="268"/>
        <v>0</v>
      </c>
      <c r="S295" s="92" t="e">
        <f t="shared" si="269"/>
        <v>#REF!</v>
      </c>
      <c r="T295" s="3" t="e">
        <f>#REF!</f>
        <v>#REF!</v>
      </c>
      <c r="U295" s="3" t="e">
        <f>#REF!*D295</f>
        <v>#REF!</v>
      </c>
      <c r="V295" s="3">
        <f t="shared" si="270"/>
        <v>66</v>
      </c>
      <c r="W295" s="37" t="e">
        <f t="shared" si="271"/>
        <v>#REF!</v>
      </c>
      <c r="X295" s="60" t="e">
        <f>#REF!</f>
        <v>#REF!</v>
      </c>
      <c r="Y295" s="37" t="e">
        <f t="shared" si="283"/>
        <v>#REF!</v>
      </c>
      <c r="Z295" s="16" t="e">
        <f t="shared" si="273"/>
        <v>#REF!</v>
      </c>
      <c r="AA295" s="36" t="e">
        <f t="shared" si="274"/>
        <v>#REF!</v>
      </c>
      <c r="AC295" s="16" t="e">
        <f t="shared" si="275"/>
        <v>#REF!</v>
      </c>
      <c r="AD295" s="3" t="e">
        <f t="shared" si="276"/>
        <v>#REF!</v>
      </c>
      <c r="AE295" s="97" t="e">
        <f t="shared" si="276"/>
        <v>#REF!</v>
      </c>
      <c r="AF295" s="97" t="e">
        <f t="shared" si="277"/>
        <v>#REF!</v>
      </c>
      <c r="AG295" s="3" t="e">
        <f t="shared" si="278"/>
        <v>#REF!</v>
      </c>
      <c r="AH295" s="16" t="e">
        <f t="shared" si="279"/>
        <v>#REF!</v>
      </c>
      <c r="AI295" s="16">
        <f t="shared" si="280"/>
        <v>1100</v>
      </c>
      <c r="AK295" s="3">
        <f t="shared" si="281"/>
        <v>770</v>
      </c>
      <c r="AL295" s="204">
        <f t="shared" si="282"/>
        <v>770</v>
      </c>
    </row>
    <row r="296" spans="1:563" ht="25.5" hidden="1" outlineLevel="1" x14ac:dyDescent="0.15">
      <c r="A296" s="26">
        <v>7021</v>
      </c>
      <c r="B296" s="20" t="s">
        <v>507</v>
      </c>
      <c r="C296" s="16">
        <v>7590</v>
      </c>
      <c r="D296" s="3">
        <v>10</v>
      </c>
      <c r="E296" s="3"/>
      <c r="F296" s="102"/>
      <c r="G296" s="104">
        <v>106</v>
      </c>
      <c r="H296" s="104" t="s">
        <v>287</v>
      </c>
      <c r="I296" s="21">
        <f t="shared" si="264"/>
        <v>17940</v>
      </c>
      <c r="J296" s="3">
        <v>0</v>
      </c>
      <c r="K296" s="15"/>
      <c r="L296" s="15">
        <v>0.35</v>
      </c>
      <c r="M296" s="58"/>
      <c r="N296" s="58">
        <v>0.03</v>
      </c>
      <c r="O296" s="92">
        <f t="shared" si="265"/>
        <v>0</v>
      </c>
      <c r="P296" s="92" t="e">
        <f t="shared" si="266"/>
        <v>#REF!</v>
      </c>
      <c r="Q296" s="92" t="e">
        <f t="shared" si="267"/>
        <v>#REF!</v>
      </c>
      <c r="R296" s="92">
        <f t="shared" si="268"/>
        <v>0</v>
      </c>
      <c r="S296" s="92" t="e">
        <f t="shared" si="269"/>
        <v>#REF!</v>
      </c>
      <c r="T296" s="3" t="e">
        <f>#REF!</f>
        <v>#REF!</v>
      </c>
      <c r="U296" s="3" t="e">
        <f>#REF!*D296</f>
        <v>#REF!</v>
      </c>
      <c r="V296" s="3">
        <f t="shared" si="270"/>
        <v>455.4</v>
      </c>
      <c r="W296" s="37" t="e">
        <f t="shared" si="271"/>
        <v>#REF!</v>
      </c>
      <c r="X296" s="60" t="e">
        <f>#REF!</f>
        <v>#REF!</v>
      </c>
      <c r="Y296" s="37" t="e">
        <f t="shared" ref="Y296:Y299" si="284">21000/I296*D296*X296</f>
        <v>#REF!</v>
      </c>
      <c r="Z296" s="16" t="e">
        <f t="shared" si="273"/>
        <v>#REF!</v>
      </c>
      <c r="AA296" s="36" t="e">
        <f t="shared" si="274"/>
        <v>#REF!</v>
      </c>
      <c r="AC296" s="16" t="e">
        <f t="shared" si="275"/>
        <v>#REF!</v>
      </c>
      <c r="AD296" s="3" t="e">
        <f t="shared" si="276"/>
        <v>#REF!</v>
      </c>
      <c r="AE296" s="97" t="e">
        <f t="shared" si="276"/>
        <v>#REF!</v>
      </c>
      <c r="AF296" s="97" t="e">
        <f t="shared" si="277"/>
        <v>#REF!</v>
      </c>
      <c r="AG296" s="3" t="e">
        <f t="shared" si="278"/>
        <v>#REF!</v>
      </c>
      <c r="AH296" s="16" t="e">
        <f t="shared" si="279"/>
        <v>#REF!</v>
      </c>
      <c r="AI296" s="16">
        <f t="shared" si="280"/>
        <v>7590</v>
      </c>
      <c r="AK296" s="3">
        <f t="shared" si="281"/>
        <v>5315</v>
      </c>
      <c r="AL296" s="204">
        <f t="shared" si="282"/>
        <v>5313</v>
      </c>
    </row>
    <row r="297" spans="1:563" ht="13.5" hidden="1" outlineLevel="1" x14ac:dyDescent="0.15">
      <c r="A297" s="26">
        <v>7022</v>
      </c>
      <c r="B297" s="20" t="s">
        <v>508</v>
      </c>
      <c r="C297" s="16">
        <v>7430</v>
      </c>
      <c r="D297" s="3">
        <v>10</v>
      </c>
      <c r="E297" s="3"/>
      <c r="F297" s="102"/>
      <c r="G297" s="104">
        <v>106</v>
      </c>
      <c r="H297" s="104" t="s">
        <v>287</v>
      </c>
      <c r="I297" s="21">
        <f t="shared" si="264"/>
        <v>17940</v>
      </c>
      <c r="J297" s="3">
        <v>0</v>
      </c>
      <c r="K297" s="15"/>
      <c r="L297" s="15">
        <v>0.35</v>
      </c>
      <c r="M297" s="58"/>
      <c r="N297" s="58">
        <v>0.03</v>
      </c>
      <c r="O297" s="92">
        <f t="shared" si="265"/>
        <v>0</v>
      </c>
      <c r="P297" s="92" t="e">
        <f t="shared" si="266"/>
        <v>#REF!</v>
      </c>
      <c r="Q297" s="92" t="e">
        <f t="shared" si="267"/>
        <v>#REF!</v>
      </c>
      <c r="R297" s="92">
        <f t="shared" si="268"/>
        <v>0</v>
      </c>
      <c r="S297" s="92" t="e">
        <f t="shared" si="269"/>
        <v>#REF!</v>
      </c>
      <c r="T297" s="3" t="e">
        <f>#REF!</f>
        <v>#REF!</v>
      </c>
      <c r="U297" s="3" t="e">
        <f>#REF!*D297</f>
        <v>#REF!</v>
      </c>
      <c r="V297" s="3">
        <f t="shared" si="270"/>
        <v>445.8</v>
      </c>
      <c r="W297" s="37" t="e">
        <f t="shared" si="271"/>
        <v>#REF!</v>
      </c>
      <c r="X297" s="60" t="e">
        <f>#REF!</f>
        <v>#REF!</v>
      </c>
      <c r="Y297" s="37" t="e">
        <f t="shared" si="284"/>
        <v>#REF!</v>
      </c>
      <c r="Z297" s="16" t="e">
        <f t="shared" si="273"/>
        <v>#REF!</v>
      </c>
      <c r="AA297" s="36" t="e">
        <f t="shared" si="274"/>
        <v>#REF!</v>
      </c>
      <c r="AC297" s="16" t="e">
        <f t="shared" si="275"/>
        <v>#REF!</v>
      </c>
      <c r="AD297" s="3" t="e">
        <f t="shared" si="276"/>
        <v>#REF!</v>
      </c>
      <c r="AE297" s="97" t="e">
        <f t="shared" si="276"/>
        <v>#REF!</v>
      </c>
      <c r="AF297" s="97" t="e">
        <f t="shared" si="277"/>
        <v>#REF!</v>
      </c>
      <c r="AG297" s="3" t="e">
        <f t="shared" si="278"/>
        <v>#REF!</v>
      </c>
      <c r="AH297" s="16" t="e">
        <f t="shared" si="279"/>
        <v>#REF!</v>
      </c>
      <c r="AI297" s="16">
        <f t="shared" si="280"/>
        <v>7430</v>
      </c>
      <c r="AK297" s="3">
        <f t="shared" si="281"/>
        <v>5205</v>
      </c>
      <c r="AL297" s="204">
        <f t="shared" si="282"/>
        <v>5201</v>
      </c>
    </row>
    <row r="298" spans="1:563" ht="25.5" hidden="1" outlineLevel="1" x14ac:dyDescent="0.15">
      <c r="A298" s="26">
        <v>7019</v>
      </c>
      <c r="B298" s="20" t="s">
        <v>510</v>
      </c>
      <c r="C298" s="16">
        <v>1460</v>
      </c>
      <c r="D298" s="3">
        <v>10</v>
      </c>
      <c r="E298" s="3"/>
      <c r="F298" s="102"/>
      <c r="G298" s="104">
        <v>106</v>
      </c>
      <c r="H298" s="104" t="s">
        <v>287</v>
      </c>
      <c r="I298" s="21">
        <f t="shared" si="264"/>
        <v>17940</v>
      </c>
      <c r="J298" s="3">
        <v>0</v>
      </c>
      <c r="K298" s="15"/>
      <c r="L298" s="15">
        <v>0.35</v>
      </c>
      <c r="M298" s="58"/>
      <c r="N298" s="58">
        <v>0.03</v>
      </c>
      <c r="O298" s="92">
        <f t="shared" si="265"/>
        <v>0</v>
      </c>
      <c r="P298" s="92" t="e">
        <f t="shared" si="266"/>
        <v>#REF!</v>
      </c>
      <c r="Q298" s="92" t="e">
        <f t="shared" si="267"/>
        <v>#REF!</v>
      </c>
      <c r="R298" s="92">
        <f t="shared" si="268"/>
        <v>0</v>
      </c>
      <c r="S298" s="92" t="e">
        <f t="shared" si="269"/>
        <v>#REF!</v>
      </c>
      <c r="T298" s="3" t="e">
        <f>#REF!</f>
        <v>#REF!</v>
      </c>
      <c r="U298" s="3" t="e">
        <f>#REF!*D298</f>
        <v>#REF!</v>
      </c>
      <c r="V298" s="3">
        <f t="shared" si="270"/>
        <v>87.6</v>
      </c>
      <c r="W298" s="37" t="e">
        <f t="shared" si="271"/>
        <v>#REF!</v>
      </c>
      <c r="X298" s="60" t="e">
        <f>#REF!</f>
        <v>#REF!</v>
      </c>
      <c r="Y298" s="37" t="e">
        <f t="shared" si="284"/>
        <v>#REF!</v>
      </c>
      <c r="Z298" s="16" t="e">
        <f t="shared" si="273"/>
        <v>#REF!</v>
      </c>
      <c r="AA298" s="36" t="e">
        <f t="shared" si="274"/>
        <v>#REF!</v>
      </c>
      <c r="AC298" s="16" t="e">
        <f t="shared" si="275"/>
        <v>#REF!</v>
      </c>
      <c r="AD298" s="3" t="e">
        <f t="shared" si="276"/>
        <v>#REF!</v>
      </c>
      <c r="AE298" s="97" t="e">
        <f t="shared" si="276"/>
        <v>#REF!</v>
      </c>
      <c r="AF298" s="97" t="e">
        <f t="shared" si="277"/>
        <v>#REF!</v>
      </c>
      <c r="AG298" s="3" t="e">
        <f t="shared" si="278"/>
        <v>#REF!</v>
      </c>
      <c r="AH298" s="16" t="e">
        <f t="shared" si="279"/>
        <v>#REF!</v>
      </c>
      <c r="AI298" s="16">
        <f t="shared" si="280"/>
        <v>1460</v>
      </c>
      <c r="AK298" s="3">
        <f t="shared" si="281"/>
        <v>1025</v>
      </c>
      <c r="AL298" s="204">
        <f t="shared" si="282"/>
        <v>1021.9999999999999</v>
      </c>
    </row>
    <row r="299" spans="1:563" ht="13.5" hidden="1" outlineLevel="1" x14ac:dyDescent="0.15">
      <c r="A299" s="26">
        <v>7020</v>
      </c>
      <c r="B299" s="20" t="s">
        <v>511</v>
      </c>
      <c r="C299" s="16">
        <v>1120</v>
      </c>
      <c r="D299" s="3">
        <v>10</v>
      </c>
      <c r="E299" s="3"/>
      <c r="F299" s="102"/>
      <c r="G299" s="104">
        <v>106</v>
      </c>
      <c r="H299" s="104" t="s">
        <v>287</v>
      </c>
      <c r="I299" s="21">
        <f t="shared" si="264"/>
        <v>17940</v>
      </c>
      <c r="J299" s="3">
        <v>0</v>
      </c>
      <c r="K299" s="15"/>
      <c r="L299" s="15">
        <v>0.35</v>
      </c>
      <c r="M299" s="58"/>
      <c r="N299" s="58">
        <v>0.03</v>
      </c>
      <c r="O299" s="92">
        <f t="shared" si="265"/>
        <v>0</v>
      </c>
      <c r="P299" s="92" t="e">
        <f t="shared" si="266"/>
        <v>#REF!</v>
      </c>
      <c r="Q299" s="92" t="e">
        <f t="shared" si="267"/>
        <v>#REF!</v>
      </c>
      <c r="R299" s="92">
        <f t="shared" si="268"/>
        <v>0</v>
      </c>
      <c r="S299" s="92" t="e">
        <f t="shared" si="269"/>
        <v>#REF!</v>
      </c>
      <c r="T299" s="3" t="e">
        <f>#REF!</f>
        <v>#REF!</v>
      </c>
      <c r="U299" s="3" t="e">
        <f>#REF!*D299</f>
        <v>#REF!</v>
      </c>
      <c r="V299" s="3">
        <f t="shared" si="270"/>
        <v>67.2</v>
      </c>
      <c r="W299" s="37" t="e">
        <f t="shared" si="271"/>
        <v>#REF!</v>
      </c>
      <c r="X299" s="60" t="e">
        <f>#REF!</f>
        <v>#REF!</v>
      </c>
      <c r="Y299" s="37" t="e">
        <f t="shared" si="284"/>
        <v>#REF!</v>
      </c>
      <c r="Z299" s="16" t="e">
        <f t="shared" si="273"/>
        <v>#REF!</v>
      </c>
      <c r="AA299" s="36" t="e">
        <f t="shared" si="274"/>
        <v>#REF!</v>
      </c>
      <c r="AC299" s="16" t="e">
        <f t="shared" si="275"/>
        <v>#REF!</v>
      </c>
      <c r="AD299" s="3" t="e">
        <f t="shared" si="276"/>
        <v>#REF!</v>
      </c>
      <c r="AE299" s="97" t="e">
        <f t="shared" si="276"/>
        <v>#REF!</v>
      </c>
      <c r="AF299" s="97" t="e">
        <f t="shared" si="277"/>
        <v>#REF!</v>
      </c>
      <c r="AG299" s="3" t="e">
        <f t="shared" si="278"/>
        <v>#REF!</v>
      </c>
      <c r="AH299" s="16" t="e">
        <f t="shared" si="279"/>
        <v>#REF!</v>
      </c>
      <c r="AI299" s="16">
        <f t="shared" si="280"/>
        <v>1120</v>
      </c>
      <c r="AK299" s="3">
        <f t="shared" si="281"/>
        <v>785</v>
      </c>
      <c r="AL299" s="204">
        <f t="shared" si="282"/>
        <v>784</v>
      </c>
    </row>
    <row r="300" spans="1:563" ht="13.5" hidden="1" outlineLevel="1" x14ac:dyDescent="0.15">
      <c r="A300" s="26">
        <v>7023</v>
      </c>
      <c r="B300" s="20" t="s">
        <v>567</v>
      </c>
      <c r="C300" s="16">
        <v>1100</v>
      </c>
      <c r="D300" s="3">
        <v>40</v>
      </c>
      <c r="E300" s="3"/>
      <c r="F300" s="102"/>
      <c r="G300" s="104" t="s">
        <v>755</v>
      </c>
      <c r="H300" s="104" t="s">
        <v>568</v>
      </c>
      <c r="I300" s="21">
        <f t="shared" si="264"/>
        <v>17940</v>
      </c>
      <c r="J300" s="3">
        <v>0</v>
      </c>
      <c r="K300" s="15">
        <v>0.15</v>
      </c>
      <c r="L300" s="15">
        <v>0.4</v>
      </c>
      <c r="M300" s="58"/>
      <c r="N300" s="58">
        <v>0.03</v>
      </c>
      <c r="O300" s="92">
        <f t="shared" si="265"/>
        <v>0</v>
      </c>
      <c r="P300" s="92" t="e">
        <f t="shared" si="266"/>
        <v>#REF!</v>
      </c>
      <c r="Q300" s="92" t="e">
        <f t="shared" si="267"/>
        <v>#REF!</v>
      </c>
      <c r="R300" s="92">
        <f t="shared" si="268"/>
        <v>0</v>
      </c>
      <c r="S300" s="92" t="e">
        <f t="shared" si="269"/>
        <v>#REF!</v>
      </c>
      <c r="T300" s="3" t="e">
        <f>#REF!</f>
        <v>#REF!</v>
      </c>
      <c r="U300" s="3" t="e">
        <f>#REF!*D300</f>
        <v>#REF!</v>
      </c>
      <c r="V300" s="3">
        <f t="shared" si="270"/>
        <v>66</v>
      </c>
      <c r="W300" s="37" t="e">
        <f t="shared" si="271"/>
        <v>#REF!</v>
      </c>
      <c r="X300" s="60" t="e">
        <f>#REF!</f>
        <v>#REF!</v>
      </c>
      <c r="Y300" s="37" t="e">
        <f>21000/I300*D300*X300</f>
        <v>#REF!</v>
      </c>
      <c r="Z300" s="16" t="e">
        <f t="shared" si="273"/>
        <v>#REF!</v>
      </c>
      <c r="AA300" s="36" t="e">
        <f t="shared" si="274"/>
        <v>#REF!</v>
      </c>
      <c r="AC300" s="16" t="e">
        <f t="shared" si="275"/>
        <v>#REF!</v>
      </c>
      <c r="AD300" s="3" t="e">
        <f t="shared" si="276"/>
        <v>#REF!</v>
      </c>
      <c r="AE300" s="97" t="e">
        <f t="shared" si="276"/>
        <v>#REF!</v>
      </c>
      <c r="AF300" s="97" t="e">
        <f t="shared" si="277"/>
        <v>#REF!</v>
      </c>
      <c r="AG300" s="3" t="e">
        <f t="shared" si="278"/>
        <v>#REF!</v>
      </c>
      <c r="AH300" s="16" t="e">
        <f t="shared" si="279"/>
        <v>#REF!</v>
      </c>
      <c r="AI300" s="16">
        <f t="shared" si="280"/>
        <v>1100</v>
      </c>
      <c r="AK300" s="3">
        <f t="shared" si="281"/>
        <v>770</v>
      </c>
      <c r="AL300" s="204">
        <f t="shared" si="282"/>
        <v>770</v>
      </c>
    </row>
    <row r="301" spans="1:563" ht="25.5" hidden="1" outlineLevel="1" x14ac:dyDescent="0.15">
      <c r="A301" s="26">
        <v>7024</v>
      </c>
      <c r="B301" s="20" t="s">
        <v>577</v>
      </c>
      <c r="C301" s="16">
        <v>1110</v>
      </c>
      <c r="D301" s="3">
        <v>40</v>
      </c>
      <c r="E301" s="3"/>
      <c r="F301" s="102"/>
      <c r="G301" s="104">
        <v>106</v>
      </c>
      <c r="H301" s="104" t="s">
        <v>848</v>
      </c>
      <c r="I301" s="21">
        <f t="shared" si="264"/>
        <v>17940</v>
      </c>
      <c r="J301" s="3"/>
      <c r="L301" s="15">
        <v>0.4</v>
      </c>
      <c r="M301" s="58"/>
      <c r="N301" s="58">
        <v>0.03</v>
      </c>
      <c r="O301" s="92">
        <f t="shared" si="265"/>
        <v>0</v>
      </c>
      <c r="P301" s="92" t="e">
        <f>(C301-T301-U301)*K301</f>
        <v>#REF!</v>
      </c>
      <c r="Q301" s="92" t="e">
        <f>(C301-T301-U301)*L301</f>
        <v>#REF!</v>
      </c>
      <c r="R301" s="92">
        <f t="shared" si="268"/>
        <v>0</v>
      </c>
      <c r="S301" s="92" t="e">
        <f t="shared" si="269"/>
        <v>#REF!</v>
      </c>
      <c r="T301" s="3" t="e">
        <f>#REF!</f>
        <v>#REF!</v>
      </c>
      <c r="U301" s="3" t="e">
        <f>#REF!*D301</f>
        <v>#REF!</v>
      </c>
      <c r="V301" s="3">
        <f t="shared" si="270"/>
        <v>66.599999999999994</v>
      </c>
      <c r="W301" s="37" t="e">
        <f t="shared" si="271"/>
        <v>#REF!</v>
      </c>
      <c r="X301" s="60" t="e">
        <f>#REF!</f>
        <v>#REF!</v>
      </c>
      <c r="Y301" s="37" t="e">
        <f t="shared" si="283"/>
        <v>#REF!</v>
      </c>
      <c r="Z301" s="16" t="e">
        <f t="shared" si="273"/>
        <v>#REF!</v>
      </c>
      <c r="AA301" s="36" t="e">
        <f t="shared" si="274"/>
        <v>#REF!</v>
      </c>
      <c r="AC301" s="16" t="e">
        <f t="shared" si="275"/>
        <v>#REF!</v>
      </c>
      <c r="AD301" s="3" t="e">
        <f t="shared" si="276"/>
        <v>#REF!</v>
      </c>
      <c r="AE301" s="97" t="e">
        <f t="shared" si="276"/>
        <v>#REF!</v>
      </c>
      <c r="AF301" s="97" t="e">
        <f t="shared" si="277"/>
        <v>#REF!</v>
      </c>
      <c r="AG301" s="3" t="e">
        <f t="shared" si="278"/>
        <v>#REF!</v>
      </c>
      <c r="AH301" s="16" t="e">
        <f t="shared" si="279"/>
        <v>#REF!</v>
      </c>
      <c r="AI301" s="16">
        <f t="shared" si="280"/>
        <v>1110</v>
      </c>
      <c r="AK301" s="3">
        <f t="shared" si="281"/>
        <v>780</v>
      </c>
      <c r="AL301" s="204">
        <f t="shared" si="282"/>
        <v>777</v>
      </c>
    </row>
    <row r="302" spans="1:563" ht="25.5" hidden="1" outlineLevel="1" x14ac:dyDescent="0.15">
      <c r="A302" s="26">
        <v>7025</v>
      </c>
      <c r="B302" s="20" t="s">
        <v>578</v>
      </c>
      <c r="C302" s="16">
        <v>1110</v>
      </c>
      <c r="D302" s="3">
        <v>40</v>
      </c>
      <c r="E302" s="3"/>
      <c r="F302" s="102"/>
      <c r="G302" s="104">
        <v>106</v>
      </c>
      <c r="H302" s="104" t="s">
        <v>848</v>
      </c>
      <c r="I302" s="21">
        <f t="shared" si="264"/>
        <v>17940</v>
      </c>
      <c r="J302" s="3"/>
      <c r="K302" s="15"/>
      <c r="L302" s="15">
        <v>0.4</v>
      </c>
      <c r="M302" s="58"/>
      <c r="N302" s="58">
        <v>0.03</v>
      </c>
      <c r="O302" s="92">
        <f t="shared" si="265"/>
        <v>0</v>
      </c>
      <c r="P302" s="92" t="e">
        <f t="shared" ref="P302:P307" si="285">(C302-T302-U302)*K302</f>
        <v>#REF!</v>
      </c>
      <c r="Q302" s="92" t="e">
        <f t="shared" ref="Q302:Q307" si="286">(C302-T302-U302)*L302</f>
        <v>#REF!</v>
      </c>
      <c r="R302" s="92">
        <f t="shared" si="268"/>
        <v>0</v>
      </c>
      <c r="S302" s="92" t="e">
        <f t="shared" si="269"/>
        <v>#REF!</v>
      </c>
      <c r="T302" s="3" t="e">
        <f>#REF!</f>
        <v>#REF!</v>
      </c>
      <c r="U302" s="3" t="e">
        <f>#REF!*D302</f>
        <v>#REF!</v>
      </c>
      <c r="V302" s="3">
        <f t="shared" si="270"/>
        <v>66.599999999999994</v>
      </c>
      <c r="W302" s="37" t="e">
        <f t="shared" si="271"/>
        <v>#REF!</v>
      </c>
      <c r="X302" s="60" t="e">
        <f>#REF!</f>
        <v>#REF!</v>
      </c>
      <c r="Y302" s="37" t="e">
        <f t="shared" si="283"/>
        <v>#REF!</v>
      </c>
      <c r="Z302" s="16" t="e">
        <f t="shared" si="273"/>
        <v>#REF!</v>
      </c>
      <c r="AA302" s="36" t="e">
        <f t="shared" si="274"/>
        <v>#REF!</v>
      </c>
      <c r="AC302" s="16" t="e">
        <f t="shared" si="275"/>
        <v>#REF!</v>
      </c>
      <c r="AD302" s="3" t="e">
        <f t="shared" si="276"/>
        <v>#REF!</v>
      </c>
      <c r="AE302" s="97" t="e">
        <f t="shared" si="276"/>
        <v>#REF!</v>
      </c>
      <c r="AF302" s="97" t="e">
        <f t="shared" si="277"/>
        <v>#REF!</v>
      </c>
      <c r="AG302" s="3" t="e">
        <f t="shared" si="278"/>
        <v>#REF!</v>
      </c>
      <c r="AH302" s="16" t="e">
        <f t="shared" si="279"/>
        <v>#REF!</v>
      </c>
      <c r="AI302" s="16">
        <f t="shared" si="280"/>
        <v>1110</v>
      </c>
      <c r="AK302" s="3">
        <f t="shared" si="281"/>
        <v>780</v>
      </c>
      <c r="AL302" s="204">
        <f t="shared" si="282"/>
        <v>777</v>
      </c>
    </row>
    <row r="303" spans="1:563" ht="25.5" hidden="1" outlineLevel="1" x14ac:dyDescent="0.15">
      <c r="A303" s="26">
        <v>7026</v>
      </c>
      <c r="B303" s="20" t="s">
        <v>579</v>
      </c>
      <c r="C303" s="16">
        <v>1330</v>
      </c>
      <c r="D303" s="3">
        <v>40</v>
      </c>
      <c r="E303" s="3"/>
      <c r="F303" s="102"/>
      <c r="G303" s="104">
        <v>106</v>
      </c>
      <c r="H303" s="104" t="s">
        <v>848</v>
      </c>
      <c r="I303" s="21">
        <f t="shared" si="264"/>
        <v>17940</v>
      </c>
      <c r="J303" s="3"/>
      <c r="K303" s="15"/>
      <c r="L303" s="15">
        <v>0.4</v>
      </c>
      <c r="M303" s="58"/>
      <c r="N303" s="58">
        <v>0.03</v>
      </c>
      <c r="O303" s="92">
        <f t="shared" si="265"/>
        <v>0</v>
      </c>
      <c r="P303" s="92" t="e">
        <f t="shared" si="285"/>
        <v>#REF!</v>
      </c>
      <c r="Q303" s="92" t="e">
        <f t="shared" si="286"/>
        <v>#REF!</v>
      </c>
      <c r="R303" s="92">
        <f t="shared" si="268"/>
        <v>0</v>
      </c>
      <c r="S303" s="92" t="e">
        <f t="shared" si="269"/>
        <v>#REF!</v>
      </c>
      <c r="T303" s="3" t="e">
        <f>#REF!</f>
        <v>#REF!</v>
      </c>
      <c r="U303" s="3" t="e">
        <f>#REF!*D303</f>
        <v>#REF!</v>
      </c>
      <c r="V303" s="3">
        <f t="shared" si="270"/>
        <v>79.8</v>
      </c>
      <c r="W303" s="37" t="e">
        <f t="shared" si="271"/>
        <v>#REF!</v>
      </c>
      <c r="X303" s="60" t="e">
        <f>#REF!</f>
        <v>#REF!</v>
      </c>
      <c r="Y303" s="37" t="e">
        <f t="shared" si="283"/>
        <v>#REF!</v>
      </c>
      <c r="Z303" s="16" t="e">
        <f t="shared" si="273"/>
        <v>#REF!</v>
      </c>
      <c r="AA303" s="36" t="e">
        <f t="shared" si="274"/>
        <v>#REF!</v>
      </c>
      <c r="AC303" s="16" t="e">
        <f t="shared" si="275"/>
        <v>#REF!</v>
      </c>
      <c r="AD303" s="3" t="e">
        <f t="shared" si="276"/>
        <v>#REF!</v>
      </c>
      <c r="AE303" s="97" t="e">
        <f t="shared" si="276"/>
        <v>#REF!</v>
      </c>
      <c r="AF303" s="97" t="e">
        <f t="shared" si="277"/>
        <v>#REF!</v>
      </c>
      <c r="AG303" s="3" t="e">
        <f t="shared" si="278"/>
        <v>#REF!</v>
      </c>
      <c r="AH303" s="16" t="e">
        <f t="shared" si="279"/>
        <v>#REF!</v>
      </c>
      <c r="AI303" s="16">
        <f t="shared" si="280"/>
        <v>1330</v>
      </c>
      <c r="AK303" s="3">
        <f t="shared" si="281"/>
        <v>935</v>
      </c>
      <c r="AL303" s="204">
        <f t="shared" si="282"/>
        <v>930.99999999999989</v>
      </c>
    </row>
    <row r="304" spans="1:563" ht="13.5" hidden="1" outlineLevel="1" x14ac:dyDescent="0.15">
      <c r="A304" s="26">
        <v>7027</v>
      </c>
      <c r="B304" s="20" t="s">
        <v>605</v>
      </c>
      <c r="C304" s="16">
        <v>310</v>
      </c>
      <c r="D304" s="3"/>
      <c r="E304" s="3"/>
      <c r="F304" s="102"/>
      <c r="G304" s="104">
        <v>106</v>
      </c>
      <c r="H304" s="104" t="s">
        <v>661</v>
      </c>
      <c r="I304" s="21">
        <f t="shared" si="264"/>
        <v>17940</v>
      </c>
      <c r="J304" s="3">
        <v>0</v>
      </c>
      <c r="K304" s="15"/>
      <c r="L304" s="15"/>
      <c r="M304" s="58">
        <v>0</v>
      </c>
      <c r="N304" s="58">
        <v>0</v>
      </c>
      <c r="O304" s="92">
        <f t="shared" si="265"/>
        <v>0</v>
      </c>
      <c r="P304" s="92" t="e">
        <f t="shared" si="285"/>
        <v>#REF!</v>
      </c>
      <c r="Q304" s="92" t="e">
        <f t="shared" si="286"/>
        <v>#REF!</v>
      </c>
      <c r="R304" s="92">
        <f t="shared" si="268"/>
        <v>0</v>
      </c>
      <c r="S304" s="92" t="e">
        <f t="shared" si="269"/>
        <v>#REF!</v>
      </c>
      <c r="T304" s="3" t="e">
        <f>#REF!</f>
        <v>#REF!</v>
      </c>
      <c r="U304" s="3" t="e">
        <f>#REF!*D304</f>
        <v>#REF!</v>
      </c>
      <c r="V304" s="3">
        <f t="shared" si="270"/>
        <v>18.599999999999998</v>
      </c>
      <c r="W304" s="37" t="e">
        <f t="shared" si="271"/>
        <v>#REF!</v>
      </c>
      <c r="X304" s="60" t="e">
        <f>#REF!</f>
        <v>#REF!</v>
      </c>
      <c r="Y304" s="37" t="e">
        <f t="shared" ref="Y304:Y307" si="287">21000/I304*D304*X304</f>
        <v>#REF!</v>
      </c>
      <c r="Z304" s="16" t="e">
        <f t="shared" si="273"/>
        <v>#REF!</v>
      </c>
      <c r="AA304" s="36" t="e">
        <f t="shared" si="274"/>
        <v>#REF!</v>
      </c>
      <c r="AC304" s="16" t="e">
        <f t="shared" si="275"/>
        <v>#REF!</v>
      </c>
      <c r="AD304" s="3" t="e">
        <f t="shared" si="276"/>
        <v>#REF!</v>
      </c>
      <c r="AE304" s="97" t="e">
        <f t="shared" si="276"/>
        <v>#REF!</v>
      </c>
      <c r="AF304" s="97"/>
      <c r="AG304" s="3" t="e">
        <f t="shared" si="278"/>
        <v>#REF!</v>
      </c>
      <c r="AH304" s="16" t="e">
        <f t="shared" si="279"/>
        <v>#REF!</v>
      </c>
      <c r="AI304" s="16">
        <f t="shared" si="280"/>
        <v>310</v>
      </c>
      <c r="AK304" s="3" t="s">
        <v>40</v>
      </c>
      <c r="AL304" s="204"/>
    </row>
    <row r="305" spans="1:47" ht="13.5" hidden="1" outlineLevel="1" x14ac:dyDescent="0.15">
      <c r="A305" s="26">
        <v>7028</v>
      </c>
      <c r="B305" s="20" t="s">
        <v>606</v>
      </c>
      <c r="C305" s="16">
        <v>260</v>
      </c>
      <c r="D305" s="3"/>
      <c r="E305" s="3"/>
      <c r="F305" s="102"/>
      <c r="G305" s="104">
        <v>106</v>
      </c>
      <c r="H305" s="104" t="s">
        <v>661</v>
      </c>
      <c r="I305" s="21">
        <f t="shared" si="264"/>
        <v>17940</v>
      </c>
      <c r="J305" s="3">
        <v>0</v>
      </c>
      <c r="K305" s="15"/>
      <c r="L305" s="15"/>
      <c r="M305" s="58">
        <v>0</v>
      </c>
      <c r="N305" s="58">
        <v>0</v>
      </c>
      <c r="O305" s="92">
        <f t="shared" si="265"/>
        <v>0</v>
      </c>
      <c r="P305" s="92" t="e">
        <f t="shared" si="285"/>
        <v>#REF!</v>
      </c>
      <c r="Q305" s="92" t="e">
        <f t="shared" si="286"/>
        <v>#REF!</v>
      </c>
      <c r="R305" s="92">
        <f t="shared" si="268"/>
        <v>0</v>
      </c>
      <c r="S305" s="92" t="e">
        <f t="shared" si="269"/>
        <v>#REF!</v>
      </c>
      <c r="T305" s="3" t="e">
        <f>#REF!</f>
        <v>#REF!</v>
      </c>
      <c r="U305" s="3" t="e">
        <f>#REF!*D305</f>
        <v>#REF!</v>
      </c>
      <c r="V305" s="3">
        <f t="shared" si="270"/>
        <v>15.6</v>
      </c>
      <c r="W305" s="37" t="e">
        <f t="shared" si="271"/>
        <v>#REF!</v>
      </c>
      <c r="X305" s="60" t="e">
        <f>#REF!</f>
        <v>#REF!</v>
      </c>
      <c r="Y305" s="37" t="e">
        <f t="shared" si="287"/>
        <v>#REF!</v>
      </c>
      <c r="Z305" s="16" t="e">
        <f t="shared" si="273"/>
        <v>#REF!</v>
      </c>
      <c r="AA305" s="36" t="e">
        <f t="shared" si="274"/>
        <v>#REF!</v>
      </c>
      <c r="AC305" s="16" t="e">
        <f t="shared" si="275"/>
        <v>#REF!</v>
      </c>
      <c r="AD305" s="3" t="e">
        <f t="shared" si="276"/>
        <v>#REF!</v>
      </c>
      <c r="AE305" s="97" t="e">
        <f t="shared" si="276"/>
        <v>#REF!</v>
      </c>
      <c r="AF305" s="97"/>
      <c r="AG305" s="3" t="e">
        <f t="shared" si="278"/>
        <v>#REF!</v>
      </c>
      <c r="AH305" s="16" t="e">
        <f t="shared" si="279"/>
        <v>#REF!</v>
      </c>
      <c r="AI305" s="16">
        <f t="shared" si="280"/>
        <v>260</v>
      </c>
      <c r="AK305" s="3" t="s">
        <v>40</v>
      </c>
      <c r="AL305" s="204"/>
    </row>
    <row r="306" spans="1:47" ht="13.5" hidden="1" outlineLevel="1" x14ac:dyDescent="0.15">
      <c r="A306" s="26">
        <v>7029</v>
      </c>
      <c r="B306" s="20" t="s">
        <v>607</v>
      </c>
      <c r="C306" s="16">
        <v>160</v>
      </c>
      <c r="D306" s="3"/>
      <c r="E306" s="3"/>
      <c r="F306" s="102"/>
      <c r="G306" s="104">
        <v>106</v>
      </c>
      <c r="H306" s="104" t="s">
        <v>661</v>
      </c>
      <c r="I306" s="21">
        <f t="shared" si="264"/>
        <v>17940</v>
      </c>
      <c r="J306" s="3">
        <v>0</v>
      </c>
      <c r="K306" s="15"/>
      <c r="L306" s="15"/>
      <c r="M306" s="58">
        <v>0</v>
      </c>
      <c r="N306" s="58">
        <v>0</v>
      </c>
      <c r="O306" s="92">
        <f t="shared" si="265"/>
        <v>0</v>
      </c>
      <c r="P306" s="92" t="e">
        <f t="shared" si="285"/>
        <v>#REF!</v>
      </c>
      <c r="Q306" s="92" t="e">
        <f t="shared" si="286"/>
        <v>#REF!</v>
      </c>
      <c r="R306" s="92">
        <f t="shared" si="268"/>
        <v>0</v>
      </c>
      <c r="S306" s="92" t="e">
        <f t="shared" si="269"/>
        <v>#REF!</v>
      </c>
      <c r="T306" s="3" t="e">
        <f>#REF!</f>
        <v>#REF!</v>
      </c>
      <c r="U306" s="3" t="e">
        <f>#REF!*D306</f>
        <v>#REF!</v>
      </c>
      <c r="V306" s="3">
        <f t="shared" si="270"/>
        <v>9.6</v>
      </c>
      <c r="W306" s="37" t="e">
        <f t="shared" si="271"/>
        <v>#REF!</v>
      </c>
      <c r="X306" s="60" t="e">
        <f>#REF!</f>
        <v>#REF!</v>
      </c>
      <c r="Y306" s="37" t="e">
        <f t="shared" si="287"/>
        <v>#REF!</v>
      </c>
      <c r="Z306" s="16" t="e">
        <f t="shared" si="273"/>
        <v>#REF!</v>
      </c>
      <c r="AA306" s="36" t="e">
        <f t="shared" si="274"/>
        <v>#REF!</v>
      </c>
      <c r="AC306" s="16" t="e">
        <f t="shared" si="275"/>
        <v>#REF!</v>
      </c>
      <c r="AD306" s="3" t="e">
        <f t="shared" si="276"/>
        <v>#REF!</v>
      </c>
      <c r="AE306" s="97" t="e">
        <f t="shared" si="276"/>
        <v>#REF!</v>
      </c>
      <c r="AF306" s="97"/>
      <c r="AG306" s="3" t="e">
        <f t="shared" si="278"/>
        <v>#REF!</v>
      </c>
      <c r="AH306" s="16" t="e">
        <f t="shared" si="279"/>
        <v>#REF!</v>
      </c>
      <c r="AI306" s="16">
        <f t="shared" si="280"/>
        <v>160</v>
      </c>
      <c r="AK306" s="3" t="s">
        <v>40</v>
      </c>
      <c r="AL306" s="204"/>
    </row>
    <row r="307" spans="1:47" ht="13.5" hidden="1" outlineLevel="1" x14ac:dyDescent="0.15">
      <c r="A307" s="26">
        <v>7030</v>
      </c>
      <c r="B307" s="20" t="s">
        <v>608</v>
      </c>
      <c r="C307" s="16">
        <v>510</v>
      </c>
      <c r="D307" s="3"/>
      <c r="E307" s="3"/>
      <c r="F307" s="102"/>
      <c r="G307" s="104">
        <v>106</v>
      </c>
      <c r="H307" s="104" t="s">
        <v>661</v>
      </c>
      <c r="I307" s="21">
        <f t="shared" si="264"/>
        <v>17940</v>
      </c>
      <c r="J307" s="3">
        <v>0</v>
      </c>
      <c r="K307" s="15"/>
      <c r="L307" s="15"/>
      <c r="M307" s="58">
        <v>0</v>
      </c>
      <c r="N307" s="58">
        <v>0</v>
      </c>
      <c r="O307" s="92">
        <f t="shared" si="265"/>
        <v>0</v>
      </c>
      <c r="P307" s="92" t="e">
        <f t="shared" si="285"/>
        <v>#REF!</v>
      </c>
      <c r="Q307" s="92" t="e">
        <f t="shared" si="286"/>
        <v>#REF!</v>
      </c>
      <c r="R307" s="92">
        <f t="shared" si="268"/>
        <v>0</v>
      </c>
      <c r="S307" s="92" t="e">
        <f t="shared" si="269"/>
        <v>#REF!</v>
      </c>
      <c r="T307" s="3" t="e">
        <f>#REF!</f>
        <v>#REF!</v>
      </c>
      <c r="U307" s="3" t="e">
        <f>#REF!*D307</f>
        <v>#REF!</v>
      </c>
      <c r="V307" s="3">
        <f t="shared" si="270"/>
        <v>30.599999999999998</v>
      </c>
      <c r="W307" s="37" t="e">
        <f t="shared" si="271"/>
        <v>#REF!</v>
      </c>
      <c r="X307" s="60" t="e">
        <f>#REF!</f>
        <v>#REF!</v>
      </c>
      <c r="Y307" s="37" t="e">
        <f t="shared" si="287"/>
        <v>#REF!</v>
      </c>
      <c r="Z307" s="16" t="e">
        <f t="shared" si="273"/>
        <v>#REF!</v>
      </c>
      <c r="AA307" s="36" t="e">
        <f t="shared" si="274"/>
        <v>#REF!</v>
      </c>
      <c r="AC307" s="16" t="e">
        <f t="shared" si="275"/>
        <v>#REF!</v>
      </c>
      <c r="AD307" s="3" t="e">
        <f t="shared" si="276"/>
        <v>#REF!</v>
      </c>
      <c r="AE307" s="97" t="e">
        <f t="shared" si="276"/>
        <v>#REF!</v>
      </c>
      <c r="AF307" s="97"/>
      <c r="AG307" s="3" t="e">
        <f t="shared" si="278"/>
        <v>#REF!</v>
      </c>
      <c r="AH307" s="16" t="e">
        <f t="shared" si="279"/>
        <v>#REF!</v>
      </c>
      <c r="AI307" s="16">
        <f t="shared" si="280"/>
        <v>510</v>
      </c>
      <c r="AK307" s="3" t="s">
        <v>40</v>
      </c>
      <c r="AL307" s="204"/>
    </row>
    <row r="308" spans="1:47" ht="25.5" hidden="1" outlineLevel="1" x14ac:dyDescent="0.15">
      <c r="A308" s="26">
        <v>7031</v>
      </c>
      <c r="B308" s="20" t="s">
        <v>893</v>
      </c>
      <c r="C308" s="16">
        <v>1000</v>
      </c>
      <c r="D308" s="72">
        <v>15</v>
      </c>
      <c r="E308" s="3"/>
      <c r="F308" s="102"/>
      <c r="G308" s="104">
        <v>106</v>
      </c>
      <c r="H308" s="104" t="s">
        <v>287</v>
      </c>
      <c r="I308" s="21">
        <f t="shared" si="264"/>
        <v>17940</v>
      </c>
      <c r="J308" s="3"/>
      <c r="L308" s="15">
        <v>0.4</v>
      </c>
      <c r="M308" s="58"/>
      <c r="N308" s="58">
        <v>0.03</v>
      </c>
      <c r="O308" s="92">
        <f t="shared" si="265"/>
        <v>0</v>
      </c>
      <c r="P308" s="92" t="e">
        <f>(C308-T308-U308)*K308</f>
        <v>#REF!</v>
      </c>
      <c r="Q308" s="92" t="e">
        <f>(C308-T308-U308)*L308</f>
        <v>#REF!</v>
      </c>
      <c r="R308" s="92">
        <f t="shared" si="268"/>
        <v>0</v>
      </c>
      <c r="S308" s="92" t="e">
        <f t="shared" si="269"/>
        <v>#REF!</v>
      </c>
      <c r="T308" s="3" t="e">
        <f>#REF!</f>
        <v>#REF!</v>
      </c>
      <c r="U308" s="3" t="e">
        <f>#REF!*D308</f>
        <v>#REF!</v>
      </c>
      <c r="V308" s="3">
        <f t="shared" si="270"/>
        <v>60</v>
      </c>
      <c r="W308" s="37" t="e">
        <f t="shared" si="271"/>
        <v>#REF!</v>
      </c>
      <c r="X308" s="60" t="e">
        <f>#REF!</f>
        <v>#REF!</v>
      </c>
      <c r="Y308" s="37" t="e">
        <f t="shared" ref="Y308" si="288">O308*X308</f>
        <v>#REF!</v>
      </c>
      <c r="Z308" s="16" t="e">
        <f t="shared" si="273"/>
        <v>#REF!</v>
      </c>
      <c r="AA308" s="36" t="e">
        <f t="shared" si="274"/>
        <v>#REF!</v>
      </c>
      <c r="AC308" s="16" t="e">
        <f t="shared" si="275"/>
        <v>#REF!</v>
      </c>
      <c r="AD308" s="3" t="e">
        <f t="shared" ref="AD308:AE308" si="289">T308</f>
        <v>#REF!</v>
      </c>
      <c r="AE308" s="97" t="e">
        <f t="shared" si="289"/>
        <v>#REF!</v>
      </c>
      <c r="AF308" s="97" t="e">
        <f t="shared" ref="AF308" si="290">(C308-Z308)*0.15</f>
        <v>#REF!</v>
      </c>
      <c r="AG308" s="3" t="e">
        <f t="shared" si="278"/>
        <v>#REF!</v>
      </c>
      <c r="AH308" s="16" t="e">
        <f t="shared" si="279"/>
        <v>#REF!</v>
      </c>
      <c r="AI308" s="16">
        <f t="shared" si="280"/>
        <v>1000</v>
      </c>
      <c r="AK308" s="3">
        <f t="shared" ref="AK308" si="291">CEILING(AL308,5)</f>
        <v>700</v>
      </c>
      <c r="AL308" s="204">
        <f t="shared" ref="AL308" si="292">C308*0.7</f>
        <v>700</v>
      </c>
      <c r="AM308" s="46" t="s">
        <v>894</v>
      </c>
    </row>
    <row r="309" spans="1:47" s="12" customFormat="1" ht="13.5" hidden="1" x14ac:dyDescent="0.15">
      <c r="A309" s="25">
        <v>8000</v>
      </c>
      <c r="B309" s="56" t="s">
        <v>52</v>
      </c>
      <c r="C309" s="212"/>
      <c r="D309" s="56"/>
      <c r="E309" s="56"/>
      <c r="F309" s="128"/>
      <c r="G309" s="137"/>
      <c r="H309" s="137"/>
      <c r="I309" s="5"/>
      <c r="J309" s="6"/>
      <c r="K309" s="7"/>
      <c r="L309" s="7"/>
      <c r="M309" s="7"/>
      <c r="N309" s="7"/>
      <c r="O309" s="8"/>
      <c r="P309" s="8"/>
      <c r="Q309" s="8"/>
      <c r="R309" s="8"/>
      <c r="S309" s="8"/>
      <c r="T309" s="6"/>
      <c r="U309" s="6"/>
      <c r="V309" s="6"/>
      <c r="W309" s="5"/>
      <c r="X309" s="5"/>
      <c r="Y309" s="5"/>
      <c r="Z309" s="5"/>
      <c r="AA309" s="10"/>
      <c r="AB309" s="11"/>
      <c r="AC309" s="212"/>
      <c r="AD309" s="57"/>
      <c r="AE309" s="96"/>
      <c r="AF309" s="96"/>
      <c r="AG309" s="57"/>
      <c r="AH309" s="212"/>
      <c r="AI309" s="212"/>
      <c r="AK309" s="57"/>
      <c r="AL309" s="204"/>
      <c r="AM309" s="180"/>
      <c r="AN309" s="180"/>
      <c r="AO309" s="182"/>
      <c r="AQ309" s="177"/>
      <c r="AR309" s="185"/>
      <c r="AT309" s="177"/>
      <c r="AU309" s="185"/>
    </row>
    <row r="310" spans="1:47" ht="13.5" hidden="1" outlineLevel="1" x14ac:dyDescent="0.15">
      <c r="A310" s="17">
        <v>8001</v>
      </c>
      <c r="B310" s="20" t="s">
        <v>115</v>
      </c>
      <c r="C310" s="16">
        <v>660</v>
      </c>
      <c r="D310" s="3">
        <v>10</v>
      </c>
      <c r="E310" s="3"/>
      <c r="F310" s="102"/>
      <c r="G310" s="104" t="s">
        <v>753</v>
      </c>
      <c r="H310" s="104" t="s">
        <v>773</v>
      </c>
      <c r="I310" s="21">
        <f t="shared" ref="I310:I337" si="293">((247*12)+(52*7)+(52*5))*60/12</f>
        <v>17940</v>
      </c>
      <c r="J310" s="3">
        <v>18000</v>
      </c>
      <c r="K310" s="15"/>
      <c r="L310" s="15">
        <v>0.2</v>
      </c>
      <c r="M310" s="58"/>
      <c r="N310" s="58">
        <v>0.03</v>
      </c>
      <c r="O310" s="92">
        <f t="shared" ref="O310:O337" si="294">J310/I310*D310</f>
        <v>10.033444816053512</v>
      </c>
      <c r="P310" s="92" t="e">
        <f t="shared" ref="P310:P337" si="295">(C310-T310-U310)*K310</f>
        <v>#REF!</v>
      </c>
      <c r="Q310" s="92" t="e">
        <f t="shared" ref="Q310:Q337" si="296">(C310-T310-U310)*L310</f>
        <v>#REF!</v>
      </c>
      <c r="R310" s="92">
        <f t="shared" ref="R310:R337" si="297">(C310*M310)</f>
        <v>0</v>
      </c>
      <c r="S310" s="92" t="e">
        <f t="shared" ref="S310:S337" si="298">(C310-T310-U310)*N310</f>
        <v>#REF!</v>
      </c>
      <c r="T310" s="3" t="e">
        <f>#REF!</f>
        <v>#REF!</v>
      </c>
      <c r="U310" s="3" t="e">
        <f>#REF!*D310</f>
        <v>#REF!</v>
      </c>
      <c r="V310" s="3">
        <f t="shared" ref="V310:V337" si="299">C310*0.06</f>
        <v>39.6</v>
      </c>
      <c r="W310" s="37" t="e">
        <f t="shared" ref="W310:W337" si="300">SUM(O310:V310)</f>
        <v>#REF!</v>
      </c>
      <c r="X310" s="60" t="e">
        <f>#REF!</f>
        <v>#REF!</v>
      </c>
      <c r="Y310" s="37" t="e">
        <f t="shared" ref="Y310:Y337" si="301">O310*X310</f>
        <v>#REF!</v>
      </c>
      <c r="Z310" s="16" t="e">
        <f t="shared" ref="Z310:Z337" si="302">W310+Y310</f>
        <v>#REF!</v>
      </c>
      <c r="AA310" s="36" t="e">
        <f t="shared" ref="AA310:AA337" si="303">(C310-Z310)/Z310</f>
        <v>#REF!</v>
      </c>
      <c r="AC310" s="16" t="e">
        <f t="shared" ref="AC310:AC337" si="304">AD310+AE310+AF310</f>
        <v>#REF!</v>
      </c>
      <c r="AD310" s="3" t="e">
        <f t="shared" ref="AD310:AE337" si="305">T310</f>
        <v>#REF!</v>
      </c>
      <c r="AE310" s="97" t="e">
        <f t="shared" si="305"/>
        <v>#REF!</v>
      </c>
      <c r="AF310" s="97" t="e">
        <f t="shared" ref="AF310:AF337" si="306">(C310-Z310)*0.15</f>
        <v>#REF!</v>
      </c>
      <c r="AG310" s="3" t="e">
        <f t="shared" ref="AG310:AG337" si="307">AE310+AF310</f>
        <v>#REF!</v>
      </c>
      <c r="AH310" s="16" t="e">
        <f t="shared" ref="AH310:AH337" si="308">AI310-AC310</f>
        <v>#REF!</v>
      </c>
      <c r="AI310" s="16">
        <f t="shared" ref="AI310:AI337" si="309">C310</f>
        <v>660</v>
      </c>
      <c r="AK310" s="3">
        <f t="shared" ref="AK310:AK337" si="310">CEILING(AL310,5)</f>
        <v>465</v>
      </c>
      <c r="AL310" s="204">
        <f t="shared" ref="AL310:AL337" si="311">C310*0.7</f>
        <v>461.99999999999994</v>
      </c>
    </row>
    <row r="311" spans="1:47" ht="13.5" hidden="1" outlineLevel="1" x14ac:dyDescent="0.15">
      <c r="A311" s="17">
        <v>8002</v>
      </c>
      <c r="B311" s="20" t="s">
        <v>116</v>
      </c>
      <c r="C311" s="16">
        <v>550</v>
      </c>
      <c r="D311" s="3">
        <v>10</v>
      </c>
      <c r="E311" s="3"/>
      <c r="F311" s="102"/>
      <c r="G311" s="104" t="s">
        <v>753</v>
      </c>
      <c r="H311" s="104" t="s">
        <v>773</v>
      </c>
      <c r="I311" s="21">
        <f t="shared" si="293"/>
        <v>17940</v>
      </c>
      <c r="J311" s="3">
        <v>18000</v>
      </c>
      <c r="K311" s="15"/>
      <c r="L311" s="15">
        <v>0.2</v>
      </c>
      <c r="M311" s="58"/>
      <c r="N311" s="58">
        <v>0.03</v>
      </c>
      <c r="O311" s="92">
        <f t="shared" si="294"/>
        <v>10.033444816053512</v>
      </c>
      <c r="P311" s="92" t="e">
        <f t="shared" si="295"/>
        <v>#REF!</v>
      </c>
      <c r="Q311" s="92" t="e">
        <f t="shared" si="296"/>
        <v>#REF!</v>
      </c>
      <c r="R311" s="92">
        <f t="shared" si="297"/>
        <v>0</v>
      </c>
      <c r="S311" s="92" t="e">
        <f t="shared" si="298"/>
        <v>#REF!</v>
      </c>
      <c r="T311" s="3" t="e">
        <f>#REF!</f>
        <v>#REF!</v>
      </c>
      <c r="U311" s="3" t="e">
        <f>#REF!*D311</f>
        <v>#REF!</v>
      </c>
      <c r="V311" s="3">
        <f t="shared" si="299"/>
        <v>33</v>
      </c>
      <c r="W311" s="37" t="e">
        <f t="shared" si="300"/>
        <v>#REF!</v>
      </c>
      <c r="X311" s="60" t="e">
        <f>#REF!</f>
        <v>#REF!</v>
      </c>
      <c r="Y311" s="37" t="e">
        <f t="shared" si="301"/>
        <v>#REF!</v>
      </c>
      <c r="Z311" s="16" t="e">
        <f t="shared" si="302"/>
        <v>#REF!</v>
      </c>
      <c r="AA311" s="36" t="e">
        <f t="shared" si="303"/>
        <v>#REF!</v>
      </c>
      <c r="AC311" s="16" t="e">
        <f t="shared" si="304"/>
        <v>#REF!</v>
      </c>
      <c r="AD311" s="3" t="e">
        <f t="shared" si="305"/>
        <v>#REF!</v>
      </c>
      <c r="AE311" s="97" t="e">
        <f t="shared" si="305"/>
        <v>#REF!</v>
      </c>
      <c r="AF311" s="97" t="e">
        <f t="shared" si="306"/>
        <v>#REF!</v>
      </c>
      <c r="AG311" s="3" t="e">
        <f t="shared" si="307"/>
        <v>#REF!</v>
      </c>
      <c r="AH311" s="16" t="e">
        <f t="shared" si="308"/>
        <v>#REF!</v>
      </c>
      <c r="AI311" s="16">
        <f t="shared" si="309"/>
        <v>550</v>
      </c>
      <c r="AK311" s="3">
        <f t="shared" si="310"/>
        <v>385</v>
      </c>
      <c r="AL311" s="204">
        <f t="shared" si="311"/>
        <v>385</v>
      </c>
    </row>
    <row r="312" spans="1:47" ht="13.5" hidden="1" outlineLevel="1" x14ac:dyDescent="0.15">
      <c r="A312" s="26">
        <v>8026</v>
      </c>
      <c r="B312" s="20" t="s">
        <v>54</v>
      </c>
      <c r="C312" s="16">
        <v>420</v>
      </c>
      <c r="D312" s="3">
        <v>10</v>
      </c>
      <c r="E312" s="3"/>
      <c r="F312" s="102"/>
      <c r="G312" s="104" t="s">
        <v>753</v>
      </c>
      <c r="H312" s="104" t="s">
        <v>773</v>
      </c>
      <c r="I312" s="21">
        <f t="shared" si="293"/>
        <v>17940</v>
      </c>
      <c r="J312" s="3">
        <v>18000</v>
      </c>
      <c r="K312" s="15"/>
      <c r="L312" s="15">
        <v>0.2</v>
      </c>
      <c r="M312" s="58"/>
      <c r="N312" s="58">
        <v>0.03</v>
      </c>
      <c r="O312" s="92">
        <f t="shared" si="294"/>
        <v>10.033444816053512</v>
      </c>
      <c r="P312" s="92" t="e">
        <f t="shared" si="295"/>
        <v>#REF!</v>
      </c>
      <c r="Q312" s="92" t="e">
        <f t="shared" si="296"/>
        <v>#REF!</v>
      </c>
      <c r="R312" s="92">
        <f t="shared" si="297"/>
        <v>0</v>
      </c>
      <c r="S312" s="92" t="e">
        <f t="shared" si="298"/>
        <v>#REF!</v>
      </c>
      <c r="T312" s="60" t="e">
        <f>#REF!</f>
        <v>#REF!</v>
      </c>
      <c r="U312" s="3" t="e">
        <f>#REF!*D312</f>
        <v>#REF!</v>
      </c>
      <c r="V312" s="3">
        <f t="shared" si="299"/>
        <v>25.2</v>
      </c>
      <c r="W312" s="37" t="e">
        <f t="shared" si="300"/>
        <v>#REF!</v>
      </c>
      <c r="X312" s="60" t="e">
        <f>#REF!</f>
        <v>#REF!</v>
      </c>
      <c r="Y312" s="37" t="e">
        <f t="shared" si="301"/>
        <v>#REF!</v>
      </c>
      <c r="Z312" s="16" t="e">
        <f t="shared" si="302"/>
        <v>#REF!</v>
      </c>
      <c r="AA312" s="36" t="e">
        <f t="shared" si="303"/>
        <v>#REF!</v>
      </c>
      <c r="AC312" s="16" t="e">
        <f t="shared" si="304"/>
        <v>#REF!</v>
      </c>
      <c r="AD312" s="3" t="e">
        <f t="shared" si="305"/>
        <v>#REF!</v>
      </c>
      <c r="AE312" s="97" t="e">
        <f t="shared" si="305"/>
        <v>#REF!</v>
      </c>
      <c r="AF312" s="97" t="e">
        <f t="shared" si="306"/>
        <v>#REF!</v>
      </c>
      <c r="AG312" s="3" t="e">
        <f t="shared" si="307"/>
        <v>#REF!</v>
      </c>
      <c r="AH312" s="16" t="e">
        <f t="shared" si="308"/>
        <v>#REF!</v>
      </c>
      <c r="AI312" s="16">
        <f t="shared" si="309"/>
        <v>420</v>
      </c>
      <c r="AK312" s="3">
        <f t="shared" si="310"/>
        <v>295</v>
      </c>
      <c r="AL312" s="204">
        <f t="shared" si="311"/>
        <v>294</v>
      </c>
    </row>
    <row r="313" spans="1:47" ht="13.5" hidden="1" outlineLevel="1" x14ac:dyDescent="0.15">
      <c r="A313" s="26">
        <v>8003</v>
      </c>
      <c r="B313" s="20" t="s">
        <v>117</v>
      </c>
      <c r="C313" s="16">
        <v>1200</v>
      </c>
      <c r="D313" s="3">
        <v>20</v>
      </c>
      <c r="E313" s="3"/>
      <c r="F313" s="102"/>
      <c r="G313" s="104" t="s">
        <v>753</v>
      </c>
      <c r="H313" s="104" t="s">
        <v>773</v>
      </c>
      <c r="I313" s="21">
        <f t="shared" si="293"/>
        <v>17940</v>
      </c>
      <c r="J313" s="3">
        <v>18000</v>
      </c>
      <c r="K313" s="15"/>
      <c r="L313" s="15">
        <v>0.2</v>
      </c>
      <c r="M313" s="58"/>
      <c r="N313" s="58">
        <v>0.03</v>
      </c>
      <c r="O313" s="92">
        <f t="shared" si="294"/>
        <v>20.066889632107024</v>
      </c>
      <c r="P313" s="92" t="e">
        <f t="shared" si="295"/>
        <v>#REF!</v>
      </c>
      <c r="Q313" s="92" t="e">
        <f t="shared" si="296"/>
        <v>#REF!</v>
      </c>
      <c r="R313" s="92">
        <f t="shared" si="297"/>
        <v>0</v>
      </c>
      <c r="S313" s="92" t="e">
        <f t="shared" si="298"/>
        <v>#REF!</v>
      </c>
      <c r="T313" s="3" t="e">
        <f>#REF!</f>
        <v>#REF!</v>
      </c>
      <c r="U313" s="3" t="e">
        <f>#REF!*D313</f>
        <v>#REF!</v>
      </c>
      <c r="V313" s="3">
        <f t="shared" si="299"/>
        <v>72</v>
      </c>
      <c r="W313" s="37" t="e">
        <f t="shared" si="300"/>
        <v>#REF!</v>
      </c>
      <c r="X313" s="60" t="e">
        <f>#REF!</f>
        <v>#REF!</v>
      </c>
      <c r="Y313" s="37" t="e">
        <f t="shared" si="301"/>
        <v>#REF!</v>
      </c>
      <c r="Z313" s="16" t="e">
        <f t="shared" si="302"/>
        <v>#REF!</v>
      </c>
      <c r="AA313" s="36" t="e">
        <f t="shared" si="303"/>
        <v>#REF!</v>
      </c>
      <c r="AC313" s="16" t="e">
        <f t="shared" si="304"/>
        <v>#REF!</v>
      </c>
      <c r="AD313" s="3" t="e">
        <f t="shared" si="305"/>
        <v>#REF!</v>
      </c>
      <c r="AE313" s="97" t="e">
        <f t="shared" si="305"/>
        <v>#REF!</v>
      </c>
      <c r="AF313" s="97" t="e">
        <f t="shared" si="306"/>
        <v>#REF!</v>
      </c>
      <c r="AG313" s="3" t="e">
        <f t="shared" si="307"/>
        <v>#REF!</v>
      </c>
      <c r="AH313" s="16" t="e">
        <f t="shared" si="308"/>
        <v>#REF!</v>
      </c>
      <c r="AI313" s="16">
        <f t="shared" si="309"/>
        <v>1200</v>
      </c>
      <c r="AK313" s="3">
        <f t="shared" si="310"/>
        <v>840</v>
      </c>
      <c r="AL313" s="204">
        <f t="shared" si="311"/>
        <v>840</v>
      </c>
    </row>
    <row r="314" spans="1:47" ht="13.5" hidden="1" outlineLevel="1" x14ac:dyDescent="0.15">
      <c r="A314" s="26">
        <v>8004</v>
      </c>
      <c r="B314" s="20" t="s">
        <v>55</v>
      </c>
      <c r="C314" s="16">
        <v>1680</v>
      </c>
      <c r="D314" s="3">
        <v>25</v>
      </c>
      <c r="E314" s="3"/>
      <c r="F314" s="102"/>
      <c r="G314" s="104" t="s">
        <v>753</v>
      </c>
      <c r="H314" s="104" t="s">
        <v>773</v>
      </c>
      <c r="I314" s="21">
        <f t="shared" si="293"/>
        <v>17940</v>
      </c>
      <c r="J314" s="3">
        <v>18000</v>
      </c>
      <c r="K314" s="15"/>
      <c r="L314" s="15">
        <v>0.2</v>
      </c>
      <c r="M314" s="58"/>
      <c r="N314" s="58">
        <v>0.03</v>
      </c>
      <c r="O314" s="92">
        <f t="shared" si="294"/>
        <v>25.083612040133779</v>
      </c>
      <c r="P314" s="92" t="e">
        <f t="shared" si="295"/>
        <v>#REF!</v>
      </c>
      <c r="Q314" s="92" t="e">
        <f t="shared" si="296"/>
        <v>#REF!</v>
      </c>
      <c r="R314" s="92">
        <f t="shared" si="297"/>
        <v>0</v>
      </c>
      <c r="S314" s="92" t="e">
        <f t="shared" si="298"/>
        <v>#REF!</v>
      </c>
      <c r="T314" s="3" t="e">
        <f>#REF!</f>
        <v>#REF!</v>
      </c>
      <c r="U314" s="3" t="e">
        <f>#REF!*D314</f>
        <v>#REF!</v>
      </c>
      <c r="V314" s="3">
        <f t="shared" si="299"/>
        <v>100.8</v>
      </c>
      <c r="W314" s="37" t="e">
        <f t="shared" si="300"/>
        <v>#REF!</v>
      </c>
      <c r="X314" s="60" t="e">
        <f>#REF!</f>
        <v>#REF!</v>
      </c>
      <c r="Y314" s="37" t="e">
        <f t="shared" si="301"/>
        <v>#REF!</v>
      </c>
      <c r="Z314" s="16" t="e">
        <f t="shared" si="302"/>
        <v>#REF!</v>
      </c>
      <c r="AA314" s="36" t="e">
        <f t="shared" si="303"/>
        <v>#REF!</v>
      </c>
      <c r="AC314" s="16" t="e">
        <f t="shared" si="304"/>
        <v>#REF!</v>
      </c>
      <c r="AD314" s="3" t="e">
        <f t="shared" si="305"/>
        <v>#REF!</v>
      </c>
      <c r="AE314" s="97" t="e">
        <f t="shared" si="305"/>
        <v>#REF!</v>
      </c>
      <c r="AF314" s="97" t="e">
        <f t="shared" si="306"/>
        <v>#REF!</v>
      </c>
      <c r="AG314" s="3" t="e">
        <f t="shared" si="307"/>
        <v>#REF!</v>
      </c>
      <c r="AH314" s="16" t="e">
        <f t="shared" si="308"/>
        <v>#REF!</v>
      </c>
      <c r="AI314" s="16">
        <f t="shared" si="309"/>
        <v>1680</v>
      </c>
      <c r="AK314" s="3">
        <f t="shared" si="310"/>
        <v>1180</v>
      </c>
      <c r="AL314" s="204">
        <f t="shared" si="311"/>
        <v>1176</v>
      </c>
    </row>
    <row r="315" spans="1:47" ht="13.5" hidden="1" outlineLevel="1" x14ac:dyDescent="0.15">
      <c r="A315" s="26">
        <v>8005</v>
      </c>
      <c r="B315" s="20" t="s">
        <v>203</v>
      </c>
      <c r="C315" s="16">
        <v>1500</v>
      </c>
      <c r="D315" s="3">
        <v>30</v>
      </c>
      <c r="E315" s="3"/>
      <c r="F315" s="102"/>
      <c r="G315" s="104" t="s">
        <v>753</v>
      </c>
      <c r="H315" s="104" t="s">
        <v>773</v>
      </c>
      <c r="I315" s="21">
        <f t="shared" si="293"/>
        <v>17940</v>
      </c>
      <c r="J315" s="3">
        <v>18000</v>
      </c>
      <c r="K315" s="15"/>
      <c r="L315" s="15">
        <v>0.2</v>
      </c>
      <c r="M315" s="58"/>
      <c r="N315" s="58">
        <v>0.03</v>
      </c>
      <c r="O315" s="92">
        <f t="shared" si="294"/>
        <v>30.100334448160535</v>
      </c>
      <c r="P315" s="92" t="e">
        <f t="shared" si="295"/>
        <v>#REF!</v>
      </c>
      <c r="Q315" s="92" t="e">
        <f t="shared" si="296"/>
        <v>#REF!</v>
      </c>
      <c r="R315" s="92">
        <f t="shared" si="297"/>
        <v>0</v>
      </c>
      <c r="S315" s="92" t="e">
        <f t="shared" si="298"/>
        <v>#REF!</v>
      </c>
      <c r="T315" s="3" t="e">
        <f>#REF!</f>
        <v>#REF!</v>
      </c>
      <c r="U315" s="3" t="e">
        <f>#REF!*D315</f>
        <v>#REF!</v>
      </c>
      <c r="V315" s="3">
        <f t="shared" si="299"/>
        <v>90</v>
      </c>
      <c r="W315" s="37" t="e">
        <f t="shared" si="300"/>
        <v>#REF!</v>
      </c>
      <c r="X315" s="60" t="e">
        <f>#REF!</f>
        <v>#REF!</v>
      </c>
      <c r="Y315" s="37" t="e">
        <f t="shared" si="301"/>
        <v>#REF!</v>
      </c>
      <c r="Z315" s="16" t="e">
        <f t="shared" si="302"/>
        <v>#REF!</v>
      </c>
      <c r="AA315" s="36" t="e">
        <f t="shared" si="303"/>
        <v>#REF!</v>
      </c>
      <c r="AC315" s="16" t="e">
        <f t="shared" si="304"/>
        <v>#REF!</v>
      </c>
      <c r="AD315" s="3" t="e">
        <f t="shared" si="305"/>
        <v>#REF!</v>
      </c>
      <c r="AE315" s="97" t="e">
        <f t="shared" si="305"/>
        <v>#REF!</v>
      </c>
      <c r="AF315" s="97" t="e">
        <f t="shared" si="306"/>
        <v>#REF!</v>
      </c>
      <c r="AG315" s="3" t="e">
        <f t="shared" si="307"/>
        <v>#REF!</v>
      </c>
      <c r="AH315" s="16" t="e">
        <f t="shared" si="308"/>
        <v>#REF!</v>
      </c>
      <c r="AI315" s="16">
        <f t="shared" si="309"/>
        <v>1500</v>
      </c>
      <c r="AK315" s="3">
        <f t="shared" si="310"/>
        <v>1050</v>
      </c>
      <c r="AL315" s="204">
        <f t="shared" si="311"/>
        <v>1050</v>
      </c>
    </row>
    <row r="316" spans="1:47" ht="13.5" hidden="1" outlineLevel="1" x14ac:dyDescent="0.15">
      <c r="A316" s="26">
        <v>8006</v>
      </c>
      <c r="B316" s="20" t="s">
        <v>204</v>
      </c>
      <c r="C316" s="16">
        <v>500</v>
      </c>
      <c r="D316" s="3">
        <v>10</v>
      </c>
      <c r="E316" s="3"/>
      <c r="F316" s="102"/>
      <c r="G316" s="104" t="s">
        <v>753</v>
      </c>
      <c r="H316" s="104" t="s">
        <v>773</v>
      </c>
      <c r="I316" s="21">
        <f t="shared" si="293"/>
        <v>17940</v>
      </c>
      <c r="J316" s="3">
        <v>18000</v>
      </c>
      <c r="K316" s="15"/>
      <c r="L316" s="15">
        <v>0.2</v>
      </c>
      <c r="M316" s="58"/>
      <c r="N316" s="58">
        <v>0.03</v>
      </c>
      <c r="O316" s="92">
        <f t="shared" si="294"/>
        <v>10.033444816053512</v>
      </c>
      <c r="P316" s="92" t="e">
        <f t="shared" si="295"/>
        <v>#REF!</v>
      </c>
      <c r="Q316" s="92" t="e">
        <f t="shared" si="296"/>
        <v>#REF!</v>
      </c>
      <c r="R316" s="92">
        <f t="shared" si="297"/>
        <v>0</v>
      </c>
      <c r="S316" s="92" t="e">
        <f t="shared" si="298"/>
        <v>#REF!</v>
      </c>
      <c r="T316" s="3" t="e">
        <f>#REF!</f>
        <v>#REF!</v>
      </c>
      <c r="U316" s="3" t="e">
        <f>#REF!*D316</f>
        <v>#REF!</v>
      </c>
      <c r="V316" s="3">
        <f t="shared" si="299"/>
        <v>30</v>
      </c>
      <c r="W316" s="37" t="e">
        <f t="shared" si="300"/>
        <v>#REF!</v>
      </c>
      <c r="X316" s="60" t="e">
        <f>#REF!</f>
        <v>#REF!</v>
      </c>
      <c r="Y316" s="37" t="e">
        <f t="shared" si="301"/>
        <v>#REF!</v>
      </c>
      <c r="Z316" s="16" t="e">
        <f t="shared" si="302"/>
        <v>#REF!</v>
      </c>
      <c r="AA316" s="36" t="e">
        <f t="shared" si="303"/>
        <v>#REF!</v>
      </c>
      <c r="AC316" s="16" t="e">
        <f t="shared" si="304"/>
        <v>#REF!</v>
      </c>
      <c r="AD316" s="3" t="e">
        <f t="shared" si="305"/>
        <v>#REF!</v>
      </c>
      <c r="AE316" s="97" t="e">
        <f t="shared" si="305"/>
        <v>#REF!</v>
      </c>
      <c r="AF316" s="97" t="e">
        <f t="shared" si="306"/>
        <v>#REF!</v>
      </c>
      <c r="AG316" s="3" t="e">
        <f t="shared" si="307"/>
        <v>#REF!</v>
      </c>
      <c r="AH316" s="16" t="e">
        <f t="shared" si="308"/>
        <v>#REF!</v>
      </c>
      <c r="AI316" s="16">
        <f t="shared" si="309"/>
        <v>500</v>
      </c>
      <c r="AK316" s="3">
        <f t="shared" si="310"/>
        <v>350</v>
      </c>
      <c r="AL316" s="204">
        <f t="shared" si="311"/>
        <v>350</v>
      </c>
    </row>
    <row r="317" spans="1:47" ht="13.5" hidden="1" outlineLevel="1" x14ac:dyDescent="0.15">
      <c r="A317" s="26">
        <v>8007</v>
      </c>
      <c r="B317" s="20" t="s">
        <v>205</v>
      </c>
      <c r="C317" s="16">
        <v>600</v>
      </c>
      <c r="D317" s="3">
        <v>10</v>
      </c>
      <c r="E317" s="3"/>
      <c r="F317" s="102"/>
      <c r="G317" s="104" t="s">
        <v>753</v>
      </c>
      <c r="H317" s="104" t="s">
        <v>773</v>
      </c>
      <c r="I317" s="21">
        <f t="shared" si="293"/>
        <v>17940</v>
      </c>
      <c r="J317" s="3">
        <v>18000</v>
      </c>
      <c r="K317" s="15"/>
      <c r="L317" s="15">
        <v>0.2</v>
      </c>
      <c r="M317" s="58"/>
      <c r="N317" s="58">
        <v>0.03</v>
      </c>
      <c r="O317" s="92">
        <f t="shared" si="294"/>
        <v>10.033444816053512</v>
      </c>
      <c r="P317" s="92" t="e">
        <f t="shared" si="295"/>
        <v>#REF!</v>
      </c>
      <c r="Q317" s="92" t="e">
        <f t="shared" si="296"/>
        <v>#REF!</v>
      </c>
      <c r="R317" s="92">
        <f t="shared" si="297"/>
        <v>0</v>
      </c>
      <c r="S317" s="92" t="e">
        <f t="shared" si="298"/>
        <v>#REF!</v>
      </c>
      <c r="T317" s="3" t="e">
        <f>#REF!</f>
        <v>#REF!</v>
      </c>
      <c r="U317" s="3" t="e">
        <f>#REF!*D317</f>
        <v>#REF!</v>
      </c>
      <c r="V317" s="3">
        <f t="shared" si="299"/>
        <v>36</v>
      </c>
      <c r="W317" s="37" t="e">
        <f t="shared" si="300"/>
        <v>#REF!</v>
      </c>
      <c r="X317" s="60" t="e">
        <f>#REF!</f>
        <v>#REF!</v>
      </c>
      <c r="Y317" s="37" t="e">
        <f t="shared" si="301"/>
        <v>#REF!</v>
      </c>
      <c r="Z317" s="16" t="e">
        <f t="shared" si="302"/>
        <v>#REF!</v>
      </c>
      <c r="AA317" s="36" t="e">
        <f t="shared" si="303"/>
        <v>#REF!</v>
      </c>
      <c r="AC317" s="16" t="e">
        <f t="shared" si="304"/>
        <v>#REF!</v>
      </c>
      <c r="AD317" s="3" t="e">
        <f t="shared" si="305"/>
        <v>#REF!</v>
      </c>
      <c r="AE317" s="97" t="e">
        <f t="shared" si="305"/>
        <v>#REF!</v>
      </c>
      <c r="AF317" s="97" t="e">
        <f t="shared" si="306"/>
        <v>#REF!</v>
      </c>
      <c r="AG317" s="3" t="e">
        <f t="shared" si="307"/>
        <v>#REF!</v>
      </c>
      <c r="AH317" s="16" t="e">
        <f t="shared" si="308"/>
        <v>#REF!</v>
      </c>
      <c r="AI317" s="16">
        <f t="shared" si="309"/>
        <v>600</v>
      </c>
      <c r="AK317" s="3">
        <f t="shared" si="310"/>
        <v>420</v>
      </c>
      <c r="AL317" s="204">
        <f t="shared" si="311"/>
        <v>420</v>
      </c>
    </row>
    <row r="318" spans="1:47" ht="13.5" hidden="1" outlineLevel="1" x14ac:dyDescent="0.15">
      <c r="A318" s="26">
        <v>8008</v>
      </c>
      <c r="B318" s="20" t="s">
        <v>56</v>
      </c>
      <c r="C318" s="16">
        <v>1320</v>
      </c>
      <c r="D318" s="3">
        <v>30</v>
      </c>
      <c r="E318" s="3"/>
      <c r="F318" s="102"/>
      <c r="G318" s="104" t="s">
        <v>753</v>
      </c>
      <c r="H318" s="104" t="s">
        <v>773</v>
      </c>
      <c r="I318" s="21">
        <f t="shared" si="293"/>
        <v>17940</v>
      </c>
      <c r="J318" s="3">
        <v>18000</v>
      </c>
      <c r="K318" s="15"/>
      <c r="L318" s="15">
        <v>0.2</v>
      </c>
      <c r="M318" s="58"/>
      <c r="N318" s="58">
        <v>0.03</v>
      </c>
      <c r="O318" s="92">
        <f t="shared" si="294"/>
        <v>30.100334448160535</v>
      </c>
      <c r="P318" s="92" t="e">
        <f t="shared" si="295"/>
        <v>#REF!</v>
      </c>
      <c r="Q318" s="92" t="e">
        <f t="shared" si="296"/>
        <v>#REF!</v>
      </c>
      <c r="R318" s="92">
        <f t="shared" si="297"/>
        <v>0</v>
      </c>
      <c r="S318" s="92" t="e">
        <f t="shared" si="298"/>
        <v>#REF!</v>
      </c>
      <c r="T318" s="3" t="e">
        <f>#REF!</f>
        <v>#REF!</v>
      </c>
      <c r="U318" s="3" t="e">
        <f>#REF!*D318</f>
        <v>#REF!</v>
      </c>
      <c r="V318" s="3">
        <f t="shared" si="299"/>
        <v>79.2</v>
      </c>
      <c r="W318" s="37" t="e">
        <f t="shared" si="300"/>
        <v>#REF!</v>
      </c>
      <c r="X318" s="60" t="e">
        <f>#REF!</f>
        <v>#REF!</v>
      </c>
      <c r="Y318" s="37" t="e">
        <f t="shared" si="301"/>
        <v>#REF!</v>
      </c>
      <c r="Z318" s="16" t="e">
        <f t="shared" si="302"/>
        <v>#REF!</v>
      </c>
      <c r="AA318" s="36" t="e">
        <f t="shared" si="303"/>
        <v>#REF!</v>
      </c>
      <c r="AC318" s="16" t="e">
        <f t="shared" si="304"/>
        <v>#REF!</v>
      </c>
      <c r="AD318" s="3" t="e">
        <f t="shared" si="305"/>
        <v>#REF!</v>
      </c>
      <c r="AE318" s="97" t="e">
        <f t="shared" si="305"/>
        <v>#REF!</v>
      </c>
      <c r="AF318" s="97" t="e">
        <f t="shared" si="306"/>
        <v>#REF!</v>
      </c>
      <c r="AG318" s="3" t="e">
        <f t="shared" si="307"/>
        <v>#REF!</v>
      </c>
      <c r="AH318" s="16" t="e">
        <f t="shared" si="308"/>
        <v>#REF!</v>
      </c>
      <c r="AI318" s="16">
        <f t="shared" si="309"/>
        <v>1320</v>
      </c>
      <c r="AK318" s="3">
        <f t="shared" si="310"/>
        <v>925</v>
      </c>
      <c r="AL318" s="204">
        <f t="shared" si="311"/>
        <v>923.99999999999989</v>
      </c>
    </row>
    <row r="319" spans="1:47" ht="13.5" hidden="1" outlineLevel="1" x14ac:dyDescent="0.15">
      <c r="A319" s="26">
        <v>8009</v>
      </c>
      <c r="B319" s="20" t="s">
        <v>57</v>
      </c>
      <c r="C319" s="16">
        <v>360</v>
      </c>
      <c r="D319" s="3">
        <v>10</v>
      </c>
      <c r="E319" s="3"/>
      <c r="F319" s="102"/>
      <c r="G319" s="104" t="s">
        <v>753</v>
      </c>
      <c r="H319" s="104" t="s">
        <v>773</v>
      </c>
      <c r="I319" s="21">
        <f t="shared" si="293"/>
        <v>17940</v>
      </c>
      <c r="J319" s="3">
        <v>18000</v>
      </c>
      <c r="K319" s="15"/>
      <c r="L319" s="15">
        <v>0.2</v>
      </c>
      <c r="M319" s="58"/>
      <c r="N319" s="58">
        <v>0.03</v>
      </c>
      <c r="O319" s="92">
        <f t="shared" si="294"/>
        <v>10.033444816053512</v>
      </c>
      <c r="P319" s="92" t="e">
        <f t="shared" si="295"/>
        <v>#REF!</v>
      </c>
      <c r="Q319" s="92" t="e">
        <f t="shared" si="296"/>
        <v>#REF!</v>
      </c>
      <c r="R319" s="92">
        <f t="shared" si="297"/>
        <v>0</v>
      </c>
      <c r="S319" s="92" t="e">
        <f t="shared" si="298"/>
        <v>#REF!</v>
      </c>
      <c r="T319" s="3" t="e">
        <f>#REF!</f>
        <v>#REF!</v>
      </c>
      <c r="U319" s="3" t="e">
        <f>#REF!*D319</f>
        <v>#REF!</v>
      </c>
      <c r="V319" s="3">
        <f t="shared" si="299"/>
        <v>21.599999999999998</v>
      </c>
      <c r="W319" s="37" t="e">
        <f t="shared" si="300"/>
        <v>#REF!</v>
      </c>
      <c r="X319" s="60" t="e">
        <f>#REF!</f>
        <v>#REF!</v>
      </c>
      <c r="Y319" s="37" t="e">
        <f t="shared" si="301"/>
        <v>#REF!</v>
      </c>
      <c r="Z319" s="16" t="e">
        <f t="shared" si="302"/>
        <v>#REF!</v>
      </c>
      <c r="AA319" s="36" t="e">
        <f t="shared" si="303"/>
        <v>#REF!</v>
      </c>
      <c r="AC319" s="16" t="e">
        <f t="shared" si="304"/>
        <v>#REF!</v>
      </c>
      <c r="AD319" s="3" t="e">
        <f t="shared" si="305"/>
        <v>#REF!</v>
      </c>
      <c r="AE319" s="97" t="e">
        <f t="shared" si="305"/>
        <v>#REF!</v>
      </c>
      <c r="AF319" s="97" t="e">
        <f t="shared" si="306"/>
        <v>#REF!</v>
      </c>
      <c r="AG319" s="3" t="e">
        <f t="shared" si="307"/>
        <v>#REF!</v>
      </c>
      <c r="AH319" s="16" t="e">
        <f t="shared" si="308"/>
        <v>#REF!</v>
      </c>
      <c r="AI319" s="16">
        <f t="shared" si="309"/>
        <v>360</v>
      </c>
      <c r="AK319" s="3">
        <f t="shared" si="310"/>
        <v>255</v>
      </c>
      <c r="AL319" s="204">
        <f t="shared" si="311"/>
        <v>251.99999999999997</v>
      </c>
    </row>
    <row r="320" spans="1:47" ht="13.5" hidden="1" outlineLevel="1" x14ac:dyDescent="0.15">
      <c r="A320" s="26">
        <v>8010</v>
      </c>
      <c r="B320" s="20" t="s">
        <v>58</v>
      </c>
      <c r="C320" s="16">
        <v>400</v>
      </c>
      <c r="D320" s="3">
        <v>10</v>
      </c>
      <c r="E320" s="3"/>
      <c r="F320" s="102"/>
      <c r="G320" s="104" t="s">
        <v>753</v>
      </c>
      <c r="H320" s="104" t="s">
        <v>773</v>
      </c>
      <c r="I320" s="21">
        <f t="shared" si="293"/>
        <v>17940</v>
      </c>
      <c r="J320" s="3">
        <v>18000</v>
      </c>
      <c r="K320" s="15"/>
      <c r="L320" s="15">
        <v>0.2</v>
      </c>
      <c r="M320" s="58"/>
      <c r="N320" s="58">
        <v>0.03</v>
      </c>
      <c r="O320" s="92">
        <f t="shared" si="294"/>
        <v>10.033444816053512</v>
      </c>
      <c r="P320" s="92" t="e">
        <f t="shared" si="295"/>
        <v>#REF!</v>
      </c>
      <c r="Q320" s="92" t="e">
        <f t="shared" si="296"/>
        <v>#REF!</v>
      </c>
      <c r="R320" s="92">
        <f t="shared" si="297"/>
        <v>0</v>
      </c>
      <c r="S320" s="92" t="e">
        <f t="shared" si="298"/>
        <v>#REF!</v>
      </c>
      <c r="T320" s="3" t="e">
        <f>#REF!</f>
        <v>#REF!</v>
      </c>
      <c r="U320" s="3" t="e">
        <f>#REF!*D320</f>
        <v>#REF!</v>
      </c>
      <c r="V320" s="3">
        <f t="shared" si="299"/>
        <v>24</v>
      </c>
      <c r="W320" s="37" t="e">
        <f t="shared" si="300"/>
        <v>#REF!</v>
      </c>
      <c r="X320" s="60" t="e">
        <f>#REF!</f>
        <v>#REF!</v>
      </c>
      <c r="Y320" s="37" t="e">
        <f t="shared" si="301"/>
        <v>#REF!</v>
      </c>
      <c r="Z320" s="16" t="e">
        <f t="shared" si="302"/>
        <v>#REF!</v>
      </c>
      <c r="AA320" s="36" t="e">
        <f t="shared" si="303"/>
        <v>#REF!</v>
      </c>
      <c r="AC320" s="16" t="e">
        <f t="shared" si="304"/>
        <v>#REF!</v>
      </c>
      <c r="AD320" s="3" t="e">
        <f t="shared" si="305"/>
        <v>#REF!</v>
      </c>
      <c r="AE320" s="97" t="e">
        <f t="shared" si="305"/>
        <v>#REF!</v>
      </c>
      <c r="AF320" s="97" t="e">
        <f t="shared" si="306"/>
        <v>#REF!</v>
      </c>
      <c r="AG320" s="3" t="e">
        <f t="shared" si="307"/>
        <v>#REF!</v>
      </c>
      <c r="AH320" s="16" t="e">
        <f t="shared" si="308"/>
        <v>#REF!</v>
      </c>
      <c r="AI320" s="16">
        <f t="shared" si="309"/>
        <v>400</v>
      </c>
      <c r="AK320" s="3">
        <f t="shared" si="310"/>
        <v>280</v>
      </c>
      <c r="AL320" s="204">
        <f t="shared" si="311"/>
        <v>280</v>
      </c>
    </row>
    <row r="321" spans="1:38" ht="13.5" hidden="1" outlineLevel="1" x14ac:dyDescent="0.15">
      <c r="A321" s="26">
        <v>8011</v>
      </c>
      <c r="B321" s="20" t="s">
        <v>118</v>
      </c>
      <c r="C321" s="16">
        <v>720</v>
      </c>
      <c r="D321" s="3">
        <v>15</v>
      </c>
      <c r="E321" s="3"/>
      <c r="F321" s="102"/>
      <c r="G321" s="104" t="s">
        <v>753</v>
      </c>
      <c r="H321" s="104" t="s">
        <v>773</v>
      </c>
      <c r="I321" s="21">
        <f t="shared" si="293"/>
        <v>17940</v>
      </c>
      <c r="J321" s="3">
        <v>18000</v>
      </c>
      <c r="K321" s="15"/>
      <c r="L321" s="15">
        <v>0.2</v>
      </c>
      <c r="M321" s="58"/>
      <c r="N321" s="58">
        <v>0.03</v>
      </c>
      <c r="O321" s="92">
        <f t="shared" si="294"/>
        <v>15.050167224080267</v>
      </c>
      <c r="P321" s="92" t="e">
        <f t="shared" si="295"/>
        <v>#REF!</v>
      </c>
      <c r="Q321" s="92" t="e">
        <f t="shared" si="296"/>
        <v>#REF!</v>
      </c>
      <c r="R321" s="92">
        <f t="shared" si="297"/>
        <v>0</v>
      </c>
      <c r="S321" s="92" t="e">
        <f t="shared" si="298"/>
        <v>#REF!</v>
      </c>
      <c r="T321" s="3" t="e">
        <f>#REF!</f>
        <v>#REF!</v>
      </c>
      <c r="U321" s="3" t="e">
        <f>#REF!*D321</f>
        <v>#REF!</v>
      </c>
      <c r="V321" s="3">
        <f t="shared" si="299"/>
        <v>43.199999999999996</v>
      </c>
      <c r="W321" s="37" t="e">
        <f t="shared" si="300"/>
        <v>#REF!</v>
      </c>
      <c r="X321" s="60" t="e">
        <f>#REF!</f>
        <v>#REF!</v>
      </c>
      <c r="Y321" s="37" t="e">
        <f t="shared" si="301"/>
        <v>#REF!</v>
      </c>
      <c r="Z321" s="16" t="e">
        <f t="shared" si="302"/>
        <v>#REF!</v>
      </c>
      <c r="AA321" s="36" t="e">
        <f t="shared" si="303"/>
        <v>#REF!</v>
      </c>
      <c r="AC321" s="16" t="e">
        <f t="shared" si="304"/>
        <v>#REF!</v>
      </c>
      <c r="AD321" s="3" t="e">
        <f t="shared" si="305"/>
        <v>#REF!</v>
      </c>
      <c r="AE321" s="97" t="e">
        <f t="shared" si="305"/>
        <v>#REF!</v>
      </c>
      <c r="AF321" s="97" t="e">
        <f t="shared" si="306"/>
        <v>#REF!</v>
      </c>
      <c r="AG321" s="3" t="e">
        <f t="shared" si="307"/>
        <v>#REF!</v>
      </c>
      <c r="AH321" s="16" t="e">
        <f t="shared" si="308"/>
        <v>#REF!</v>
      </c>
      <c r="AI321" s="16">
        <f t="shared" si="309"/>
        <v>720</v>
      </c>
      <c r="AK321" s="3">
        <f t="shared" si="310"/>
        <v>505</v>
      </c>
      <c r="AL321" s="204">
        <f t="shared" si="311"/>
        <v>503.99999999999994</v>
      </c>
    </row>
    <row r="322" spans="1:38" ht="13.5" hidden="1" outlineLevel="1" x14ac:dyDescent="0.15">
      <c r="A322" s="26">
        <v>8012</v>
      </c>
      <c r="B322" s="20" t="s">
        <v>59</v>
      </c>
      <c r="C322" s="16">
        <v>720</v>
      </c>
      <c r="D322" s="3">
        <v>15</v>
      </c>
      <c r="E322" s="3"/>
      <c r="F322" s="102"/>
      <c r="G322" s="104" t="s">
        <v>753</v>
      </c>
      <c r="H322" s="104" t="s">
        <v>773</v>
      </c>
      <c r="I322" s="21">
        <f t="shared" si="293"/>
        <v>17940</v>
      </c>
      <c r="J322" s="3">
        <v>18000</v>
      </c>
      <c r="K322" s="15"/>
      <c r="L322" s="15">
        <v>0.2</v>
      </c>
      <c r="M322" s="58"/>
      <c r="N322" s="58">
        <v>0.03</v>
      </c>
      <c r="O322" s="92">
        <f t="shared" si="294"/>
        <v>15.050167224080267</v>
      </c>
      <c r="P322" s="92" t="e">
        <f t="shared" si="295"/>
        <v>#REF!</v>
      </c>
      <c r="Q322" s="92" t="e">
        <f t="shared" si="296"/>
        <v>#REF!</v>
      </c>
      <c r="R322" s="92">
        <f t="shared" si="297"/>
        <v>0</v>
      </c>
      <c r="S322" s="92" t="e">
        <f t="shared" si="298"/>
        <v>#REF!</v>
      </c>
      <c r="T322" s="3" t="e">
        <f>#REF!</f>
        <v>#REF!</v>
      </c>
      <c r="U322" s="3" t="e">
        <f>#REF!*D322</f>
        <v>#REF!</v>
      </c>
      <c r="V322" s="3">
        <f t="shared" si="299"/>
        <v>43.199999999999996</v>
      </c>
      <c r="W322" s="37" t="e">
        <f t="shared" si="300"/>
        <v>#REF!</v>
      </c>
      <c r="X322" s="60" t="e">
        <f>#REF!</f>
        <v>#REF!</v>
      </c>
      <c r="Y322" s="37" t="e">
        <f t="shared" si="301"/>
        <v>#REF!</v>
      </c>
      <c r="Z322" s="16" t="e">
        <f t="shared" si="302"/>
        <v>#REF!</v>
      </c>
      <c r="AA322" s="36" t="e">
        <f t="shared" si="303"/>
        <v>#REF!</v>
      </c>
      <c r="AC322" s="16" t="e">
        <f t="shared" si="304"/>
        <v>#REF!</v>
      </c>
      <c r="AD322" s="3" t="e">
        <f t="shared" si="305"/>
        <v>#REF!</v>
      </c>
      <c r="AE322" s="97" t="e">
        <f t="shared" si="305"/>
        <v>#REF!</v>
      </c>
      <c r="AF322" s="97" t="e">
        <f t="shared" si="306"/>
        <v>#REF!</v>
      </c>
      <c r="AG322" s="3" t="e">
        <f t="shared" si="307"/>
        <v>#REF!</v>
      </c>
      <c r="AH322" s="16" t="e">
        <f t="shared" si="308"/>
        <v>#REF!</v>
      </c>
      <c r="AI322" s="16">
        <f t="shared" si="309"/>
        <v>720</v>
      </c>
      <c r="AK322" s="3">
        <f t="shared" si="310"/>
        <v>505</v>
      </c>
      <c r="AL322" s="204">
        <f t="shared" si="311"/>
        <v>503.99999999999994</v>
      </c>
    </row>
    <row r="323" spans="1:38" ht="13.5" hidden="1" outlineLevel="1" x14ac:dyDescent="0.15">
      <c r="A323" s="26">
        <v>8013</v>
      </c>
      <c r="B323" s="20" t="s">
        <v>245</v>
      </c>
      <c r="C323" s="16">
        <v>720</v>
      </c>
      <c r="D323" s="3">
        <v>15</v>
      </c>
      <c r="E323" s="3"/>
      <c r="F323" s="102"/>
      <c r="G323" s="104" t="s">
        <v>753</v>
      </c>
      <c r="H323" s="104" t="s">
        <v>773</v>
      </c>
      <c r="I323" s="21">
        <f t="shared" si="293"/>
        <v>17940</v>
      </c>
      <c r="J323" s="3">
        <v>18000</v>
      </c>
      <c r="K323" s="15"/>
      <c r="L323" s="15">
        <v>0.2</v>
      </c>
      <c r="M323" s="58"/>
      <c r="N323" s="58">
        <v>0.03</v>
      </c>
      <c r="O323" s="92">
        <f t="shared" si="294"/>
        <v>15.050167224080267</v>
      </c>
      <c r="P323" s="92" t="e">
        <f t="shared" si="295"/>
        <v>#REF!</v>
      </c>
      <c r="Q323" s="92" t="e">
        <f t="shared" si="296"/>
        <v>#REF!</v>
      </c>
      <c r="R323" s="92">
        <f t="shared" si="297"/>
        <v>0</v>
      </c>
      <c r="S323" s="92" t="e">
        <f t="shared" si="298"/>
        <v>#REF!</v>
      </c>
      <c r="T323" s="3" t="e">
        <f>#REF!</f>
        <v>#REF!</v>
      </c>
      <c r="U323" s="3" t="e">
        <f>#REF!*D323</f>
        <v>#REF!</v>
      </c>
      <c r="V323" s="3">
        <f t="shared" si="299"/>
        <v>43.199999999999996</v>
      </c>
      <c r="W323" s="37" t="e">
        <f t="shared" si="300"/>
        <v>#REF!</v>
      </c>
      <c r="X323" s="60" t="e">
        <f>#REF!</f>
        <v>#REF!</v>
      </c>
      <c r="Y323" s="37" t="e">
        <f t="shared" si="301"/>
        <v>#REF!</v>
      </c>
      <c r="Z323" s="16" t="e">
        <f t="shared" si="302"/>
        <v>#REF!</v>
      </c>
      <c r="AA323" s="36" t="e">
        <f t="shared" si="303"/>
        <v>#REF!</v>
      </c>
      <c r="AC323" s="16" t="e">
        <f t="shared" si="304"/>
        <v>#REF!</v>
      </c>
      <c r="AD323" s="3" t="e">
        <f t="shared" si="305"/>
        <v>#REF!</v>
      </c>
      <c r="AE323" s="97" t="e">
        <f t="shared" si="305"/>
        <v>#REF!</v>
      </c>
      <c r="AF323" s="97" t="e">
        <f t="shared" si="306"/>
        <v>#REF!</v>
      </c>
      <c r="AG323" s="3" t="e">
        <f t="shared" si="307"/>
        <v>#REF!</v>
      </c>
      <c r="AH323" s="16" t="e">
        <f t="shared" si="308"/>
        <v>#REF!</v>
      </c>
      <c r="AI323" s="16">
        <f t="shared" si="309"/>
        <v>720</v>
      </c>
      <c r="AK323" s="3">
        <f t="shared" si="310"/>
        <v>505</v>
      </c>
      <c r="AL323" s="204">
        <f t="shared" si="311"/>
        <v>503.99999999999994</v>
      </c>
    </row>
    <row r="324" spans="1:38" ht="13.5" hidden="1" outlineLevel="1" x14ac:dyDescent="0.15">
      <c r="A324" s="26">
        <v>8014</v>
      </c>
      <c r="B324" s="20" t="s">
        <v>60</v>
      </c>
      <c r="C324" s="16">
        <v>600</v>
      </c>
      <c r="D324" s="3">
        <v>10</v>
      </c>
      <c r="E324" s="3"/>
      <c r="F324" s="102"/>
      <c r="G324" s="104" t="s">
        <v>753</v>
      </c>
      <c r="H324" s="104" t="s">
        <v>773</v>
      </c>
      <c r="I324" s="21">
        <f t="shared" si="293"/>
        <v>17940</v>
      </c>
      <c r="J324" s="3">
        <v>18000</v>
      </c>
      <c r="K324" s="15"/>
      <c r="L324" s="15">
        <v>0.2</v>
      </c>
      <c r="M324" s="58"/>
      <c r="N324" s="58">
        <v>0.03</v>
      </c>
      <c r="O324" s="92">
        <f t="shared" si="294"/>
        <v>10.033444816053512</v>
      </c>
      <c r="P324" s="92" t="e">
        <f t="shared" si="295"/>
        <v>#REF!</v>
      </c>
      <c r="Q324" s="92" t="e">
        <f t="shared" si="296"/>
        <v>#REF!</v>
      </c>
      <c r="R324" s="92">
        <f t="shared" si="297"/>
        <v>0</v>
      </c>
      <c r="S324" s="92" t="e">
        <f t="shared" si="298"/>
        <v>#REF!</v>
      </c>
      <c r="T324" s="3" t="e">
        <f>#REF!</f>
        <v>#REF!</v>
      </c>
      <c r="U324" s="3" t="e">
        <f>#REF!*D324</f>
        <v>#REF!</v>
      </c>
      <c r="V324" s="3">
        <f t="shared" si="299"/>
        <v>36</v>
      </c>
      <c r="W324" s="37" t="e">
        <f t="shared" si="300"/>
        <v>#REF!</v>
      </c>
      <c r="X324" s="60" t="e">
        <f>#REF!</f>
        <v>#REF!</v>
      </c>
      <c r="Y324" s="37" t="e">
        <f t="shared" si="301"/>
        <v>#REF!</v>
      </c>
      <c r="Z324" s="16" t="e">
        <f t="shared" si="302"/>
        <v>#REF!</v>
      </c>
      <c r="AA324" s="36" t="e">
        <f t="shared" si="303"/>
        <v>#REF!</v>
      </c>
      <c r="AC324" s="16" t="e">
        <f t="shared" si="304"/>
        <v>#REF!</v>
      </c>
      <c r="AD324" s="3" t="e">
        <f t="shared" si="305"/>
        <v>#REF!</v>
      </c>
      <c r="AE324" s="97" t="e">
        <f t="shared" si="305"/>
        <v>#REF!</v>
      </c>
      <c r="AF324" s="97" t="e">
        <f t="shared" si="306"/>
        <v>#REF!</v>
      </c>
      <c r="AG324" s="3" t="e">
        <f t="shared" si="307"/>
        <v>#REF!</v>
      </c>
      <c r="AH324" s="16" t="e">
        <f t="shared" si="308"/>
        <v>#REF!</v>
      </c>
      <c r="AI324" s="16">
        <f t="shared" si="309"/>
        <v>600</v>
      </c>
      <c r="AK324" s="3">
        <f t="shared" si="310"/>
        <v>420</v>
      </c>
      <c r="AL324" s="204">
        <f t="shared" si="311"/>
        <v>420</v>
      </c>
    </row>
    <row r="325" spans="1:38" ht="13.5" hidden="1" outlineLevel="1" x14ac:dyDescent="0.15">
      <c r="A325" s="26">
        <v>8016</v>
      </c>
      <c r="B325" s="20" t="s">
        <v>61</v>
      </c>
      <c r="C325" s="16">
        <v>1100</v>
      </c>
      <c r="D325" s="3">
        <v>25</v>
      </c>
      <c r="E325" s="3"/>
      <c r="F325" s="102"/>
      <c r="G325" s="104" t="s">
        <v>753</v>
      </c>
      <c r="H325" s="104" t="s">
        <v>773</v>
      </c>
      <c r="I325" s="21">
        <f t="shared" si="293"/>
        <v>17940</v>
      </c>
      <c r="J325" s="3">
        <v>18000</v>
      </c>
      <c r="K325" s="15"/>
      <c r="L325" s="15">
        <v>0.2</v>
      </c>
      <c r="M325" s="58"/>
      <c r="N325" s="58">
        <v>0.03</v>
      </c>
      <c r="O325" s="92">
        <f t="shared" si="294"/>
        <v>25.083612040133779</v>
      </c>
      <c r="P325" s="92" t="e">
        <f t="shared" si="295"/>
        <v>#REF!</v>
      </c>
      <c r="Q325" s="92" t="e">
        <f t="shared" si="296"/>
        <v>#REF!</v>
      </c>
      <c r="R325" s="92">
        <f t="shared" si="297"/>
        <v>0</v>
      </c>
      <c r="S325" s="92" t="e">
        <f t="shared" si="298"/>
        <v>#REF!</v>
      </c>
      <c r="T325" s="3" t="e">
        <f>#REF!</f>
        <v>#REF!</v>
      </c>
      <c r="U325" s="3" t="e">
        <f>#REF!*D325</f>
        <v>#REF!</v>
      </c>
      <c r="V325" s="3">
        <f t="shared" si="299"/>
        <v>66</v>
      </c>
      <c r="W325" s="37" t="e">
        <f t="shared" si="300"/>
        <v>#REF!</v>
      </c>
      <c r="X325" s="60" t="e">
        <f>#REF!</f>
        <v>#REF!</v>
      </c>
      <c r="Y325" s="37" t="e">
        <f t="shared" si="301"/>
        <v>#REF!</v>
      </c>
      <c r="Z325" s="16" t="e">
        <f t="shared" si="302"/>
        <v>#REF!</v>
      </c>
      <c r="AA325" s="36" t="e">
        <f t="shared" si="303"/>
        <v>#REF!</v>
      </c>
      <c r="AC325" s="16" t="e">
        <f t="shared" si="304"/>
        <v>#REF!</v>
      </c>
      <c r="AD325" s="3" t="e">
        <f t="shared" si="305"/>
        <v>#REF!</v>
      </c>
      <c r="AE325" s="97" t="e">
        <f t="shared" si="305"/>
        <v>#REF!</v>
      </c>
      <c r="AF325" s="97" t="e">
        <f t="shared" si="306"/>
        <v>#REF!</v>
      </c>
      <c r="AG325" s="3" t="e">
        <f t="shared" si="307"/>
        <v>#REF!</v>
      </c>
      <c r="AH325" s="16" t="e">
        <f t="shared" si="308"/>
        <v>#REF!</v>
      </c>
      <c r="AI325" s="16">
        <f t="shared" si="309"/>
        <v>1100</v>
      </c>
      <c r="AK325" s="3">
        <f t="shared" si="310"/>
        <v>770</v>
      </c>
      <c r="AL325" s="204">
        <f t="shared" si="311"/>
        <v>770</v>
      </c>
    </row>
    <row r="326" spans="1:38" ht="13.5" hidden="1" outlineLevel="1" x14ac:dyDescent="0.15">
      <c r="A326" s="26">
        <v>8017</v>
      </c>
      <c r="B326" s="20" t="s">
        <v>62</v>
      </c>
      <c r="C326" s="16">
        <v>980</v>
      </c>
      <c r="D326" s="3">
        <v>25</v>
      </c>
      <c r="E326" s="3"/>
      <c r="F326" s="102"/>
      <c r="G326" s="104" t="s">
        <v>753</v>
      </c>
      <c r="H326" s="104" t="s">
        <v>773</v>
      </c>
      <c r="I326" s="21">
        <f t="shared" si="293"/>
        <v>17940</v>
      </c>
      <c r="J326" s="3">
        <v>18000</v>
      </c>
      <c r="K326" s="15"/>
      <c r="L326" s="15">
        <v>0.2</v>
      </c>
      <c r="M326" s="58"/>
      <c r="N326" s="58">
        <v>0.03</v>
      </c>
      <c r="O326" s="92">
        <f t="shared" si="294"/>
        <v>25.083612040133779</v>
      </c>
      <c r="P326" s="92" t="e">
        <f t="shared" si="295"/>
        <v>#REF!</v>
      </c>
      <c r="Q326" s="92" t="e">
        <f t="shared" si="296"/>
        <v>#REF!</v>
      </c>
      <c r="R326" s="92">
        <f t="shared" si="297"/>
        <v>0</v>
      </c>
      <c r="S326" s="92" t="e">
        <f t="shared" si="298"/>
        <v>#REF!</v>
      </c>
      <c r="T326" s="3" t="e">
        <f>#REF!</f>
        <v>#REF!</v>
      </c>
      <c r="U326" s="3" t="e">
        <f>#REF!*D326</f>
        <v>#REF!</v>
      </c>
      <c r="V326" s="3">
        <f t="shared" si="299"/>
        <v>58.8</v>
      </c>
      <c r="W326" s="37" t="e">
        <f t="shared" si="300"/>
        <v>#REF!</v>
      </c>
      <c r="X326" s="60" t="e">
        <f>#REF!</f>
        <v>#REF!</v>
      </c>
      <c r="Y326" s="37" t="e">
        <f t="shared" si="301"/>
        <v>#REF!</v>
      </c>
      <c r="Z326" s="16" t="e">
        <f t="shared" si="302"/>
        <v>#REF!</v>
      </c>
      <c r="AA326" s="36" t="e">
        <f t="shared" si="303"/>
        <v>#REF!</v>
      </c>
      <c r="AC326" s="16" t="e">
        <f t="shared" si="304"/>
        <v>#REF!</v>
      </c>
      <c r="AD326" s="3" t="e">
        <f t="shared" si="305"/>
        <v>#REF!</v>
      </c>
      <c r="AE326" s="97" t="e">
        <f t="shared" si="305"/>
        <v>#REF!</v>
      </c>
      <c r="AF326" s="97" t="e">
        <f t="shared" si="306"/>
        <v>#REF!</v>
      </c>
      <c r="AG326" s="3" t="e">
        <f t="shared" si="307"/>
        <v>#REF!</v>
      </c>
      <c r="AH326" s="16" t="e">
        <f t="shared" si="308"/>
        <v>#REF!</v>
      </c>
      <c r="AI326" s="16">
        <f t="shared" si="309"/>
        <v>980</v>
      </c>
      <c r="AK326" s="3">
        <f t="shared" si="310"/>
        <v>690</v>
      </c>
      <c r="AL326" s="204">
        <f t="shared" si="311"/>
        <v>686</v>
      </c>
    </row>
    <row r="327" spans="1:38" ht="13.5" hidden="1" outlineLevel="1" x14ac:dyDescent="0.15">
      <c r="A327" s="26">
        <v>8018</v>
      </c>
      <c r="B327" s="20" t="s">
        <v>64</v>
      </c>
      <c r="C327" s="16">
        <v>980</v>
      </c>
      <c r="D327" s="3">
        <v>25</v>
      </c>
      <c r="E327" s="3"/>
      <c r="F327" s="102"/>
      <c r="G327" s="104" t="s">
        <v>753</v>
      </c>
      <c r="H327" s="104" t="s">
        <v>773</v>
      </c>
      <c r="I327" s="21">
        <f t="shared" si="293"/>
        <v>17940</v>
      </c>
      <c r="J327" s="3">
        <v>18000</v>
      </c>
      <c r="K327" s="15"/>
      <c r="L327" s="15">
        <v>0.2</v>
      </c>
      <c r="M327" s="58"/>
      <c r="N327" s="58">
        <v>0.03</v>
      </c>
      <c r="O327" s="92">
        <f t="shared" si="294"/>
        <v>25.083612040133779</v>
      </c>
      <c r="P327" s="92" t="e">
        <f t="shared" si="295"/>
        <v>#REF!</v>
      </c>
      <c r="Q327" s="92" t="e">
        <f t="shared" si="296"/>
        <v>#REF!</v>
      </c>
      <c r="R327" s="92">
        <f t="shared" si="297"/>
        <v>0</v>
      </c>
      <c r="S327" s="92" t="e">
        <f t="shared" si="298"/>
        <v>#REF!</v>
      </c>
      <c r="T327" s="3" t="e">
        <f>#REF!</f>
        <v>#REF!</v>
      </c>
      <c r="U327" s="3" t="e">
        <f>#REF!*D327</f>
        <v>#REF!</v>
      </c>
      <c r="V327" s="3">
        <f t="shared" si="299"/>
        <v>58.8</v>
      </c>
      <c r="W327" s="37" t="e">
        <f t="shared" si="300"/>
        <v>#REF!</v>
      </c>
      <c r="X327" s="60" t="e">
        <f>#REF!</f>
        <v>#REF!</v>
      </c>
      <c r="Y327" s="37" t="e">
        <f t="shared" si="301"/>
        <v>#REF!</v>
      </c>
      <c r="Z327" s="16" t="e">
        <f t="shared" si="302"/>
        <v>#REF!</v>
      </c>
      <c r="AA327" s="36" t="e">
        <f t="shared" si="303"/>
        <v>#REF!</v>
      </c>
      <c r="AC327" s="16" t="e">
        <f t="shared" si="304"/>
        <v>#REF!</v>
      </c>
      <c r="AD327" s="3" t="e">
        <f t="shared" si="305"/>
        <v>#REF!</v>
      </c>
      <c r="AE327" s="97" t="e">
        <f t="shared" si="305"/>
        <v>#REF!</v>
      </c>
      <c r="AF327" s="97" t="e">
        <f t="shared" si="306"/>
        <v>#REF!</v>
      </c>
      <c r="AG327" s="3" t="e">
        <f t="shared" si="307"/>
        <v>#REF!</v>
      </c>
      <c r="AH327" s="16" t="e">
        <f t="shared" si="308"/>
        <v>#REF!</v>
      </c>
      <c r="AI327" s="16">
        <f t="shared" si="309"/>
        <v>980</v>
      </c>
      <c r="AK327" s="3">
        <f t="shared" si="310"/>
        <v>690</v>
      </c>
      <c r="AL327" s="204">
        <f t="shared" si="311"/>
        <v>686</v>
      </c>
    </row>
    <row r="328" spans="1:38" ht="13.5" hidden="1" outlineLevel="1" x14ac:dyDescent="0.15">
      <c r="A328" s="26">
        <v>8019</v>
      </c>
      <c r="B328" s="20" t="s">
        <v>119</v>
      </c>
      <c r="C328" s="16">
        <v>1320</v>
      </c>
      <c r="D328" s="3">
        <v>15</v>
      </c>
      <c r="E328" s="3"/>
      <c r="F328" s="102"/>
      <c r="G328" s="104" t="s">
        <v>753</v>
      </c>
      <c r="H328" s="104" t="s">
        <v>773</v>
      </c>
      <c r="I328" s="21">
        <f t="shared" si="293"/>
        <v>17940</v>
      </c>
      <c r="J328" s="3">
        <v>18000</v>
      </c>
      <c r="K328" s="15"/>
      <c r="L328" s="15">
        <v>0.2</v>
      </c>
      <c r="M328" s="58"/>
      <c r="N328" s="58">
        <v>0.03</v>
      </c>
      <c r="O328" s="92">
        <f t="shared" si="294"/>
        <v>15.050167224080267</v>
      </c>
      <c r="P328" s="92" t="e">
        <f t="shared" si="295"/>
        <v>#REF!</v>
      </c>
      <c r="Q328" s="92" t="e">
        <f t="shared" si="296"/>
        <v>#REF!</v>
      </c>
      <c r="R328" s="92">
        <f t="shared" si="297"/>
        <v>0</v>
      </c>
      <c r="S328" s="92" t="e">
        <f t="shared" si="298"/>
        <v>#REF!</v>
      </c>
      <c r="T328" s="3" t="e">
        <f>#REF!</f>
        <v>#REF!</v>
      </c>
      <c r="U328" s="3" t="e">
        <f>#REF!*D328</f>
        <v>#REF!</v>
      </c>
      <c r="V328" s="3">
        <f t="shared" si="299"/>
        <v>79.2</v>
      </c>
      <c r="W328" s="37" t="e">
        <f t="shared" si="300"/>
        <v>#REF!</v>
      </c>
      <c r="X328" s="60" t="e">
        <f>#REF!</f>
        <v>#REF!</v>
      </c>
      <c r="Y328" s="37" t="e">
        <f t="shared" si="301"/>
        <v>#REF!</v>
      </c>
      <c r="Z328" s="16" t="e">
        <f t="shared" si="302"/>
        <v>#REF!</v>
      </c>
      <c r="AA328" s="36" t="e">
        <f t="shared" si="303"/>
        <v>#REF!</v>
      </c>
      <c r="AC328" s="16" t="e">
        <f t="shared" si="304"/>
        <v>#REF!</v>
      </c>
      <c r="AD328" s="3" t="e">
        <f t="shared" si="305"/>
        <v>#REF!</v>
      </c>
      <c r="AE328" s="97" t="e">
        <f t="shared" si="305"/>
        <v>#REF!</v>
      </c>
      <c r="AF328" s="97" t="e">
        <f t="shared" si="306"/>
        <v>#REF!</v>
      </c>
      <c r="AG328" s="3" t="e">
        <f t="shared" si="307"/>
        <v>#REF!</v>
      </c>
      <c r="AH328" s="16" t="e">
        <f t="shared" si="308"/>
        <v>#REF!</v>
      </c>
      <c r="AI328" s="16">
        <f t="shared" si="309"/>
        <v>1320</v>
      </c>
      <c r="AK328" s="3">
        <f t="shared" si="310"/>
        <v>925</v>
      </c>
      <c r="AL328" s="204">
        <f t="shared" si="311"/>
        <v>923.99999999999989</v>
      </c>
    </row>
    <row r="329" spans="1:38" ht="13.5" hidden="1" outlineLevel="1" x14ac:dyDescent="0.15">
      <c r="A329" s="26">
        <v>8020</v>
      </c>
      <c r="B329" s="20" t="s">
        <v>65</v>
      </c>
      <c r="C329" s="16">
        <v>1100</v>
      </c>
      <c r="D329" s="3">
        <v>15</v>
      </c>
      <c r="E329" s="3"/>
      <c r="F329" s="102"/>
      <c r="G329" s="104" t="s">
        <v>753</v>
      </c>
      <c r="H329" s="104" t="s">
        <v>773</v>
      </c>
      <c r="I329" s="21">
        <f t="shared" si="293"/>
        <v>17940</v>
      </c>
      <c r="J329" s="3">
        <v>18000</v>
      </c>
      <c r="K329" s="15"/>
      <c r="L329" s="15">
        <v>0.2</v>
      </c>
      <c r="M329" s="58"/>
      <c r="N329" s="58">
        <v>0.03</v>
      </c>
      <c r="O329" s="92">
        <f t="shared" si="294"/>
        <v>15.050167224080267</v>
      </c>
      <c r="P329" s="92" t="e">
        <f t="shared" si="295"/>
        <v>#REF!</v>
      </c>
      <c r="Q329" s="92" t="e">
        <f t="shared" si="296"/>
        <v>#REF!</v>
      </c>
      <c r="R329" s="92">
        <f t="shared" si="297"/>
        <v>0</v>
      </c>
      <c r="S329" s="92" t="e">
        <f t="shared" si="298"/>
        <v>#REF!</v>
      </c>
      <c r="T329" s="3" t="e">
        <f>#REF!</f>
        <v>#REF!</v>
      </c>
      <c r="U329" s="3" t="e">
        <f>#REF!*D329</f>
        <v>#REF!</v>
      </c>
      <c r="V329" s="3">
        <f t="shared" si="299"/>
        <v>66</v>
      </c>
      <c r="W329" s="37" t="e">
        <f t="shared" si="300"/>
        <v>#REF!</v>
      </c>
      <c r="X329" s="60" t="e">
        <f>#REF!</f>
        <v>#REF!</v>
      </c>
      <c r="Y329" s="37" t="e">
        <f t="shared" si="301"/>
        <v>#REF!</v>
      </c>
      <c r="Z329" s="16" t="e">
        <f t="shared" si="302"/>
        <v>#REF!</v>
      </c>
      <c r="AA329" s="36" t="e">
        <f t="shared" si="303"/>
        <v>#REF!</v>
      </c>
      <c r="AC329" s="16" t="e">
        <f t="shared" si="304"/>
        <v>#REF!</v>
      </c>
      <c r="AD329" s="3" t="e">
        <f t="shared" si="305"/>
        <v>#REF!</v>
      </c>
      <c r="AE329" s="97" t="e">
        <f t="shared" si="305"/>
        <v>#REF!</v>
      </c>
      <c r="AF329" s="97" t="e">
        <f t="shared" si="306"/>
        <v>#REF!</v>
      </c>
      <c r="AG329" s="3" t="e">
        <f t="shared" si="307"/>
        <v>#REF!</v>
      </c>
      <c r="AH329" s="16" t="e">
        <f t="shared" si="308"/>
        <v>#REF!</v>
      </c>
      <c r="AI329" s="16">
        <f t="shared" si="309"/>
        <v>1100</v>
      </c>
      <c r="AK329" s="3">
        <f t="shared" si="310"/>
        <v>770</v>
      </c>
      <c r="AL329" s="204">
        <f t="shared" si="311"/>
        <v>770</v>
      </c>
    </row>
    <row r="330" spans="1:38" ht="13.5" hidden="1" outlineLevel="1" x14ac:dyDescent="0.15">
      <c r="A330" s="26">
        <v>8021</v>
      </c>
      <c r="B330" s="20" t="s">
        <v>120</v>
      </c>
      <c r="C330" s="16">
        <v>600</v>
      </c>
      <c r="D330" s="3">
        <v>20</v>
      </c>
      <c r="E330" s="3">
        <v>10</v>
      </c>
      <c r="F330" s="103" t="s">
        <v>154</v>
      </c>
      <c r="G330" s="104" t="s">
        <v>753</v>
      </c>
      <c r="H330" s="104" t="s">
        <v>773</v>
      </c>
      <c r="I330" s="21">
        <f t="shared" si="293"/>
        <v>17940</v>
      </c>
      <c r="J330" s="3">
        <v>18000</v>
      </c>
      <c r="K330" s="15"/>
      <c r="L330" s="15">
        <v>0.2</v>
      </c>
      <c r="M330" s="58"/>
      <c r="N330" s="58">
        <v>0.03</v>
      </c>
      <c r="O330" s="92">
        <f t="shared" si="294"/>
        <v>20.066889632107024</v>
      </c>
      <c r="P330" s="92" t="e">
        <f t="shared" si="295"/>
        <v>#REF!</v>
      </c>
      <c r="Q330" s="92" t="e">
        <f t="shared" si="296"/>
        <v>#REF!</v>
      </c>
      <c r="R330" s="92">
        <f t="shared" si="297"/>
        <v>0</v>
      </c>
      <c r="S330" s="92" t="e">
        <f t="shared" si="298"/>
        <v>#REF!</v>
      </c>
      <c r="T330" s="3" t="e">
        <f>#REF!</f>
        <v>#REF!</v>
      </c>
      <c r="U330" s="3" t="e">
        <f>#REF!*D330</f>
        <v>#REF!</v>
      </c>
      <c r="V330" s="3">
        <f t="shared" si="299"/>
        <v>36</v>
      </c>
      <c r="W330" s="37" t="e">
        <f t="shared" si="300"/>
        <v>#REF!</v>
      </c>
      <c r="X330" s="60" t="e">
        <f>#REF!</f>
        <v>#REF!</v>
      </c>
      <c r="Y330" s="37" t="e">
        <f t="shared" si="301"/>
        <v>#REF!</v>
      </c>
      <c r="Z330" s="16" t="e">
        <f t="shared" si="302"/>
        <v>#REF!</v>
      </c>
      <c r="AA330" s="36" t="e">
        <f t="shared" si="303"/>
        <v>#REF!</v>
      </c>
      <c r="AC330" s="16" t="e">
        <f t="shared" si="304"/>
        <v>#REF!</v>
      </c>
      <c r="AD330" s="3" t="e">
        <f t="shared" si="305"/>
        <v>#REF!</v>
      </c>
      <c r="AE330" s="97" t="e">
        <f t="shared" si="305"/>
        <v>#REF!</v>
      </c>
      <c r="AF330" s="97" t="e">
        <f t="shared" si="306"/>
        <v>#REF!</v>
      </c>
      <c r="AG330" s="3" t="e">
        <f t="shared" si="307"/>
        <v>#REF!</v>
      </c>
      <c r="AH330" s="16" t="e">
        <f t="shared" si="308"/>
        <v>#REF!</v>
      </c>
      <c r="AI330" s="16">
        <f t="shared" si="309"/>
        <v>600</v>
      </c>
      <c r="AK330" s="3">
        <f t="shared" si="310"/>
        <v>420</v>
      </c>
      <c r="AL330" s="204">
        <f t="shared" si="311"/>
        <v>420</v>
      </c>
    </row>
    <row r="331" spans="1:38" ht="13.5" hidden="1" outlineLevel="1" x14ac:dyDescent="0.15">
      <c r="A331" s="26">
        <v>8022</v>
      </c>
      <c r="B331" s="20" t="s">
        <v>246</v>
      </c>
      <c r="C331" s="16">
        <v>450</v>
      </c>
      <c r="D331" s="3">
        <v>20</v>
      </c>
      <c r="E331" s="3">
        <v>10</v>
      </c>
      <c r="F331" s="103" t="s">
        <v>151</v>
      </c>
      <c r="G331" s="104" t="s">
        <v>753</v>
      </c>
      <c r="H331" s="104" t="s">
        <v>773</v>
      </c>
      <c r="I331" s="21">
        <f t="shared" si="293"/>
        <v>17940</v>
      </c>
      <c r="J331" s="3">
        <v>18000</v>
      </c>
      <c r="K331" s="15"/>
      <c r="L331" s="15">
        <v>0.2</v>
      </c>
      <c r="M331" s="58"/>
      <c r="N331" s="58">
        <v>0.03</v>
      </c>
      <c r="O331" s="92">
        <f t="shared" si="294"/>
        <v>20.066889632107024</v>
      </c>
      <c r="P331" s="92" t="e">
        <f t="shared" si="295"/>
        <v>#REF!</v>
      </c>
      <c r="Q331" s="92" t="e">
        <f t="shared" si="296"/>
        <v>#REF!</v>
      </c>
      <c r="R331" s="92">
        <f t="shared" si="297"/>
        <v>0</v>
      </c>
      <c r="S331" s="92" t="e">
        <f t="shared" si="298"/>
        <v>#REF!</v>
      </c>
      <c r="T331" s="3" t="e">
        <f>#REF!</f>
        <v>#REF!</v>
      </c>
      <c r="U331" s="3" t="e">
        <f>#REF!*D331</f>
        <v>#REF!</v>
      </c>
      <c r="V331" s="3">
        <f t="shared" si="299"/>
        <v>27</v>
      </c>
      <c r="W331" s="37" t="e">
        <f t="shared" si="300"/>
        <v>#REF!</v>
      </c>
      <c r="X331" s="60" t="e">
        <f>#REF!</f>
        <v>#REF!</v>
      </c>
      <c r="Y331" s="37" t="e">
        <f t="shared" si="301"/>
        <v>#REF!</v>
      </c>
      <c r="Z331" s="16" t="e">
        <f t="shared" si="302"/>
        <v>#REF!</v>
      </c>
      <c r="AA331" s="36" t="e">
        <f t="shared" si="303"/>
        <v>#REF!</v>
      </c>
      <c r="AC331" s="16" t="e">
        <f t="shared" si="304"/>
        <v>#REF!</v>
      </c>
      <c r="AD331" s="3" t="e">
        <f t="shared" si="305"/>
        <v>#REF!</v>
      </c>
      <c r="AE331" s="97" t="e">
        <f t="shared" si="305"/>
        <v>#REF!</v>
      </c>
      <c r="AF331" s="97" t="e">
        <f t="shared" si="306"/>
        <v>#REF!</v>
      </c>
      <c r="AG331" s="3" t="e">
        <f t="shared" si="307"/>
        <v>#REF!</v>
      </c>
      <c r="AH331" s="16" t="e">
        <f t="shared" si="308"/>
        <v>#REF!</v>
      </c>
      <c r="AI331" s="16">
        <f t="shared" si="309"/>
        <v>450</v>
      </c>
      <c r="AK331" s="3">
        <f t="shared" si="310"/>
        <v>315</v>
      </c>
      <c r="AL331" s="204">
        <f t="shared" si="311"/>
        <v>315</v>
      </c>
    </row>
    <row r="332" spans="1:38" ht="13.5" hidden="1" outlineLevel="1" x14ac:dyDescent="0.15">
      <c r="A332" s="26">
        <v>8023</v>
      </c>
      <c r="B332" s="20" t="s">
        <v>121</v>
      </c>
      <c r="C332" s="16">
        <v>600</v>
      </c>
      <c r="D332" s="3">
        <v>20</v>
      </c>
      <c r="E332" s="3">
        <v>10</v>
      </c>
      <c r="F332" s="103" t="s">
        <v>153</v>
      </c>
      <c r="G332" s="104" t="s">
        <v>753</v>
      </c>
      <c r="H332" s="104" t="s">
        <v>773</v>
      </c>
      <c r="I332" s="21">
        <f t="shared" si="293"/>
        <v>17940</v>
      </c>
      <c r="J332" s="3">
        <v>18000</v>
      </c>
      <c r="K332" s="15"/>
      <c r="L332" s="15">
        <v>0.2</v>
      </c>
      <c r="M332" s="58"/>
      <c r="N332" s="58">
        <v>0.03</v>
      </c>
      <c r="O332" s="92">
        <f t="shared" si="294"/>
        <v>20.066889632107024</v>
      </c>
      <c r="P332" s="92" t="e">
        <f t="shared" si="295"/>
        <v>#REF!</v>
      </c>
      <c r="Q332" s="92" t="e">
        <f t="shared" si="296"/>
        <v>#REF!</v>
      </c>
      <c r="R332" s="92">
        <f t="shared" si="297"/>
        <v>0</v>
      </c>
      <c r="S332" s="92" t="e">
        <f t="shared" si="298"/>
        <v>#REF!</v>
      </c>
      <c r="T332" s="3" t="e">
        <f>#REF!</f>
        <v>#REF!</v>
      </c>
      <c r="U332" s="3" t="e">
        <f>#REF!*D332</f>
        <v>#REF!</v>
      </c>
      <c r="V332" s="3">
        <f t="shared" si="299"/>
        <v>36</v>
      </c>
      <c r="W332" s="37" t="e">
        <f t="shared" si="300"/>
        <v>#REF!</v>
      </c>
      <c r="X332" s="60" t="e">
        <f>#REF!</f>
        <v>#REF!</v>
      </c>
      <c r="Y332" s="37" t="e">
        <f t="shared" si="301"/>
        <v>#REF!</v>
      </c>
      <c r="Z332" s="16" t="e">
        <f t="shared" si="302"/>
        <v>#REF!</v>
      </c>
      <c r="AA332" s="36" t="e">
        <f t="shared" si="303"/>
        <v>#REF!</v>
      </c>
      <c r="AC332" s="16" t="e">
        <f t="shared" si="304"/>
        <v>#REF!</v>
      </c>
      <c r="AD332" s="3" t="e">
        <f t="shared" si="305"/>
        <v>#REF!</v>
      </c>
      <c r="AE332" s="97" t="e">
        <f t="shared" si="305"/>
        <v>#REF!</v>
      </c>
      <c r="AF332" s="97" t="e">
        <f t="shared" si="306"/>
        <v>#REF!</v>
      </c>
      <c r="AG332" s="3" t="e">
        <f t="shared" si="307"/>
        <v>#REF!</v>
      </c>
      <c r="AH332" s="16" t="e">
        <f t="shared" si="308"/>
        <v>#REF!</v>
      </c>
      <c r="AI332" s="16">
        <f t="shared" si="309"/>
        <v>600</v>
      </c>
      <c r="AK332" s="3">
        <f t="shared" si="310"/>
        <v>420</v>
      </c>
      <c r="AL332" s="204">
        <f t="shared" si="311"/>
        <v>420</v>
      </c>
    </row>
    <row r="333" spans="1:38" ht="13.5" hidden="1" outlineLevel="1" x14ac:dyDescent="0.15">
      <c r="A333" s="26">
        <v>8024</v>
      </c>
      <c r="B333" s="20" t="s">
        <v>63</v>
      </c>
      <c r="C333" s="16">
        <v>690</v>
      </c>
      <c r="D333" s="3">
        <v>10</v>
      </c>
      <c r="E333" s="3"/>
      <c r="F333" s="102"/>
      <c r="G333" s="104" t="s">
        <v>753</v>
      </c>
      <c r="H333" s="104" t="s">
        <v>773</v>
      </c>
      <c r="I333" s="21">
        <f t="shared" si="293"/>
        <v>17940</v>
      </c>
      <c r="J333" s="3">
        <v>18000</v>
      </c>
      <c r="K333" s="15"/>
      <c r="L333" s="15">
        <v>0.2</v>
      </c>
      <c r="M333" s="58"/>
      <c r="N333" s="58">
        <v>0.03</v>
      </c>
      <c r="O333" s="92">
        <f t="shared" si="294"/>
        <v>10.033444816053512</v>
      </c>
      <c r="P333" s="92" t="e">
        <f t="shared" si="295"/>
        <v>#REF!</v>
      </c>
      <c r="Q333" s="92" t="e">
        <f t="shared" si="296"/>
        <v>#REF!</v>
      </c>
      <c r="R333" s="92">
        <f t="shared" si="297"/>
        <v>0</v>
      </c>
      <c r="S333" s="92" t="e">
        <f t="shared" si="298"/>
        <v>#REF!</v>
      </c>
      <c r="T333" s="3" t="e">
        <f>#REF!</f>
        <v>#REF!</v>
      </c>
      <c r="U333" s="3" t="e">
        <f>#REF!*D333</f>
        <v>#REF!</v>
      </c>
      <c r="V333" s="3">
        <f t="shared" si="299"/>
        <v>41.4</v>
      </c>
      <c r="W333" s="37" t="e">
        <f t="shared" si="300"/>
        <v>#REF!</v>
      </c>
      <c r="X333" s="60" t="e">
        <f>#REF!</f>
        <v>#REF!</v>
      </c>
      <c r="Y333" s="37" t="e">
        <f t="shared" si="301"/>
        <v>#REF!</v>
      </c>
      <c r="Z333" s="16" t="e">
        <f t="shared" si="302"/>
        <v>#REF!</v>
      </c>
      <c r="AA333" s="36" t="e">
        <f t="shared" si="303"/>
        <v>#REF!</v>
      </c>
      <c r="AC333" s="16" t="e">
        <f t="shared" si="304"/>
        <v>#REF!</v>
      </c>
      <c r="AD333" s="3" t="e">
        <f t="shared" si="305"/>
        <v>#REF!</v>
      </c>
      <c r="AE333" s="97" t="e">
        <f t="shared" si="305"/>
        <v>#REF!</v>
      </c>
      <c r="AF333" s="97" t="e">
        <f t="shared" si="306"/>
        <v>#REF!</v>
      </c>
      <c r="AG333" s="3" t="e">
        <f t="shared" si="307"/>
        <v>#REF!</v>
      </c>
      <c r="AH333" s="16" t="e">
        <f t="shared" si="308"/>
        <v>#REF!</v>
      </c>
      <c r="AI333" s="16">
        <f t="shared" si="309"/>
        <v>690</v>
      </c>
      <c r="AK333" s="3">
        <f t="shared" si="310"/>
        <v>485</v>
      </c>
      <c r="AL333" s="204">
        <f t="shared" si="311"/>
        <v>482.99999999999994</v>
      </c>
    </row>
    <row r="334" spans="1:38" ht="13.5" hidden="1" outlineLevel="1" x14ac:dyDescent="0.15">
      <c r="A334" s="26">
        <v>8025</v>
      </c>
      <c r="B334" s="20" t="s">
        <v>53</v>
      </c>
      <c r="C334" s="16">
        <v>600</v>
      </c>
      <c r="D334" s="3">
        <v>10</v>
      </c>
      <c r="E334" s="3"/>
      <c r="F334" s="102"/>
      <c r="G334" s="104" t="s">
        <v>753</v>
      </c>
      <c r="H334" s="104" t="s">
        <v>773</v>
      </c>
      <c r="I334" s="21">
        <f t="shared" si="293"/>
        <v>17940</v>
      </c>
      <c r="J334" s="3">
        <v>18000</v>
      </c>
      <c r="K334" s="15"/>
      <c r="L334" s="15">
        <v>0.2</v>
      </c>
      <c r="M334" s="58"/>
      <c r="N334" s="58">
        <v>0.03</v>
      </c>
      <c r="O334" s="92">
        <f t="shared" si="294"/>
        <v>10.033444816053512</v>
      </c>
      <c r="P334" s="92" t="e">
        <f t="shared" si="295"/>
        <v>#REF!</v>
      </c>
      <c r="Q334" s="92" t="e">
        <f t="shared" si="296"/>
        <v>#REF!</v>
      </c>
      <c r="R334" s="92">
        <f t="shared" si="297"/>
        <v>0</v>
      </c>
      <c r="S334" s="92" t="e">
        <f t="shared" si="298"/>
        <v>#REF!</v>
      </c>
      <c r="T334" s="3" t="e">
        <f>#REF!</f>
        <v>#REF!</v>
      </c>
      <c r="U334" s="3" t="e">
        <f>#REF!*D334</f>
        <v>#REF!</v>
      </c>
      <c r="V334" s="3">
        <f t="shared" si="299"/>
        <v>36</v>
      </c>
      <c r="W334" s="37" t="e">
        <f t="shared" si="300"/>
        <v>#REF!</v>
      </c>
      <c r="X334" s="60" t="e">
        <f>#REF!</f>
        <v>#REF!</v>
      </c>
      <c r="Y334" s="37" t="e">
        <f t="shared" si="301"/>
        <v>#REF!</v>
      </c>
      <c r="Z334" s="16" t="e">
        <f t="shared" si="302"/>
        <v>#REF!</v>
      </c>
      <c r="AA334" s="36" t="e">
        <f t="shared" si="303"/>
        <v>#REF!</v>
      </c>
      <c r="AC334" s="16" t="e">
        <f t="shared" si="304"/>
        <v>#REF!</v>
      </c>
      <c r="AD334" s="3" t="e">
        <f t="shared" si="305"/>
        <v>#REF!</v>
      </c>
      <c r="AE334" s="97" t="e">
        <f t="shared" si="305"/>
        <v>#REF!</v>
      </c>
      <c r="AF334" s="97" t="e">
        <f t="shared" si="306"/>
        <v>#REF!</v>
      </c>
      <c r="AG334" s="3" t="e">
        <f t="shared" si="307"/>
        <v>#REF!</v>
      </c>
      <c r="AH334" s="16" t="e">
        <f t="shared" si="308"/>
        <v>#REF!</v>
      </c>
      <c r="AI334" s="16">
        <f t="shared" si="309"/>
        <v>600</v>
      </c>
      <c r="AK334" s="3">
        <f t="shared" si="310"/>
        <v>420</v>
      </c>
      <c r="AL334" s="204">
        <f t="shared" si="311"/>
        <v>420</v>
      </c>
    </row>
    <row r="335" spans="1:38" ht="13.5" hidden="1" outlineLevel="1" x14ac:dyDescent="0.15">
      <c r="A335" s="26">
        <v>8028</v>
      </c>
      <c r="B335" s="20" t="s">
        <v>505</v>
      </c>
      <c r="C335" s="16">
        <v>580</v>
      </c>
      <c r="D335" s="3">
        <v>30</v>
      </c>
      <c r="E335" s="3"/>
      <c r="F335" s="102"/>
      <c r="G335" s="104" t="s">
        <v>753</v>
      </c>
      <c r="H335" s="104" t="s">
        <v>773</v>
      </c>
      <c r="I335" s="21">
        <f t="shared" si="293"/>
        <v>17940</v>
      </c>
      <c r="J335" s="3">
        <v>18000</v>
      </c>
      <c r="K335" s="15"/>
      <c r="L335" s="15">
        <v>0.2</v>
      </c>
      <c r="M335" s="58"/>
      <c r="N335" s="58">
        <v>0.03</v>
      </c>
      <c r="O335" s="92">
        <f t="shared" si="294"/>
        <v>30.100334448160535</v>
      </c>
      <c r="P335" s="92" t="e">
        <f t="shared" si="295"/>
        <v>#REF!</v>
      </c>
      <c r="Q335" s="92" t="e">
        <f t="shared" si="296"/>
        <v>#REF!</v>
      </c>
      <c r="R335" s="92">
        <f t="shared" si="297"/>
        <v>0</v>
      </c>
      <c r="S335" s="92" t="e">
        <f t="shared" si="298"/>
        <v>#REF!</v>
      </c>
      <c r="T335" s="3" t="e">
        <f>#REF!</f>
        <v>#REF!</v>
      </c>
      <c r="U335" s="3" t="e">
        <f>#REF!*D335</f>
        <v>#REF!</v>
      </c>
      <c r="V335" s="3">
        <f t="shared" si="299"/>
        <v>34.799999999999997</v>
      </c>
      <c r="W335" s="37" t="e">
        <f t="shared" si="300"/>
        <v>#REF!</v>
      </c>
      <c r="X335" s="60" t="e">
        <f>#REF!</f>
        <v>#REF!</v>
      </c>
      <c r="Y335" s="37" t="e">
        <f t="shared" si="301"/>
        <v>#REF!</v>
      </c>
      <c r="Z335" s="16" t="e">
        <f t="shared" si="302"/>
        <v>#REF!</v>
      </c>
      <c r="AA335" s="36" t="e">
        <f t="shared" si="303"/>
        <v>#REF!</v>
      </c>
      <c r="AC335" s="16" t="e">
        <f t="shared" si="304"/>
        <v>#REF!</v>
      </c>
      <c r="AD335" s="3" t="e">
        <f t="shared" si="305"/>
        <v>#REF!</v>
      </c>
      <c r="AE335" s="97" t="e">
        <f t="shared" si="305"/>
        <v>#REF!</v>
      </c>
      <c r="AF335" s="97" t="e">
        <f t="shared" si="306"/>
        <v>#REF!</v>
      </c>
      <c r="AG335" s="3" t="e">
        <f t="shared" si="307"/>
        <v>#REF!</v>
      </c>
      <c r="AH335" s="16" t="e">
        <f t="shared" si="308"/>
        <v>#REF!</v>
      </c>
      <c r="AI335" s="16">
        <f t="shared" si="309"/>
        <v>580</v>
      </c>
      <c r="AK335" s="3">
        <f t="shared" si="310"/>
        <v>410</v>
      </c>
      <c r="AL335" s="204">
        <f t="shared" si="311"/>
        <v>406</v>
      </c>
    </row>
    <row r="336" spans="1:38" ht="13.5" hidden="1" outlineLevel="1" x14ac:dyDescent="0.15">
      <c r="A336" s="26">
        <v>8029</v>
      </c>
      <c r="B336" s="20" t="s">
        <v>575</v>
      </c>
      <c r="C336" s="16">
        <v>980</v>
      </c>
      <c r="D336" s="3">
        <v>20</v>
      </c>
      <c r="E336" s="3">
        <v>10</v>
      </c>
      <c r="F336" s="103" t="s">
        <v>154</v>
      </c>
      <c r="G336" s="104" t="s">
        <v>753</v>
      </c>
      <c r="H336" s="104" t="s">
        <v>773</v>
      </c>
      <c r="I336" s="21">
        <f t="shared" si="293"/>
        <v>17940</v>
      </c>
      <c r="J336" s="3">
        <v>18000</v>
      </c>
      <c r="K336" s="15"/>
      <c r="L336" s="15">
        <v>0.2</v>
      </c>
      <c r="M336" s="58"/>
      <c r="N336" s="58">
        <v>0.03</v>
      </c>
      <c r="O336" s="92">
        <f t="shared" si="294"/>
        <v>20.066889632107024</v>
      </c>
      <c r="P336" s="92" t="e">
        <f t="shared" si="295"/>
        <v>#REF!</v>
      </c>
      <c r="Q336" s="92" t="e">
        <f t="shared" si="296"/>
        <v>#REF!</v>
      </c>
      <c r="R336" s="92">
        <f t="shared" si="297"/>
        <v>0</v>
      </c>
      <c r="S336" s="92" t="e">
        <f t="shared" si="298"/>
        <v>#REF!</v>
      </c>
      <c r="T336" s="3" t="e">
        <f>#REF!</f>
        <v>#REF!</v>
      </c>
      <c r="U336" s="3" t="e">
        <f>#REF!*D336</f>
        <v>#REF!</v>
      </c>
      <c r="V336" s="3">
        <f t="shared" si="299"/>
        <v>58.8</v>
      </c>
      <c r="W336" s="37" t="e">
        <f t="shared" si="300"/>
        <v>#REF!</v>
      </c>
      <c r="X336" s="60" t="e">
        <f>#REF!</f>
        <v>#REF!</v>
      </c>
      <c r="Y336" s="37" t="e">
        <f t="shared" si="301"/>
        <v>#REF!</v>
      </c>
      <c r="Z336" s="16" t="e">
        <f t="shared" si="302"/>
        <v>#REF!</v>
      </c>
      <c r="AA336" s="36" t="e">
        <f t="shared" si="303"/>
        <v>#REF!</v>
      </c>
      <c r="AC336" s="16" t="e">
        <f t="shared" si="304"/>
        <v>#REF!</v>
      </c>
      <c r="AD336" s="3" t="e">
        <f t="shared" si="305"/>
        <v>#REF!</v>
      </c>
      <c r="AE336" s="97" t="e">
        <f t="shared" si="305"/>
        <v>#REF!</v>
      </c>
      <c r="AF336" s="97" t="e">
        <f t="shared" si="306"/>
        <v>#REF!</v>
      </c>
      <c r="AG336" s="3" t="e">
        <f t="shared" si="307"/>
        <v>#REF!</v>
      </c>
      <c r="AH336" s="16" t="e">
        <f t="shared" si="308"/>
        <v>#REF!</v>
      </c>
      <c r="AI336" s="16">
        <f t="shared" si="309"/>
        <v>980</v>
      </c>
      <c r="AK336" s="3">
        <f t="shared" si="310"/>
        <v>690</v>
      </c>
      <c r="AL336" s="204">
        <f t="shared" si="311"/>
        <v>686</v>
      </c>
    </row>
    <row r="337" spans="1:47" ht="13.5" hidden="1" outlineLevel="1" x14ac:dyDescent="0.15">
      <c r="A337" s="26">
        <v>8030</v>
      </c>
      <c r="B337" s="20" t="s">
        <v>575</v>
      </c>
      <c r="C337" s="16">
        <v>980</v>
      </c>
      <c r="D337" s="3">
        <v>20</v>
      </c>
      <c r="E337" s="3">
        <v>10</v>
      </c>
      <c r="F337" s="103" t="s">
        <v>154</v>
      </c>
      <c r="G337" s="104" t="s">
        <v>753</v>
      </c>
      <c r="H337" s="104" t="s">
        <v>773</v>
      </c>
      <c r="I337" s="21">
        <f t="shared" si="293"/>
        <v>17940</v>
      </c>
      <c r="J337" s="3">
        <v>18000</v>
      </c>
      <c r="K337" s="15"/>
      <c r="L337" s="15">
        <v>0.2</v>
      </c>
      <c r="M337" s="58"/>
      <c r="N337" s="58">
        <v>0.03</v>
      </c>
      <c r="O337" s="92">
        <f t="shared" si="294"/>
        <v>20.066889632107024</v>
      </c>
      <c r="P337" s="92" t="e">
        <f t="shared" si="295"/>
        <v>#REF!</v>
      </c>
      <c r="Q337" s="92" t="e">
        <f t="shared" si="296"/>
        <v>#REF!</v>
      </c>
      <c r="R337" s="92">
        <f t="shared" si="297"/>
        <v>0</v>
      </c>
      <c r="S337" s="92" t="e">
        <f t="shared" si="298"/>
        <v>#REF!</v>
      </c>
      <c r="T337" s="3" t="e">
        <f>#REF!</f>
        <v>#REF!</v>
      </c>
      <c r="U337" s="3" t="e">
        <f>#REF!*D337</f>
        <v>#REF!</v>
      </c>
      <c r="V337" s="3">
        <f t="shared" si="299"/>
        <v>58.8</v>
      </c>
      <c r="W337" s="37" t="e">
        <f t="shared" si="300"/>
        <v>#REF!</v>
      </c>
      <c r="X337" s="60" t="e">
        <f>#REF!</f>
        <v>#REF!</v>
      </c>
      <c r="Y337" s="37" t="e">
        <f t="shared" si="301"/>
        <v>#REF!</v>
      </c>
      <c r="Z337" s="16" t="e">
        <f t="shared" si="302"/>
        <v>#REF!</v>
      </c>
      <c r="AA337" s="36" t="e">
        <f t="shared" si="303"/>
        <v>#REF!</v>
      </c>
      <c r="AC337" s="16" t="e">
        <f t="shared" si="304"/>
        <v>#REF!</v>
      </c>
      <c r="AD337" s="3" t="e">
        <f t="shared" si="305"/>
        <v>#REF!</v>
      </c>
      <c r="AE337" s="97" t="e">
        <f t="shared" si="305"/>
        <v>#REF!</v>
      </c>
      <c r="AF337" s="97" t="e">
        <f t="shared" si="306"/>
        <v>#REF!</v>
      </c>
      <c r="AG337" s="3" t="e">
        <f t="shared" si="307"/>
        <v>#REF!</v>
      </c>
      <c r="AH337" s="16" t="e">
        <f t="shared" si="308"/>
        <v>#REF!</v>
      </c>
      <c r="AI337" s="16">
        <f t="shared" si="309"/>
        <v>980</v>
      </c>
      <c r="AK337" s="3">
        <f t="shared" si="310"/>
        <v>690</v>
      </c>
      <c r="AL337" s="204">
        <f t="shared" si="311"/>
        <v>686</v>
      </c>
    </row>
    <row r="338" spans="1:47" s="12" customFormat="1" ht="13.5" hidden="1" x14ac:dyDescent="0.15">
      <c r="A338" s="25">
        <v>9000</v>
      </c>
      <c r="B338" s="56" t="s">
        <v>66</v>
      </c>
      <c r="C338" s="212"/>
      <c r="D338" s="56"/>
      <c r="E338" s="56"/>
      <c r="F338" s="128"/>
      <c r="G338" s="137"/>
      <c r="H338" s="137"/>
      <c r="I338" s="5"/>
      <c r="J338" s="6"/>
      <c r="K338" s="7"/>
      <c r="L338" s="7"/>
      <c r="M338" s="7"/>
      <c r="N338" s="7"/>
      <c r="O338" s="8"/>
      <c r="P338" s="8"/>
      <c r="Q338" s="8"/>
      <c r="R338" s="8"/>
      <c r="S338" s="8"/>
      <c r="T338" s="6"/>
      <c r="U338" s="6"/>
      <c r="V338" s="6"/>
      <c r="W338" s="5"/>
      <c r="X338" s="5"/>
      <c r="Y338" s="5"/>
      <c r="Z338" s="5"/>
      <c r="AA338" s="10"/>
      <c r="AB338" s="11"/>
      <c r="AC338" s="212"/>
      <c r="AD338" s="57"/>
      <c r="AE338" s="96"/>
      <c r="AF338" s="96"/>
      <c r="AG338" s="57"/>
      <c r="AH338" s="212"/>
      <c r="AI338" s="212"/>
      <c r="AK338" s="57"/>
      <c r="AL338" s="204"/>
      <c r="AM338" s="180"/>
      <c r="AN338" s="180"/>
      <c r="AO338" s="182"/>
      <c r="AQ338" s="177"/>
      <c r="AR338" s="185"/>
      <c r="AT338" s="177"/>
      <c r="AU338" s="185"/>
    </row>
    <row r="339" spans="1:47" ht="13.5" hidden="1" outlineLevel="1" x14ac:dyDescent="0.15">
      <c r="A339" s="26">
        <v>9001</v>
      </c>
      <c r="B339" s="20" t="s">
        <v>122</v>
      </c>
      <c r="C339" s="16">
        <v>2000</v>
      </c>
      <c r="D339" s="3">
        <v>60</v>
      </c>
      <c r="E339" s="3"/>
      <c r="F339" s="102"/>
      <c r="G339" s="104" t="s">
        <v>755</v>
      </c>
      <c r="H339" s="104" t="s">
        <v>663</v>
      </c>
      <c r="I339" s="21">
        <f t="shared" ref="I339:I363" si="312">((247*12)+(52*7)+(52*5))*60/12</f>
        <v>17940</v>
      </c>
      <c r="J339" s="3">
        <v>0</v>
      </c>
      <c r="K339" s="15">
        <v>0.15</v>
      </c>
      <c r="L339" s="15">
        <v>0.4</v>
      </c>
      <c r="M339" s="58"/>
      <c r="N339" s="58">
        <v>0.03</v>
      </c>
      <c r="O339" s="92">
        <f t="shared" ref="O339:O363" si="313">J339/I339*D339</f>
        <v>0</v>
      </c>
      <c r="P339" s="92" t="e">
        <f t="shared" ref="P339:P363" si="314">(C339-T339-U339)*K339</f>
        <v>#REF!</v>
      </c>
      <c r="Q339" s="92" t="e">
        <f t="shared" ref="Q339:Q363" si="315">(C339-T339-U339)*L339</f>
        <v>#REF!</v>
      </c>
      <c r="R339" s="92">
        <f t="shared" ref="R339:R363" si="316">(C339*M339)</f>
        <v>0</v>
      </c>
      <c r="S339" s="92" t="e">
        <f t="shared" ref="S339:S363" si="317">(C339-T339-U339)*N339</f>
        <v>#REF!</v>
      </c>
      <c r="T339" s="3" t="e">
        <f>#REF!</f>
        <v>#REF!</v>
      </c>
      <c r="U339" s="3" t="e">
        <f>#REF!*D339</f>
        <v>#REF!</v>
      </c>
      <c r="V339" s="3">
        <f t="shared" ref="V339:V363" si="318">C339*0.06</f>
        <v>120</v>
      </c>
      <c r="W339" s="37" t="e">
        <f t="shared" ref="W339:W363" si="319">SUM(O339:V339)</f>
        <v>#REF!</v>
      </c>
      <c r="X339" s="60" t="e">
        <f>#REF!</f>
        <v>#REF!</v>
      </c>
      <c r="Y339" s="37" t="e">
        <f>21000/I339*D339*X339</f>
        <v>#REF!</v>
      </c>
      <c r="Z339" s="16" t="e">
        <f t="shared" ref="Z339:Z363" si="320">W339+Y339</f>
        <v>#REF!</v>
      </c>
      <c r="AA339" s="36" t="e">
        <f t="shared" ref="AA339:AA363" si="321">(C339-Z339)/Z339</f>
        <v>#REF!</v>
      </c>
      <c r="AC339" s="16" t="e">
        <f t="shared" ref="AC339:AC363" si="322">AD339+AE339+AF339</f>
        <v>#REF!</v>
      </c>
      <c r="AD339" s="3" t="e">
        <f t="shared" ref="AD339:AE354" si="323">T339</f>
        <v>#REF!</v>
      </c>
      <c r="AE339" s="97" t="e">
        <f t="shared" si="323"/>
        <v>#REF!</v>
      </c>
      <c r="AF339" s="97" t="e">
        <f t="shared" ref="AF339:AF363" si="324">(C339-Z339)*0.15</f>
        <v>#REF!</v>
      </c>
      <c r="AG339" s="3" t="e">
        <f t="shared" ref="AG339:AG363" si="325">AE339+AF339</f>
        <v>#REF!</v>
      </c>
      <c r="AH339" s="16" t="e">
        <f t="shared" ref="AH339:AH363" si="326">AI339-AC339</f>
        <v>#REF!</v>
      </c>
      <c r="AI339" s="16">
        <f t="shared" ref="AI339:AI363" si="327">C339</f>
        <v>2000</v>
      </c>
      <c r="AK339" s="3">
        <f t="shared" ref="AK339:AK363" si="328">CEILING(AL339,5)</f>
        <v>1400</v>
      </c>
      <c r="AL339" s="204">
        <f t="shared" ref="AL339:AL363" si="329">C339*0.7</f>
        <v>1400</v>
      </c>
    </row>
    <row r="340" spans="1:47" ht="13.5" hidden="1" outlineLevel="1" collapsed="1" x14ac:dyDescent="0.15">
      <c r="A340" s="26">
        <v>9003</v>
      </c>
      <c r="B340" s="20" t="s">
        <v>220</v>
      </c>
      <c r="C340" s="16">
        <v>1070</v>
      </c>
      <c r="D340" s="3">
        <v>15</v>
      </c>
      <c r="E340" s="3"/>
      <c r="F340" s="102"/>
      <c r="G340" s="104" t="s">
        <v>756</v>
      </c>
      <c r="H340" s="104" t="s">
        <v>556</v>
      </c>
      <c r="I340" s="21">
        <f t="shared" si="312"/>
        <v>17940</v>
      </c>
      <c r="J340" s="3"/>
      <c r="K340" s="15"/>
      <c r="L340" s="15">
        <v>0.4</v>
      </c>
      <c r="M340" s="58"/>
      <c r="N340" s="58">
        <v>0.03</v>
      </c>
      <c r="O340" s="92">
        <f t="shared" si="313"/>
        <v>0</v>
      </c>
      <c r="P340" s="92" t="e">
        <f t="shared" si="314"/>
        <v>#REF!</v>
      </c>
      <c r="Q340" s="92" t="e">
        <f t="shared" si="315"/>
        <v>#REF!</v>
      </c>
      <c r="R340" s="92">
        <f t="shared" si="316"/>
        <v>0</v>
      </c>
      <c r="S340" s="92" t="e">
        <f t="shared" si="317"/>
        <v>#REF!</v>
      </c>
      <c r="T340" s="3" t="e">
        <f>#REF!</f>
        <v>#REF!</v>
      </c>
      <c r="U340" s="3" t="e">
        <f>#REF!*D340</f>
        <v>#REF!</v>
      </c>
      <c r="V340" s="3">
        <f t="shared" si="318"/>
        <v>64.2</v>
      </c>
      <c r="W340" s="37" t="e">
        <f t="shared" si="319"/>
        <v>#REF!</v>
      </c>
      <c r="X340" s="60" t="e">
        <f>#REF!</f>
        <v>#REF!</v>
      </c>
      <c r="Y340" s="37" t="e">
        <f t="shared" ref="Y340:Y363" si="330">O340*X340</f>
        <v>#REF!</v>
      </c>
      <c r="Z340" s="16" t="e">
        <f t="shared" si="320"/>
        <v>#REF!</v>
      </c>
      <c r="AA340" s="36" t="e">
        <f t="shared" si="321"/>
        <v>#REF!</v>
      </c>
      <c r="AC340" s="16" t="e">
        <f t="shared" si="322"/>
        <v>#REF!</v>
      </c>
      <c r="AD340" s="3" t="e">
        <f t="shared" si="323"/>
        <v>#REF!</v>
      </c>
      <c r="AE340" s="97" t="e">
        <f t="shared" si="323"/>
        <v>#REF!</v>
      </c>
      <c r="AF340" s="97" t="e">
        <f t="shared" si="324"/>
        <v>#REF!</v>
      </c>
      <c r="AG340" s="3" t="e">
        <f t="shared" si="325"/>
        <v>#REF!</v>
      </c>
      <c r="AH340" s="16" t="e">
        <f t="shared" si="326"/>
        <v>#REF!</v>
      </c>
      <c r="AI340" s="16">
        <f t="shared" si="327"/>
        <v>1070</v>
      </c>
      <c r="AK340" s="3">
        <f t="shared" si="328"/>
        <v>750</v>
      </c>
      <c r="AL340" s="204">
        <f t="shared" si="329"/>
        <v>749</v>
      </c>
    </row>
    <row r="341" spans="1:47" ht="13.5" hidden="1" outlineLevel="1" x14ac:dyDescent="0.15">
      <c r="A341" s="26">
        <v>9005</v>
      </c>
      <c r="B341" s="20" t="s">
        <v>247</v>
      </c>
      <c r="C341" s="16">
        <f>2500+200</f>
        <v>2700</v>
      </c>
      <c r="D341" s="3">
        <v>30</v>
      </c>
      <c r="E341" s="3"/>
      <c r="F341" s="102"/>
      <c r="G341" s="104" t="s">
        <v>757</v>
      </c>
      <c r="H341" s="104" t="s">
        <v>483</v>
      </c>
      <c r="I341" s="21">
        <f t="shared" si="312"/>
        <v>17940</v>
      </c>
      <c r="J341" s="3">
        <v>0</v>
      </c>
      <c r="K341" s="15">
        <v>0.15</v>
      </c>
      <c r="L341" s="15">
        <v>0.4</v>
      </c>
      <c r="M341" s="58"/>
      <c r="N341" s="58">
        <v>0.03</v>
      </c>
      <c r="O341" s="92">
        <f t="shared" si="313"/>
        <v>0</v>
      </c>
      <c r="P341" s="92" t="e">
        <f t="shared" si="314"/>
        <v>#REF!</v>
      </c>
      <c r="Q341" s="92" t="e">
        <f t="shared" si="315"/>
        <v>#REF!</v>
      </c>
      <c r="R341" s="92">
        <f t="shared" si="316"/>
        <v>0</v>
      </c>
      <c r="S341" s="92" t="e">
        <f t="shared" si="317"/>
        <v>#REF!</v>
      </c>
      <c r="T341" s="3" t="e">
        <f>#REF!</f>
        <v>#REF!</v>
      </c>
      <c r="U341" s="3" t="e">
        <f>#REF!*D341</f>
        <v>#REF!</v>
      </c>
      <c r="V341" s="3">
        <f t="shared" si="318"/>
        <v>162</v>
      </c>
      <c r="W341" s="37" t="e">
        <f t="shared" si="319"/>
        <v>#REF!</v>
      </c>
      <c r="X341" s="60" t="e">
        <f>#REF!</f>
        <v>#REF!</v>
      </c>
      <c r="Y341" s="37" t="e">
        <f>21000/I341*D341*X341</f>
        <v>#REF!</v>
      </c>
      <c r="Z341" s="16" t="e">
        <f t="shared" si="320"/>
        <v>#REF!</v>
      </c>
      <c r="AA341" s="36" t="e">
        <f t="shared" si="321"/>
        <v>#REF!</v>
      </c>
      <c r="AC341" s="16" t="e">
        <f t="shared" si="322"/>
        <v>#REF!</v>
      </c>
      <c r="AD341" s="3" t="e">
        <f t="shared" si="323"/>
        <v>#REF!</v>
      </c>
      <c r="AE341" s="97" t="e">
        <f t="shared" si="323"/>
        <v>#REF!</v>
      </c>
      <c r="AF341" s="97" t="e">
        <f t="shared" si="324"/>
        <v>#REF!</v>
      </c>
      <c r="AG341" s="3" t="e">
        <f t="shared" si="325"/>
        <v>#REF!</v>
      </c>
      <c r="AH341" s="16" t="e">
        <f t="shared" si="326"/>
        <v>#REF!</v>
      </c>
      <c r="AI341" s="16">
        <f t="shared" si="327"/>
        <v>2700</v>
      </c>
      <c r="AK341" s="3">
        <f t="shared" si="328"/>
        <v>1890</v>
      </c>
      <c r="AL341" s="204">
        <f t="shared" si="329"/>
        <v>1889.9999999999998</v>
      </c>
    </row>
    <row r="342" spans="1:47" ht="13.5" hidden="1" outlineLevel="1" x14ac:dyDescent="0.15">
      <c r="A342" s="26">
        <v>9040</v>
      </c>
      <c r="B342" s="20" t="s">
        <v>286</v>
      </c>
      <c r="C342" s="16">
        <v>1320</v>
      </c>
      <c r="D342" s="3">
        <v>40</v>
      </c>
      <c r="E342" s="3"/>
      <c r="F342" s="102"/>
      <c r="G342" s="104" t="s">
        <v>758</v>
      </c>
      <c r="H342" s="104" t="s">
        <v>849</v>
      </c>
      <c r="I342" s="21">
        <f t="shared" si="312"/>
        <v>17940</v>
      </c>
      <c r="J342" s="3"/>
      <c r="K342" s="15"/>
      <c r="L342" s="15">
        <v>0.4</v>
      </c>
      <c r="M342" s="58"/>
      <c r="N342" s="58">
        <v>0.03</v>
      </c>
      <c r="O342" s="92">
        <f t="shared" si="313"/>
        <v>0</v>
      </c>
      <c r="P342" s="92" t="e">
        <f t="shared" si="314"/>
        <v>#REF!</v>
      </c>
      <c r="Q342" s="92" t="e">
        <f t="shared" si="315"/>
        <v>#REF!</v>
      </c>
      <c r="R342" s="92">
        <f t="shared" si="316"/>
        <v>0</v>
      </c>
      <c r="S342" s="92" t="e">
        <f t="shared" si="317"/>
        <v>#REF!</v>
      </c>
      <c r="T342" s="3" t="e">
        <f>#REF!</f>
        <v>#REF!</v>
      </c>
      <c r="U342" s="3" t="e">
        <f>#REF!*D342</f>
        <v>#REF!</v>
      </c>
      <c r="V342" s="3">
        <f t="shared" si="318"/>
        <v>79.2</v>
      </c>
      <c r="W342" s="37" t="e">
        <f t="shared" si="319"/>
        <v>#REF!</v>
      </c>
      <c r="X342" s="60" t="e">
        <f>#REF!</f>
        <v>#REF!</v>
      </c>
      <c r="Y342" s="37" t="e">
        <f t="shared" si="330"/>
        <v>#REF!</v>
      </c>
      <c r="Z342" s="16" t="e">
        <f t="shared" si="320"/>
        <v>#REF!</v>
      </c>
      <c r="AA342" s="36" t="e">
        <f t="shared" si="321"/>
        <v>#REF!</v>
      </c>
      <c r="AC342" s="16" t="e">
        <f t="shared" si="322"/>
        <v>#REF!</v>
      </c>
      <c r="AD342" s="3" t="e">
        <f t="shared" si="323"/>
        <v>#REF!</v>
      </c>
      <c r="AE342" s="97" t="e">
        <f t="shared" si="323"/>
        <v>#REF!</v>
      </c>
      <c r="AF342" s="97" t="e">
        <f t="shared" si="324"/>
        <v>#REF!</v>
      </c>
      <c r="AG342" s="3" t="e">
        <f t="shared" si="325"/>
        <v>#REF!</v>
      </c>
      <c r="AH342" s="16" t="e">
        <f t="shared" si="326"/>
        <v>#REF!</v>
      </c>
      <c r="AI342" s="16">
        <f t="shared" si="327"/>
        <v>1320</v>
      </c>
      <c r="AK342" s="3">
        <f t="shared" si="328"/>
        <v>925</v>
      </c>
      <c r="AL342" s="204">
        <f t="shared" si="329"/>
        <v>923.99999999999989</v>
      </c>
    </row>
    <row r="343" spans="1:47" ht="13.5" hidden="1" outlineLevel="1" x14ac:dyDescent="0.15">
      <c r="A343" s="26">
        <v>9041</v>
      </c>
      <c r="B343" s="20" t="s">
        <v>340</v>
      </c>
      <c r="C343" s="16">
        <v>660</v>
      </c>
      <c r="D343" s="3">
        <v>30</v>
      </c>
      <c r="E343" s="3"/>
      <c r="F343" s="102"/>
      <c r="G343" s="104" t="s">
        <v>756</v>
      </c>
      <c r="H343" s="104" t="s">
        <v>560</v>
      </c>
      <c r="I343" s="21">
        <f t="shared" si="312"/>
        <v>17940</v>
      </c>
      <c r="J343" s="3">
        <v>0</v>
      </c>
      <c r="K343" s="15">
        <v>0.15</v>
      </c>
      <c r="L343" s="15">
        <v>0.4</v>
      </c>
      <c r="M343" s="58"/>
      <c r="N343" s="58">
        <v>0.03</v>
      </c>
      <c r="O343" s="92">
        <f t="shared" si="313"/>
        <v>0</v>
      </c>
      <c r="P343" s="92" t="e">
        <f t="shared" si="314"/>
        <v>#REF!</v>
      </c>
      <c r="Q343" s="92" t="e">
        <f t="shared" si="315"/>
        <v>#REF!</v>
      </c>
      <c r="R343" s="92">
        <f t="shared" si="316"/>
        <v>0</v>
      </c>
      <c r="S343" s="92" t="e">
        <f t="shared" si="317"/>
        <v>#REF!</v>
      </c>
      <c r="T343" s="3" t="e">
        <f>#REF!</f>
        <v>#REF!</v>
      </c>
      <c r="U343" s="3" t="e">
        <f>#REF!*D343</f>
        <v>#REF!</v>
      </c>
      <c r="V343" s="3">
        <f t="shared" si="318"/>
        <v>39.6</v>
      </c>
      <c r="W343" s="37" t="e">
        <f t="shared" si="319"/>
        <v>#REF!</v>
      </c>
      <c r="X343" s="60" t="e">
        <f>#REF!</f>
        <v>#REF!</v>
      </c>
      <c r="Y343" s="37" t="e">
        <f>21000/I343*D343*X343</f>
        <v>#REF!</v>
      </c>
      <c r="Z343" s="16" t="e">
        <f t="shared" si="320"/>
        <v>#REF!</v>
      </c>
      <c r="AA343" s="36" t="e">
        <f t="shared" si="321"/>
        <v>#REF!</v>
      </c>
      <c r="AC343" s="16" t="e">
        <f t="shared" si="322"/>
        <v>#REF!</v>
      </c>
      <c r="AD343" s="3" t="e">
        <f t="shared" si="323"/>
        <v>#REF!</v>
      </c>
      <c r="AE343" s="97" t="e">
        <f t="shared" si="323"/>
        <v>#REF!</v>
      </c>
      <c r="AF343" s="97" t="e">
        <f t="shared" si="324"/>
        <v>#REF!</v>
      </c>
      <c r="AG343" s="3" t="e">
        <f t="shared" si="325"/>
        <v>#REF!</v>
      </c>
      <c r="AH343" s="16" t="e">
        <f t="shared" si="326"/>
        <v>#REF!</v>
      </c>
      <c r="AI343" s="16">
        <f t="shared" si="327"/>
        <v>660</v>
      </c>
      <c r="AK343" s="3">
        <f t="shared" si="328"/>
        <v>465</v>
      </c>
      <c r="AL343" s="204">
        <f t="shared" si="329"/>
        <v>461.99999999999994</v>
      </c>
    </row>
    <row r="344" spans="1:47" ht="13.5" hidden="1" outlineLevel="1" x14ac:dyDescent="0.15">
      <c r="A344" s="26">
        <v>9043</v>
      </c>
      <c r="B344" s="20" t="s">
        <v>364</v>
      </c>
      <c r="C344" s="16">
        <v>870</v>
      </c>
      <c r="D344" s="3">
        <v>10</v>
      </c>
      <c r="E344" s="3"/>
      <c r="F344" s="102"/>
      <c r="G344" s="104" t="s">
        <v>756</v>
      </c>
      <c r="H344" s="104" t="s">
        <v>850</v>
      </c>
      <c r="I344" s="21">
        <f t="shared" si="312"/>
        <v>17940</v>
      </c>
      <c r="J344" s="3"/>
      <c r="K344" s="15"/>
      <c r="L344" s="15">
        <v>0.4</v>
      </c>
      <c r="M344" s="58"/>
      <c r="N344" s="58">
        <v>0.03</v>
      </c>
      <c r="O344" s="92">
        <f t="shared" si="313"/>
        <v>0</v>
      </c>
      <c r="P344" s="92" t="e">
        <f t="shared" si="314"/>
        <v>#REF!</v>
      </c>
      <c r="Q344" s="92" t="e">
        <f t="shared" si="315"/>
        <v>#REF!</v>
      </c>
      <c r="R344" s="92">
        <f t="shared" si="316"/>
        <v>0</v>
      </c>
      <c r="S344" s="92" t="e">
        <f t="shared" si="317"/>
        <v>#REF!</v>
      </c>
      <c r="T344" s="59" t="e">
        <f>#REF!</f>
        <v>#REF!</v>
      </c>
      <c r="U344" s="3" t="e">
        <f>#REF!*D344</f>
        <v>#REF!</v>
      </c>
      <c r="V344" s="3">
        <f t="shared" si="318"/>
        <v>52.199999999999996</v>
      </c>
      <c r="W344" s="37" t="e">
        <f t="shared" si="319"/>
        <v>#REF!</v>
      </c>
      <c r="X344" s="60" t="e">
        <f>#REF!</f>
        <v>#REF!</v>
      </c>
      <c r="Y344" s="37" t="e">
        <f t="shared" si="330"/>
        <v>#REF!</v>
      </c>
      <c r="Z344" s="16" t="e">
        <f t="shared" si="320"/>
        <v>#REF!</v>
      </c>
      <c r="AA344" s="36" t="e">
        <f t="shared" si="321"/>
        <v>#REF!</v>
      </c>
      <c r="AC344" s="16" t="e">
        <f t="shared" si="322"/>
        <v>#REF!</v>
      </c>
      <c r="AD344" s="3" t="e">
        <f t="shared" si="323"/>
        <v>#REF!</v>
      </c>
      <c r="AE344" s="97" t="e">
        <f t="shared" si="323"/>
        <v>#REF!</v>
      </c>
      <c r="AF344" s="97" t="e">
        <f t="shared" si="324"/>
        <v>#REF!</v>
      </c>
      <c r="AG344" s="3" t="e">
        <f t="shared" si="325"/>
        <v>#REF!</v>
      </c>
      <c r="AH344" s="16" t="e">
        <f t="shared" si="326"/>
        <v>#REF!</v>
      </c>
      <c r="AI344" s="16">
        <f t="shared" si="327"/>
        <v>870</v>
      </c>
      <c r="AK344" s="3">
        <f t="shared" si="328"/>
        <v>610</v>
      </c>
      <c r="AL344" s="204">
        <f t="shared" si="329"/>
        <v>609</v>
      </c>
    </row>
    <row r="345" spans="1:47" ht="13.5" hidden="1" outlineLevel="1" x14ac:dyDescent="0.15">
      <c r="A345" s="26">
        <v>9045</v>
      </c>
      <c r="B345" s="20" t="s">
        <v>379</v>
      </c>
      <c r="C345" s="16">
        <v>1450</v>
      </c>
      <c r="D345" s="3">
        <v>30</v>
      </c>
      <c r="E345" s="3"/>
      <c r="F345" s="103" t="s">
        <v>380</v>
      </c>
      <c r="G345" s="104" t="s">
        <v>756</v>
      </c>
      <c r="H345" s="104" t="s">
        <v>561</v>
      </c>
      <c r="I345" s="21">
        <f t="shared" si="312"/>
        <v>17940</v>
      </c>
      <c r="J345" s="3">
        <v>0</v>
      </c>
      <c r="K345" s="15">
        <v>0.15</v>
      </c>
      <c r="L345" s="15">
        <v>0.35</v>
      </c>
      <c r="M345" s="58"/>
      <c r="N345" s="58">
        <v>0.03</v>
      </c>
      <c r="O345" s="92">
        <f t="shared" si="313"/>
        <v>0</v>
      </c>
      <c r="P345" s="92" t="e">
        <f t="shared" si="314"/>
        <v>#REF!</v>
      </c>
      <c r="Q345" s="92" t="e">
        <f t="shared" si="315"/>
        <v>#REF!</v>
      </c>
      <c r="R345" s="92">
        <f t="shared" si="316"/>
        <v>0</v>
      </c>
      <c r="S345" s="92" t="e">
        <f t="shared" si="317"/>
        <v>#REF!</v>
      </c>
      <c r="T345" s="3" t="e">
        <f>#REF!</f>
        <v>#REF!</v>
      </c>
      <c r="U345" s="3" t="e">
        <f>#REF!*D345</f>
        <v>#REF!</v>
      </c>
      <c r="V345" s="3">
        <f t="shared" si="318"/>
        <v>87</v>
      </c>
      <c r="W345" s="37" t="e">
        <f t="shared" si="319"/>
        <v>#REF!</v>
      </c>
      <c r="X345" s="60" t="e">
        <f>#REF!</f>
        <v>#REF!</v>
      </c>
      <c r="Y345" s="37" t="e">
        <f t="shared" ref="Y345:Y346" si="331">21000/I345*D345*X345</f>
        <v>#REF!</v>
      </c>
      <c r="Z345" s="16" t="e">
        <f t="shared" si="320"/>
        <v>#REF!</v>
      </c>
      <c r="AA345" s="36" t="e">
        <f t="shared" si="321"/>
        <v>#REF!</v>
      </c>
      <c r="AC345" s="16" t="e">
        <f t="shared" si="322"/>
        <v>#REF!</v>
      </c>
      <c r="AD345" s="3" t="e">
        <f t="shared" si="323"/>
        <v>#REF!</v>
      </c>
      <c r="AE345" s="97" t="e">
        <f t="shared" si="323"/>
        <v>#REF!</v>
      </c>
      <c r="AF345" s="97" t="e">
        <f t="shared" si="324"/>
        <v>#REF!</v>
      </c>
      <c r="AG345" s="3" t="e">
        <f t="shared" si="325"/>
        <v>#REF!</v>
      </c>
      <c r="AH345" s="16" t="e">
        <f t="shared" si="326"/>
        <v>#REF!</v>
      </c>
      <c r="AI345" s="16">
        <f t="shared" si="327"/>
        <v>1450</v>
      </c>
      <c r="AK345" s="3">
        <f t="shared" si="328"/>
        <v>1015</v>
      </c>
      <c r="AL345" s="204">
        <f t="shared" si="329"/>
        <v>1014.9999999999999</v>
      </c>
    </row>
    <row r="346" spans="1:47" ht="13.5" hidden="1" outlineLevel="1" x14ac:dyDescent="0.15">
      <c r="A346" s="26">
        <v>9050</v>
      </c>
      <c r="B346" s="20" t="s">
        <v>478</v>
      </c>
      <c r="C346" s="16">
        <v>2210</v>
      </c>
      <c r="D346" s="3">
        <v>60</v>
      </c>
      <c r="E346" s="3"/>
      <c r="F346" s="103" t="s">
        <v>380</v>
      </c>
      <c r="G346" s="104" t="s">
        <v>756</v>
      </c>
      <c r="H346" s="104" t="s">
        <v>561</v>
      </c>
      <c r="I346" s="21">
        <f t="shared" si="312"/>
        <v>17940</v>
      </c>
      <c r="J346" s="3">
        <v>0</v>
      </c>
      <c r="K346" s="15">
        <v>0.15</v>
      </c>
      <c r="L346" s="15">
        <v>0.35</v>
      </c>
      <c r="M346" s="58"/>
      <c r="N346" s="58">
        <v>0.03</v>
      </c>
      <c r="O346" s="92">
        <f t="shared" si="313"/>
        <v>0</v>
      </c>
      <c r="P346" s="92" t="e">
        <f t="shared" si="314"/>
        <v>#REF!</v>
      </c>
      <c r="Q346" s="92" t="e">
        <f t="shared" si="315"/>
        <v>#REF!</v>
      </c>
      <c r="R346" s="92">
        <f t="shared" si="316"/>
        <v>0</v>
      </c>
      <c r="S346" s="92" t="e">
        <f t="shared" si="317"/>
        <v>#REF!</v>
      </c>
      <c r="T346" s="3" t="e">
        <f>#REF!</f>
        <v>#REF!</v>
      </c>
      <c r="U346" s="3" t="e">
        <f>#REF!*D346</f>
        <v>#REF!</v>
      </c>
      <c r="V346" s="3">
        <f t="shared" si="318"/>
        <v>132.6</v>
      </c>
      <c r="W346" s="37" t="e">
        <f t="shared" si="319"/>
        <v>#REF!</v>
      </c>
      <c r="X346" s="60" t="e">
        <f>#REF!</f>
        <v>#REF!</v>
      </c>
      <c r="Y346" s="37" t="e">
        <f t="shared" si="331"/>
        <v>#REF!</v>
      </c>
      <c r="Z346" s="16" t="e">
        <f t="shared" si="320"/>
        <v>#REF!</v>
      </c>
      <c r="AA346" s="36" t="e">
        <f t="shared" si="321"/>
        <v>#REF!</v>
      </c>
      <c r="AC346" s="16" t="e">
        <f t="shared" si="322"/>
        <v>#REF!</v>
      </c>
      <c r="AD346" s="3" t="e">
        <f t="shared" si="323"/>
        <v>#REF!</v>
      </c>
      <c r="AE346" s="97" t="e">
        <f t="shared" si="323"/>
        <v>#REF!</v>
      </c>
      <c r="AF346" s="97" t="e">
        <f t="shared" si="324"/>
        <v>#REF!</v>
      </c>
      <c r="AG346" s="3" t="e">
        <f t="shared" si="325"/>
        <v>#REF!</v>
      </c>
      <c r="AH346" s="16" t="e">
        <f t="shared" si="326"/>
        <v>#REF!</v>
      </c>
      <c r="AI346" s="16">
        <f t="shared" si="327"/>
        <v>2210</v>
      </c>
      <c r="AK346" s="3">
        <f t="shared" si="328"/>
        <v>1550</v>
      </c>
      <c r="AL346" s="204">
        <f t="shared" si="329"/>
        <v>1547</v>
      </c>
    </row>
    <row r="347" spans="1:47" ht="13.5" hidden="1" outlineLevel="1" x14ac:dyDescent="0.15">
      <c r="A347" s="26">
        <v>9047</v>
      </c>
      <c r="B347" s="20" t="s">
        <v>404</v>
      </c>
      <c r="C347" s="16">
        <v>200</v>
      </c>
      <c r="D347" s="3">
        <v>5</v>
      </c>
      <c r="E347" s="3"/>
      <c r="F347" s="103"/>
      <c r="G347" s="104" t="s">
        <v>406</v>
      </c>
      <c r="H347" s="104" t="s">
        <v>664</v>
      </c>
      <c r="I347" s="21">
        <f t="shared" si="312"/>
        <v>17940</v>
      </c>
      <c r="J347" s="3">
        <v>18000</v>
      </c>
      <c r="K347" s="15">
        <v>0.15</v>
      </c>
      <c r="L347" s="15">
        <v>0.2</v>
      </c>
      <c r="M347" s="58"/>
      <c r="N347" s="58">
        <v>0.03</v>
      </c>
      <c r="O347" s="92">
        <f t="shared" si="313"/>
        <v>5.0167224080267561</v>
      </c>
      <c r="P347" s="92" t="e">
        <f t="shared" si="314"/>
        <v>#REF!</v>
      </c>
      <c r="Q347" s="92" t="e">
        <f t="shared" si="315"/>
        <v>#REF!</v>
      </c>
      <c r="R347" s="92">
        <f t="shared" si="316"/>
        <v>0</v>
      </c>
      <c r="S347" s="92" t="e">
        <f t="shared" si="317"/>
        <v>#REF!</v>
      </c>
      <c r="T347" s="3" t="e">
        <f>#REF!</f>
        <v>#REF!</v>
      </c>
      <c r="U347" s="3" t="e">
        <f>#REF!*D347</f>
        <v>#REF!</v>
      </c>
      <c r="V347" s="3">
        <f t="shared" si="318"/>
        <v>12</v>
      </c>
      <c r="W347" s="37" t="e">
        <f t="shared" si="319"/>
        <v>#REF!</v>
      </c>
      <c r="X347" s="60" t="e">
        <f>#REF!</f>
        <v>#REF!</v>
      </c>
      <c r="Y347" s="37" t="e">
        <f t="shared" si="330"/>
        <v>#REF!</v>
      </c>
      <c r="Z347" s="16" t="e">
        <f t="shared" si="320"/>
        <v>#REF!</v>
      </c>
      <c r="AA347" s="36" t="e">
        <f t="shared" si="321"/>
        <v>#REF!</v>
      </c>
      <c r="AC347" s="16" t="e">
        <f t="shared" si="322"/>
        <v>#REF!</v>
      </c>
      <c r="AD347" s="3" t="e">
        <f t="shared" si="323"/>
        <v>#REF!</v>
      </c>
      <c r="AE347" s="97" t="e">
        <f t="shared" si="323"/>
        <v>#REF!</v>
      </c>
      <c r="AF347" s="97" t="e">
        <f t="shared" si="324"/>
        <v>#REF!</v>
      </c>
      <c r="AG347" s="3" t="e">
        <f t="shared" si="325"/>
        <v>#REF!</v>
      </c>
      <c r="AH347" s="16" t="e">
        <f t="shared" si="326"/>
        <v>#REF!</v>
      </c>
      <c r="AI347" s="16">
        <f t="shared" si="327"/>
        <v>200</v>
      </c>
      <c r="AK347" s="3">
        <f t="shared" si="328"/>
        <v>140</v>
      </c>
      <c r="AL347" s="204">
        <f t="shared" si="329"/>
        <v>140</v>
      </c>
    </row>
    <row r="348" spans="1:47" ht="13.5" hidden="1" outlineLevel="1" x14ac:dyDescent="0.15">
      <c r="A348" s="26">
        <v>9048</v>
      </c>
      <c r="B348" s="20" t="s">
        <v>405</v>
      </c>
      <c r="C348" s="16">
        <v>200</v>
      </c>
      <c r="D348" s="3">
        <v>5</v>
      </c>
      <c r="E348" s="3"/>
      <c r="F348" s="103"/>
      <c r="G348" s="104" t="s">
        <v>406</v>
      </c>
      <c r="H348" s="104" t="s">
        <v>664</v>
      </c>
      <c r="I348" s="21">
        <f t="shared" si="312"/>
        <v>17940</v>
      </c>
      <c r="J348" s="3">
        <v>18000</v>
      </c>
      <c r="K348" s="15">
        <v>0.15</v>
      </c>
      <c r="L348" s="15">
        <v>0.2</v>
      </c>
      <c r="M348" s="58"/>
      <c r="N348" s="58">
        <v>0.03</v>
      </c>
      <c r="O348" s="92">
        <f t="shared" si="313"/>
        <v>5.0167224080267561</v>
      </c>
      <c r="P348" s="92" t="e">
        <f t="shared" si="314"/>
        <v>#REF!</v>
      </c>
      <c r="Q348" s="92" t="e">
        <f t="shared" si="315"/>
        <v>#REF!</v>
      </c>
      <c r="R348" s="92">
        <f t="shared" si="316"/>
        <v>0</v>
      </c>
      <c r="S348" s="92" t="e">
        <f t="shared" si="317"/>
        <v>#REF!</v>
      </c>
      <c r="T348" s="3" t="e">
        <f>#REF!</f>
        <v>#REF!</v>
      </c>
      <c r="U348" s="3" t="e">
        <f>#REF!*D348</f>
        <v>#REF!</v>
      </c>
      <c r="V348" s="3">
        <f t="shared" si="318"/>
        <v>12</v>
      </c>
      <c r="W348" s="37" t="e">
        <f t="shared" si="319"/>
        <v>#REF!</v>
      </c>
      <c r="X348" s="60" t="e">
        <f>#REF!</f>
        <v>#REF!</v>
      </c>
      <c r="Y348" s="37" t="e">
        <f t="shared" si="330"/>
        <v>#REF!</v>
      </c>
      <c r="Z348" s="16" t="e">
        <f t="shared" si="320"/>
        <v>#REF!</v>
      </c>
      <c r="AA348" s="36" t="e">
        <f t="shared" si="321"/>
        <v>#REF!</v>
      </c>
      <c r="AC348" s="16" t="e">
        <f t="shared" si="322"/>
        <v>#REF!</v>
      </c>
      <c r="AD348" s="3" t="e">
        <f t="shared" si="323"/>
        <v>#REF!</v>
      </c>
      <c r="AE348" s="97" t="e">
        <f t="shared" si="323"/>
        <v>#REF!</v>
      </c>
      <c r="AF348" s="97" t="e">
        <f t="shared" si="324"/>
        <v>#REF!</v>
      </c>
      <c r="AG348" s="3" t="e">
        <f t="shared" si="325"/>
        <v>#REF!</v>
      </c>
      <c r="AH348" s="16" t="e">
        <f t="shared" si="326"/>
        <v>#REF!</v>
      </c>
      <c r="AI348" s="16">
        <f t="shared" si="327"/>
        <v>200</v>
      </c>
      <c r="AK348" s="3">
        <f t="shared" si="328"/>
        <v>140</v>
      </c>
      <c r="AL348" s="204">
        <f t="shared" si="329"/>
        <v>140</v>
      </c>
    </row>
    <row r="349" spans="1:47" ht="13.5" hidden="1" outlineLevel="1" x14ac:dyDescent="0.15">
      <c r="A349" s="26">
        <v>9049</v>
      </c>
      <c r="B349" s="20" t="s">
        <v>445</v>
      </c>
      <c r="C349" s="16">
        <v>1340</v>
      </c>
      <c r="D349" s="3">
        <v>15</v>
      </c>
      <c r="E349" s="3"/>
      <c r="F349" s="102"/>
      <c r="G349" s="104">
        <v>111</v>
      </c>
      <c r="H349" s="104" t="s">
        <v>556</v>
      </c>
      <c r="I349" s="21">
        <f t="shared" si="312"/>
        <v>17940</v>
      </c>
      <c r="J349" s="3"/>
      <c r="K349" s="15"/>
      <c r="L349" s="15">
        <v>0.4</v>
      </c>
      <c r="M349" s="58"/>
      <c r="N349" s="58">
        <v>0.03</v>
      </c>
      <c r="O349" s="92">
        <f t="shared" si="313"/>
        <v>0</v>
      </c>
      <c r="P349" s="92" t="e">
        <f t="shared" si="314"/>
        <v>#REF!</v>
      </c>
      <c r="Q349" s="92" t="e">
        <f t="shared" si="315"/>
        <v>#REF!</v>
      </c>
      <c r="R349" s="92">
        <f t="shared" si="316"/>
        <v>0</v>
      </c>
      <c r="S349" s="92" t="e">
        <f t="shared" si="317"/>
        <v>#REF!</v>
      </c>
      <c r="T349" s="3" t="e">
        <f>#REF!</f>
        <v>#REF!</v>
      </c>
      <c r="U349" s="3" t="e">
        <f>#REF!*D349</f>
        <v>#REF!</v>
      </c>
      <c r="V349" s="3">
        <f t="shared" si="318"/>
        <v>80.399999999999991</v>
      </c>
      <c r="W349" s="37" t="e">
        <f t="shared" si="319"/>
        <v>#REF!</v>
      </c>
      <c r="X349" s="60" t="e">
        <f>#REF!</f>
        <v>#REF!</v>
      </c>
      <c r="Y349" s="37" t="e">
        <f t="shared" si="330"/>
        <v>#REF!</v>
      </c>
      <c r="Z349" s="16" t="e">
        <f t="shared" si="320"/>
        <v>#REF!</v>
      </c>
      <c r="AA349" s="36" t="e">
        <f t="shared" si="321"/>
        <v>#REF!</v>
      </c>
      <c r="AC349" s="16" t="e">
        <f t="shared" si="322"/>
        <v>#REF!</v>
      </c>
      <c r="AD349" s="3" t="e">
        <f t="shared" si="323"/>
        <v>#REF!</v>
      </c>
      <c r="AE349" s="97" t="e">
        <f t="shared" si="323"/>
        <v>#REF!</v>
      </c>
      <c r="AF349" s="97" t="e">
        <f t="shared" si="324"/>
        <v>#REF!</v>
      </c>
      <c r="AG349" s="3" t="e">
        <f t="shared" si="325"/>
        <v>#REF!</v>
      </c>
      <c r="AH349" s="16" t="e">
        <f t="shared" si="326"/>
        <v>#REF!</v>
      </c>
      <c r="AI349" s="16">
        <f t="shared" si="327"/>
        <v>1340</v>
      </c>
      <c r="AK349" s="3">
        <f t="shared" si="328"/>
        <v>940</v>
      </c>
      <c r="AL349" s="204">
        <f t="shared" si="329"/>
        <v>937.99999999999989</v>
      </c>
    </row>
    <row r="350" spans="1:47" ht="13.5" hidden="1" outlineLevel="1" x14ac:dyDescent="0.15">
      <c r="A350" s="26">
        <v>9052</v>
      </c>
      <c r="B350" s="20" t="s">
        <v>467</v>
      </c>
      <c r="C350" s="16">
        <v>600</v>
      </c>
      <c r="D350" s="3">
        <v>30</v>
      </c>
      <c r="E350" s="3"/>
      <c r="F350" s="102"/>
      <c r="G350" s="104" t="s">
        <v>406</v>
      </c>
      <c r="H350" s="104" t="s">
        <v>664</v>
      </c>
      <c r="I350" s="21">
        <f t="shared" si="312"/>
        <v>17940</v>
      </c>
      <c r="J350" s="3">
        <v>18000</v>
      </c>
      <c r="K350" s="15">
        <v>0.15</v>
      </c>
      <c r="L350" s="15">
        <v>0.2</v>
      </c>
      <c r="M350" s="58"/>
      <c r="N350" s="58">
        <v>0.03</v>
      </c>
      <c r="O350" s="92">
        <f t="shared" si="313"/>
        <v>30.100334448160535</v>
      </c>
      <c r="P350" s="92" t="e">
        <f t="shared" si="314"/>
        <v>#REF!</v>
      </c>
      <c r="Q350" s="92" t="e">
        <f t="shared" si="315"/>
        <v>#REF!</v>
      </c>
      <c r="R350" s="92">
        <f t="shared" si="316"/>
        <v>0</v>
      </c>
      <c r="S350" s="92" t="e">
        <f t="shared" si="317"/>
        <v>#REF!</v>
      </c>
      <c r="T350" s="3" t="e">
        <f>#REF!</f>
        <v>#REF!</v>
      </c>
      <c r="U350" s="3" t="e">
        <f>#REF!*D350</f>
        <v>#REF!</v>
      </c>
      <c r="V350" s="3">
        <f t="shared" si="318"/>
        <v>36</v>
      </c>
      <c r="W350" s="37" t="e">
        <f t="shared" si="319"/>
        <v>#REF!</v>
      </c>
      <c r="X350" s="60" t="e">
        <f>#REF!</f>
        <v>#REF!</v>
      </c>
      <c r="Y350" s="37" t="e">
        <f t="shared" si="330"/>
        <v>#REF!</v>
      </c>
      <c r="Z350" s="16" t="e">
        <f t="shared" si="320"/>
        <v>#REF!</v>
      </c>
      <c r="AA350" s="36" t="e">
        <f t="shared" si="321"/>
        <v>#REF!</v>
      </c>
      <c r="AC350" s="16" t="e">
        <f t="shared" si="322"/>
        <v>#REF!</v>
      </c>
      <c r="AD350" s="3" t="e">
        <f t="shared" si="323"/>
        <v>#REF!</v>
      </c>
      <c r="AE350" s="97" t="e">
        <f t="shared" si="323"/>
        <v>#REF!</v>
      </c>
      <c r="AF350" s="97" t="e">
        <f t="shared" si="324"/>
        <v>#REF!</v>
      </c>
      <c r="AG350" s="3" t="e">
        <f t="shared" si="325"/>
        <v>#REF!</v>
      </c>
      <c r="AH350" s="16" t="e">
        <f t="shared" si="326"/>
        <v>#REF!</v>
      </c>
      <c r="AI350" s="16">
        <f t="shared" si="327"/>
        <v>600</v>
      </c>
      <c r="AK350" s="3">
        <f t="shared" si="328"/>
        <v>420</v>
      </c>
      <c r="AL350" s="204">
        <f t="shared" si="329"/>
        <v>420</v>
      </c>
    </row>
    <row r="351" spans="1:47" ht="13.5" hidden="1" outlineLevel="1" x14ac:dyDescent="0.15">
      <c r="A351" s="26">
        <v>9053</v>
      </c>
      <c r="B351" s="20" t="s">
        <v>468</v>
      </c>
      <c r="C351" s="16">
        <v>400</v>
      </c>
      <c r="D351" s="3">
        <v>1</v>
      </c>
      <c r="E351" s="3"/>
      <c r="F351" s="102"/>
      <c r="G351" s="104" t="s">
        <v>406</v>
      </c>
      <c r="H351" s="104" t="s">
        <v>664</v>
      </c>
      <c r="I351" s="21">
        <f t="shared" si="312"/>
        <v>17940</v>
      </c>
      <c r="J351" s="3">
        <v>18000</v>
      </c>
      <c r="K351" s="15">
        <v>0.15</v>
      </c>
      <c r="L351" s="15">
        <v>0.2</v>
      </c>
      <c r="M351" s="58"/>
      <c r="N351" s="58">
        <v>0.03</v>
      </c>
      <c r="O351" s="92">
        <f t="shared" si="313"/>
        <v>1.0033444816053512</v>
      </c>
      <c r="P351" s="92" t="e">
        <f t="shared" si="314"/>
        <v>#REF!</v>
      </c>
      <c r="Q351" s="92" t="e">
        <f t="shared" si="315"/>
        <v>#REF!</v>
      </c>
      <c r="R351" s="92">
        <f t="shared" si="316"/>
        <v>0</v>
      </c>
      <c r="S351" s="92" t="e">
        <f t="shared" si="317"/>
        <v>#REF!</v>
      </c>
      <c r="T351" s="3" t="e">
        <f>#REF!</f>
        <v>#REF!</v>
      </c>
      <c r="U351" s="3" t="e">
        <f>#REF!*D351</f>
        <v>#REF!</v>
      </c>
      <c r="V351" s="3">
        <f t="shared" si="318"/>
        <v>24</v>
      </c>
      <c r="W351" s="37" t="e">
        <f t="shared" si="319"/>
        <v>#REF!</v>
      </c>
      <c r="X351" s="60" t="e">
        <f>#REF!</f>
        <v>#REF!</v>
      </c>
      <c r="Y351" s="37" t="e">
        <f>21000/I351*D351*X351</f>
        <v>#REF!</v>
      </c>
      <c r="Z351" s="16" t="e">
        <f t="shared" si="320"/>
        <v>#REF!</v>
      </c>
      <c r="AA351" s="36" t="e">
        <f t="shared" si="321"/>
        <v>#REF!</v>
      </c>
      <c r="AC351" s="16" t="e">
        <f t="shared" si="322"/>
        <v>#REF!</v>
      </c>
      <c r="AD351" s="3" t="e">
        <f t="shared" si="323"/>
        <v>#REF!</v>
      </c>
      <c r="AE351" s="97" t="e">
        <f t="shared" si="323"/>
        <v>#REF!</v>
      </c>
      <c r="AF351" s="97" t="e">
        <f t="shared" si="324"/>
        <v>#REF!</v>
      </c>
      <c r="AG351" s="3" t="e">
        <f t="shared" si="325"/>
        <v>#REF!</v>
      </c>
      <c r="AH351" s="16" t="e">
        <f t="shared" si="326"/>
        <v>#REF!</v>
      </c>
      <c r="AI351" s="16">
        <f t="shared" si="327"/>
        <v>400</v>
      </c>
      <c r="AK351" s="3">
        <f t="shared" si="328"/>
        <v>280</v>
      </c>
      <c r="AL351" s="204">
        <f t="shared" si="329"/>
        <v>280</v>
      </c>
    </row>
    <row r="352" spans="1:47" ht="13.5" hidden="1" outlineLevel="1" x14ac:dyDescent="0.15">
      <c r="A352" s="26">
        <v>9055</v>
      </c>
      <c r="B352" s="20" t="s">
        <v>506</v>
      </c>
      <c r="C352" s="16">
        <v>2200</v>
      </c>
      <c r="D352" s="3">
        <v>60</v>
      </c>
      <c r="E352" s="3"/>
      <c r="F352" s="102"/>
      <c r="G352" s="104" t="s">
        <v>406</v>
      </c>
      <c r="H352" s="104" t="s">
        <v>664</v>
      </c>
      <c r="I352" s="21">
        <f t="shared" si="312"/>
        <v>17940</v>
      </c>
      <c r="J352" s="3">
        <v>18000</v>
      </c>
      <c r="K352" s="15">
        <v>0.15</v>
      </c>
      <c r="L352" s="15">
        <v>0.2</v>
      </c>
      <c r="M352" s="58"/>
      <c r="N352" s="58">
        <v>0.03</v>
      </c>
      <c r="O352" s="92">
        <f t="shared" si="313"/>
        <v>60.200668896321069</v>
      </c>
      <c r="P352" s="92" t="e">
        <f t="shared" si="314"/>
        <v>#REF!</v>
      </c>
      <c r="Q352" s="92" t="e">
        <f t="shared" si="315"/>
        <v>#REF!</v>
      </c>
      <c r="R352" s="92">
        <f t="shared" si="316"/>
        <v>0</v>
      </c>
      <c r="S352" s="92" t="e">
        <f t="shared" si="317"/>
        <v>#REF!</v>
      </c>
      <c r="T352" s="3" t="e">
        <f>#REF!</f>
        <v>#REF!</v>
      </c>
      <c r="U352" s="3" t="e">
        <f>#REF!*D352</f>
        <v>#REF!</v>
      </c>
      <c r="V352" s="3">
        <f t="shared" si="318"/>
        <v>132</v>
      </c>
      <c r="W352" s="37" t="e">
        <f t="shared" si="319"/>
        <v>#REF!</v>
      </c>
      <c r="X352" s="60" t="e">
        <f>#REF!</f>
        <v>#REF!</v>
      </c>
      <c r="Y352" s="37" t="e">
        <f t="shared" si="330"/>
        <v>#REF!</v>
      </c>
      <c r="Z352" s="16" t="e">
        <f t="shared" si="320"/>
        <v>#REF!</v>
      </c>
      <c r="AA352" s="36" t="e">
        <f t="shared" si="321"/>
        <v>#REF!</v>
      </c>
      <c r="AC352" s="16" t="e">
        <f t="shared" si="322"/>
        <v>#REF!</v>
      </c>
      <c r="AD352" s="3" t="e">
        <f t="shared" si="323"/>
        <v>#REF!</v>
      </c>
      <c r="AE352" s="97" t="e">
        <f t="shared" si="323"/>
        <v>#REF!</v>
      </c>
      <c r="AF352" s="97" t="e">
        <f t="shared" si="324"/>
        <v>#REF!</v>
      </c>
      <c r="AG352" s="3" t="e">
        <f t="shared" si="325"/>
        <v>#REF!</v>
      </c>
      <c r="AH352" s="16" t="e">
        <f t="shared" si="326"/>
        <v>#REF!</v>
      </c>
      <c r="AI352" s="16">
        <f t="shared" si="327"/>
        <v>2200</v>
      </c>
      <c r="AK352" s="3">
        <f t="shared" si="328"/>
        <v>1540</v>
      </c>
      <c r="AL352" s="204">
        <f t="shared" si="329"/>
        <v>1540</v>
      </c>
    </row>
    <row r="353" spans="1:47" ht="13.5" hidden="1" outlineLevel="1" x14ac:dyDescent="0.15">
      <c r="A353" s="26">
        <v>9059</v>
      </c>
      <c r="B353" s="20" t="s">
        <v>817</v>
      </c>
      <c r="C353" s="16">
        <v>1400</v>
      </c>
      <c r="D353" s="3">
        <v>30</v>
      </c>
      <c r="E353" s="3"/>
      <c r="F353" s="103"/>
      <c r="G353" s="104">
        <v>214</v>
      </c>
      <c r="H353" s="104" t="s">
        <v>664</v>
      </c>
      <c r="I353" s="21">
        <f t="shared" si="312"/>
        <v>17940</v>
      </c>
      <c r="J353" s="3">
        <v>18000</v>
      </c>
      <c r="K353" s="15">
        <v>0.15</v>
      </c>
      <c r="L353" s="15">
        <v>0.2</v>
      </c>
      <c r="M353" s="58"/>
      <c r="N353" s="58">
        <v>0.03</v>
      </c>
      <c r="O353" s="92">
        <f t="shared" si="313"/>
        <v>30.100334448160535</v>
      </c>
      <c r="P353" s="92" t="e">
        <f t="shared" si="314"/>
        <v>#REF!</v>
      </c>
      <c r="Q353" s="92" t="e">
        <f t="shared" si="315"/>
        <v>#REF!</v>
      </c>
      <c r="R353" s="92">
        <f t="shared" si="316"/>
        <v>0</v>
      </c>
      <c r="S353" s="92" t="e">
        <f t="shared" si="317"/>
        <v>#REF!</v>
      </c>
      <c r="T353" s="3" t="e">
        <f>#REF!</f>
        <v>#REF!</v>
      </c>
      <c r="U353" s="3" t="e">
        <f>#REF!*D353</f>
        <v>#REF!</v>
      </c>
      <c r="V353" s="3">
        <f t="shared" si="318"/>
        <v>84</v>
      </c>
      <c r="W353" s="37" t="e">
        <f t="shared" si="319"/>
        <v>#REF!</v>
      </c>
      <c r="X353" s="60" t="e">
        <f>#REF!</f>
        <v>#REF!</v>
      </c>
      <c r="Y353" s="37" t="e">
        <f t="shared" si="330"/>
        <v>#REF!</v>
      </c>
      <c r="Z353" s="16" t="e">
        <f t="shared" si="320"/>
        <v>#REF!</v>
      </c>
      <c r="AA353" s="36" t="e">
        <f t="shared" si="321"/>
        <v>#REF!</v>
      </c>
      <c r="AC353" s="16" t="e">
        <f t="shared" si="322"/>
        <v>#REF!</v>
      </c>
      <c r="AD353" s="3" t="e">
        <f t="shared" si="323"/>
        <v>#REF!</v>
      </c>
      <c r="AE353" s="97" t="e">
        <f t="shared" si="323"/>
        <v>#REF!</v>
      </c>
      <c r="AF353" s="97" t="e">
        <f t="shared" si="324"/>
        <v>#REF!</v>
      </c>
      <c r="AG353" s="3" t="e">
        <f t="shared" si="325"/>
        <v>#REF!</v>
      </c>
      <c r="AH353" s="16" t="e">
        <f t="shared" si="326"/>
        <v>#REF!</v>
      </c>
      <c r="AI353" s="16">
        <f t="shared" si="327"/>
        <v>1400</v>
      </c>
      <c r="AK353" s="3">
        <f t="shared" si="328"/>
        <v>980</v>
      </c>
      <c r="AL353" s="204">
        <f t="shared" si="329"/>
        <v>979.99999999999989</v>
      </c>
      <c r="AM353" s="176"/>
      <c r="AN353" s="176"/>
    </row>
    <row r="354" spans="1:47" ht="13.5" hidden="1" outlineLevel="1" x14ac:dyDescent="0.15">
      <c r="A354" s="26">
        <v>9060</v>
      </c>
      <c r="B354" s="20" t="s">
        <v>818</v>
      </c>
      <c r="C354" s="16">
        <v>1400</v>
      </c>
      <c r="D354" s="3">
        <v>60</v>
      </c>
      <c r="E354" s="3"/>
      <c r="F354" s="103"/>
      <c r="G354" s="104">
        <v>214</v>
      </c>
      <c r="H354" s="104" t="s">
        <v>664</v>
      </c>
      <c r="I354" s="21">
        <f t="shared" si="312"/>
        <v>17940</v>
      </c>
      <c r="J354" s="3">
        <v>18000</v>
      </c>
      <c r="K354" s="15">
        <v>0.15</v>
      </c>
      <c r="L354" s="15">
        <v>0.2</v>
      </c>
      <c r="M354" s="58"/>
      <c r="N354" s="58">
        <v>0.03</v>
      </c>
      <c r="O354" s="92">
        <f t="shared" si="313"/>
        <v>60.200668896321069</v>
      </c>
      <c r="P354" s="92" t="e">
        <f t="shared" si="314"/>
        <v>#REF!</v>
      </c>
      <c r="Q354" s="92" t="e">
        <f t="shared" si="315"/>
        <v>#REF!</v>
      </c>
      <c r="R354" s="92">
        <f t="shared" si="316"/>
        <v>0</v>
      </c>
      <c r="S354" s="92" t="e">
        <f t="shared" si="317"/>
        <v>#REF!</v>
      </c>
      <c r="T354" s="3" t="e">
        <f>#REF!</f>
        <v>#REF!</v>
      </c>
      <c r="U354" s="3" t="e">
        <f>#REF!*D354</f>
        <v>#REF!</v>
      </c>
      <c r="V354" s="3">
        <f t="shared" si="318"/>
        <v>84</v>
      </c>
      <c r="W354" s="37" t="e">
        <f t="shared" si="319"/>
        <v>#REF!</v>
      </c>
      <c r="X354" s="60" t="e">
        <f>#REF!</f>
        <v>#REF!</v>
      </c>
      <c r="Y354" s="37" t="e">
        <f t="shared" si="330"/>
        <v>#REF!</v>
      </c>
      <c r="Z354" s="16" t="e">
        <f t="shared" si="320"/>
        <v>#REF!</v>
      </c>
      <c r="AA354" s="36" t="e">
        <f t="shared" si="321"/>
        <v>#REF!</v>
      </c>
      <c r="AC354" s="16" t="e">
        <f t="shared" si="322"/>
        <v>#REF!</v>
      </c>
      <c r="AD354" s="3" t="e">
        <f t="shared" si="323"/>
        <v>#REF!</v>
      </c>
      <c r="AE354" s="97" t="e">
        <f t="shared" si="323"/>
        <v>#REF!</v>
      </c>
      <c r="AF354" s="97" t="e">
        <f t="shared" si="324"/>
        <v>#REF!</v>
      </c>
      <c r="AG354" s="3" t="e">
        <f t="shared" si="325"/>
        <v>#REF!</v>
      </c>
      <c r="AH354" s="16" t="e">
        <f t="shared" si="326"/>
        <v>#REF!</v>
      </c>
      <c r="AI354" s="16">
        <f t="shared" si="327"/>
        <v>1400</v>
      </c>
      <c r="AK354" s="3">
        <f t="shared" si="328"/>
        <v>980</v>
      </c>
      <c r="AL354" s="204">
        <f t="shared" si="329"/>
        <v>979.99999999999989</v>
      </c>
      <c r="AM354" s="176"/>
      <c r="AN354" s="176"/>
    </row>
    <row r="355" spans="1:47" ht="13.5" hidden="1" outlineLevel="1" x14ac:dyDescent="0.15">
      <c r="A355" s="26">
        <v>9061</v>
      </c>
      <c r="B355" s="20" t="s">
        <v>819</v>
      </c>
      <c r="C355" s="16">
        <v>1500</v>
      </c>
      <c r="D355" s="3">
        <v>60</v>
      </c>
      <c r="E355" s="3"/>
      <c r="F355" s="103"/>
      <c r="G355" s="104">
        <v>214</v>
      </c>
      <c r="H355" s="104" t="s">
        <v>664</v>
      </c>
      <c r="I355" s="21">
        <f t="shared" si="312"/>
        <v>17940</v>
      </c>
      <c r="J355" s="3">
        <v>18000</v>
      </c>
      <c r="K355" s="15">
        <v>0.15</v>
      </c>
      <c r="L355" s="15">
        <v>0.2</v>
      </c>
      <c r="M355" s="58"/>
      <c r="N355" s="58">
        <v>0.03</v>
      </c>
      <c r="O355" s="92">
        <f t="shared" si="313"/>
        <v>60.200668896321069</v>
      </c>
      <c r="P355" s="92" t="e">
        <f t="shared" si="314"/>
        <v>#REF!</v>
      </c>
      <c r="Q355" s="92" t="e">
        <f t="shared" si="315"/>
        <v>#REF!</v>
      </c>
      <c r="R355" s="92">
        <f t="shared" si="316"/>
        <v>0</v>
      </c>
      <c r="S355" s="92" t="e">
        <f t="shared" si="317"/>
        <v>#REF!</v>
      </c>
      <c r="T355" s="3" t="e">
        <f>#REF!</f>
        <v>#REF!</v>
      </c>
      <c r="U355" s="3" t="e">
        <f>#REF!*D355</f>
        <v>#REF!</v>
      </c>
      <c r="V355" s="3">
        <f t="shared" si="318"/>
        <v>90</v>
      </c>
      <c r="W355" s="37" t="e">
        <f t="shared" si="319"/>
        <v>#REF!</v>
      </c>
      <c r="X355" s="60" t="e">
        <f>#REF!</f>
        <v>#REF!</v>
      </c>
      <c r="Y355" s="37" t="e">
        <f t="shared" si="330"/>
        <v>#REF!</v>
      </c>
      <c r="Z355" s="16" t="e">
        <f t="shared" si="320"/>
        <v>#REF!</v>
      </c>
      <c r="AA355" s="36" t="e">
        <f t="shared" si="321"/>
        <v>#REF!</v>
      </c>
      <c r="AC355" s="16" t="e">
        <f t="shared" si="322"/>
        <v>#REF!</v>
      </c>
      <c r="AD355" s="3" t="e">
        <f t="shared" ref="AD355:AE363" si="332">T355</f>
        <v>#REF!</v>
      </c>
      <c r="AE355" s="97" t="e">
        <f t="shared" si="332"/>
        <v>#REF!</v>
      </c>
      <c r="AF355" s="97" t="e">
        <f t="shared" si="324"/>
        <v>#REF!</v>
      </c>
      <c r="AG355" s="3" t="e">
        <f t="shared" si="325"/>
        <v>#REF!</v>
      </c>
      <c r="AH355" s="16" t="e">
        <f t="shared" si="326"/>
        <v>#REF!</v>
      </c>
      <c r="AI355" s="16">
        <f t="shared" si="327"/>
        <v>1500</v>
      </c>
      <c r="AK355" s="3">
        <f t="shared" si="328"/>
        <v>1050</v>
      </c>
      <c r="AL355" s="204">
        <f t="shared" si="329"/>
        <v>1050</v>
      </c>
      <c r="AM355" s="176"/>
      <c r="AN355" s="176"/>
    </row>
    <row r="356" spans="1:47" ht="13.5" hidden="1" outlineLevel="1" x14ac:dyDescent="0.15">
      <c r="A356" s="26">
        <v>9062</v>
      </c>
      <c r="B356" s="20" t="s">
        <v>820</v>
      </c>
      <c r="C356" s="16">
        <v>1800</v>
      </c>
      <c r="D356" s="3">
        <v>60</v>
      </c>
      <c r="E356" s="3"/>
      <c r="F356" s="103"/>
      <c r="G356" s="104">
        <v>214</v>
      </c>
      <c r="H356" s="104" t="s">
        <v>664</v>
      </c>
      <c r="I356" s="21">
        <f t="shared" si="312"/>
        <v>17940</v>
      </c>
      <c r="J356" s="3">
        <v>18000</v>
      </c>
      <c r="K356" s="15">
        <v>0.15</v>
      </c>
      <c r="L356" s="15">
        <v>0.2</v>
      </c>
      <c r="M356" s="58"/>
      <c r="N356" s="58">
        <v>0.03</v>
      </c>
      <c r="O356" s="92">
        <f t="shared" si="313"/>
        <v>60.200668896321069</v>
      </c>
      <c r="P356" s="92" t="e">
        <f t="shared" si="314"/>
        <v>#REF!</v>
      </c>
      <c r="Q356" s="92" t="e">
        <f t="shared" si="315"/>
        <v>#REF!</v>
      </c>
      <c r="R356" s="92">
        <f t="shared" si="316"/>
        <v>0</v>
      </c>
      <c r="S356" s="92" t="e">
        <f t="shared" si="317"/>
        <v>#REF!</v>
      </c>
      <c r="T356" s="3" t="e">
        <f>#REF!</f>
        <v>#REF!</v>
      </c>
      <c r="U356" s="3" t="e">
        <f>#REF!*D356</f>
        <v>#REF!</v>
      </c>
      <c r="V356" s="3">
        <f t="shared" si="318"/>
        <v>108</v>
      </c>
      <c r="W356" s="37" t="e">
        <f t="shared" si="319"/>
        <v>#REF!</v>
      </c>
      <c r="X356" s="60" t="e">
        <f>#REF!</f>
        <v>#REF!</v>
      </c>
      <c r="Y356" s="37" t="e">
        <f t="shared" si="330"/>
        <v>#REF!</v>
      </c>
      <c r="Z356" s="16" t="e">
        <f t="shared" si="320"/>
        <v>#REF!</v>
      </c>
      <c r="AA356" s="36" t="e">
        <f t="shared" si="321"/>
        <v>#REF!</v>
      </c>
      <c r="AC356" s="16" t="e">
        <f t="shared" si="322"/>
        <v>#REF!</v>
      </c>
      <c r="AD356" s="3" t="e">
        <f t="shared" si="332"/>
        <v>#REF!</v>
      </c>
      <c r="AE356" s="97" t="e">
        <f t="shared" si="332"/>
        <v>#REF!</v>
      </c>
      <c r="AF356" s="97" t="e">
        <f t="shared" si="324"/>
        <v>#REF!</v>
      </c>
      <c r="AG356" s="3" t="e">
        <f t="shared" si="325"/>
        <v>#REF!</v>
      </c>
      <c r="AH356" s="16" t="e">
        <f t="shared" si="326"/>
        <v>#REF!</v>
      </c>
      <c r="AI356" s="16">
        <f t="shared" si="327"/>
        <v>1800</v>
      </c>
      <c r="AK356" s="3">
        <f t="shared" si="328"/>
        <v>1260</v>
      </c>
      <c r="AL356" s="204">
        <f t="shared" si="329"/>
        <v>1260</v>
      </c>
      <c r="AM356" s="176"/>
      <c r="AN356" s="176"/>
    </row>
    <row r="357" spans="1:47" ht="13.5" hidden="1" outlineLevel="1" x14ac:dyDescent="0.15">
      <c r="A357" s="26">
        <v>9063</v>
      </c>
      <c r="B357" s="20" t="s">
        <v>821</v>
      </c>
      <c r="C357" s="16">
        <v>1900</v>
      </c>
      <c r="D357" s="3">
        <v>60</v>
      </c>
      <c r="E357" s="3"/>
      <c r="F357" s="103"/>
      <c r="G357" s="104">
        <v>214</v>
      </c>
      <c r="H357" s="104" t="s">
        <v>664</v>
      </c>
      <c r="I357" s="21">
        <f t="shared" si="312"/>
        <v>17940</v>
      </c>
      <c r="J357" s="3">
        <v>18000</v>
      </c>
      <c r="K357" s="15">
        <v>0.15</v>
      </c>
      <c r="L357" s="15">
        <v>0.2</v>
      </c>
      <c r="M357" s="58"/>
      <c r="N357" s="58">
        <v>0.03</v>
      </c>
      <c r="O357" s="92">
        <f t="shared" si="313"/>
        <v>60.200668896321069</v>
      </c>
      <c r="P357" s="92" t="e">
        <f t="shared" si="314"/>
        <v>#REF!</v>
      </c>
      <c r="Q357" s="92" t="e">
        <f t="shared" si="315"/>
        <v>#REF!</v>
      </c>
      <c r="R357" s="92">
        <f t="shared" si="316"/>
        <v>0</v>
      </c>
      <c r="S357" s="92" t="e">
        <f t="shared" si="317"/>
        <v>#REF!</v>
      </c>
      <c r="T357" s="3" t="e">
        <f>#REF!</f>
        <v>#REF!</v>
      </c>
      <c r="U357" s="3" t="e">
        <f>#REF!*D357</f>
        <v>#REF!</v>
      </c>
      <c r="V357" s="3">
        <f t="shared" si="318"/>
        <v>114</v>
      </c>
      <c r="W357" s="37" t="e">
        <f t="shared" si="319"/>
        <v>#REF!</v>
      </c>
      <c r="X357" s="60" t="e">
        <f>#REF!</f>
        <v>#REF!</v>
      </c>
      <c r="Y357" s="37" t="e">
        <f t="shared" si="330"/>
        <v>#REF!</v>
      </c>
      <c r="Z357" s="16" t="e">
        <f t="shared" si="320"/>
        <v>#REF!</v>
      </c>
      <c r="AA357" s="36" t="e">
        <f t="shared" si="321"/>
        <v>#REF!</v>
      </c>
      <c r="AC357" s="16" t="e">
        <f t="shared" si="322"/>
        <v>#REF!</v>
      </c>
      <c r="AD357" s="3" t="e">
        <f t="shared" si="332"/>
        <v>#REF!</v>
      </c>
      <c r="AE357" s="97" t="e">
        <f t="shared" si="332"/>
        <v>#REF!</v>
      </c>
      <c r="AF357" s="97" t="e">
        <f t="shared" si="324"/>
        <v>#REF!</v>
      </c>
      <c r="AG357" s="3" t="e">
        <f t="shared" si="325"/>
        <v>#REF!</v>
      </c>
      <c r="AH357" s="16" t="e">
        <f t="shared" si="326"/>
        <v>#REF!</v>
      </c>
      <c r="AI357" s="16">
        <f t="shared" si="327"/>
        <v>1900</v>
      </c>
      <c r="AK357" s="3">
        <f t="shared" si="328"/>
        <v>1330</v>
      </c>
      <c r="AL357" s="204">
        <f t="shared" si="329"/>
        <v>1330</v>
      </c>
      <c r="AM357" s="176"/>
      <c r="AN357" s="176"/>
    </row>
    <row r="358" spans="1:47" ht="13.5" hidden="1" outlineLevel="1" x14ac:dyDescent="0.15">
      <c r="A358" s="26">
        <v>9064</v>
      </c>
      <c r="B358" s="20" t="s">
        <v>822</v>
      </c>
      <c r="C358" s="16">
        <v>2200</v>
      </c>
      <c r="D358" s="3">
        <v>60</v>
      </c>
      <c r="E358" s="3"/>
      <c r="F358" s="103"/>
      <c r="G358" s="104">
        <v>214</v>
      </c>
      <c r="H358" s="104" t="s">
        <v>664</v>
      </c>
      <c r="I358" s="21">
        <f t="shared" si="312"/>
        <v>17940</v>
      </c>
      <c r="J358" s="3">
        <v>18000</v>
      </c>
      <c r="K358" s="15">
        <v>0.15</v>
      </c>
      <c r="L358" s="15">
        <v>0.2</v>
      </c>
      <c r="M358" s="58"/>
      <c r="N358" s="58">
        <v>0.03</v>
      </c>
      <c r="O358" s="92">
        <f t="shared" si="313"/>
        <v>60.200668896321069</v>
      </c>
      <c r="P358" s="92" t="e">
        <f t="shared" si="314"/>
        <v>#REF!</v>
      </c>
      <c r="Q358" s="92" t="e">
        <f t="shared" si="315"/>
        <v>#REF!</v>
      </c>
      <c r="R358" s="92">
        <f t="shared" si="316"/>
        <v>0</v>
      </c>
      <c r="S358" s="92" t="e">
        <f t="shared" si="317"/>
        <v>#REF!</v>
      </c>
      <c r="T358" s="3" t="e">
        <f>#REF!</f>
        <v>#REF!</v>
      </c>
      <c r="U358" s="3" t="e">
        <f>#REF!*D358</f>
        <v>#REF!</v>
      </c>
      <c r="V358" s="3">
        <f t="shared" si="318"/>
        <v>132</v>
      </c>
      <c r="W358" s="37" t="e">
        <f t="shared" si="319"/>
        <v>#REF!</v>
      </c>
      <c r="X358" s="60" t="e">
        <f>#REF!</f>
        <v>#REF!</v>
      </c>
      <c r="Y358" s="37" t="e">
        <f t="shared" si="330"/>
        <v>#REF!</v>
      </c>
      <c r="Z358" s="16" t="e">
        <f t="shared" si="320"/>
        <v>#REF!</v>
      </c>
      <c r="AA358" s="36" t="e">
        <f t="shared" si="321"/>
        <v>#REF!</v>
      </c>
      <c r="AC358" s="16" t="e">
        <f t="shared" si="322"/>
        <v>#REF!</v>
      </c>
      <c r="AD358" s="3" t="e">
        <f t="shared" si="332"/>
        <v>#REF!</v>
      </c>
      <c r="AE358" s="97" t="e">
        <f t="shared" si="332"/>
        <v>#REF!</v>
      </c>
      <c r="AF358" s="97" t="e">
        <f t="shared" si="324"/>
        <v>#REF!</v>
      </c>
      <c r="AG358" s="3" t="e">
        <f t="shared" si="325"/>
        <v>#REF!</v>
      </c>
      <c r="AH358" s="16" t="e">
        <f t="shared" si="326"/>
        <v>#REF!</v>
      </c>
      <c r="AI358" s="16">
        <f t="shared" si="327"/>
        <v>2200</v>
      </c>
      <c r="AK358" s="3">
        <f t="shared" si="328"/>
        <v>1540</v>
      </c>
      <c r="AL358" s="204">
        <f t="shared" si="329"/>
        <v>1540</v>
      </c>
      <c r="AM358" s="176"/>
      <c r="AN358" s="176"/>
    </row>
    <row r="359" spans="1:47" ht="13.5" hidden="1" outlineLevel="1" x14ac:dyDescent="0.15">
      <c r="A359" s="26">
        <v>9065</v>
      </c>
      <c r="B359" s="20" t="s">
        <v>823</v>
      </c>
      <c r="C359" s="16">
        <v>2300</v>
      </c>
      <c r="D359" s="3">
        <v>60</v>
      </c>
      <c r="E359" s="3"/>
      <c r="F359" s="103"/>
      <c r="G359" s="104">
        <v>214</v>
      </c>
      <c r="H359" s="104" t="s">
        <v>664</v>
      </c>
      <c r="I359" s="21">
        <f t="shared" si="312"/>
        <v>17940</v>
      </c>
      <c r="J359" s="3">
        <v>18000</v>
      </c>
      <c r="K359" s="15">
        <v>0.15</v>
      </c>
      <c r="L359" s="15">
        <v>0.2</v>
      </c>
      <c r="M359" s="58"/>
      <c r="N359" s="58">
        <v>0.03</v>
      </c>
      <c r="O359" s="92">
        <f t="shared" si="313"/>
        <v>60.200668896321069</v>
      </c>
      <c r="P359" s="92" t="e">
        <f t="shared" si="314"/>
        <v>#REF!</v>
      </c>
      <c r="Q359" s="92" t="e">
        <f t="shared" si="315"/>
        <v>#REF!</v>
      </c>
      <c r="R359" s="92">
        <f t="shared" si="316"/>
        <v>0</v>
      </c>
      <c r="S359" s="92" t="e">
        <f t="shared" si="317"/>
        <v>#REF!</v>
      </c>
      <c r="T359" s="3" t="e">
        <f>#REF!</f>
        <v>#REF!</v>
      </c>
      <c r="U359" s="3" t="e">
        <f>#REF!*D359</f>
        <v>#REF!</v>
      </c>
      <c r="V359" s="3">
        <f t="shared" si="318"/>
        <v>138</v>
      </c>
      <c r="W359" s="37" t="e">
        <f t="shared" si="319"/>
        <v>#REF!</v>
      </c>
      <c r="X359" s="60" t="e">
        <f>#REF!</f>
        <v>#REF!</v>
      </c>
      <c r="Y359" s="37" t="e">
        <f t="shared" si="330"/>
        <v>#REF!</v>
      </c>
      <c r="Z359" s="16" t="e">
        <f t="shared" si="320"/>
        <v>#REF!</v>
      </c>
      <c r="AA359" s="36" t="e">
        <f t="shared" si="321"/>
        <v>#REF!</v>
      </c>
      <c r="AC359" s="16" t="e">
        <f t="shared" si="322"/>
        <v>#REF!</v>
      </c>
      <c r="AD359" s="3" t="e">
        <f t="shared" si="332"/>
        <v>#REF!</v>
      </c>
      <c r="AE359" s="97" t="e">
        <f t="shared" si="332"/>
        <v>#REF!</v>
      </c>
      <c r="AF359" s="97" t="e">
        <f t="shared" si="324"/>
        <v>#REF!</v>
      </c>
      <c r="AG359" s="3" t="e">
        <f t="shared" si="325"/>
        <v>#REF!</v>
      </c>
      <c r="AH359" s="16" t="e">
        <f t="shared" si="326"/>
        <v>#REF!</v>
      </c>
      <c r="AI359" s="16">
        <f t="shared" si="327"/>
        <v>2300</v>
      </c>
      <c r="AK359" s="3">
        <f t="shared" si="328"/>
        <v>1610</v>
      </c>
      <c r="AL359" s="204">
        <f t="shared" si="329"/>
        <v>1610</v>
      </c>
      <c r="AM359" s="176"/>
      <c r="AN359" s="176"/>
    </row>
    <row r="360" spans="1:47" ht="13.5" hidden="1" outlineLevel="1" x14ac:dyDescent="0.15">
      <c r="A360" s="26">
        <v>9066</v>
      </c>
      <c r="B360" s="20" t="s">
        <v>824</v>
      </c>
      <c r="C360" s="16">
        <v>2600</v>
      </c>
      <c r="D360" s="3">
        <v>60</v>
      </c>
      <c r="E360" s="3"/>
      <c r="F360" s="103"/>
      <c r="G360" s="104">
        <v>214</v>
      </c>
      <c r="H360" s="104" t="s">
        <v>664</v>
      </c>
      <c r="I360" s="21">
        <f t="shared" si="312"/>
        <v>17940</v>
      </c>
      <c r="J360" s="3">
        <v>18000</v>
      </c>
      <c r="K360" s="15">
        <v>0.15</v>
      </c>
      <c r="L360" s="15">
        <v>0.2</v>
      </c>
      <c r="M360" s="58"/>
      <c r="N360" s="58">
        <v>0.03</v>
      </c>
      <c r="O360" s="92">
        <f t="shared" si="313"/>
        <v>60.200668896321069</v>
      </c>
      <c r="P360" s="92" t="e">
        <f t="shared" si="314"/>
        <v>#REF!</v>
      </c>
      <c r="Q360" s="92" t="e">
        <f t="shared" si="315"/>
        <v>#REF!</v>
      </c>
      <c r="R360" s="92">
        <f t="shared" si="316"/>
        <v>0</v>
      </c>
      <c r="S360" s="92" t="e">
        <f t="shared" si="317"/>
        <v>#REF!</v>
      </c>
      <c r="T360" s="3" t="e">
        <f>#REF!</f>
        <v>#REF!</v>
      </c>
      <c r="U360" s="3" t="e">
        <f>#REF!*D360</f>
        <v>#REF!</v>
      </c>
      <c r="V360" s="3">
        <f t="shared" si="318"/>
        <v>156</v>
      </c>
      <c r="W360" s="37" t="e">
        <f t="shared" si="319"/>
        <v>#REF!</v>
      </c>
      <c r="X360" s="60" t="e">
        <f>#REF!</f>
        <v>#REF!</v>
      </c>
      <c r="Y360" s="37" t="e">
        <f t="shared" si="330"/>
        <v>#REF!</v>
      </c>
      <c r="Z360" s="16" t="e">
        <f t="shared" si="320"/>
        <v>#REF!</v>
      </c>
      <c r="AA360" s="36" t="e">
        <f t="shared" si="321"/>
        <v>#REF!</v>
      </c>
      <c r="AC360" s="16" t="e">
        <f t="shared" si="322"/>
        <v>#REF!</v>
      </c>
      <c r="AD360" s="3" t="e">
        <f t="shared" si="332"/>
        <v>#REF!</v>
      </c>
      <c r="AE360" s="97" t="e">
        <f t="shared" si="332"/>
        <v>#REF!</v>
      </c>
      <c r="AF360" s="97" t="e">
        <f t="shared" si="324"/>
        <v>#REF!</v>
      </c>
      <c r="AG360" s="3" t="e">
        <f t="shared" si="325"/>
        <v>#REF!</v>
      </c>
      <c r="AH360" s="16" t="e">
        <f t="shared" si="326"/>
        <v>#REF!</v>
      </c>
      <c r="AI360" s="16">
        <f t="shared" si="327"/>
        <v>2600</v>
      </c>
      <c r="AK360" s="3">
        <f t="shared" si="328"/>
        <v>1820</v>
      </c>
      <c r="AL360" s="204">
        <f t="shared" si="329"/>
        <v>1819.9999999999998</v>
      </c>
      <c r="AM360" s="176"/>
      <c r="AN360" s="176"/>
    </row>
    <row r="361" spans="1:47" ht="13.5" hidden="1" outlineLevel="1" x14ac:dyDescent="0.15">
      <c r="A361" s="26">
        <v>9067</v>
      </c>
      <c r="B361" s="20" t="s">
        <v>825</v>
      </c>
      <c r="C361" s="16">
        <v>2700</v>
      </c>
      <c r="D361" s="3">
        <v>60</v>
      </c>
      <c r="E361" s="3"/>
      <c r="F361" s="103"/>
      <c r="G361" s="104">
        <v>214</v>
      </c>
      <c r="H361" s="104" t="s">
        <v>664</v>
      </c>
      <c r="I361" s="21">
        <f t="shared" si="312"/>
        <v>17940</v>
      </c>
      <c r="J361" s="3">
        <v>18000</v>
      </c>
      <c r="K361" s="15">
        <v>0.15</v>
      </c>
      <c r="L361" s="15">
        <v>0.2</v>
      </c>
      <c r="M361" s="58"/>
      <c r="N361" s="58">
        <v>0.03</v>
      </c>
      <c r="O361" s="92">
        <f t="shared" si="313"/>
        <v>60.200668896321069</v>
      </c>
      <c r="P361" s="92" t="e">
        <f t="shared" si="314"/>
        <v>#REF!</v>
      </c>
      <c r="Q361" s="92" t="e">
        <f t="shared" si="315"/>
        <v>#REF!</v>
      </c>
      <c r="R361" s="92">
        <f t="shared" si="316"/>
        <v>0</v>
      </c>
      <c r="S361" s="92" t="e">
        <f t="shared" si="317"/>
        <v>#REF!</v>
      </c>
      <c r="T361" s="3" t="e">
        <f>#REF!</f>
        <v>#REF!</v>
      </c>
      <c r="U361" s="3" t="e">
        <f>#REF!*D361</f>
        <v>#REF!</v>
      </c>
      <c r="V361" s="3">
        <f t="shared" si="318"/>
        <v>162</v>
      </c>
      <c r="W361" s="37" t="e">
        <f t="shared" si="319"/>
        <v>#REF!</v>
      </c>
      <c r="X361" s="60" t="e">
        <f>#REF!</f>
        <v>#REF!</v>
      </c>
      <c r="Y361" s="37" t="e">
        <f t="shared" si="330"/>
        <v>#REF!</v>
      </c>
      <c r="Z361" s="16" t="e">
        <f t="shared" si="320"/>
        <v>#REF!</v>
      </c>
      <c r="AA361" s="36" t="e">
        <f t="shared" si="321"/>
        <v>#REF!</v>
      </c>
      <c r="AC361" s="16" t="e">
        <f t="shared" si="322"/>
        <v>#REF!</v>
      </c>
      <c r="AD361" s="3" t="e">
        <f t="shared" si="332"/>
        <v>#REF!</v>
      </c>
      <c r="AE361" s="97" t="e">
        <f t="shared" si="332"/>
        <v>#REF!</v>
      </c>
      <c r="AF361" s="97" t="e">
        <f t="shared" si="324"/>
        <v>#REF!</v>
      </c>
      <c r="AG361" s="3" t="e">
        <f t="shared" si="325"/>
        <v>#REF!</v>
      </c>
      <c r="AH361" s="16" t="e">
        <f t="shared" si="326"/>
        <v>#REF!</v>
      </c>
      <c r="AI361" s="16">
        <f t="shared" si="327"/>
        <v>2700</v>
      </c>
      <c r="AK361" s="3">
        <f t="shared" si="328"/>
        <v>1890</v>
      </c>
      <c r="AL361" s="204">
        <f t="shared" si="329"/>
        <v>1889.9999999999998</v>
      </c>
      <c r="AM361" s="176"/>
      <c r="AN361" s="176"/>
    </row>
    <row r="362" spans="1:47" ht="13.5" hidden="1" outlineLevel="1" x14ac:dyDescent="0.15">
      <c r="A362" s="26">
        <v>9068</v>
      </c>
      <c r="B362" s="20" t="s">
        <v>826</v>
      </c>
      <c r="C362" s="16">
        <v>3000</v>
      </c>
      <c r="D362" s="3">
        <v>60</v>
      </c>
      <c r="E362" s="3"/>
      <c r="F362" s="103"/>
      <c r="G362" s="104">
        <v>214</v>
      </c>
      <c r="H362" s="104" t="s">
        <v>664</v>
      </c>
      <c r="I362" s="21">
        <f t="shared" si="312"/>
        <v>17940</v>
      </c>
      <c r="J362" s="3">
        <v>18000</v>
      </c>
      <c r="K362" s="15">
        <v>0.15</v>
      </c>
      <c r="L362" s="15">
        <v>0.2</v>
      </c>
      <c r="M362" s="58"/>
      <c r="N362" s="58">
        <v>0.03</v>
      </c>
      <c r="O362" s="92">
        <f t="shared" si="313"/>
        <v>60.200668896321069</v>
      </c>
      <c r="P362" s="92" t="e">
        <f t="shared" si="314"/>
        <v>#REF!</v>
      </c>
      <c r="Q362" s="92" t="e">
        <f t="shared" si="315"/>
        <v>#REF!</v>
      </c>
      <c r="R362" s="92">
        <f t="shared" si="316"/>
        <v>0</v>
      </c>
      <c r="S362" s="92" t="e">
        <f t="shared" si="317"/>
        <v>#REF!</v>
      </c>
      <c r="T362" s="3" t="e">
        <f>#REF!</f>
        <v>#REF!</v>
      </c>
      <c r="U362" s="3" t="e">
        <f>#REF!*D362</f>
        <v>#REF!</v>
      </c>
      <c r="V362" s="3">
        <f t="shared" si="318"/>
        <v>180</v>
      </c>
      <c r="W362" s="37" t="e">
        <f t="shared" si="319"/>
        <v>#REF!</v>
      </c>
      <c r="X362" s="60" t="e">
        <f>#REF!</f>
        <v>#REF!</v>
      </c>
      <c r="Y362" s="37" t="e">
        <f t="shared" si="330"/>
        <v>#REF!</v>
      </c>
      <c r="Z362" s="16" t="e">
        <f t="shared" si="320"/>
        <v>#REF!</v>
      </c>
      <c r="AA362" s="36" t="e">
        <f t="shared" si="321"/>
        <v>#REF!</v>
      </c>
      <c r="AC362" s="16" t="e">
        <f t="shared" si="322"/>
        <v>#REF!</v>
      </c>
      <c r="AD362" s="3" t="e">
        <f t="shared" si="332"/>
        <v>#REF!</v>
      </c>
      <c r="AE362" s="97" t="e">
        <f t="shared" si="332"/>
        <v>#REF!</v>
      </c>
      <c r="AF362" s="97" t="e">
        <f t="shared" si="324"/>
        <v>#REF!</v>
      </c>
      <c r="AG362" s="3" t="e">
        <f t="shared" si="325"/>
        <v>#REF!</v>
      </c>
      <c r="AH362" s="16" t="e">
        <f t="shared" si="326"/>
        <v>#REF!</v>
      </c>
      <c r="AI362" s="16">
        <f t="shared" si="327"/>
        <v>3000</v>
      </c>
      <c r="AK362" s="3">
        <f t="shared" si="328"/>
        <v>2100</v>
      </c>
      <c r="AL362" s="204">
        <f t="shared" si="329"/>
        <v>2100</v>
      </c>
      <c r="AM362" s="176"/>
      <c r="AN362" s="176"/>
    </row>
    <row r="363" spans="1:47" ht="13.5" hidden="1" outlineLevel="1" x14ac:dyDescent="0.15">
      <c r="A363" s="26">
        <v>9069</v>
      </c>
      <c r="B363" s="20" t="s">
        <v>827</v>
      </c>
      <c r="C363" s="16">
        <v>3100</v>
      </c>
      <c r="D363" s="3">
        <v>60</v>
      </c>
      <c r="E363" s="3"/>
      <c r="F363" s="103"/>
      <c r="G363" s="104">
        <v>214</v>
      </c>
      <c r="H363" s="104" t="s">
        <v>664</v>
      </c>
      <c r="I363" s="21">
        <f t="shared" si="312"/>
        <v>17940</v>
      </c>
      <c r="J363" s="3">
        <v>18000</v>
      </c>
      <c r="K363" s="15">
        <v>0.15</v>
      </c>
      <c r="L363" s="15">
        <v>0.2</v>
      </c>
      <c r="M363" s="58"/>
      <c r="N363" s="58">
        <v>0.03</v>
      </c>
      <c r="O363" s="92">
        <f t="shared" si="313"/>
        <v>60.200668896321069</v>
      </c>
      <c r="P363" s="92" t="e">
        <f t="shared" si="314"/>
        <v>#REF!</v>
      </c>
      <c r="Q363" s="92" t="e">
        <f t="shared" si="315"/>
        <v>#REF!</v>
      </c>
      <c r="R363" s="92">
        <f t="shared" si="316"/>
        <v>0</v>
      </c>
      <c r="S363" s="92" t="e">
        <f t="shared" si="317"/>
        <v>#REF!</v>
      </c>
      <c r="T363" s="3" t="e">
        <f>#REF!</f>
        <v>#REF!</v>
      </c>
      <c r="U363" s="3" t="e">
        <f>#REF!*D363</f>
        <v>#REF!</v>
      </c>
      <c r="V363" s="3">
        <f t="shared" si="318"/>
        <v>186</v>
      </c>
      <c r="W363" s="37" t="e">
        <f t="shared" si="319"/>
        <v>#REF!</v>
      </c>
      <c r="X363" s="60" t="e">
        <f>#REF!</f>
        <v>#REF!</v>
      </c>
      <c r="Y363" s="37" t="e">
        <f t="shared" si="330"/>
        <v>#REF!</v>
      </c>
      <c r="Z363" s="16" t="e">
        <f t="shared" si="320"/>
        <v>#REF!</v>
      </c>
      <c r="AA363" s="36" t="e">
        <f t="shared" si="321"/>
        <v>#REF!</v>
      </c>
      <c r="AC363" s="16" t="e">
        <f t="shared" si="322"/>
        <v>#REF!</v>
      </c>
      <c r="AD363" s="3" t="e">
        <f t="shared" si="332"/>
        <v>#REF!</v>
      </c>
      <c r="AE363" s="97" t="e">
        <f t="shared" si="332"/>
        <v>#REF!</v>
      </c>
      <c r="AF363" s="97" t="e">
        <f t="shared" si="324"/>
        <v>#REF!</v>
      </c>
      <c r="AG363" s="3" t="e">
        <f t="shared" si="325"/>
        <v>#REF!</v>
      </c>
      <c r="AH363" s="16" t="e">
        <f t="shared" si="326"/>
        <v>#REF!</v>
      </c>
      <c r="AI363" s="16">
        <f t="shared" si="327"/>
        <v>3100</v>
      </c>
      <c r="AK363" s="3">
        <f t="shared" si="328"/>
        <v>2170</v>
      </c>
      <c r="AL363" s="204">
        <f t="shared" si="329"/>
        <v>2170</v>
      </c>
      <c r="AM363" s="176"/>
      <c r="AN363" s="176"/>
    </row>
    <row r="364" spans="1:47" s="12" customFormat="1" ht="13.5" hidden="1" x14ac:dyDescent="0.15">
      <c r="A364" s="25">
        <v>11000</v>
      </c>
      <c r="B364" s="56" t="s">
        <v>68</v>
      </c>
      <c r="C364" s="212"/>
      <c r="D364" s="56"/>
      <c r="E364" s="56"/>
      <c r="F364" s="128"/>
      <c r="G364" s="137"/>
      <c r="H364" s="137"/>
      <c r="I364" s="5"/>
      <c r="J364" s="6"/>
      <c r="K364" s="7"/>
      <c r="L364" s="7"/>
      <c r="M364" s="7"/>
      <c r="N364" s="7"/>
      <c r="O364" s="8"/>
      <c r="P364" s="8"/>
      <c r="Q364" s="8"/>
      <c r="R364" s="8"/>
      <c r="S364" s="8"/>
      <c r="T364" s="6"/>
      <c r="U364" s="6"/>
      <c r="V364" s="6"/>
      <c r="W364" s="5"/>
      <c r="X364" s="5"/>
      <c r="Y364" s="5"/>
      <c r="Z364" s="5"/>
      <c r="AA364" s="10"/>
      <c r="AB364" s="11"/>
      <c r="AC364" s="212"/>
      <c r="AD364" s="57"/>
      <c r="AE364" s="96"/>
      <c r="AF364" s="96"/>
      <c r="AG364" s="57"/>
      <c r="AH364" s="212"/>
      <c r="AI364" s="212"/>
      <c r="AK364" s="57"/>
      <c r="AL364" s="204"/>
      <c r="AM364" s="180"/>
      <c r="AN364" s="180"/>
      <c r="AO364" s="182"/>
      <c r="AQ364" s="177"/>
      <c r="AR364" s="185"/>
      <c r="AT364" s="177"/>
      <c r="AU364" s="185"/>
    </row>
    <row r="365" spans="1:47" ht="13.5" hidden="1" outlineLevel="1" x14ac:dyDescent="0.15">
      <c r="A365" s="26">
        <v>11001</v>
      </c>
      <c r="B365" s="20" t="s">
        <v>166</v>
      </c>
      <c r="C365" s="16">
        <v>380</v>
      </c>
      <c r="D365" s="3">
        <v>30</v>
      </c>
      <c r="E365" s="3">
        <v>7</v>
      </c>
      <c r="F365" s="103" t="s">
        <v>156</v>
      </c>
      <c r="G365" s="104">
        <v>219</v>
      </c>
      <c r="H365" s="104" t="s">
        <v>179</v>
      </c>
      <c r="I365" s="21">
        <f t="shared" ref="I365:I378" si="333">((247*12)+(52*7)+(52*5))*60/12</f>
        <v>17940</v>
      </c>
      <c r="J365" s="3">
        <v>28500</v>
      </c>
      <c r="K365" s="15">
        <v>0.15</v>
      </c>
      <c r="L365" s="15"/>
      <c r="M365" s="58"/>
      <c r="N365" s="58">
        <v>0.03</v>
      </c>
      <c r="O365" s="92">
        <f t="shared" ref="O365:O378" si="334">J365/I365*D365</f>
        <v>47.658862876254183</v>
      </c>
      <c r="P365" s="92" t="e">
        <f t="shared" ref="P365:P378" si="335">(C365-T365-U365)*K365</f>
        <v>#REF!</v>
      </c>
      <c r="Q365" s="92" t="e">
        <f t="shared" ref="Q365:Q378" si="336">(C365-T365-U365)*L365</f>
        <v>#REF!</v>
      </c>
      <c r="R365" s="92">
        <f t="shared" ref="R365:R378" si="337">(C365*M365)</f>
        <v>0</v>
      </c>
      <c r="S365" s="92" t="e">
        <f t="shared" ref="S365:S378" si="338">(C365-T365-U365)*N365</f>
        <v>#REF!</v>
      </c>
      <c r="T365" s="3" t="e">
        <f>#REF!</f>
        <v>#REF!</v>
      </c>
      <c r="U365" s="3" t="e">
        <f>#REF!*D365</f>
        <v>#REF!</v>
      </c>
      <c r="V365" s="3">
        <f t="shared" ref="V365:V378" si="339">C365*0.06</f>
        <v>22.8</v>
      </c>
      <c r="W365" s="37" t="e">
        <f t="shared" ref="W365:W378" si="340">SUM(O365:V365)</f>
        <v>#REF!</v>
      </c>
      <c r="X365" s="60" t="e">
        <f>#REF!</f>
        <v>#REF!</v>
      </c>
      <c r="Y365" s="37" t="e">
        <f t="shared" ref="Y365:Y378" si="341">O365*X365</f>
        <v>#REF!</v>
      </c>
      <c r="Z365" s="16" t="e">
        <f t="shared" ref="Z365:Z378" si="342">W365+Y365</f>
        <v>#REF!</v>
      </c>
      <c r="AA365" s="36" t="e">
        <f t="shared" ref="AA365:AA378" si="343">(C365-Z365)/Z365</f>
        <v>#REF!</v>
      </c>
      <c r="AC365" s="16" t="e">
        <f t="shared" ref="AC365:AC378" si="344">AD365+AE365+AF365</f>
        <v>#REF!</v>
      </c>
      <c r="AD365" s="3" t="e">
        <f t="shared" ref="AD365:AE378" si="345">T365</f>
        <v>#REF!</v>
      </c>
      <c r="AE365" s="97" t="e">
        <f t="shared" si="345"/>
        <v>#REF!</v>
      </c>
      <c r="AF365" s="97" t="e">
        <f t="shared" ref="AF365:AF378" si="346">(C365-Z365)*0.15</f>
        <v>#REF!</v>
      </c>
      <c r="AG365" s="3" t="e">
        <f t="shared" ref="AG365:AG378" si="347">AE365+AF365</f>
        <v>#REF!</v>
      </c>
      <c r="AH365" s="16" t="e">
        <f t="shared" ref="AH365:AH378" si="348">AI365-AC365</f>
        <v>#REF!</v>
      </c>
      <c r="AI365" s="16">
        <f t="shared" ref="AI365:AI378" si="349">C365</f>
        <v>380</v>
      </c>
      <c r="AK365" s="3">
        <f t="shared" ref="AK365:AK374" si="350">CEILING(AL365,5)</f>
        <v>270</v>
      </c>
      <c r="AL365" s="204">
        <f t="shared" ref="AL365:AL374" si="351">C365*0.7</f>
        <v>266</v>
      </c>
      <c r="AM365" s="46" t="s">
        <v>855</v>
      </c>
    </row>
    <row r="366" spans="1:47" ht="13.5" hidden="1" outlineLevel="1" x14ac:dyDescent="0.15">
      <c r="A366" s="26">
        <v>11002</v>
      </c>
      <c r="B366" s="20" t="s">
        <v>70</v>
      </c>
      <c r="C366" s="16">
        <v>780</v>
      </c>
      <c r="D366" s="3">
        <v>60</v>
      </c>
      <c r="E366" s="3">
        <v>20</v>
      </c>
      <c r="F366" s="103" t="s">
        <v>145</v>
      </c>
      <c r="G366" s="104" t="s">
        <v>759</v>
      </c>
      <c r="H366" s="104" t="s">
        <v>179</v>
      </c>
      <c r="I366" s="21">
        <f t="shared" si="333"/>
        <v>17940</v>
      </c>
      <c r="J366" s="3">
        <f>28500/2</f>
        <v>14250</v>
      </c>
      <c r="K366" s="15">
        <v>0.15</v>
      </c>
      <c r="L366" s="15"/>
      <c r="M366" s="58"/>
      <c r="N366" s="58">
        <v>0.03</v>
      </c>
      <c r="O366" s="92">
        <f t="shared" si="334"/>
        <v>47.658862876254183</v>
      </c>
      <c r="P366" s="92" t="e">
        <f t="shared" si="335"/>
        <v>#REF!</v>
      </c>
      <c r="Q366" s="92" t="e">
        <f t="shared" si="336"/>
        <v>#REF!</v>
      </c>
      <c r="R366" s="92">
        <f t="shared" si="337"/>
        <v>0</v>
      </c>
      <c r="S366" s="92" t="e">
        <f t="shared" si="338"/>
        <v>#REF!</v>
      </c>
      <c r="T366" s="3" t="e">
        <f>#REF!</f>
        <v>#REF!</v>
      </c>
      <c r="U366" s="3" t="e">
        <f>#REF!*D366</f>
        <v>#REF!</v>
      </c>
      <c r="V366" s="3">
        <f t="shared" si="339"/>
        <v>46.8</v>
      </c>
      <c r="W366" s="37" t="e">
        <f t="shared" si="340"/>
        <v>#REF!</v>
      </c>
      <c r="X366" s="60" t="e">
        <f>#REF!</f>
        <v>#REF!</v>
      </c>
      <c r="Y366" s="37" t="e">
        <f t="shared" si="341"/>
        <v>#REF!</v>
      </c>
      <c r="Z366" s="16" t="e">
        <f t="shared" si="342"/>
        <v>#REF!</v>
      </c>
      <c r="AA366" s="36" t="e">
        <f t="shared" si="343"/>
        <v>#REF!</v>
      </c>
      <c r="AC366" s="16" t="e">
        <f t="shared" si="344"/>
        <v>#REF!</v>
      </c>
      <c r="AD366" s="3" t="e">
        <f t="shared" si="345"/>
        <v>#REF!</v>
      </c>
      <c r="AE366" s="97" t="e">
        <f t="shared" si="345"/>
        <v>#REF!</v>
      </c>
      <c r="AF366" s="97" t="e">
        <f t="shared" si="346"/>
        <v>#REF!</v>
      </c>
      <c r="AG366" s="3" t="e">
        <f t="shared" si="347"/>
        <v>#REF!</v>
      </c>
      <c r="AH366" s="16" t="e">
        <f t="shared" si="348"/>
        <v>#REF!</v>
      </c>
      <c r="AI366" s="16">
        <f t="shared" si="349"/>
        <v>780</v>
      </c>
      <c r="AK366" s="3">
        <f t="shared" si="350"/>
        <v>550</v>
      </c>
      <c r="AL366" s="204">
        <f t="shared" si="351"/>
        <v>546</v>
      </c>
      <c r="AM366" s="46" t="s">
        <v>855</v>
      </c>
    </row>
    <row r="367" spans="1:47" ht="13.5" hidden="1" outlineLevel="1" x14ac:dyDescent="0.15">
      <c r="A367" s="26">
        <v>11003</v>
      </c>
      <c r="B367" s="20" t="s">
        <v>123</v>
      </c>
      <c r="C367" s="16">
        <v>580</v>
      </c>
      <c r="D367" s="3">
        <v>50</v>
      </c>
      <c r="E367" s="3">
        <v>20</v>
      </c>
      <c r="F367" s="103" t="s">
        <v>145</v>
      </c>
      <c r="G367" s="104" t="s">
        <v>759</v>
      </c>
      <c r="H367" s="104" t="s">
        <v>179</v>
      </c>
      <c r="I367" s="21">
        <f t="shared" si="333"/>
        <v>17940</v>
      </c>
      <c r="J367" s="3">
        <v>28500</v>
      </c>
      <c r="K367" s="15">
        <v>0.15</v>
      </c>
      <c r="L367" s="15"/>
      <c r="M367" s="58"/>
      <c r="N367" s="58">
        <v>0.03</v>
      </c>
      <c r="O367" s="92">
        <f t="shared" si="334"/>
        <v>79.431438127090303</v>
      </c>
      <c r="P367" s="92" t="e">
        <f t="shared" si="335"/>
        <v>#REF!</v>
      </c>
      <c r="Q367" s="92" t="e">
        <f t="shared" si="336"/>
        <v>#REF!</v>
      </c>
      <c r="R367" s="92">
        <f t="shared" si="337"/>
        <v>0</v>
      </c>
      <c r="S367" s="92" t="e">
        <f t="shared" si="338"/>
        <v>#REF!</v>
      </c>
      <c r="T367" s="3" t="e">
        <f>#REF!</f>
        <v>#REF!</v>
      </c>
      <c r="U367" s="3" t="e">
        <f>#REF!*D367</f>
        <v>#REF!</v>
      </c>
      <c r="V367" s="3">
        <f t="shared" si="339"/>
        <v>34.799999999999997</v>
      </c>
      <c r="W367" s="37" t="e">
        <f t="shared" si="340"/>
        <v>#REF!</v>
      </c>
      <c r="X367" s="60" t="e">
        <f>#REF!</f>
        <v>#REF!</v>
      </c>
      <c r="Y367" s="37" t="e">
        <f t="shared" si="341"/>
        <v>#REF!</v>
      </c>
      <c r="Z367" s="16" t="e">
        <f t="shared" si="342"/>
        <v>#REF!</v>
      </c>
      <c r="AA367" s="36" t="e">
        <f t="shared" si="343"/>
        <v>#REF!</v>
      </c>
      <c r="AC367" s="16" t="e">
        <f t="shared" si="344"/>
        <v>#REF!</v>
      </c>
      <c r="AD367" s="3" t="e">
        <f t="shared" si="345"/>
        <v>#REF!</v>
      </c>
      <c r="AE367" s="97" t="e">
        <f t="shared" si="345"/>
        <v>#REF!</v>
      </c>
      <c r="AF367" s="97" t="e">
        <f t="shared" si="346"/>
        <v>#REF!</v>
      </c>
      <c r="AG367" s="3" t="e">
        <f t="shared" si="347"/>
        <v>#REF!</v>
      </c>
      <c r="AH367" s="16" t="e">
        <f t="shared" si="348"/>
        <v>#REF!</v>
      </c>
      <c r="AI367" s="16">
        <f t="shared" si="349"/>
        <v>580</v>
      </c>
      <c r="AK367" s="3">
        <f t="shared" si="350"/>
        <v>410</v>
      </c>
      <c r="AL367" s="204">
        <f t="shared" si="351"/>
        <v>406</v>
      </c>
      <c r="AM367" s="46" t="s">
        <v>855</v>
      </c>
    </row>
    <row r="368" spans="1:47" ht="13.5" hidden="1" outlineLevel="1" x14ac:dyDescent="0.15">
      <c r="A368" s="26">
        <v>11004</v>
      </c>
      <c r="B368" s="20" t="s">
        <v>72</v>
      </c>
      <c r="C368" s="16">
        <v>530</v>
      </c>
      <c r="D368" s="3">
        <v>50</v>
      </c>
      <c r="E368" s="3">
        <v>15</v>
      </c>
      <c r="F368" s="103" t="s">
        <v>145</v>
      </c>
      <c r="G368" s="104" t="s">
        <v>759</v>
      </c>
      <c r="H368" s="104" t="s">
        <v>179</v>
      </c>
      <c r="I368" s="21">
        <f t="shared" si="333"/>
        <v>17940</v>
      </c>
      <c r="J368" s="3">
        <v>28500</v>
      </c>
      <c r="K368" s="15">
        <v>0.15</v>
      </c>
      <c r="L368" s="15"/>
      <c r="M368" s="58"/>
      <c r="N368" s="58">
        <v>0.03</v>
      </c>
      <c r="O368" s="92">
        <f t="shared" si="334"/>
        <v>79.431438127090303</v>
      </c>
      <c r="P368" s="92" t="e">
        <f t="shared" si="335"/>
        <v>#REF!</v>
      </c>
      <c r="Q368" s="92" t="e">
        <f t="shared" si="336"/>
        <v>#REF!</v>
      </c>
      <c r="R368" s="92">
        <f t="shared" si="337"/>
        <v>0</v>
      </c>
      <c r="S368" s="92" t="e">
        <f t="shared" si="338"/>
        <v>#REF!</v>
      </c>
      <c r="T368" s="3" t="e">
        <f>#REF!</f>
        <v>#REF!</v>
      </c>
      <c r="U368" s="3" t="e">
        <f>#REF!*D368</f>
        <v>#REF!</v>
      </c>
      <c r="V368" s="3">
        <f t="shared" si="339"/>
        <v>31.799999999999997</v>
      </c>
      <c r="W368" s="37" t="e">
        <f t="shared" si="340"/>
        <v>#REF!</v>
      </c>
      <c r="X368" s="60" t="e">
        <f>#REF!</f>
        <v>#REF!</v>
      </c>
      <c r="Y368" s="37" t="e">
        <f t="shared" si="341"/>
        <v>#REF!</v>
      </c>
      <c r="Z368" s="16" t="e">
        <f t="shared" si="342"/>
        <v>#REF!</v>
      </c>
      <c r="AA368" s="36" t="e">
        <f t="shared" si="343"/>
        <v>#REF!</v>
      </c>
      <c r="AC368" s="16" t="e">
        <f t="shared" si="344"/>
        <v>#REF!</v>
      </c>
      <c r="AD368" s="3" t="e">
        <f t="shared" si="345"/>
        <v>#REF!</v>
      </c>
      <c r="AE368" s="97" t="e">
        <f t="shared" si="345"/>
        <v>#REF!</v>
      </c>
      <c r="AF368" s="97" t="e">
        <f t="shared" si="346"/>
        <v>#REF!</v>
      </c>
      <c r="AG368" s="3" t="e">
        <f t="shared" si="347"/>
        <v>#REF!</v>
      </c>
      <c r="AH368" s="16" t="e">
        <f t="shared" si="348"/>
        <v>#REF!</v>
      </c>
      <c r="AI368" s="16">
        <f t="shared" si="349"/>
        <v>530</v>
      </c>
      <c r="AK368" s="3">
        <f t="shared" si="350"/>
        <v>375</v>
      </c>
      <c r="AL368" s="204">
        <f t="shared" si="351"/>
        <v>371</v>
      </c>
      <c r="AM368" s="46" t="s">
        <v>855</v>
      </c>
    </row>
    <row r="369" spans="1:47" s="120" customFormat="1" ht="25.5" hidden="1" outlineLevel="1" x14ac:dyDescent="0.15">
      <c r="A369" s="26">
        <v>11005</v>
      </c>
      <c r="B369" s="20" t="s">
        <v>69</v>
      </c>
      <c r="C369" s="16">
        <v>450</v>
      </c>
      <c r="D369" s="147">
        <v>60</v>
      </c>
      <c r="E369" s="147">
        <v>30</v>
      </c>
      <c r="F369" s="148" t="s">
        <v>142</v>
      </c>
      <c r="G369" s="149">
        <v>202</v>
      </c>
      <c r="H369" s="149" t="s">
        <v>179</v>
      </c>
      <c r="I369" s="150">
        <f t="shared" si="333"/>
        <v>17940</v>
      </c>
      <c r="J369" s="3">
        <v>28500</v>
      </c>
      <c r="K369" s="151">
        <v>0.15</v>
      </c>
      <c r="L369" s="151"/>
      <c r="M369" s="152"/>
      <c r="N369" s="152">
        <v>0.03</v>
      </c>
      <c r="O369" s="153">
        <f t="shared" si="334"/>
        <v>95.317725752508366</v>
      </c>
      <c r="P369" s="92" t="e">
        <f t="shared" si="335"/>
        <v>#REF!</v>
      </c>
      <c r="Q369" s="92" t="e">
        <f t="shared" si="336"/>
        <v>#REF!</v>
      </c>
      <c r="R369" s="153">
        <f t="shared" si="337"/>
        <v>0</v>
      </c>
      <c r="S369" s="153" t="e">
        <f t="shared" si="338"/>
        <v>#REF!</v>
      </c>
      <c r="T369" s="147" t="e">
        <f>#REF!</f>
        <v>#REF!</v>
      </c>
      <c r="U369" s="147" t="e">
        <f>#REF!*D369</f>
        <v>#REF!</v>
      </c>
      <c r="V369" s="147">
        <f t="shared" si="339"/>
        <v>27</v>
      </c>
      <c r="W369" s="154" t="e">
        <f t="shared" si="340"/>
        <v>#REF!</v>
      </c>
      <c r="X369" s="155" t="e">
        <f>#REF!</f>
        <v>#REF!</v>
      </c>
      <c r="Y369" s="154" t="e">
        <f t="shared" si="341"/>
        <v>#REF!</v>
      </c>
      <c r="Z369" s="146" t="e">
        <f t="shared" si="342"/>
        <v>#REF!</v>
      </c>
      <c r="AA369" s="156" t="e">
        <f t="shared" si="343"/>
        <v>#REF!</v>
      </c>
      <c r="AB369" s="157"/>
      <c r="AC369" s="146" t="e">
        <f t="shared" si="344"/>
        <v>#REF!</v>
      </c>
      <c r="AD369" s="147" t="e">
        <f t="shared" si="345"/>
        <v>#REF!</v>
      </c>
      <c r="AE369" s="97" t="e">
        <f t="shared" si="345"/>
        <v>#REF!</v>
      </c>
      <c r="AF369" s="97" t="e">
        <f t="shared" si="346"/>
        <v>#REF!</v>
      </c>
      <c r="AG369" s="147" t="e">
        <f t="shared" si="347"/>
        <v>#REF!</v>
      </c>
      <c r="AH369" s="146" t="e">
        <f t="shared" si="348"/>
        <v>#REF!</v>
      </c>
      <c r="AI369" s="146">
        <f t="shared" si="349"/>
        <v>450</v>
      </c>
      <c r="AK369" s="3">
        <f t="shared" si="350"/>
        <v>315</v>
      </c>
      <c r="AL369" s="204">
        <f t="shared" si="351"/>
        <v>315</v>
      </c>
      <c r="AM369" s="176" t="s">
        <v>861</v>
      </c>
      <c r="AN369" s="176"/>
      <c r="AQ369" s="173"/>
      <c r="AR369" s="167"/>
      <c r="AT369" s="173"/>
      <c r="AU369" s="167"/>
    </row>
    <row r="370" spans="1:47" ht="13.5" hidden="1" outlineLevel="1" x14ac:dyDescent="0.15">
      <c r="A370" s="26">
        <v>11006</v>
      </c>
      <c r="B370" s="20" t="s">
        <v>71</v>
      </c>
      <c r="C370" s="16">
        <v>520</v>
      </c>
      <c r="D370" s="3">
        <v>30</v>
      </c>
      <c r="E370" s="3">
        <v>20</v>
      </c>
      <c r="F370" s="103" t="s">
        <v>143</v>
      </c>
      <c r="G370" s="104">
        <v>203</v>
      </c>
      <c r="H370" s="104" t="s">
        <v>179</v>
      </c>
      <c r="I370" s="21">
        <f t="shared" si="333"/>
        <v>17940</v>
      </c>
      <c r="J370" s="3">
        <v>28500</v>
      </c>
      <c r="K370" s="15">
        <v>0.15</v>
      </c>
      <c r="L370" s="15"/>
      <c r="M370" s="58"/>
      <c r="N370" s="58">
        <v>0.03</v>
      </c>
      <c r="O370" s="92">
        <f t="shared" si="334"/>
        <v>47.658862876254183</v>
      </c>
      <c r="P370" s="92" t="e">
        <f t="shared" si="335"/>
        <v>#REF!</v>
      </c>
      <c r="Q370" s="92" t="e">
        <f t="shared" si="336"/>
        <v>#REF!</v>
      </c>
      <c r="R370" s="92">
        <f t="shared" si="337"/>
        <v>0</v>
      </c>
      <c r="S370" s="92" t="e">
        <f t="shared" si="338"/>
        <v>#REF!</v>
      </c>
      <c r="T370" s="3" t="e">
        <f>#REF!</f>
        <v>#REF!</v>
      </c>
      <c r="U370" s="3" t="e">
        <f>#REF!*D370</f>
        <v>#REF!</v>
      </c>
      <c r="V370" s="3">
        <f t="shared" si="339"/>
        <v>31.2</v>
      </c>
      <c r="W370" s="37" t="e">
        <f t="shared" si="340"/>
        <v>#REF!</v>
      </c>
      <c r="X370" s="60" t="e">
        <f>#REF!</f>
        <v>#REF!</v>
      </c>
      <c r="Y370" s="37" t="e">
        <f t="shared" si="341"/>
        <v>#REF!</v>
      </c>
      <c r="Z370" s="16" t="e">
        <f t="shared" si="342"/>
        <v>#REF!</v>
      </c>
      <c r="AA370" s="36" t="e">
        <f t="shared" si="343"/>
        <v>#REF!</v>
      </c>
      <c r="AC370" s="16" t="e">
        <f t="shared" si="344"/>
        <v>#REF!</v>
      </c>
      <c r="AD370" s="3" t="e">
        <f t="shared" si="345"/>
        <v>#REF!</v>
      </c>
      <c r="AE370" s="97" t="e">
        <f t="shared" si="345"/>
        <v>#REF!</v>
      </c>
      <c r="AF370" s="97" t="e">
        <f t="shared" si="346"/>
        <v>#REF!</v>
      </c>
      <c r="AG370" s="3" t="e">
        <f t="shared" si="347"/>
        <v>#REF!</v>
      </c>
      <c r="AH370" s="16" t="e">
        <f t="shared" si="348"/>
        <v>#REF!</v>
      </c>
      <c r="AI370" s="16">
        <f t="shared" si="349"/>
        <v>520</v>
      </c>
      <c r="AK370" s="3">
        <f t="shared" si="350"/>
        <v>365</v>
      </c>
      <c r="AL370" s="204">
        <f t="shared" si="351"/>
        <v>364</v>
      </c>
      <c r="AM370" s="46" t="s">
        <v>855</v>
      </c>
    </row>
    <row r="371" spans="1:47" ht="13.5" hidden="1" outlineLevel="1" x14ac:dyDescent="0.15">
      <c r="A371" s="26">
        <v>11023</v>
      </c>
      <c r="B371" s="20" t="s">
        <v>564</v>
      </c>
      <c r="C371" s="16">
        <v>600</v>
      </c>
      <c r="D371" s="3">
        <v>50</v>
      </c>
      <c r="E371" s="3">
        <v>15</v>
      </c>
      <c r="F371" s="103" t="s">
        <v>145</v>
      </c>
      <c r="G371" s="104" t="s">
        <v>759</v>
      </c>
      <c r="H371" s="104" t="s">
        <v>179</v>
      </c>
      <c r="I371" s="21">
        <f t="shared" si="333"/>
        <v>17940</v>
      </c>
      <c r="J371" s="3">
        <v>28500</v>
      </c>
      <c r="K371" s="15">
        <v>0.15</v>
      </c>
      <c r="L371" s="15"/>
      <c r="M371" s="58"/>
      <c r="N371" s="58">
        <v>0.03</v>
      </c>
      <c r="O371" s="92">
        <f t="shared" si="334"/>
        <v>79.431438127090303</v>
      </c>
      <c r="P371" s="92" t="e">
        <f t="shared" si="335"/>
        <v>#REF!</v>
      </c>
      <c r="Q371" s="92" t="e">
        <f t="shared" si="336"/>
        <v>#REF!</v>
      </c>
      <c r="R371" s="92">
        <f t="shared" si="337"/>
        <v>0</v>
      </c>
      <c r="S371" s="92" t="e">
        <f t="shared" si="338"/>
        <v>#REF!</v>
      </c>
      <c r="T371" s="3" t="e">
        <f>#REF!</f>
        <v>#REF!</v>
      </c>
      <c r="U371" s="3" t="e">
        <f>#REF!*D371</f>
        <v>#REF!</v>
      </c>
      <c r="V371" s="3">
        <f t="shared" si="339"/>
        <v>36</v>
      </c>
      <c r="W371" s="37" t="e">
        <f t="shared" si="340"/>
        <v>#REF!</v>
      </c>
      <c r="X371" s="60" t="e">
        <f>#REF!</f>
        <v>#REF!</v>
      </c>
      <c r="Y371" s="37" t="e">
        <f t="shared" si="341"/>
        <v>#REF!</v>
      </c>
      <c r="Z371" s="16" t="e">
        <f t="shared" si="342"/>
        <v>#REF!</v>
      </c>
      <c r="AA371" s="36" t="e">
        <f t="shared" si="343"/>
        <v>#REF!</v>
      </c>
      <c r="AC371" s="16" t="e">
        <f t="shared" si="344"/>
        <v>#REF!</v>
      </c>
      <c r="AD371" s="3" t="e">
        <f t="shared" si="345"/>
        <v>#REF!</v>
      </c>
      <c r="AE371" s="97" t="e">
        <f t="shared" si="345"/>
        <v>#REF!</v>
      </c>
      <c r="AF371" s="97" t="e">
        <f t="shared" si="346"/>
        <v>#REF!</v>
      </c>
      <c r="AG371" s="3" t="e">
        <f t="shared" si="347"/>
        <v>#REF!</v>
      </c>
      <c r="AH371" s="16" t="e">
        <f t="shared" si="348"/>
        <v>#REF!</v>
      </c>
      <c r="AI371" s="16">
        <f t="shared" si="349"/>
        <v>600</v>
      </c>
      <c r="AK371" s="3">
        <f t="shared" si="350"/>
        <v>420</v>
      </c>
      <c r="AL371" s="204">
        <f t="shared" si="351"/>
        <v>420</v>
      </c>
      <c r="AM371" s="46" t="s">
        <v>855</v>
      </c>
    </row>
    <row r="372" spans="1:47" ht="13.5" hidden="1" outlineLevel="1" x14ac:dyDescent="0.15">
      <c r="A372" s="26">
        <v>11013</v>
      </c>
      <c r="B372" s="20" t="s">
        <v>170</v>
      </c>
      <c r="C372" s="16">
        <v>360</v>
      </c>
      <c r="D372" s="3">
        <v>30</v>
      </c>
      <c r="E372" s="3">
        <v>7</v>
      </c>
      <c r="F372" s="103" t="s">
        <v>156</v>
      </c>
      <c r="G372" s="104">
        <v>219</v>
      </c>
      <c r="H372" s="104" t="s">
        <v>179</v>
      </c>
      <c r="I372" s="21">
        <f t="shared" si="333"/>
        <v>17940</v>
      </c>
      <c r="J372" s="3">
        <v>28500</v>
      </c>
      <c r="K372" s="15">
        <v>0.15</v>
      </c>
      <c r="L372" s="15"/>
      <c r="M372" s="58"/>
      <c r="N372" s="58">
        <v>0.03</v>
      </c>
      <c r="O372" s="92">
        <f t="shared" si="334"/>
        <v>47.658862876254183</v>
      </c>
      <c r="P372" s="92" t="e">
        <f t="shared" si="335"/>
        <v>#REF!</v>
      </c>
      <c r="Q372" s="92" t="e">
        <f t="shared" si="336"/>
        <v>#REF!</v>
      </c>
      <c r="R372" s="92">
        <f t="shared" si="337"/>
        <v>0</v>
      </c>
      <c r="S372" s="92" t="e">
        <f t="shared" si="338"/>
        <v>#REF!</v>
      </c>
      <c r="T372" s="3" t="e">
        <f>#REF!</f>
        <v>#REF!</v>
      </c>
      <c r="U372" s="3" t="e">
        <f>#REF!*D372</f>
        <v>#REF!</v>
      </c>
      <c r="V372" s="3">
        <f t="shared" si="339"/>
        <v>21.599999999999998</v>
      </c>
      <c r="W372" s="37" t="e">
        <f t="shared" si="340"/>
        <v>#REF!</v>
      </c>
      <c r="X372" s="60" t="e">
        <f>#REF!</f>
        <v>#REF!</v>
      </c>
      <c r="Y372" s="37" t="e">
        <f t="shared" si="341"/>
        <v>#REF!</v>
      </c>
      <c r="Z372" s="16" t="e">
        <f t="shared" si="342"/>
        <v>#REF!</v>
      </c>
      <c r="AA372" s="36" t="e">
        <f t="shared" si="343"/>
        <v>#REF!</v>
      </c>
      <c r="AC372" s="16" t="e">
        <f t="shared" si="344"/>
        <v>#REF!</v>
      </c>
      <c r="AD372" s="3" t="e">
        <f t="shared" si="345"/>
        <v>#REF!</v>
      </c>
      <c r="AE372" s="97" t="e">
        <f t="shared" si="345"/>
        <v>#REF!</v>
      </c>
      <c r="AF372" s="97" t="e">
        <f t="shared" si="346"/>
        <v>#REF!</v>
      </c>
      <c r="AG372" s="3" t="e">
        <f t="shared" si="347"/>
        <v>#REF!</v>
      </c>
      <c r="AH372" s="16" t="e">
        <f t="shared" si="348"/>
        <v>#REF!</v>
      </c>
      <c r="AI372" s="16">
        <f t="shared" si="349"/>
        <v>360</v>
      </c>
      <c r="AK372" s="3">
        <f t="shared" si="350"/>
        <v>255</v>
      </c>
      <c r="AL372" s="204">
        <f t="shared" si="351"/>
        <v>251.99999999999997</v>
      </c>
      <c r="AM372" s="46" t="s">
        <v>855</v>
      </c>
    </row>
    <row r="373" spans="1:47" s="120" customFormat="1" ht="25.5" hidden="1" outlineLevel="1" x14ac:dyDescent="0.15">
      <c r="A373" s="26">
        <v>11022</v>
      </c>
      <c r="B373" s="20" t="s">
        <v>258</v>
      </c>
      <c r="C373" s="16">
        <v>700</v>
      </c>
      <c r="D373" s="147">
        <v>60</v>
      </c>
      <c r="E373" s="147">
        <v>30</v>
      </c>
      <c r="F373" s="148" t="s">
        <v>142</v>
      </c>
      <c r="G373" s="149">
        <v>202</v>
      </c>
      <c r="H373" s="149" t="s">
        <v>179</v>
      </c>
      <c r="I373" s="150">
        <f t="shared" si="333"/>
        <v>17940</v>
      </c>
      <c r="J373" s="3">
        <v>28500</v>
      </c>
      <c r="K373" s="151">
        <v>0.15</v>
      </c>
      <c r="L373" s="151"/>
      <c r="M373" s="152"/>
      <c r="N373" s="152">
        <v>0.03</v>
      </c>
      <c r="O373" s="153">
        <f t="shared" si="334"/>
        <v>95.317725752508366</v>
      </c>
      <c r="P373" s="92" t="e">
        <f t="shared" si="335"/>
        <v>#REF!</v>
      </c>
      <c r="Q373" s="92" t="e">
        <f t="shared" si="336"/>
        <v>#REF!</v>
      </c>
      <c r="R373" s="153">
        <f t="shared" si="337"/>
        <v>0</v>
      </c>
      <c r="S373" s="153" t="e">
        <f t="shared" si="338"/>
        <v>#REF!</v>
      </c>
      <c r="T373" s="147" t="e">
        <f>#REF!</f>
        <v>#REF!</v>
      </c>
      <c r="U373" s="147" t="e">
        <f>#REF!*D373</f>
        <v>#REF!</v>
      </c>
      <c r="V373" s="147">
        <f t="shared" si="339"/>
        <v>42</v>
      </c>
      <c r="W373" s="154" t="e">
        <f t="shared" si="340"/>
        <v>#REF!</v>
      </c>
      <c r="X373" s="155" t="e">
        <f>#REF!</f>
        <v>#REF!</v>
      </c>
      <c r="Y373" s="154" t="e">
        <f t="shared" si="341"/>
        <v>#REF!</v>
      </c>
      <c r="Z373" s="146" t="e">
        <f t="shared" si="342"/>
        <v>#REF!</v>
      </c>
      <c r="AA373" s="156" t="e">
        <f t="shared" si="343"/>
        <v>#REF!</v>
      </c>
      <c r="AB373" s="157"/>
      <c r="AC373" s="146" t="e">
        <f t="shared" si="344"/>
        <v>#REF!</v>
      </c>
      <c r="AD373" s="147" t="e">
        <f t="shared" si="345"/>
        <v>#REF!</v>
      </c>
      <c r="AE373" s="97" t="e">
        <f t="shared" si="345"/>
        <v>#REF!</v>
      </c>
      <c r="AF373" s="97" t="e">
        <f t="shared" si="346"/>
        <v>#REF!</v>
      </c>
      <c r="AG373" s="147" t="e">
        <f t="shared" si="347"/>
        <v>#REF!</v>
      </c>
      <c r="AH373" s="146" t="e">
        <f t="shared" si="348"/>
        <v>#REF!</v>
      </c>
      <c r="AI373" s="146">
        <f t="shared" si="349"/>
        <v>700</v>
      </c>
      <c r="AK373" s="3">
        <f t="shared" si="350"/>
        <v>490</v>
      </c>
      <c r="AL373" s="204">
        <f t="shared" si="351"/>
        <v>489.99999999999994</v>
      </c>
      <c r="AM373" s="176" t="s">
        <v>861</v>
      </c>
      <c r="AN373" s="176"/>
      <c r="AQ373" s="173"/>
      <c r="AR373" s="167"/>
      <c r="AT373" s="173"/>
      <c r="AU373" s="167"/>
    </row>
    <row r="374" spans="1:47" s="120" customFormat="1" ht="25.5" hidden="1" outlineLevel="1" x14ac:dyDescent="0.15">
      <c r="A374" s="26" t="s">
        <v>371</v>
      </c>
      <c r="B374" s="20" t="s">
        <v>372</v>
      </c>
      <c r="C374" s="16">
        <v>150</v>
      </c>
      <c r="D374" s="147">
        <v>10</v>
      </c>
      <c r="E374" s="147">
        <v>7</v>
      </c>
      <c r="F374" s="148" t="s">
        <v>142</v>
      </c>
      <c r="G374" s="149">
        <v>202</v>
      </c>
      <c r="H374" s="149" t="s">
        <v>179</v>
      </c>
      <c r="I374" s="150">
        <f t="shared" si="333"/>
        <v>17940</v>
      </c>
      <c r="J374" s="3">
        <v>28500</v>
      </c>
      <c r="K374" s="151">
        <v>0.15</v>
      </c>
      <c r="L374" s="151"/>
      <c r="M374" s="152"/>
      <c r="N374" s="152">
        <v>0.03</v>
      </c>
      <c r="O374" s="153">
        <f t="shared" si="334"/>
        <v>15.88628762541806</v>
      </c>
      <c r="P374" s="92" t="e">
        <f t="shared" si="335"/>
        <v>#REF!</v>
      </c>
      <c r="Q374" s="92" t="e">
        <f t="shared" si="336"/>
        <v>#REF!</v>
      </c>
      <c r="R374" s="153">
        <f t="shared" si="337"/>
        <v>0</v>
      </c>
      <c r="S374" s="153" t="e">
        <f t="shared" si="338"/>
        <v>#REF!</v>
      </c>
      <c r="T374" s="147" t="e">
        <f>#REF!</f>
        <v>#REF!</v>
      </c>
      <c r="U374" s="147" t="e">
        <f>#REF!*D374</f>
        <v>#REF!</v>
      </c>
      <c r="V374" s="147">
        <f t="shared" si="339"/>
        <v>9</v>
      </c>
      <c r="W374" s="154" t="e">
        <f t="shared" si="340"/>
        <v>#REF!</v>
      </c>
      <c r="X374" s="155" t="e">
        <f>#REF!</f>
        <v>#REF!</v>
      </c>
      <c r="Y374" s="154" t="e">
        <f t="shared" si="341"/>
        <v>#REF!</v>
      </c>
      <c r="Z374" s="146" t="e">
        <f t="shared" si="342"/>
        <v>#REF!</v>
      </c>
      <c r="AA374" s="156" t="e">
        <f t="shared" si="343"/>
        <v>#REF!</v>
      </c>
      <c r="AB374" s="157"/>
      <c r="AC374" s="146" t="e">
        <f t="shared" si="344"/>
        <v>#REF!</v>
      </c>
      <c r="AD374" s="147" t="e">
        <f t="shared" si="345"/>
        <v>#REF!</v>
      </c>
      <c r="AE374" s="97" t="e">
        <f t="shared" si="345"/>
        <v>#REF!</v>
      </c>
      <c r="AF374" s="97" t="e">
        <f t="shared" si="346"/>
        <v>#REF!</v>
      </c>
      <c r="AG374" s="147" t="e">
        <f t="shared" si="347"/>
        <v>#REF!</v>
      </c>
      <c r="AH374" s="146" t="e">
        <f t="shared" si="348"/>
        <v>#REF!</v>
      </c>
      <c r="AI374" s="146">
        <f t="shared" si="349"/>
        <v>150</v>
      </c>
      <c r="AK374" s="3">
        <f t="shared" si="350"/>
        <v>105</v>
      </c>
      <c r="AL374" s="204">
        <f t="shared" si="351"/>
        <v>105</v>
      </c>
      <c r="AM374" s="176" t="s">
        <v>861</v>
      </c>
      <c r="AN374" s="176"/>
      <c r="AQ374" s="173"/>
      <c r="AR374" s="167"/>
      <c r="AT374" s="173"/>
      <c r="AU374" s="167"/>
    </row>
    <row r="375" spans="1:47" ht="13.5" hidden="1" outlineLevel="1" x14ac:dyDescent="0.15">
      <c r="A375" s="26">
        <v>11024</v>
      </c>
      <c r="B375" s="20" t="s">
        <v>495</v>
      </c>
      <c r="C375" s="16">
        <v>900</v>
      </c>
      <c r="D375" s="3"/>
      <c r="E375" s="3"/>
      <c r="F375" s="103"/>
      <c r="G375" s="104" t="s">
        <v>344</v>
      </c>
      <c r="H375" s="104" t="s">
        <v>344</v>
      </c>
      <c r="I375" s="21">
        <f t="shared" si="333"/>
        <v>17940</v>
      </c>
      <c r="J375" s="3">
        <v>0</v>
      </c>
      <c r="K375" s="15">
        <v>0.15</v>
      </c>
      <c r="L375" s="15"/>
      <c r="M375" s="58"/>
      <c r="N375" s="58">
        <v>0.03</v>
      </c>
      <c r="O375" s="92">
        <f t="shared" si="334"/>
        <v>0</v>
      </c>
      <c r="P375" s="92" t="e">
        <f t="shared" si="335"/>
        <v>#REF!</v>
      </c>
      <c r="Q375" s="92" t="e">
        <f t="shared" si="336"/>
        <v>#REF!</v>
      </c>
      <c r="R375" s="92">
        <f t="shared" si="337"/>
        <v>0</v>
      </c>
      <c r="S375" s="92" t="e">
        <f t="shared" si="338"/>
        <v>#REF!</v>
      </c>
      <c r="T375" s="3" t="e">
        <f>#REF!</f>
        <v>#REF!</v>
      </c>
      <c r="U375" s="3" t="e">
        <f>#REF!*D375</f>
        <v>#REF!</v>
      </c>
      <c r="V375" s="3">
        <f t="shared" si="339"/>
        <v>54</v>
      </c>
      <c r="W375" s="37" t="e">
        <f t="shared" si="340"/>
        <v>#REF!</v>
      </c>
      <c r="X375" s="60" t="e">
        <f>#REF!</f>
        <v>#REF!</v>
      </c>
      <c r="Y375" s="37" t="e">
        <f t="shared" ref="Y375:Y376" si="352">21000/I375*D375*X375</f>
        <v>#REF!</v>
      </c>
      <c r="Z375" s="16" t="e">
        <f t="shared" si="342"/>
        <v>#REF!</v>
      </c>
      <c r="AA375" s="36" t="e">
        <f t="shared" si="343"/>
        <v>#REF!</v>
      </c>
      <c r="AC375" s="16" t="e">
        <f t="shared" si="344"/>
        <v>#REF!</v>
      </c>
      <c r="AD375" s="3" t="e">
        <f t="shared" si="345"/>
        <v>#REF!</v>
      </c>
      <c r="AE375" s="97" t="e">
        <f t="shared" si="345"/>
        <v>#REF!</v>
      </c>
      <c r="AF375" s="97" t="e">
        <f t="shared" si="346"/>
        <v>#REF!</v>
      </c>
      <c r="AG375" s="3" t="e">
        <f t="shared" si="347"/>
        <v>#REF!</v>
      </c>
      <c r="AH375" s="16" t="e">
        <f t="shared" si="348"/>
        <v>#REF!</v>
      </c>
      <c r="AI375" s="16">
        <f t="shared" si="349"/>
        <v>900</v>
      </c>
      <c r="AK375" s="3" t="s">
        <v>40</v>
      </c>
      <c r="AL375" s="204"/>
    </row>
    <row r="376" spans="1:47" ht="13.5" hidden="1" outlineLevel="1" x14ac:dyDescent="0.15">
      <c r="A376" s="26">
        <v>11025</v>
      </c>
      <c r="B376" s="20" t="s">
        <v>494</v>
      </c>
      <c r="C376" s="16">
        <v>1000</v>
      </c>
      <c r="D376" s="3"/>
      <c r="E376" s="3"/>
      <c r="F376" s="103"/>
      <c r="G376" s="104" t="s">
        <v>344</v>
      </c>
      <c r="H376" s="104" t="s">
        <v>344</v>
      </c>
      <c r="I376" s="21">
        <f t="shared" si="333"/>
        <v>17940</v>
      </c>
      <c r="J376" s="3">
        <v>0</v>
      </c>
      <c r="K376" s="15">
        <v>0.15</v>
      </c>
      <c r="L376" s="15"/>
      <c r="M376" s="58"/>
      <c r="N376" s="58">
        <v>0.03</v>
      </c>
      <c r="O376" s="92">
        <f t="shared" si="334"/>
        <v>0</v>
      </c>
      <c r="P376" s="92" t="e">
        <f t="shared" si="335"/>
        <v>#REF!</v>
      </c>
      <c r="Q376" s="92" t="e">
        <f t="shared" si="336"/>
        <v>#REF!</v>
      </c>
      <c r="R376" s="92">
        <f t="shared" si="337"/>
        <v>0</v>
      </c>
      <c r="S376" s="92" t="e">
        <f t="shared" si="338"/>
        <v>#REF!</v>
      </c>
      <c r="T376" s="3" t="e">
        <f>#REF!</f>
        <v>#REF!</v>
      </c>
      <c r="U376" s="3" t="e">
        <f>#REF!*D376</f>
        <v>#REF!</v>
      </c>
      <c r="V376" s="3">
        <f t="shared" si="339"/>
        <v>60</v>
      </c>
      <c r="W376" s="37" t="e">
        <f t="shared" si="340"/>
        <v>#REF!</v>
      </c>
      <c r="X376" s="60" t="e">
        <f>#REF!</f>
        <v>#REF!</v>
      </c>
      <c r="Y376" s="37" t="e">
        <f t="shared" si="352"/>
        <v>#REF!</v>
      </c>
      <c r="Z376" s="16" t="e">
        <f t="shared" si="342"/>
        <v>#REF!</v>
      </c>
      <c r="AA376" s="36" t="e">
        <f t="shared" si="343"/>
        <v>#REF!</v>
      </c>
      <c r="AC376" s="16" t="e">
        <f t="shared" si="344"/>
        <v>#REF!</v>
      </c>
      <c r="AD376" s="3" t="e">
        <f t="shared" si="345"/>
        <v>#REF!</v>
      </c>
      <c r="AE376" s="97" t="e">
        <f t="shared" si="345"/>
        <v>#REF!</v>
      </c>
      <c r="AF376" s="97" t="e">
        <f t="shared" si="346"/>
        <v>#REF!</v>
      </c>
      <c r="AG376" s="3" t="e">
        <f t="shared" si="347"/>
        <v>#REF!</v>
      </c>
      <c r="AH376" s="16" t="e">
        <f t="shared" si="348"/>
        <v>#REF!</v>
      </c>
      <c r="AI376" s="16">
        <f t="shared" si="349"/>
        <v>1000</v>
      </c>
      <c r="AK376" s="3" t="s">
        <v>40</v>
      </c>
      <c r="AL376" s="204"/>
    </row>
    <row r="377" spans="1:47" ht="25.5" hidden="1" outlineLevel="1" x14ac:dyDescent="0.15">
      <c r="A377" s="26">
        <v>11026</v>
      </c>
      <c r="B377" s="20" t="s">
        <v>563</v>
      </c>
      <c r="C377" s="16">
        <v>700</v>
      </c>
      <c r="D377" s="3">
        <v>50</v>
      </c>
      <c r="E377" s="3">
        <v>15</v>
      </c>
      <c r="F377" s="103" t="s">
        <v>145</v>
      </c>
      <c r="G377" s="104" t="s">
        <v>759</v>
      </c>
      <c r="H377" s="104" t="s">
        <v>179</v>
      </c>
      <c r="I377" s="21">
        <f t="shared" si="333"/>
        <v>17940</v>
      </c>
      <c r="J377" s="3">
        <f>28500/2</f>
        <v>14250</v>
      </c>
      <c r="K377" s="15">
        <v>0.15</v>
      </c>
      <c r="L377" s="15"/>
      <c r="M377" s="58"/>
      <c r="N377" s="58">
        <v>0.03</v>
      </c>
      <c r="O377" s="92">
        <f t="shared" si="334"/>
        <v>39.715719063545151</v>
      </c>
      <c r="P377" s="92" t="e">
        <f t="shared" si="335"/>
        <v>#REF!</v>
      </c>
      <c r="Q377" s="92" t="e">
        <f t="shared" si="336"/>
        <v>#REF!</v>
      </c>
      <c r="R377" s="92">
        <f t="shared" si="337"/>
        <v>0</v>
      </c>
      <c r="S377" s="92" t="e">
        <f t="shared" si="338"/>
        <v>#REF!</v>
      </c>
      <c r="T377" s="3" t="e">
        <f>#REF!</f>
        <v>#REF!</v>
      </c>
      <c r="U377" s="3" t="e">
        <f>#REF!*D377</f>
        <v>#REF!</v>
      </c>
      <c r="V377" s="3">
        <f t="shared" si="339"/>
        <v>42</v>
      </c>
      <c r="W377" s="37" t="e">
        <f t="shared" si="340"/>
        <v>#REF!</v>
      </c>
      <c r="X377" s="60" t="e">
        <f>#REF!</f>
        <v>#REF!</v>
      </c>
      <c r="Y377" s="37" t="e">
        <f t="shared" si="341"/>
        <v>#REF!</v>
      </c>
      <c r="Z377" s="16" t="e">
        <f t="shared" si="342"/>
        <v>#REF!</v>
      </c>
      <c r="AA377" s="36" t="e">
        <f t="shared" si="343"/>
        <v>#REF!</v>
      </c>
      <c r="AC377" s="16" t="e">
        <f t="shared" si="344"/>
        <v>#REF!</v>
      </c>
      <c r="AD377" s="3" t="e">
        <f t="shared" si="345"/>
        <v>#REF!</v>
      </c>
      <c r="AE377" s="97" t="e">
        <f t="shared" si="345"/>
        <v>#REF!</v>
      </c>
      <c r="AF377" s="97" t="e">
        <f t="shared" si="346"/>
        <v>#REF!</v>
      </c>
      <c r="AG377" s="3" t="e">
        <f t="shared" si="347"/>
        <v>#REF!</v>
      </c>
      <c r="AH377" s="16" t="e">
        <f t="shared" si="348"/>
        <v>#REF!</v>
      </c>
      <c r="AI377" s="16">
        <f t="shared" si="349"/>
        <v>700</v>
      </c>
      <c r="AK377" s="3">
        <f>CEILING(AL377,5)</f>
        <v>490</v>
      </c>
      <c r="AL377" s="204">
        <f>C377*0.7</f>
        <v>489.99999999999994</v>
      </c>
      <c r="AM377" s="46" t="s">
        <v>855</v>
      </c>
    </row>
    <row r="378" spans="1:47" ht="13.5" hidden="1" outlineLevel="1" x14ac:dyDescent="0.15">
      <c r="A378" s="26">
        <v>18015</v>
      </c>
      <c r="B378" s="20" t="s">
        <v>777</v>
      </c>
      <c r="C378" s="16">
        <v>200</v>
      </c>
      <c r="D378" s="3">
        <v>30</v>
      </c>
      <c r="E378" s="3">
        <v>7</v>
      </c>
      <c r="F378" s="103" t="s">
        <v>156</v>
      </c>
      <c r="G378" s="104">
        <v>219</v>
      </c>
      <c r="H378" s="104" t="s">
        <v>179</v>
      </c>
      <c r="I378" s="21">
        <f t="shared" si="333"/>
        <v>17940</v>
      </c>
      <c r="J378" s="3">
        <v>28500</v>
      </c>
      <c r="K378" s="15">
        <v>0.15</v>
      </c>
      <c r="L378" s="15"/>
      <c r="M378" s="58"/>
      <c r="N378" s="58">
        <v>0.03</v>
      </c>
      <c r="O378" s="92">
        <f t="shared" si="334"/>
        <v>47.658862876254183</v>
      </c>
      <c r="P378" s="92" t="e">
        <f t="shared" si="335"/>
        <v>#REF!</v>
      </c>
      <c r="Q378" s="92" t="e">
        <f t="shared" si="336"/>
        <v>#REF!</v>
      </c>
      <c r="R378" s="92">
        <f t="shared" si="337"/>
        <v>0</v>
      </c>
      <c r="S378" s="92" t="e">
        <f t="shared" si="338"/>
        <v>#REF!</v>
      </c>
      <c r="T378" s="3" t="e">
        <f>#REF!</f>
        <v>#REF!</v>
      </c>
      <c r="U378" s="3" t="e">
        <f>#REF!*D378</f>
        <v>#REF!</v>
      </c>
      <c r="V378" s="3">
        <f t="shared" si="339"/>
        <v>12</v>
      </c>
      <c r="W378" s="37" t="e">
        <f t="shared" si="340"/>
        <v>#REF!</v>
      </c>
      <c r="X378" s="60" t="e">
        <f>#REF!</f>
        <v>#REF!</v>
      </c>
      <c r="Y378" s="37" t="e">
        <f t="shared" si="341"/>
        <v>#REF!</v>
      </c>
      <c r="Z378" s="16" t="e">
        <f t="shared" si="342"/>
        <v>#REF!</v>
      </c>
      <c r="AA378" s="36" t="e">
        <f t="shared" si="343"/>
        <v>#REF!</v>
      </c>
      <c r="AC378" s="16" t="e">
        <f t="shared" si="344"/>
        <v>#REF!</v>
      </c>
      <c r="AD378" s="3" t="e">
        <f t="shared" si="345"/>
        <v>#REF!</v>
      </c>
      <c r="AE378" s="97" t="e">
        <f t="shared" si="345"/>
        <v>#REF!</v>
      </c>
      <c r="AF378" s="97" t="e">
        <f t="shared" si="346"/>
        <v>#REF!</v>
      </c>
      <c r="AG378" s="3" t="e">
        <f t="shared" si="347"/>
        <v>#REF!</v>
      </c>
      <c r="AH378" s="16" t="e">
        <f t="shared" si="348"/>
        <v>#REF!</v>
      </c>
      <c r="AI378" s="16">
        <f t="shared" si="349"/>
        <v>200</v>
      </c>
      <c r="AK378" s="3" t="s">
        <v>40</v>
      </c>
      <c r="AL378" s="204"/>
      <c r="AM378" s="46" t="s">
        <v>855</v>
      </c>
    </row>
    <row r="379" spans="1:47" s="12" customFormat="1" ht="13.5" hidden="1" x14ac:dyDescent="0.15">
      <c r="A379" s="25">
        <v>12000</v>
      </c>
      <c r="B379" s="56" t="s">
        <v>73</v>
      </c>
      <c r="C379" s="212"/>
      <c r="D379" s="56"/>
      <c r="E379" s="56"/>
      <c r="F379" s="128"/>
      <c r="G379" s="137"/>
      <c r="H379" s="137"/>
      <c r="I379" s="5"/>
      <c r="J379" s="6"/>
      <c r="K379" s="7"/>
      <c r="L379" s="7"/>
      <c r="M379" s="7"/>
      <c r="N379" s="7"/>
      <c r="O379" s="8"/>
      <c r="P379" s="8"/>
      <c r="Q379" s="8"/>
      <c r="R379" s="8"/>
      <c r="S379" s="8"/>
      <c r="T379" s="6"/>
      <c r="U379" s="6"/>
      <c r="V379" s="6"/>
      <c r="W379" s="5"/>
      <c r="X379" s="5"/>
      <c r="Y379" s="5"/>
      <c r="Z379" s="5"/>
      <c r="AA379" s="10"/>
      <c r="AB379" s="11"/>
      <c r="AC379" s="212"/>
      <c r="AD379" s="57"/>
      <c r="AE379" s="96"/>
      <c r="AF379" s="96"/>
      <c r="AG379" s="57"/>
      <c r="AH379" s="212"/>
      <c r="AI379" s="212"/>
      <c r="AK379" s="57"/>
      <c r="AL379" s="204"/>
      <c r="AM379" s="180"/>
      <c r="AN379" s="180"/>
      <c r="AO379" s="182"/>
      <c r="AQ379" s="177"/>
      <c r="AR379" s="185"/>
      <c r="AT379" s="177"/>
      <c r="AU379" s="185"/>
    </row>
    <row r="380" spans="1:47" ht="38.25" hidden="1" outlineLevel="1" x14ac:dyDescent="0.15">
      <c r="A380" s="26">
        <v>12001</v>
      </c>
      <c r="B380" s="20" t="s">
        <v>124</v>
      </c>
      <c r="C380" s="16">
        <v>580</v>
      </c>
      <c r="D380" s="3">
        <v>60</v>
      </c>
      <c r="E380" s="3">
        <f>D380-10</f>
        <v>50</v>
      </c>
      <c r="F380" s="103" t="s">
        <v>144</v>
      </c>
      <c r="G380" s="104" t="s">
        <v>481</v>
      </c>
      <c r="H380" s="104" t="s">
        <v>812</v>
      </c>
      <c r="I380" s="21">
        <f t="shared" ref="I380:I422" si="353">((247*12)+(52*7)+(52*5))*60/12</f>
        <v>17940</v>
      </c>
      <c r="J380" s="3">
        <v>21000</v>
      </c>
      <c r="K380" s="15">
        <v>0.15</v>
      </c>
      <c r="L380" s="15">
        <v>0.2</v>
      </c>
      <c r="M380" s="58"/>
      <c r="N380" s="58">
        <v>0.03</v>
      </c>
      <c r="O380" s="92">
        <f t="shared" ref="O380:O422" si="354">J380/I380*D380</f>
        <v>70.234113712374594</v>
      </c>
      <c r="P380" s="92" t="e">
        <f t="shared" ref="P380:P444" si="355">(C380-T380-U380)*K380</f>
        <v>#REF!</v>
      </c>
      <c r="Q380" s="92" t="e">
        <f t="shared" ref="Q380:Q444" si="356">(C380-T380-U380)*L380</f>
        <v>#REF!</v>
      </c>
      <c r="R380" s="92">
        <f t="shared" ref="R380:R422" si="357">(C380*M380)</f>
        <v>0</v>
      </c>
      <c r="S380" s="92" t="e">
        <f t="shared" ref="S380:S422" si="358">(C380-T380-U380)*N380</f>
        <v>#REF!</v>
      </c>
      <c r="T380" s="3" t="e">
        <f>#REF!</f>
        <v>#REF!</v>
      </c>
      <c r="U380" s="3" t="e">
        <f>#REF!*D380</f>
        <v>#REF!</v>
      </c>
      <c r="V380" s="3">
        <f t="shared" ref="V380:V422" si="359">C380*0.06</f>
        <v>34.799999999999997</v>
      </c>
      <c r="W380" s="37" t="e">
        <f t="shared" ref="W380:W420" si="360">SUM(O380:V380)</f>
        <v>#REF!</v>
      </c>
      <c r="X380" s="60" t="e">
        <f>#REF!</f>
        <v>#REF!</v>
      </c>
      <c r="Y380" s="37" t="e">
        <f t="shared" ref="Y380:Y418" si="361">O380*X380</f>
        <v>#REF!</v>
      </c>
      <c r="Z380" s="16" t="e">
        <f t="shared" ref="Z380:Z422" si="362">W380+Y380</f>
        <v>#REF!</v>
      </c>
      <c r="AA380" s="36" t="e">
        <f t="shared" ref="AA380:AA422" si="363">(C380-Z380)/Z380</f>
        <v>#REF!</v>
      </c>
      <c r="AC380" s="16" t="e">
        <f t="shared" ref="AC380:AC422" si="364">AD380+AE380+AF380</f>
        <v>#REF!</v>
      </c>
      <c r="AD380" s="3" t="e">
        <f t="shared" ref="AD380:AE419" si="365">T380</f>
        <v>#REF!</v>
      </c>
      <c r="AE380" s="97" t="e">
        <f t="shared" si="365"/>
        <v>#REF!</v>
      </c>
      <c r="AF380" s="97" t="e">
        <f t="shared" ref="AF380:AF420" si="366">(C380-Z380)*0.15</f>
        <v>#REF!</v>
      </c>
      <c r="AG380" s="3" t="e">
        <f t="shared" ref="AG380:AG422" si="367">AE380+AF380</f>
        <v>#REF!</v>
      </c>
      <c r="AH380" s="16" t="e">
        <f t="shared" ref="AH380:AH422" si="368">AI380-AC380</f>
        <v>#REF!</v>
      </c>
      <c r="AI380" s="16">
        <f t="shared" ref="AI380:AI422" si="369">C380</f>
        <v>580</v>
      </c>
      <c r="AK380" s="3">
        <f t="shared" ref="AK380:AK405" si="370">CEILING(AL380,5)</f>
        <v>410</v>
      </c>
      <c r="AL380" s="204">
        <f t="shared" ref="AL380:AL405" si="371">C380*0.7</f>
        <v>406</v>
      </c>
    </row>
    <row r="381" spans="1:47" ht="25.5" hidden="1" outlineLevel="1" x14ac:dyDescent="0.15">
      <c r="A381" s="26">
        <v>12004</v>
      </c>
      <c r="B381" s="20" t="s">
        <v>248</v>
      </c>
      <c r="C381" s="16">
        <v>840</v>
      </c>
      <c r="D381" s="3">
        <v>50</v>
      </c>
      <c r="E381" s="3">
        <f>D381-10</f>
        <v>40</v>
      </c>
      <c r="F381" s="103" t="s">
        <v>144</v>
      </c>
      <c r="G381" s="104" t="s">
        <v>481</v>
      </c>
      <c r="H381" s="104" t="s">
        <v>812</v>
      </c>
      <c r="I381" s="21">
        <f t="shared" si="353"/>
        <v>17940</v>
      </c>
      <c r="J381" s="3">
        <v>21000</v>
      </c>
      <c r="K381" s="15">
        <v>0.15</v>
      </c>
      <c r="L381" s="15">
        <v>0.2</v>
      </c>
      <c r="M381" s="58"/>
      <c r="N381" s="58">
        <v>0.03</v>
      </c>
      <c r="O381" s="92">
        <f t="shared" si="354"/>
        <v>58.528428093645488</v>
      </c>
      <c r="P381" s="92" t="e">
        <f t="shared" si="355"/>
        <v>#REF!</v>
      </c>
      <c r="Q381" s="92" t="e">
        <f t="shared" si="356"/>
        <v>#REF!</v>
      </c>
      <c r="R381" s="92">
        <f t="shared" si="357"/>
        <v>0</v>
      </c>
      <c r="S381" s="92" t="e">
        <f t="shared" si="358"/>
        <v>#REF!</v>
      </c>
      <c r="T381" s="3" t="e">
        <f>#REF!</f>
        <v>#REF!</v>
      </c>
      <c r="U381" s="3" t="e">
        <f>#REF!*D381</f>
        <v>#REF!</v>
      </c>
      <c r="V381" s="3">
        <f t="shared" si="359"/>
        <v>50.4</v>
      </c>
      <c r="W381" s="37" t="e">
        <f t="shared" si="360"/>
        <v>#REF!</v>
      </c>
      <c r="X381" s="60" t="e">
        <f>#REF!</f>
        <v>#REF!</v>
      </c>
      <c r="Y381" s="37" t="e">
        <f t="shared" si="361"/>
        <v>#REF!</v>
      </c>
      <c r="Z381" s="16" t="e">
        <f t="shared" si="362"/>
        <v>#REF!</v>
      </c>
      <c r="AA381" s="36" t="e">
        <f t="shared" si="363"/>
        <v>#REF!</v>
      </c>
      <c r="AC381" s="16" t="e">
        <f t="shared" si="364"/>
        <v>#REF!</v>
      </c>
      <c r="AD381" s="3" t="e">
        <f t="shared" si="365"/>
        <v>#REF!</v>
      </c>
      <c r="AE381" s="97" t="e">
        <f t="shared" si="365"/>
        <v>#REF!</v>
      </c>
      <c r="AF381" s="97" t="e">
        <f t="shared" si="366"/>
        <v>#REF!</v>
      </c>
      <c r="AG381" s="3" t="e">
        <f t="shared" si="367"/>
        <v>#REF!</v>
      </c>
      <c r="AH381" s="16" t="e">
        <f t="shared" si="368"/>
        <v>#REF!</v>
      </c>
      <c r="AI381" s="16">
        <f t="shared" si="369"/>
        <v>840</v>
      </c>
      <c r="AK381" s="3">
        <f t="shared" si="370"/>
        <v>590</v>
      </c>
      <c r="AL381" s="204">
        <f t="shared" si="371"/>
        <v>588</v>
      </c>
    </row>
    <row r="382" spans="1:47" ht="13.5" hidden="1" outlineLevel="1" x14ac:dyDescent="0.15">
      <c r="A382" s="26">
        <v>12008</v>
      </c>
      <c r="B382" s="20" t="s">
        <v>125</v>
      </c>
      <c r="C382" s="16">
        <v>600</v>
      </c>
      <c r="D382" s="3">
        <v>20</v>
      </c>
      <c r="E382" s="3">
        <v>15</v>
      </c>
      <c r="F382" s="103" t="s">
        <v>139</v>
      </c>
      <c r="G382" s="104">
        <v>105</v>
      </c>
      <c r="H382" s="104" t="s">
        <v>179</v>
      </c>
      <c r="I382" s="21">
        <f t="shared" si="353"/>
        <v>17940</v>
      </c>
      <c r="J382" s="3">
        <v>28500</v>
      </c>
      <c r="K382" s="15">
        <v>0.15</v>
      </c>
      <c r="L382" s="15"/>
      <c r="M382" s="58"/>
      <c r="N382" s="58">
        <v>0.03</v>
      </c>
      <c r="O382" s="92">
        <f t="shared" si="354"/>
        <v>31.77257525083612</v>
      </c>
      <c r="P382" s="92" t="e">
        <f t="shared" si="355"/>
        <v>#REF!</v>
      </c>
      <c r="Q382" s="92" t="e">
        <f t="shared" si="356"/>
        <v>#REF!</v>
      </c>
      <c r="R382" s="92">
        <f t="shared" si="357"/>
        <v>0</v>
      </c>
      <c r="S382" s="92" t="e">
        <f t="shared" si="358"/>
        <v>#REF!</v>
      </c>
      <c r="T382" s="3" t="e">
        <f>#REF!</f>
        <v>#REF!</v>
      </c>
      <c r="U382" s="3" t="e">
        <f>#REF!*D382</f>
        <v>#REF!</v>
      </c>
      <c r="V382" s="3">
        <f t="shared" si="359"/>
        <v>36</v>
      </c>
      <c r="W382" s="37" t="e">
        <f t="shared" si="360"/>
        <v>#REF!</v>
      </c>
      <c r="X382" s="60" t="e">
        <f>#REF!</f>
        <v>#REF!</v>
      </c>
      <c r="Y382" s="37" t="e">
        <f t="shared" si="361"/>
        <v>#REF!</v>
      </c>
      <c r="Z382" s="16" t="e">
        <f t="shared" si="362"/>
        <v>#REF!</v>
      </c>
      <c r="AA382" s="36" t="e">
        <f t="shared" si="363"/>
        <v>#REF!</v>
      </c>
      <c r="AC382" s="16" t="e">
        <f t="shared" si="364"/>
        <v>#REF!</v>
      </c>
      <c r="AD382" s="3" t="e">
        <f t="shared" si="365"/>
        <v>#REF!</v>
      </c>
      <c r="AE382" s="97" t="e">
        <f t="shared" si="365"/>
        <v>#REF!</v>
      </c>
      <c r="AF382" s="97" t="e">
        <f t="shared" si="366"/>
        <v>#REF!</v>
      </c>
      <c r="AG382" s="3" t="e">
        <f t="shared" si="367"/>
        <v>#REF!</v>
      </c>
      <c r="AH382" s="16" t="e">
        <f t="shared" si="368"/>
        <v>#REF!</v>
      </c>
      <c r="AI382" s="16">
        <f t="shared" si="369"/>
        <v>600</v>
      </c>
      <c r="AK382" s="3">
        <f t="shared" si="370"/>
        <v>420</v>
      </c>
      <c r="AL382" s="204">
        <f t="shared" si="371"/>
        <v>420</v>
      </c>
      <c r="AM382" s="46" t="s">
        <v>855</v>
      </c>
    </row>
    <row r="383" spans="1:47" ht="25.5" hidden="1" outlineLevel="1" x14ac:dyDescent="0.15">
      <c r="A383" s="26">
        <v>12009</v>
      </c>
      <c r="B383" s="20" t="s">
        <v>815</v>
      </c>
      <c r="C383" s="16">
        <v>560</v>
      </c>
      <c r="D383" s="3">
        <v>40</v>
      </c>
      <c r="E383" s="3">
        <v>30</v>
      </c>
      <c r="F383" s="103" t="s">
        <v>155</v>
      </c>
      <c r="G383" s="104">
        <v>218</v>
      </c>
      <c r="H383" s="104" t="s">
        <v>179</v>
      </c>
      <c r="I383" s="21">
        <f t="shared" si="353"/>
        <v>17940</v>
      </c>
      <c r="J383" s="3">
        <v>28500</v>
      </c>
      <c r="K383" s="15">
        <v>0.15</v>
      </c>
      <c r="L383" s="15"/>
      <c r="M383" s="58"/>
      <c r="N383" s="58">
        <v>0.03</v>
      </c>
      <c r="O383" s="92">
        <f t="shared" si="354"/>
        <v>63.545150501672239</v>
      </c>
      <c r="P383" s="92" t="e">
        <f t="shared" si="355"/>
        <v>#REF!</v>
      </c>
      <c r="Q383" s="92" t="e">
        <f t="shared" si="356"/>
        <v>#REF!</v>
      </c>
      <c r="R383" s="92">
        <f t="shared" si="357"/>
        <v>0</v>
      </c>
      <c r="S383" s="92" t="e">
        <f t="shared" si="358"/>
        <v>#REF!</v>
      </c>
      <c r="T383" s="3" t="e">
        <f>#REF!</f>
        <v>#REF!</v>
      </c>
      <c r="U383" s="3" t="e">
        <f>#REF!*D383</f>
        <v>#REF!</v>
      </c>
      <c r="V383" s="3">
        <f t="shared" si="359"/>
        <v>33.6</v>
      </c>
      <c r="W383" s="37" t="e">
        <f t="shared" si="360"/>
        <v>#REF!</v>
      </c>
      <c r="X383" s="60" t="e">
        <f>#REF!</f>
        <v>#REF!</v>
      </c>
      <c r="Y383" s="37" t="e">
        <f t="shared" si="361"/>
        <v>#REF!</v>
      </c>
      <c r="Z383" s="16" t="e">
        <f t="shared" si="362"/>
        <v>#REF!</v>
      </c>
      <c r="AA383" s="36" t="e">
        <f t="shared" si="363"/>
        <v>#REF!</v>
      </c>
      <c r="AC383" s="16" t="e">
        <f t="shared" si="364"/>
        <v>#REF!</v>
      </c>
      <c r="AD383" s="3" t="e">
        <f t="shared" si="365"/>
        <v>#REF!</v>
      </c>
      <c r="AE383" s="97" t="e">
        <f t="shared" si="365"/>
        <v>#REF!</v>
      </c>
      <c r="AF383" s="97" t="e">
        <f t="shared" si="366"/>
        <v>#REF!</v>
      </c>
      <c r="AG383" s="3" t="e">
        <f t="shared" si="367"/>
        <v>#REF!</v>
      </c>
      <c r="AH383" s="16" t="e">
        <f t="shared" si="368"/>
        <v>#REF!</v>
      </c>
      <c r="AI383" s="16">
        <f t="shared" si="369"/>
        <v>560</v>
      </c>
      <c r="AK383" s="3">
        <f t="shared" si="370"/>
        <v>395</v>
      </c>
      <c r="AL383" s="204">
        <f t="shared" si="371"/>
        <v>392</v>
      </c>
      <c r="AM383" s="46" t="s">
        <v>855</v>
      </c>
    </row>
    <row r="384" spans="1:47" ht="25.5" hidden="1" outlineLevel="1" x14ac:dyDescent="0.15">
      <c r="A384" s="26">
        <v>12010</v>
      </c>
      <c r="B384" s="20" t="s">
        <v>815</v>
      </c>
      <c r="C384" s="16">
        <v>420</v>
      </c>
      <c r="D384" s="3">
        <v>25</v>
      </c>
      <c r="E384" s="3">
        <v>20</v>
      </c>
      <c r="F384" s="103" t="s">
        <v>172</v>
      </c>
      <c r="G384" s="104">
        <v>211</v>
      </c>
      <c r="H384" s="104" t="s">
        <v>179</v>
      </c>
      <c r="I384" s="21">
        <f t="shared" si="353"/>
        <v>17940</v>
      </c>
      <c r="J384" s="3">
        <v>28500</v>
      </c>
      <c r="K384" s="15">
        <v>0.15</v>
      </c>
      <c r="L384" s="15"/>
      <c r="M384" s="58"/>
      <c r="N384" s="58">
        <v>0.03</v>
      </c>
      <c r="O384" s="92">
        <f t="shared" si="354"/>
        <v>39.715719063545151</v>
      </c>
      <c r="P384" s="92" t="e">
        <f t="shared" si="355"/>
        <v>#REF!</v>
      </c>
      <c r="Q384" s="92" t="e">
        <f t="shared" si="356"/>
        <v>#REF!</v>
      </c>
      <c r="R384" s="92">
        <f t="shared" si="357"/>
        <v>0</v>
      </c>
      <c r="S384" s="92" t="e">
        <f t="shared" si="358"/>
        <v>#REF!</v>
      </c>
      <c r="T384" s="3" t="e">
        <f>#REF!</f>
        <v>#REF!</v>
      </c>
      <c r="U384" s="3" t="e">
        <f>#REF!*D384</f>
        <v>#REF!</v>
      </c>
      <c r="V384" s="3">
        <f t="shared" si="359"/>
        <v>25.2</v>
      </c>
      <c r="W384" s="37" t="e">
        <f t="shared" si="360"/>
        <v>#REF!</v>
      </c>
      <c r="X384" s="60" t="e">
        <f>#REF!</f>
        <v>#REF!</v>
      </c>
      <c r="Y384" s="37" t="e">
        <f t="shared" si="361"/>
        <v>#REF!</v>
      </c>
      <c r="Z384" s="16" t="e">
        <f t="shared" si="362"/>
        <v>#REF!</v>
      </c>
      <c r="AA384" s="36" t="e">
        <f t="shared" si="363"/>
        <v>#REF!</v>
      </c>
      <c r="AC384" s="16" t="e">
        <f t="shared" si="364"/>
        <v>#REF!</v>
      </c>
      <c r="AD384" s="3" t="e">
        <f t="shared" si="365"/>
        <v>#REF!</v>
      </c>
      <c r="AE384" s="97" t="e">
        <f t="shared" si="365"/>
        <v>#REF!</v>
      </c>
      <c r="AF384" s="97" t="e">
        <f t="shared" si="366"/>
        <v>#REF!</v>
      </c>
      <c r="AG384" s="3" t="e">
        <f t="shared" si="367"/>
        <v>#REF!</v>
      </c>
      <c r="AH384" s="16" t="e">
        <f t="shared" si="368"/>
        <v>#REF!</v>
      </c>
      <c r="AI384" s="16">
        <f t="shared" si="369"/>
        <v>420</v>
      </c>
      <c r="AK384" s="3">
        <f t="shared" si="370"/>
        <v>295</v>
      </c>
      <c r="AL384" s="204">
        <f t="shared" si="371"/>
        <v>294</v>
      </c>
      <c r="AM384" s="46" t="s">
        <v>855</v>
      </c>
    </row>
    <row r="385" spans="1:39" ht="13.5" hidden="1" outlineLevel="1" x14ac:dyDescent="0.15">
      <c r="A385" s="26">
        <v>12011</v>
      </c>
      <c r="B385" s="20" t="s">
        <v>126</v>
      </c>
      <c r="C385" s="16">
        <v>420</v>
      </c>
      <c r="D385" s="3">
        <v>25</v>
      </c>
      <c r="E385" s="3">
        <v>20</v>
      </c>
      <c r="F385" s="103" t="s">
        <v>147</v>
      </c>
      <c r="G385" s="104">
        <v>211</v>
      </c>
      <c r="H385" s="104" t="s">
        <v>179</v>
      </c>
      <c r="I385" s="21">
        <f t="shared" si="353"/>
        <v>17940</v>
      </c>
      <c r="J385" s="3">
        <v>28500</v>
      </c>
      <c r="K385" s="15">
        <v>0.15</v>
      </c>
      <c r="L385" s="15"/>
      <c r="M385" s="58"/>
      <c r="N385" s="58">
        <v>0.03</v>
      </c>
      <c r="O385" s="92">
        <f t="shared" si="354"/>
        <v>39.715719063545151</v>
      </c>
      <c r="P385" s="92" t="e">
        <f t="shared" si="355"/>
        <v>#REF!</v>
      </c>
      <c r="Q385" s="92" t="e">
        <f t="shared" si="356"/>
        <v>#REF!</v>
      </c>
      <c r="R385" s="92">
        <f t="shared" si="357"/>
        <v>0</v>
      </c>
      <c r="S385" s="92" t="e">
        <f t="shared" si="358"/>
        <v>#REF!</v>
      </c>
      <c r="T385" s="3" t="e">
        <f>#REF!</f>
        <v>#REF!</v>
      </c>
      <c r="U385" s="3" t="e">
        <f>#REF!*D385</f>
        <v>#REF!</v>
      </c>
      <c r="V385" s="3">
        <f t="shared" si="359"/>
        <v>25.2</v>
      </c>
      <c r="W385" s="37" t="e">
        <f t="shared" si="360"/>
        <v>#REF!</v>
      </c>
      <c r="X385" s="60" t="e">
        <f>#REF!</f>
        <v>#REF!</v>
      </c>
      <c r="Y385" s="37" t="e">
        <f t="shared" si="361"/>
        <v>#REF!</v>
      </c>
      <c r="Z385" s="16" t="e">
        <f t="shared" si="362"/>
        <v>#REF!</v>
      </c>
      <c r="AA385" s="36" t="e">
        <f t="shared" si="363"/>
        <v>#REF!</v>
      </c>
      <c r="AC385" s="16" t="e">
        <f t="shared" si="364"/>
        <v>#REF!</v>
      </c>
      <c r="AD385" s="3" t="e">
        <f t="shared" si="365"/>
        <v>#REF!</v>
      </c>
      <c r="AE385" s="97" t="e">
        <f t="shared" si="365"/>
        <v>#REF!</v>
      </c>
      <c r="AF385" s="97" t="e">
        <f t="shared" si="366"/>
        <v>#REF!</v>
      </c>
      <c r="AG385" s="3" t="e">
        <f t="shared" si="367"/>
        <v>#REF!</v>
      </c>
      <c r="AH385" s="16" t="e">
        <f t="shared" si="368"/>
        <v>#REF!</v>
      </c>
      <c r="AI385" s="16">
        <f t="shared" si="369"/>
        <v>420</v>
      </c>
      <c r="AK385" s="3">
        <f t="shared" si="370"/>
        <v>295</v>
      </c>
      <c r="AL385" s="204">
        <f t="shared" si="371"/>
        <v>294</v>
      </c>
      <c r="AM385" s="46" t="s">
        <v>855</v>
      </c>
    </row>
    <row r="386" spans="1:39" ht="13.5" hidden="1" outlineLevel="1" x14ac:dyDescent="0.15">
      <c r="A386" s="26">
        <v>12012</v>
      </c>
      <c r="B386" s="20" t="s">
        <v>127</v>
      </c>
      <c r="C386" s="16">
        <v>540</v>
      </c>
      <c r="D386" s="3">
        <v>35</v>
      </c>
      <c r="E386" s="3">
        <v>30</v>
      </c>
      <c r="F386" s="103" t="s">
        <v>147</v>
      </c>
      <c r="G386" s="104">
        <v>211</v>
      </c>
      <c r="H386" s="104" t="s">
        <v>179</v>
      </c>
      <c r="I386" s="21">
        <f t="shared" si="353"/>
        <v>17940</v>
      </c>
      <c r="J386" s="3">
        <v>28500</v>
      </c>
      <c r="K386" s="15">
        <v>0.15</v>
      </c>
      <c r="L386" s="15"/>
      <c r="M386" s="58"/>
      <c r="N386" s="58">
        <v>0.03</v>
      </c>
      <c r="O386" s="92">
        <f t="shared" si="354"/>
        <v>55.602006688963215</v>
      </c>
      <c r="P386" s="92" t="e">
        <f t="shared" si="355"/>
        <v>#REF!</v>
      </c>
      <c r="Q386" s="92" t="e">
        <f t="shared" si="356"/>
        <v>#REF!</v>
      </c>
      <c r="R386" s="92">
        <f t="shared" si="357"/>
        <v>0</v>
      </c>
      <c r="S386" s="92" t="e">
        <f t="shared" si="358"/>
        <v>#REF!</v>
      </c>
      <c r="T386" s="3" t="e">
        <f>#REF!</f>
        <v>#REF!</v>
      </c>
      <c r="U386" s="3" t="e">
        <f>#REF!*D386</f>
        <v>#REF!</v>
      </c>
      <c r="V386" s="3">
        <f t="shared" si="359"/>
        <v>32.4</v>
      </c>
      <c r="W386" s="37" t="e">
        <f t="shared" si="360"/>
        <v>#REF!</v>
      </c>
      <c r="X386" s="60" t="e">
        <f>#REF!</f>
        <v>#REF!</v>
      </c>
      <c r="Y386" s="37" t="e">
        <f t="shared" si="361"/>
        <v>#REF!</v>
      </c>
      <c r="Z386" s="16" t="e">
        <f t="shared" si="362"/>
        <v>#REF!</v>
      </c>
      <c r="AA386" s="36" t="e">
        <f t="shared" si="363"/>
        <v>#REF!</v>
      </c>
      <c r="AC386" s="16" t="e">
        <f t="shared" si="364"/>
        <v>#REF!</v>
      </c>
      <c r="AD386" s="3" t="e">
        <f t="shared" si="365"/>
        <v>#REF!</v>
      </c>
      <c r="AE386" s="97" t="e">
        <f t="shared" si="365"/>
        <v>#REF!</v>
      </c>
      <c r="AF386" s="97" t="e">
        <f t="shared" si="366"/>
        <v>#REF!</v>
      </c>
      <c r="AG386" s="3" t="e">
        <f t="shared" si="367"/>
        <v>#REF!</v>
      </c>
      <c r="AH386" s="16" t="e">
        <f t="shared" si="368"/>
        <v>#REF!</v>
      </c>
      <c r="AI386" s="16">
        <f t="shared" si="369"/>
        <v>540</v>
      </c>
      <c r="AK386" s="3">
        <f t="shared" si="370"/>
        <v>380</v>
      </c>
      <c r="AL386" s="204">
        <f t="shared" si="371"/>
        <v>378</v>
      </c>
      <c r="AM386" s="46" t="s">
        <v>855</v>
      </c>
    </row>
    <row r="387" spans="1:39" ht="25.5" hidden="1" outlineLevel="1" x14ac:dyDescent="0.15">
      <c r="A387" s="26">
        <v>12013</v>
      </c>
      <c r="B387" s="20" t="s">
        <v>249</v>
      </c>
      <c r="C387" s="16">
        <v>780</v>
      </c>
      <c r="D387" s="3">
        <v>40</v>
      </c>
      <c r="E387" s="3">
        <v>30</v>
      </c>
      <c r="F387" s="103" t="s">
        <v>147</v>
      </c>
      <c r="G387" s="104">
        <v>211</v>
      </c>
      <c r="H387" s="104" t="s">
        <v>179</v>
      </c>
      <c r="I387" s="21">
        <f t="shared" si="353"/>
        <v>17940</v>
      </c>
      <c r="J387" s="3">
        <v>28500</v>
      </c>
      <c r="K387" s="15">
        <v>0.15</v>
      </c>
      <c r="L387" s="15"/>
      <c r="M387" s="58"/>
      <c r="N387" s="58">
        <v>0.03</v>
      </c>
      <c r="O387" s="92">
        <f t="shared" si="354"/>
        <v>63.545150501672239</v>
      </c>
      <c r="P387" s="92" t="e">
        <f t="shared" si="355"/>
        <v>#REF!</v>
      </c>
      <c r="Q387" s="92" t="e">
        <f t="shared" si="356"/>
        <v>#REF!</v>
      </c>
      <c r="R387" s="92">
        <f t="shared" si="357"/>
        <v>0</v>
      </c>
      <c r="S387" s="92" t="e">
        <f t="shared" si="358"/>
        <v>#REF!</v>
      </c>
      <c r="T387" s="3" t="e">
        <f>#REF!</f>
        <v>#REF!</v>
      </c>
      <c r="U387" s="3" t="e">
        <f>#REF!*D387</f>
        <v>#REF!</v>
      </c>
      <c r="V387" s="3">
        <f t="shared" si="359"/>
        <v>46.8</v>
      </c>
      <c r="W387" s="37" t="e">
        <f t="shared" si="360"/>
        <v>#REF!</v>
      </c>
      <c r="X387" s="60" t="e">
        <f>#REF!</f>
        <v>#REF!</v>
      </c>
      <c r="Y387" s="37" t="e">
        <f t="shared" si="361"/>
        <v>#REF!</v>
      </c>
      <c r="Z387" s="16" t="e">
        <f t="shared" si="362"/>
        <v>#REF!</v>
      </c>
      <c r="AA387" s="36" t="e">
        <f t="shared" si="363"/>
        <v>#REF!</v>
      </c>
      <c r="AC387" s="16" t="e">
        <f t="shared" si="364"/>
        <v>#REF!</v>
      </c>
      <c r="AD387" s="3" t="e">
        <f t="shared" si="365"/>
        <v>#REF!</v>
      </c>
      <c r="AE387" s="97" t="e">
        <f t="shared" si="365"/>
        <v>#REF!</v>
      </c>
      <c r="AF387" s="97" t="e">
        <f t="shared" si="366"/>
        <v>#REF!</v>
      </c>
      <c r="AG387" s="3" t="e">
        <f t="shared" si="367"/>
        <v>#REF!</v>
      </c>
      <c r="AH387" s="16" t="e">
        <f t="shared" si="368"/>
        <v>#REF!</v>
      </c>
      <c r="AI387" s="16">
        <f t="shared" si="369"/>
        <v>780</v>
      </c>
      <c r="AK387" s="3">
        <f t="shared" si="370"/>
        <v>550</v>
      </c>
      <c r="AL387" s="204">
        <f t="shared" si="371"/>
        <v>546</v>
      </c>
      <c r="AM387" s="46" t="s">
        <v>855</v>
      </c>
    </row>
    <row r="388" spans="1:39" ht="13.5" hidden="1" outlineLevel="1" x14ac:dyDescent="0.15">
      <c r="A388" s="26">
        <v>12014</v>
      </c>
      <c r="B388" s="20" t="s">
        <v>128</v>
      </c>
      <c r="C388" s="16">
        <v>820</v>
      </c>
      <c r="D388" s="3">
        <v>30</v>
      </c>
      <c r="E388" s="3">
        <v>10</v>
      </c>
      <c r="F388" s="103" t="s">
        <v>165</v>
      </c>
      <c r="G388" s="104" t="s">
        <v>393</v>
      </c>
      <c r="H388" s="104" t="s">
        <v>179</v>
      </c>
      <c r="I388" s="21">
        <f t="shared" si="353"/>
        <v>17940</v>
      </c>
      <c r="J388" s="3">
        <v>28500</v>
      </c>
      <c r="K388" s="15">
        <v>0.15</v>
      </c>
      <c r="L388" s="15"/>
      <c r="M388" s="58"/>
      <c r="N388" s="58">
        <v>0.03</v>
      </c>
      <c r="O388" s="92">
        <f t="shared" si="354"/>
        <v>47.658862876254183</v>
      </c>
      <c r="P388" s="92" t="e">
        <f t="shared" si="355"/>
        <v>#REF!</v>
      </c>
      <c r="Q388" s="92" t="e">
        <f t="shared" si="356"/>
        <v>#REF!</v>
      </c>
      <c r="R388" s="92">
        <f t="shared" si="357"/>
        <v>0</v>
      </c>
      <c r="S388" s="92" t="e">
        <f t="shared" si="358"/>
        <v>#REF!</v>
      </c>
      <c r="T388" s="3" t="e">
        <f>#REF!</f>
        <v>#REF!</v>
      </c>
      <c r="U388" s="3" t="e">
        <f>#REF!*D388</f>
        <v>#REF!</v>
      </c>
      <c r="V388" s="3">
        <f t="shared" si="359"/>
        <v>49.199999999999996</v>
      </c>
      <c r="W388" s="37" t="e">
        <f t="shared" si="360"/>
        <v>#REF!</v>
      </c>
      <c r="X388" s="60" t="e">
        <f>#REF!</f>
        <v>#REF!</v>
      </c>
      <c r="Y388" s="37" t="e">
        <f t="shared" si="361"/>
        <v>#REF!</v>
      </c>
      <c r="Z388" s="16" t="e">
        <f t="shared" si="362"/>
        <v>#REF!</v>
      </c>
      <c r="AA388" s="36" t="e">
        <f t="shared" si="363"/>
        <v>#REF!</v>
      </c>
      <c r="AC388" s="16" t="e">
        <f t="shared" si="364"/>
        <v>#REF!</v>
      </c>
      <c r="AD388" s="3" t="e">
        <f t="shared" si="365"/>
        <v>#REF!</v>
      </c>
      <c r="AE388" s="97" t="e">
        <f t="shared" si="365"/>
        <v>#REF!</v>
      </c>
      <c r="AF388" s="97" t="e">
        <f t="shared" si="366"/>
        <v>#REF!</v>
      </c>
      <c r="AG388" s="3" t="e">
        <f t="shared" si="367"/>
        <v>#REF!</v>
      </c>
      <c r="AH388" s="16" t="e">
        <f t="shared" si="368"/>
        <v>#REF!</v>
      </c>
      <c r="AI388" s="16">
        <f t="shared" si="369"/>
        <v>820</v>
      </c>
      <c r="AK388" s="3">
        <f t="shared" si="370"/>
        <v>575</v>
      </c>
      <c r="AL388" s="204">
        <f t="shared" si="371"/>
        <v>574</v>
      </c>
      <c r="AM388" s="46" t="s">
        <v>855</v>
      </c>
    </row>
    <row r="389" spans="1:39" ht="13.5" hidden="1" outlineLevel="1" x14ac:dyDescent="0.15">
      <c r="A389" s="26">
        <v>12015</v>
      </c>
      <c r="B389" s="20" t="s">
        <v>250</v>
      </c>
      <c r="C389" s="16">
        <v>280</v>
      </c>
      <c r="D389" s="3">
        <v>15</v>
      </c>
      <c r="E389" s="3">
        <v>10</v>
      </c>
      <c r="F389" s="103" t="s">
        <v>146</v>
      </c>
      <c r="G389" s="104">
        <v>211</v>
      </c>
      <c r="H389" s="104" t="s">
        <v>179</v>
      </c>
      <c r="I389" s="21">
        <f t="shared" si="353"/>
        <v>17940</v>
      </c>
      <c r="J389" s="3">
        <v>28500</v>
      </c>
      <c r="K389" s="15">
        <v>0.15</v>
      </c>
      <c r="L389" s="15"/>
      <c r="M389" s="58"/>
      <c r="N389" s="58">
        <v>0.03</v>
      </c>
      <c r="O389" s="92">
        <f t="shared" si="354"/>
        <v>23.829431438127092</v>
      </c>
      <c r="P389" s="92" t="e">
        <f t="shared" si="355"/>
        <v>#REF!</v>
      </c>
      <c r="Q389" s="92" t="e">
        <f t="shared" si="356"/>
        <v>#REF!</v>
      </c>
      <c r="R389" s="92">
        <f t="shared" si="357"/>
        <v>0</v>
      </c>
      <c r="S389" s="92" t="e">
        <f t="shared" si="358"/>
        <v>#REF!</v>
      </c>
      <c r="T389" s="3" t="e">
        <f>#REF!</f>
        <v>#REF!</v>
      </c>
      <c r="U389" s="3" t="e">
        <f>#REF!*D389</f>
        <v>#REF!</v>
      </c>
      <c r="V389" s="3">
        <f t="shared" si="359"/>
        <v>16.8</v>
      </c>
      <c r="W389" s="37" t="e">
        <f t="shared" si="360"/>
        <v>#REF!</v>
      </c>
      <c r="X389" s="60" t="e">
        <f>#REF!</f>
        <v>#REF!</v>
      </c>
      <c r="Y389" s="37" t="e">
        <f t="shared" si="361"/>
        <v>#REF!</v>
      </c>
      <c r="Z389" s="16" t="e">
        <f t="shared" si="362"/>
        <v>#REF!</v>
      </c>
      <c r="AA389" s="36" t="e">
        <f t="shared" si="363"/>
        <v>#REF!</v>
      </c>
      <c r="AC389" s="16" t="e">
        <f t="shared" si="364"/>
        <v>#REF!</v>
      </c>
      <c r="AD389" s="3" t="e">
        <f t="shared" si="365"/>
        <v>#REF!</v>
      </c>
      <c r="AE389" s="97" t="e">
        <f t="shared" si="365"/>
        <v>#REF!</v>
      </c>
      <c r="AF389" s="97" t="e">
        <f t="shared" si="366"/>
        <v>#REF!</v>
      </c>
      <c r="AG389" s="3" t="e">
        <f t="shared" si="367"/>
        <v>#REF!</v>
      </c>
      <c r="AH389" s="16" t="e">
        <f t="shared" si="368"/>
        <v>#REF!</v>
      </c>
      <c r="AI389" s="16">
        <f t="shared" si="369"/>
        <v>280</v>
      </c>
      <c r="AK389" s="3">
        <f t="shared" si="370"/>
        <v>200</v>
      </c>
      <c r="AL389" s="204">
        <f t="shared" si="371"/>
        <v>196</v>
      </c>
      <c r="AM389" s="46" t="s">
        <v>855</v>
      </c>
    </row>
    <row r="390" spans="1:39" ht="13.5" hidden="1" outlineLevel="1" x14ac:dyDescent="0.15">
      <c r="A390" s="26">
        <v>12016</v>
      </c>
      <c r="B390" s="20" t="s">
        <v>202</v>
      </c>
      <c r="C390" s="16">
        <v>440</v>
      </c>
      <c r="D390" s="3">
        <v>30</v>
      </c>
      <c r="E390" s="3">
        <v>25</v>
      </c>
      <c r="F390" s="103" t="s">
        <v>150</v>
      </c>
      <c r="G390" s="104">
        <v>211</v>
      </c>
      <c r="H390" s="104" t="s">
        <v>179</v>
      </c>
      <c r="I390" s="21">
        <f t="shared" si="353"/>
        <v>17940</v>
      </c>
      <c r="J390" s="3">
        <v>28500</v>
      </c>
      <c r="K390" s="15">
        <v>0.15</v>
      </c>
      <c r="L390" s="15"/>
      <c r="M390" s="58"/>
      <c r="N390" s="58">
        <v>0.03</v>
      </c>
      <c r="O390" s="92">
        <f t="shared" si="354"/>
        <v>47.658862876254183</v>
      </c>
      <c r="P390" s="92" t="e">
        <f t="shared" si="355"/>
        <v>#REF!</v>
      </c>
      <c r="Q390" s="92" t="e">
        <f t="shared" si="356"/>
        <v>#REF!</v>
      </c>
      <c r="R390" s="92">
        <f t="shared" si="357"/>
        <v>0</v>
      </c>
      <c r="S390" s="92" t="e">
        <f t="shared" si="358"/>
        <v>#REF!</v>
      </c>
      <c r="T390" s="3" t="e">
        <f>#REF!</f>
        <v>#REF!</v>
      </c>
      <c r="U390" s="3" t="e">
        <f>#REF!*D390</f>
        <v>#REF!</v>
      </c>
      <c r="V390" s="3">
        <f t="shared" si="359"/>
        <v>26.4</v>
      </c>
      <c r="W390" s="37" t="e">
        <f t="shared" si="360"/>
        <v>#REF!</v>
      </c>
      <c r="X390" s="60" t="e">
        <f>#REF!</f>
        <v>#REF!</v>
      </c>
      <c r="Y390" s="37" t="e">
        <f t="shared" si="361"/>
        <v>#REF!</v>
      </c>
      <c r="Z390" s="16" t="e">
        <f t="shared" si="362"/>
        <v>#REF!</v>
      </c>
      <c r="AA390" s="36" t="e">
        <f t="shared" si="363"/>
        <v>#REF!</v>
      </c>
      <c r="AC390" s="16" t="e">
        <f t="shared" si="364"/>
        <v>#REF!</v>
      </c>
      <c r="AD390" s="3" t="e">
        <f t="shared" si="365"/>
        <v>#REF!</v>
      </c>
      <c r="AE390" s="97" t="e">
        <f t="shared" si="365"/>
        <v>#REF!</v>
      </c>
      <c r="AF390" s="97" t="e">
        <f t="shared" si="366"/>
        <v>#REF!</v>
      </c>
      <c r="AG390" s="3" t="e">
        <f t="shared" si="367"/>
        <v>#REF!</v>
      </c>
      <c r="AH390" s="16" t="e">
        <f t="shared" si="368"/>
        <v>#REF!</v>
      </c>
      <c r="AI390" s="16">
        <f t="shared" si="369"/>
        <v>440</v>
      </c>
      <c r="AK390" s="3">
        <f t="shared" si="370"/>
        <v>310</v>
      </c>
      <c r="AL390" s="204">
        <f t="shared" si="371"/>
        <v>308</v>
      </c>
      <c r="AM390" s="46" t="s">
        <v>855</v>
      </c>
    </row>
    <row r="391" spans="1:39" ht="25.5" hidden="1" outlineLevel="1" x14ac:dyDescent="0.15">
      <c r="A391" s="26">
        <v>12085</v>
      </c>
      <c r="B391" s="20" t="s">
        <v>816</v>
      </c>
      <c r="C391" s="16">
        <v>440</v>
      </c>
      <c r="D391" s="3">
        <v>30</v>
      </c>
      <c r="E391" s="3">
        <v>20</v>
      </c>
      <c r="F391" s="103" t="s">
        <v>150</v>
      </c>
      <c r="G391" s="104">
        <v>211</v>
      </c>
      <c r="H391" s="104" t="s">
        <v>179</v>
      </c>
      <c r="I391" s="21">
        <f t="shared" si="353"/>
        <v>17940</v>
      </c>
      <c r="J391" s="3">
        <v>28500</v>
      </c>
      <c r="K391" s="15">
        <v>0.15</v>
      </c>
      <c r="L391" s="15"/>
      <c r="M391" s="58"/>
      <c r="N391" s="58">
        <v>0.03</v>
      </c>
      <c r="O391" s="92">
        <f t="shared" si="354"/>
        <v>47.658862876254183</v>
      </c>
      <c r="P391" s="92" t="e">
        <f t="shared" si="355"/>
        <v>#REF!</v>
      </c>
      <c r="Q391" s="92" t="e">
        <f t="shared" si="356"/>
        <v>#REF!</v>
      </c>
      <c r="R391" s="92">
        <f t="shared" si="357"/>
        <v>0</v>
      </c>
      <c r="S391" s="92" t="e">
        <f t="shared" si="358"/>
        <v>#REF!</v>
      </c>
      <c r="T391" s="3" t="e">
        <f>#REF!</f>
        <v>#REF!</v>
      </c>
      <c r="U391" s="3" t="e">
        <f>#REF!*D391</f>
        <v>#REF!</v>
      </c>
      <c r="V391" s="3">
        <f t="shared" si="359"/>
        <v>26.4</v>
      </c>
      <c r="W391" s="37" t="e">
        <f t="shared" si="360"/>
        <v>#REF!</v>
      </c>
      <c r="X391" s="60" t="e">
        <f>#REF!</f>
        <v>#REF!</v>
      </c>
      <c r="Y391" s="37" t="e">
        <f t="shared" si="361"/>
        <v>#REF!</v>
      </c>
      <c r="Z391" s="16" t="e">
        <f t="shared" si="362"/>
        <v>#REF!</v>
      </c>
      <c r="AA391" s="36" t="e">
        <f t="shared" si="363"/>
        <v>#REF!</v>
      </c>
      <c r="AC391" s="16" t="e">
        <f t="shared" si="364"/>
        <v>#REF!</v>
      </c>
      <c r="AD391" s="3" t="e">
        <f t="shared" si="365"/>
        <v>#REF!</v>
      </c>
      <c r="AE391" s="97" t="e">
        <f t="shared" si="365"/>
        <v>#REF!</v>
      </c>
      <c r="AF391" s="97" t="e">
        <f t="shared" si="366"/>
        <v>#REF!</v>
      </c>
      <c r="AG391" s="3" t="e">
        <f t="shared" si="367"/>
        <v>#REF!</v>
      </c>
      <c r="AH391" s="16" t="e">
        <f t="shared" si="368"/>
        <v>#REF!</v>
      </c>
      <c r="AI391" s="16">
        <f t="shared" si="369"/>
        <v>440</v>
      </c>
      <c r="AK391" s="3">
        <f t="shared" si="370"/>
        <v>310</v>
      </c>
      <c r="AL391" s="204">
        <f t="shared" si="371"/>
        <v>308</v>
      </c>
      <c r="AM391" s="46" t="s">
        <v>855</v>
      </c>
    </row>
    <row r="392" spans="1:39" ht="13.5" hidden="1" outlineLevel="1" x14ac:dyDescent="0.15">
      <c r="A392" s="26">
        <v>12035</v>
      </c>
      <c r="B392" s="20" t="s">
        <v>237</v>
      </c>
      <c r="C392" s="16">
        <v>840</v>
      </c>
      <c r="D392" s="3">
        <v>30</v>
      </c>
      <c r="E392" s="3">
        <v>20</v>
      </c>
      <c r="F392" s="103" t="s">
        <v>150</v>
      </c>
      <c r="G392" s="104">
        <v>211</v>
      </c>
      <c r="H392" s="104" t="s">
        <v>179</v>
      </c>
      <c r="I392" s="21">
        <f t="shared" si="353"/>
        <v>17940</v>
      </c>
      <c r="J392" s="3">
        <v>28500</v>
      </c>
      <c r="K392" s="15">
        <v>0.15</v>
      </c>
      <c r="L392" s="15"/>
      <c r="M392" s="58"/>
      <c r="N392" s="58">
        <v>0.03</v>
      </c>
      <c r="O392" s="92">
        <f t="shared" si="354"/>
        <v>47.658862876254183</v>
      </c>
      <c r="P392" s="92" t="e">
        <f t="shared" si="355"/>
        <v>#REF!</v>
      </c>
      <c r="Q392" s="92" t="e">
        <f t="shared" si="356"/>
        <v>#REF!</v>
      </c>
      <c r="R392" s="92">
        <f t="shared" si="357"/>
        <v>0</v>
      </c>
      <c r="S392" s="92" t="e">
        <f t="shared" si="358"/>
        <v>#REF!</v>
      </c>
      <c r="T392" s="3" t="e">
        <f>#REF!</f>
        <v>#REF!</v>
      </c>
      <c r="U392" s="3" t="e">
        <f>#REF!*D392</f>
        <v>#REF!</v>
      </c>
      <c r="V392" s="3">
        <f t="shared" si="359"/>
        <v>50.4</v>
      </c>
      <c r="W392" s="37" t="e">
        <f t="shared" si="360"/>
        <v>#REF!</v>
      </c>
      <c r="X392" s="60" t="e">
        <f>#REF!</f>
        <v>#REF!</v>
      </c>
      <c r="Y392" s="37" t="e">
        <f t="shared" si="361"/>
        <v>#REF!</v>
      </c>
      <c r="Z392" s="16" t="e">
        <f t="shared" si="362"/>
        <v>#REF!</v>
      </c>
      <c r="AA392" s="36" t="e">
        <f t="shared" si="363"/>
        <v>#REF!</v>
      </c>
      <c r="AC392" s="16" t="e">
        <f t="shared" si="364"/>
        <v>#REF!</v>
      </c>
      <c r="AD392" s="3" t="e">
        <f t="shared" si="365"/>
        <v>#REF!</v>
      </c>
      <c r="AE392" s="97" t="e">
        <f t="shared" si="365"/>
        <v>#REF!</v>
      </c>
      <c r="AF392" s="97" t="e">
        <f t="shared" si="366"/>
        <v>#REF!</v>
      </c>
      <c r="AG392" s="3" t="e">
        <f t="shared" si="367"/>
        <v>#REF!</v>
      </c>
      <c r="AH392" s="16" t="e">
        <f t="shared" si="368"/>
        <v>#REF!</v>
      </c>
      <c r="AI392" s="16">
        <f t="shared" si="369"/>
        <v>840</v>
      </c>
      <c r="AK392" s="3">
        <f t="shared" si="370"/>
        <v>590</v>
      </c>
      <c r="AL392" s="204">
        <f t="shared" si="371"/>
        <v>588</v>
      </c>
      <c r="AM392" s="46" t="s">
        <v>855</v>
      </c>
    </row>
    <row r="393" spans="1:39" ht="13.5" hidden="1" outlineLevel="1" x14ac:dyDescent="0.15">
      <c r="A393" s="26">
        <v>12017</v>
      </c>
      <c r="B393" s="20" t="s">
        <v>407</v>
      </c>
      <c r="C393" s="16">
        <v>400</v>
      </c>
      <c r="D393" s="3">
        <v>25</v>
      </c>
      <c r="E393" s="3">
        <v>20</v>
      </c>
      <c r="F393" s="103" t="s">
        <v>149</v>
      </c>
      <c r="G393" s="104">
        <v>211</v>
      </c>
      <c r="H393" s="104" t="s">
        <v>179</v>
      </c>
      <c r="I393" s="21">
        <f t="shared" si="353"/>
        <v>17940</v>
      </c>
      <c r="J393" s="3">
        <v>28500</v>
      </c>
      <c r="K393" s="15">
        <v>0.15</v>
      </c>
      <c r="L393" s="15"/>
      <c r="M393" s="58"/>
      <c r="N393" s="58">
        <v>0.03</v>
      </c>
      <c r="O393" s="92">
        <f t="shared" si="354"/>
        <v>39.715719063545151</v>
      </c>
      <c r="P393" s="92" t="e">
        <f t="shared" si="355"/>
        <v>#REF!</v>
      </c>
      <c r="Q393" s="92" t="e">
        <f t="shared" si="356"/>
        <v>#REF!</v>
      </c>
      <c r="R393" s="92">
        <f t="shared" si="357"/>
        <v>0</v>
      </c>
      <c r="S393" s="92" t="e">
        <f t="shared" si="358"/>
        <v>#REF!</v>
      </c>
      <c r="T393" s="3" t="e">
        <f>#REF!</f>
        <v>#REF!</v>
      </c>
      <c r="U393" s="3" t="e">
        <f>#REF!*D393</f>
        <v>#REF!</v>
      </c>
      <c r="V393" s="3">
        <f t="shared" si="359"/>
        <v>24</v>
      </c>
      <c r="W393" s="37" t="e">
        <f t="shared" si="360"/>
        <v>#REF!</v>
      </c>
      <c r="X393" s="60" t="e">
        <f>#REF!</f>
        <v>#REF!</v>
      </c>
      <c r="Y393" s="37" t="e">
        <f t="shared" si="361"/>
        <v>#REF!</v>
      </c>
      <c r="Z393" s="16" t="e">
        <f t="shared" si="362"/>
        <v>#REF!</v>
      </c>
      <c r="AA393" s="36" t="e">
        <f t="shared" si="363"/>
        <v>#REF!</v>
      </c>
      <c r="AC393" s="16" t="e">
        <f t="shared" si="364"/>
        <v>#REF!</v>
      </c>
      <c r="AD393" s="3" t="e">
        <f t="shared" si="365"/>
        <v>#REF!</v>
      </c>
      <c r="AE393" s="97" t="e">
        <f t="shared" si="365"/>
        <v>#REF!</v>
      </c>
      <c r="AF393" s="97" t="e">
        <f t="shared" si="366"/>
        <v>#REF!</v>
      </c>
      <c r="AG393" s="3" t="e">
        <f t="shared" si="367"/>
        <v>#REF!</v>
      </c>
      <c r="AH393" s="16" t="e">
        <f t="shared" si="368"/>
        <v>#REF!</v>
      </c>
      <c r="AI393" s="16">
        <f t="shared" si="369"/>
        <v>400</v>
      </c>
      <c r="AK393" s="3">
        <f t="shared" si="370"/>
        <v>280</v>
      </c>
      <c r="AL393" s="204">
        <f t="shared" si="371"/>
        <v>280</v>
      </c>
      <c r="AM393" s="46" t="s">
        <v>855</v>
      </c>
    </row>
    <row r="394" spans="1:39" ht="13.5" hidden="1" outlineLevel="1" x14ac:dyDescent="0.15">
      <c r="A394" s="26">
        <v>12018</v>
      </c>
      <c r="B394" s="20" t="s">
        <v>251</v>
      </c>
      <c r="C394" s="16">
        <v>580</v>
      </c>
      <c r="D394" s="3">
        <v>20</v>
      </c>
      <c r="E394" s="3">
        <v>20</v>
      </c>
      <c r="F394" s="103" t="s">
        <v>148</v>
      </c>
      <c r="G394" s="104">
        <v>217</v>
      </c>
      <c r="H394" s="104" t="s">
        <v>179</v>
      </c>
      <c r="I394" s="21">
        <f t="shared" si="353"/>
        <v>17940</v>
      </c>
      <c r="J394" s="3">
        <v>28500</v>
      </c>
      <c r="K394" s="15">
        <v>0.15</v>
      </c>
      <c r="L394" s="15"/>
      <c r="M394" s="58"/>
      <c r="N394" s="58">
        <v>0.03</v>
      </c>
      <c r="O394" s="92">
        <f t="shared" si="354"/>
        <v>31.77257525083612</v>
      </c>
      <c r="P394" s="92" t="e">
        <f t="shared" si="355"/>
        <v>#REF!</v>
      </c>
      <c r="Q394" s="92" t="e">
        <f t="shared" si="356"/>
        <v>#REF!</v>
      </c>
      <c r="R394" s="92">
        <f t="shared" si="357"/>
        <v>0</v>
      </c>
      <c r="S394" s="92" t="e">
        <f t="shared" si="358"/>
        <v>#REF!</v>
      </c>
      <c r="T394" s="3" t="e">
        <f>#REF!</f>
        <v>#REF!</v>
      </c>
      <c r="U394" s="3" t="e">
        <f>#REF!*D394</f>
        <v>#REF!</v>
      </c>
      <c r="V394" s="3">
        <f t="shared" si="359"/>
        <v>34.799999999999997</v>
      </c>
      <c r="W394" s="37" t="e">
        <f t="shared" si="360"/>
        <v>#REF!</v>
      </c>
      <c r="X394" s="60" t="e">
        <f>#REF!</f>
        <v>#REF!</v>
      </c>
      <c r="Y394" s="37" t="e">
        <f t="shared" si="361"/>
        <v>#REF!</v>
      </c>
      <c r="Z394" s="16" t="e">
        <f t="shared" si="362"/>
        <v>#REF!</v>
      </c>
      <c r="AA394" s="36" t="e">
        <f t="shared" si="363"/>
        <v>#REF!</v>
      </c>
      <c r="AC394" s="16" t="e">
        <f t="shared" si="364"/>
        <v>#REF!</v>
      </c>
      <c r="AD394" s="3" t="e">
        <f t="shared" si="365"/>
        <v>#REF!</v>
      </c>
      <c r="AE394" s="97" t="e">
        <f t="shared" si="365"/>
        <v>#REF!</v>
      </c>
      <c r="AF394" s="97" t="e">
        <f t="shared" si="366"/>
        <v>#REF!</v>
      </c>
      <c r="AG394" s="3" t="e">
        <f t="shared" si="367"/>
        <v>#REF!</v>
      </c>
      <c r="AH394" s="16" t="e">
        <f t="shared" si="368"/>
        <v>#REF!</v>
      </c>
      <c r="AI394" s="16">
        <f t="shared" si="369"/>
        <v>580</v>
      </c>
      <c r="AK394" s="3">
        <f t="shared" si="370"/>
        <v>410</v>
      </c>
      <c r="AL394" s="204">
        <f t="shared" si="371"/>
        <v>406</v>
      </c>
      <c r="AM394" s="46" t="s">
        <v>855</v>
      </c>
    </row>
    <row r="395" spans="1:39" ht="25.5" hidden="1" outlineLevel="1" x14ac:dyDescent="0.15">
      <c r="A395" s="26">
        <v>12020</v>
      </c>
      <c r="B395" s="20" t="s">
        <v>252</v>
      </c>
      <c r="C395" s="16">
        <v>800</v>
      </c>
      <c r="D395" s="3">
        <v>60</v>
      </c>
      <c r="E395" s="3">
        <v>40</v>
      </c>
      <c r="F395" s="103" t="s">
        <v>137</v>
      </c>
      <c r="G395" s="104">
        <v>105</v>
      </c>
      <c r="H395" s="104" t="s">
        <v>179</v>
      </c>
      <c r="I395" s="21">
        <f t="shared" si="353"/>
        <v>17940</v>
      </c>
      <c r="J395" s="3">
        <v>28500</v>
      </c>
      <c r="K395" s="15">
        <v>0.15</v>
      </c>
      <c r="L395" s="15"/>
      <c r="M395" s="58"/>
      <c r="N395" s="58">
        <v>0.03</v>
      </c>
      <c r="O395" s="92">
        <f t="shared" si="354"/>
        <v>95.317725752508366</v>
      </c>
      <c r="P395" s="92" t="e">
        <f t="shared" si="355"/>
        <v>#REF!</v>
      </c>
      <c r="Q395" s="92" t="e">
        <f t="shared" si="356"/>
        <v>#REF!</v>
      </c>
      <c r="R395" s="92">
        <f t="shared" si="357"/>
        <v>0</v>
      </c>
      <c r="S395" s="92" t="e">
        <f t="shared" si="358"/>
        <v>#REF!</v>
      </c>
      <c r="T395" s="3" t="e">
        <f>#REF!</f>
        <v>#REF!</v>
      </c>
      <c r="U395" s="3" t="e">
        <f>#REF!*D395</f>
        <v>#REF!</v>
      </c>
      <c r="V395" s="3">
        <f t="shared" si="359"/>
        <v>48</v>
      </c>
      <c r="W395" s="37" t="e">
        <f t="shared" si="360"/>
        <v>#REF!</v>
      </c>
      <c r="X395" s="60" t="e">
        <f>#REF!</f>
        <v>#REF!</v>
      </c>
      <c r="Y395" s="37" t="e">
        <f t="shared" si="361"/>
        <v>#REF!</v>
      </c>
      <c r="Z395" s="16" t="e">
        <f t="shared" si="362"/>
        <v>#REF!</v>
      </c>
      <c r="AA395" s="36" t="e">
        <f t="shared" si="363"/>
        <v>#REF!</v>
      </c>
      <c r="AC395" s="16" t="e">
        <f t="shared" si="364"/>
        <v>#REF!</v>
      </c>
      <c r="AD395" s="3" t="e">
        <f t="shared" si="365"/>
        <v>#REF!</v>
      </c>
      <c r="AE395" s="97" t="e">
        <f t="shared" si="365"/>
        <v>#REF!</v>
      </c>
      <c r="AF395" s="97" t="e">
        <f t="shared" si="366"/>
        <v>#REF!</v>
      </c>
      <c r="AG395" s="3" t="e">
        <f t="shared" si="367"/>
        <v>#REF!</v>
      </c>
      <c r="AH395" s="16" t="e">
        <f t="shared" si="368"/>
        <v>#REF!</v>
      </c>
      <c r="AI395" s="16">
        <f t="shared" si="369"/>
        <v>800</v>
      </c>
      <c r="AK395" s="3">
        <f t="shared" si="370"/>
        <v>560</v>
      </c>
      <c r="AL395" s="204">
        <f t="shared" si="371"/>
        <v>560</v>
      </c>
      <c r="AM395" s="46" t="s">
        <v>855</v>
      </c>
    </row>
    <row r="396" spans="1:39" ht="25.5" hidden="1" outlineLevel="1" x14ac:dyDescent="0.15">
      <c r="A396" s="26">
        <v>12021</v>
      </c>
      <c r="B396" s="20" t="s">
        <v>74</v>
      </c>
      <c r="C396" s="16">
        <v>800</v>
      </c>
      <c r="D396" s="3">
        <v>60</v>
      </c>
      <c r="E396" s="3">
        <v>40</v>
      </c>
      <c r="F396" s="103" t="s">
        <v>138</v>
      </c>
      <c r="G396" s="104">
        <v>105</v>
      </c>
      <c r="H396" s="104" t="s">
        <v>179</v>
      </c>
      <c r="I396" s="21">
        <f t="shared" si="353"/>
        <v>17940</v>
      </c>
      <c r="J396" s="3">
        <v>28500</v>
      </c>
      <c r="K396" s="15">
        <v>0.15</v>
      </c>
      <c r="L396" s="15"/>
      <c r="M396" s="58"/>
      <c r="N396" s="58">
        <v>0.03</v>
      </c>
      <c r="O396" s="92">
        <f t="shared" si="354"/>
        <v>95.317725752508366</v>
      </c>
      <c r="P396" s="92" t="e">
        <f t="shared" si="355"/>
        <v>#REF!</v>
      </c>
      <c r="Q396" s="92" t="e">
        <f t="shared" si="356"/>
        <v>#REF!</v>
      </c>
      <c r="R396" s="92">
        <f t="shared" si="357"/>
        <v>0</v>
      </c>
      <c r="S396" s="92" t="e">
        <f t="shared" si="358"/>
        <v>#REF!</v>
      </c>
      <c r="T396" s="3" t="e">
        <f>#REF!</f>
        <v>#REF!</v>
      </c>
      <c r="U396" s="3" t="e">
        <f>#REF!*D396</f>
        <v>#REF!</v>
      </c>
      <c r="V396" s="3">
        <f t="shared" si="359"/>
        <v>48</v>
      </c>
      <c r="W396" s="37" t="e">
        <f t="shared" si="360"/>
        <v>#REF!</v>
      </c>
      <c r="X396" s="60" t="e">
        <f>#REF!</f>
        <v>#REF!</v>
      </c>
      <c r="Y396" s="37" t="e">
        <f t="shared" si="361"/>
        <v>#REF!</v>
      </c>
      <c r="Z396" s="16" t="e">
        <f t="shared" si="362"/>
        <v>#REF!</v>
      </c>
      <c r="AA396" s="36" t="e">
        <f t="shared" si="363"/>
        <v>#REF!</v>
      </c>
      <c r="AC396" s="16" t="e">
        <f t="shared" si="364"/>
        <v>#REF!</v>
      </c>
      <c r="AD396" s="3" t="e">
        <f t="shared" si="365"/>
        <v>#REF!</v>
      </c>
      <c r="AE396" s="97" t="e">
        <f t="shared" si="365"/>
        <v>#REF!</v>
      </c>
      <c r="AF396" s="97" t="e">
        <f t="shared" si="366"/>
        <v>#REF!</v>
      </c>
      <c r="AG396" s="3" t="e">
        <f t="shared" si="367"/>
        <v>#REF!</v>
      </c>
      <c r="AH396" s="16" t="e">
        <f t="shared" si="368"/>
        <v>#REF!</v>
      </c>
      <c r="AI396" s="16">
        <f t="shared" si="369"/>
        <v>800</v>
      </c>
      <c r="AK396" s="3">
        <f t="shared" si="370"/>
        <v>560</v>
      </c>
      <c r="AL396" s="204">
        <f t="shared" si="371"/>
        <v>560</v>
      </c>
      <c r="AM396" s="46" t="s">
        <v>855</v>
      </c>
    </row>
    <row r="397" spans="1:39" ht="13.5" hidden="1" outlineLevel="1" x14ac:dyDescent="0.15">
      <c r="A397" s="26">
        <v>12022</v>
      </c>
      <c r="B397" s="20" t="s">
        <v>261</v>
      </c>
      <c r="C397" s="16">
        <v>620</v>
      </c>
      <c r="D397" s="3">
        <v>40</v>
      </c>
      <c r="E397" s="3"/>
      <c r="F397" s="102"/>
      <c r="G397" s="104">
        <v>217</v>
      </c>
      <c r="H397" s="104" t="s">
        <v>179</v>
      </c>
      <c r="I397" s="21">
        <f t="shared" si="353"/>
        <v>17940</v>
      </c>
      <c r="J397" s="3">
        <v>28500</v>
      </c>
      <c r="K397" s="15">
        <v>0.15</v>
      </c>
      <c r="L397" s="15"/>
      <c r="M397" s="58"/>
      <c r="N397" s="58">
        <v>0.03</v>
      </c>
      <c r="O397" s="92">
        <f t="shared" si="354"/>
        <v>63.545150501672239</v>
      </c>
      <c r="P397" s="92" t="e">
        <f t="shared" si="355"/>
        <v>#REF!</v>
      </c>
      <c r="Q397" s="92" t="e">
        <f t="shared" si="356"/>
        <v>#REF!</v>
      </c>
      <c r="R397" s="92">
        <f t="shared" si="357"/>
        <v>0</v>
      </c>
      <c r="S397" s="92" t="e">
        <f t="shared" si="358"/>
        <v>#REF!</v>
      </c>
      <c r="T397" s="3" t="e">
        <f>#REF!</f>
        <v>#REF!</v>
      </c>
      <c r="U397" s="3" t="e">
        <f>#REF!*D397</f>
        <v>#REF!</v>
      </c>
      <c r="V397" s="3">
        <f t="shared" si="359"/>
        <v>37.199999999999996</v>
      </c>
      <c r="W397" s="37" t="e">
        <f t="shared" si="360"/>
        <v>#REF!</v>
      </c>
      <c r="X397" s="60" t="e">
        <f>#REF!</f>
        <v>#REF!</v>
      </c>
      <c r="Y397" s="37" t="e">
        <f t="shared" si="361"/>
        <v>#REF!</v>
      </c>
      <c r="Z397" s="16" t="e">
        <f t="shared" si="362"/>
        <v>#REF!</v>
      </c>
      <c r="AA397" s="36" t="e">
        <f t="shared" si="363"/>
        <v>#REF!</v>
      </c>
      <c r="AC397" s="16" t="e">
        <f t="shared" si="364"/>
        <v>#REF!</v>
      </c>
      <c r="AD397" s="3" t="e">
        <f t="shared" si="365"/>
        <v>#REF!</v>
      </c>
      <c r="AE397" s="97" t="e">
        <f t="shared" si="365"/>
        <v>#REF!</v>
      </c>
      <c r="AF397" s="97" t="e">
        <f t="shared" si="366"/>
        <v>#REF!</v>
      </c>
      <c r="AG397" s="3" t="e">
        <f t="shared" si="367"/>
        <v>#REF!</v>
      </c>
      <c r="AH397" s="16" t="e">
        <f t="shared" si="368"/>
        <v>#REF!</v>
      </c>
      <c r="AI397" s="16">
        <f t="shared" si="369"/>
        <v>620</v>
      </c>
      <c r="AK397" s="3">
        <f t="shared" si="370"/>
        <v>435</v>
      </c>
      <c r="AL397" s="204">
        <f t="shared" si="371"/>
        <v>434</v>
      </c>
      <c r="AM397" s="46" t="s">
        <v>855</v>
      </c>
    </row>
    <row r="398" spans="1:39" ht="38.25" hidden="1" outlineLevel="1" x14ac:dyDescent="0.15">
      <c r="A398" s="26">
        <v>12084</v>
      </c>
      <c r="B398" s="20" t="s">
        <v>439</v>
      </c>
      <c r="C398" s="16">
        <v>450</v>
      </c>
      <c r="D398" s="3">
        <v>25</v>
      </c>
      <c r="E398" s="3">
        <v>15</v>
      </c>
      <c r="F398" s="103" t="s">
        <v>212</v>
      </c>
      <c r="G398" s="104">
        <v>211</v>
      </c>
      <c r="H398" s="104" t="s">
        <v>179</v>
      </c>
      <c r="I398" s="21">
        <f t="shared" si="353"/>
        <v>17940</v>
      </c>
      <c r="J398" s="3">
        <v>28500</v>
      </c>
      <c r="K398" s="15">
        <v>0.15</v>
      </c>
      <c r="L398" s="15"/>
      <c r="M398" s="58"/>
      <c r="N398" s="58">
        <v>0.03</v>
      </c>
      <c r="O398" s="92">
        <f t="shared" si="354"/>
        <v>39.715719063545151</v>
      </c>
      <c r="P398" s="92" t="e">
        <f t="shared" si="355"/>
        <v>#REF!</v>
      </c>
      <c r="Q398" s="92" t="e">
        <f t="shared" si="356"/>
        <v>#REF!</v>
      </c>
      <c r="R398" s="92">
        <f t="shared" si="357"/>
        <v>0</v>
      </c>
      <c r="S398" s="92" t="e">
        <f t="shared" si="358"/>
        <v>#REF!</v>
      </c>
      <c r="T398" s="3" t="e">
        <f>#REF!</f>
        <v>#REF!</v>
      </c>
      <c r="U398" s="3" t="e">
        <f>#REF!*D398</f>
        <v>#REF!</v>
      </c>
      <c r="V398" s="3">
        <f t="shared" si="359"/>
        <v>27</v>
      </c>
      <c r="W398" s="37" t="e">
        <f t="shared" si="360"/>
        <v>#REF!</v>
      </c>
      <c r="X398" s="60" t="e">
        <f>#REF!</f>
        <v>#REF!</v>
      </c>
      <c r="Y398" s="37" t="e">
        <f t="shared" si="361"/>
        <v>#REF!</v>
      </c>
      <c r="Z398" s="16" t="e">
        <f t="shared" si="362"/>
        <v>#REF!</v>
      </c>
      <c r="AA398" s="36" t="e">
        <f t="shared" si="363"/>
        <v>#REF!</v>
      </c>
      <c r="AC398" s="16" t="e">
        <f t="shared" si="364"/>
        <v>#REF!</v>
      </c>
      <c r="AD398" s="3" t="e">
        <f t="shared" si="365"/>
        <v>#REF!</v>
      </c>
      <c r="AE398" s="97" t="e">
        <f t="shared" si="365"/>
        <v>#REF!</v>
      </c>
      <c r="AF398" s="97" t="e">
        <f t="shared" si="366"/>
        <v>#REF!</v>
      </c>
      <c r="AG398" s="3" t="e">
        <f t="shared" si="367"/>
        <v>#REF!</v>
      </c>
      <c r="AH398" s="16" t="e">
        <f t="shared" si="368"/>
        <v>#REF!</v>
      </c>
      <c r="AI398" s="16">
        <f t="shared" si="369"/>
        <v>450</v>
      </c>
      <c r="AK398" s="3">
        <f t="shared" si="370"/>
        <v>315</v>
      </c>
      <c r="AL398" s="204">
        <f t="shared" si="371"/>
        <v>315</v>
      </c>
      <c r="AM398" s="46" t="s">
        <v>855</v>
      </c>
    </row>
    <row r="399" spans="1:39" ht="13.5" hidden="1" outlineLevel="1" x14ac:dyDescent="0.15">
      <c r="A399" s="26">
        <v>12039</v>
      </c>
      <c r="B399" s="20" t="s">
        <v>235</v>
      </c>
      <c r="C399" s="16">
        <v>500</v>
      </c>
      <c r="D399" s="3">
        <v>25</v>
      </c>
      <c r="E399" s="3">
        <v>15</v>
      </c>
      <c r="F399" s="103" t="s">
        <v>213</v>
      </c>
      <c r="G399" s="104">
        <v>211</v>
      </c>
      <c r="H399" s="104" t="s">
        <v>179</v>
      </c>
      <c r="I399" s="21">
        <f t="shared" si="353"/>
        <v>17940</v>
      </c>
      <c r="J399" s="3">
        <v>28500</v>
      </c>
      <c r="K399" s="15">
        <v>0.15</v>
      </c>
      <c r="L399" s="15"/>
      <c r="M399" s="58"/>
      <c r="N399" s="58">
        <v>0.03</v>
      </c>
      <c r="O399" s="92">
        <f t="shared" si="354"/>
        <v>39.715719063545151</v>
      </c>
      <c r="P399" s="92" t="e">
        <f t="shared" si="355"/>
        <v>#REF!</v>
      </c>
      <c r="Q399" s="92" t="e">
        <f t="shared" si="356"/>
        <v>#REF!</v>
      </c>
      <c r="R399" s="92">
        <f t="shared" si="357"/>
        <v>0</v>
      </c>
      <c r="S399" s="92" t="e">
        <f t="shared" si="358"/>
        <v>#REF!</v>
      </c>
      <c r="T399" s="3" t="e">
        <f>#REF!</f>
        <v>#REF!</v>
      </c>
      <c r="U399" s="3" t="e">
        <f>#REF!*D399</f>
        <v>#REF!</v>
      </c>
      <c r="V399" s="3">
        <f t="shared" si="359"/>
        <v>30</v>
      </c>
      <c r="W399" s="37" t="e">
        <f t="shared" si="360"/>
        <v>#REF!</v>
      </c>
      <c r="X399" s="60" t="e">
        <f>#REF!</f>
        <v>#REF!</v>
      </c>
      <c r="Y399" s="37" t="e">
        <f t="shared" si="361"/>
        <v>#REF!</v>
      </c>
      <c r="Z399" s="16" t="e">
        <f t="shared" si="362"/>
        <v>#REF!</v>
      </c>
      <c r="AA399" s="36" t="e">
        <f t="shared" si="363"/>
        <v>#REF!</v>
      </c>
      <c r="AC399" s="16" t="e">
        <f t="shared" si="364"/>
        <v>#REF!</v>
      </c>
      <c r="AD399" s="3" t="e">
        <f t="shared" si="365"/>
        <v>#REF!</v>
      </c>
      <c r="AE399" s="97" t="e">
        <f t="shared" si="365"/>
        <v>#REF!</v>
      </c>
      <c r="AF399" s="97" t="e">
        <f t="shared" si="366"/>
        <v>#REF!</v>
      </c>
      <c r="AG399" s="3" t="e">
        <f t="shared" si="367"/>
        <v>#REF!</v>
      </c>
      <c r="AH399" s="16" t="e">
        <f t="shared" si="368"/>
        <v>#REF!</v>
      </c>
      <c r="AI399" s="16">
        <f t="shared" si="369"/>
        <v>500</v>
      </c>
      <c r="AK399" s="3">
        <f t="shared" si="370"/>
        <v>350</v>
      </c>
      <c r="AL399" s="204">
        <f t="shared" si="371"/>
        <v>350</v>
      </c>
      <c r="AM399" s="46" t="s">
        <v>855</v>
      </c>
    </row>
    <row r="400" spans="1:39" ht="13.5" hidden="1" outlineLevel="1" x14ac:dyDescent="0.15">
      <c r="A400" s="26">
        <v>12041</v>
      </c>
      <c r="B400" s="20" t="s">
        <v>236</v>
      </c>
      <c r="C400" s="16">
        <v>650</v>
      </c>
      <c r="D400" s="3">
        <v>25</v>
      </c>
      <c r="E400" s="3">
        <v>15</v>
      </c>
      <c r="F400" s="103" t="s">
        <v>214</v>
      </c>
      <c r="G400" s="104">
        <v>211</v>
      </c>
      <c r="H400" s="104" t="s">
        <v>179</v>
      </c>
      <c r="I400" s="21">
        <f t="shared" si="353"/>
        <v>17940</v>
      </c>
      <c r="J400" s="3">
        <v>28500</v>
      </c>
      <c r="K400" s="15">
        <v>0.15</v>
      </c>
      <c r="L400" s="15"/>
      <c r="M400" s="58"/>
      <c r="N400" s="58">
        <v>0.03</v>
      </c>
      <c r="O400" s="92">
        <f t="shared" si="354"/>
        <v>39.715719063545151</v>
      </c>
      <c r="P400" s="92" t="e">
        <f t="shared" si="355"/>
        <v>#REF!</v>
      </c>
      <c r="Q400" s="92" t="e">
        <f t="shared" si="356"/>
        <v>#REF!</v>
      </c>
      <c r="R400" s="92">
        <f t="shared" si="357"/>
        <v>0</v>
      </c>
      <c r="S400" s="92" t="e">
        <f t="shared" si="358"/>
        <v>#REF!</v>
      </c>
      <c r="T400" s="3" t="e">
        <f>#REF!</f>
        <v>#REF!</v>
      </c>
      <c r="U400" s="3" t="e">
        <f>#REF!*D400</f>
        <v>#REF!</v>
      </c>
      <c r="V400" s="3">
        <f t="shared" si="359"/>
        <v>39</v>
      </c>
      <c r="W400" s="37" t="e">
        <f t="shared" si="360"/>
        <v>#REF!</v>
      </c>
      <c r="X400" s="60" t="e">
        <f>#REF!</f>
        <v>#REF!</v>
      </c>
      <c r="Y400" s="37" t="e">
        <f t="shared" si="361"/>
        <v>#REF!</v>
      </c>
      <c r="Z400" s="16" t="e">
        <f t="shared" si="362"/>
        <v>#REF!</v>
      </c>
      <c r="AA400" s="36" t="e">
        <f t="shared" si="363"/>
        <v>#REF!</v>
      </c>
      <c r="AC400" s="16" t="e">
        <f t="shared" si="364"/>
        <v>#REF!</v>
      </c>
      <c r="AD400" s="3" t="e">
        <f t="shared" si="365"/>
        <v>#REF!</v>
      </c>
      <c r="AE400" s="97" t="e">
        <f t="shared" si="365"/>
        <v>#REF!</v>
      </c>
      <c r="AF400" s="97" t="e">
        <f t="shared" si="366"/>
        <v>#REF!</v>
      </c>
      <c r="AG400" s="3" t="e">
        <f t="shared" si="367"/>
        <v>#REF!</v>
      </c>
      <c r="AH400" s="16" t="e">
        <f t="shared" si="368"/>
        <v>#REF!</v>
      </c>
      <c r="AI400" s="16">
        <f t="shared" si="369"/>
        <v>650</v>
      </c>
      <c r="AK400" s="3">
        <f t="shared" si="370"/>
        <v>455</v>
      </c>
      <c r="AL400" s="204">
        <f t="shared" si="371"/>
        <v>454.99999999999994</v>
      </c>
      <c r="AM400" s="46" t="s">
        <v>855</v>
      </c>
    </row>
    <row r="401" spans="1:39" ht="13.5" hidden="1" outlineLevel="1" x14ac:dyDescent="0.15">
      <c r="A401" s="26" t="s">
        <v>281</v>
      </c>
      <c r="B401" s="20" t="s">
        <v>285</v>
      </c>
      <c r="C401" s="16">
        <v>1000</v>
      </c>
      <c r="D401" s="63">
        <v>30</v>
      </c>
      <c r="E401" s="3">
        <v>20</v>
      </c>
      <c r="F401" s="103" t="s">
        <v>345</v>
      </c>
      <c r="G401" s="104" t="s">
        <v>760</v>
      </c>
      <c r="H401" s="104" t="s">
        <v>671</v>
      </c>
      <c r="I401" s="21">
        <f t="shared" si="353"/>
        <v>17940</v>
      </c>
      <c r="J401" s="3">
        <v>21000</v>
      </c>
      <c r="K401" s="15">
        <v>0.15</v>
      </c>
      <c r="L401" s="15">
        <v>0.05</v>
      </c>
      <c r="M401" s="58"/>
      <c r="N401" s="58">
        <v>0.03</v>
      </c>
      <c r="O401" s="92">
        <f t="shared" si="354"/>
        <v>35.117056856187297</v>
      </c>
      <c r="P401" s="92" t="e">
        <f t="shared" si="355"/>
        <v>#REF!</v>
      </c>
      <c r="Q401" s="92" t="e">
        <f t="shared" si="356"/>
        <v>#REF!</v>
      </c>
      <c r="R401" s="92">
        <f t="shared" si="357"/>
        <v>0</v>
      </c>
      <c r="S401" s="92" t="e">
        <f t="shared" si="358"/>
        <v>#REF!</v>
      </c>
      <c r="T401" s="3" t="e">
        <f>#REF!</f>
        <v>#REF!</v>
      </c>
      <c r="U401" s="3" t="e">
        <f>#REF!*D401</f>
        <v>#REF!</v>
      </c>
      <c r="V401" s="3">
        <f t="shared" si="359"/>
        <v>60</v>
      </c>
      <c r="W401" s="37" t="e">
        <f t="shared" si="360"/>
        <v>#REF!</v>
      </c>
      <c r="X401" s="60" t="e">
        <f>#REF!</f>
        <v>#REF!</v>
      </c>
      <c r="Y401" s="37" t="e">
        <f t="shared" si="361"/>
        <v>#REF!</v>
      </c>
      <c r="Z401" s="16" t="e">
        <f t="shared" si="362"/>
        <v>#REF!</v>
      </c>
      <c r="AA401" s="36" t="e">
        <f t="shared" si="363"/>
        <v>#REF!</v>
      </c>
      <c r="AC401" s="16" t="e">
        <f t="shared" si="364"/>
        <v>#REF!</v>
      </c>
      <c r="AD401" s="3" t="e">
        <f t="shared" si="365"/>
        <v>#REF!</v>
      </c>
      <c r="AE401" s="97" t="e">
        <f t="shared" si="365"/>
        <v>#REF!</v>
      </c>
      <c r="AF401" s="97" t="e">
        <f t="shared" si="366"/>
        <v>#REF!</v>
      </c>
      <c r="AG401" s="3" t="e">
        <f t="shared" si="367"/>
        <v>#REF!</v>
      </c>
      <c r="AH401" s="16" t="e">
        <f t="shared" si="368"/>
        <v>#REF!</v>
      </c>
      <c r="AI401" s="16">
        <f t="shared" si="369"/>
        <v>1000</v>
      </c>
      <c r="AK401" s="3">
        <f t="shared" si="370"/>
        <v>700</v>
      </c>
      <c r="AL401" s="204">
        <f t="shared" si="371"/>
        <v>700</v>
      </c>
    </row>
    <row r="402" spans="1:39" ht="13.5" hidden="1" outlineLevel="1" x14ac:dyDescent="0.15">
      <c r="A402" s="26">
        <v>12063</v>
      </c>
      <c r="B402" s="20" t="s">
        <v>275</v>
      </c>
      <c r="C402" s="16">
        <v>330</v>
      </c>
      <c r="D402" s="3">
        <v>15</v>
      </c>
      <c r="E402" s="3">
        <v>10</v>
      </c>
      <c r="F402" s="103" t="s">
        <v>274</v>
      </c>
      <c r="G402" s="104">
        <v>211</v>
      </c>
      <c r="H402" s="104" t="s">
        <v>179</v>
      </c>
      <c r="I402" s="21">
        <f t="shared" si="353"/>
        <v>17940</v>
      </c>
      <c r="J402" s="3">
        <v>28500</v>
      </c>
      <c r="K402" s="15">
        <v>0.15</v>
      </c>
      <c r="L402" s="15"/>
      <c r="M402" s="58"/>
      <c r="N402" s="58">
        <v>0.03</v>
      </c>
      <c r="O402" s="92">
        <f t="shared" si="354"/>
        <v>23.829431438127092</v>
      </c>
      <c r="P402" s="92" t="e">
        <f t="shared" si="355"/>
        <v>#REF!</v>
      </c>
      <c r="Q402" s="92" t="e">
        <f t="shared" si="356"/>
        <v>#REF!</v>
      </c>
      <c r="R402" s="92">
        <f t="shared" si="357"/>
        <v>0</v>
      </c>
      <c r="S402" s="92" t="e">
        <f t="shared" si="358"/>
        <v>#REF!</v>
      </c>
      <c r="T402" s="3" t="e">
        <f>#REF!</f>
        <v>#REF!</v>
      </c>
      <c r="U402" s="3" t="e">
        <f>#REF!*D402</f>
        <v>#REF!</v>
      </c>
      <c r="V402" s="3">
        <f t="shared" si="359"/>
        <v>19.8</v>
      </c>
      <c r="W402" s="37" t="e">
        <f t="shared" si="360"/>
        <v>#REF!</v>
      </c>
      <c r="X402" s="60" t="e">
        <f>#REF!</f>
        <v>#REF!</v>
      </c>
      <c r="Y402" s="37" t="e">
        <f t="shared" si="361"/>
        <v>#REF!</v>
      </c>
      <c r="Z402" s="16" t="e">
        <f t="shared" si="362"/>
        <v>#REF!</v>
      </c>
      <c r="AA402" s="36" t="e">
        <f t="shared" si="363"/>
        <v>#REF!</v>
      </c>
      <c r="AC402" s="16" t="e">
        <f t="shared" si="364"/>
        <v>#REF!</v>
      </c>
      <c r="AD402" s="3" t="e">
        <f t="shared" si="365"/>
        <v>#REF!</v>
      </c>
      <c r="AE402" s="97" t="e">
        <f t="shared" si="365"/>
        <v>#REF!</v>
      </c>
      <c r="AF402" s="97" t="e">
        <f t="shared" si="366"/>
        <v>#REF!</v>
      </c>
      <c r="AG402" s="3" t="e">
        <f t="shared" si="367"/>
        <v>#REF!</v>
      </c>
      <c r="AH402" s="16" t="e">
        <f t="shared" si="368"/>
        <v>#REF!</v>
      </c>
      <c r="AI402" s="16">
        <f t="shared" si="369"/>
        <v>330</v>
      </c>
      <c r="AK402" s="3">
        <f t="shared" si="370"/>
        <v>235</v>
      </c>
      <c r="AL402" s="204">
        <f t="shared" si="371"/>
        <v>230.99999999999997</v>
      </c>
      <c r="AM402" s="46" t="s">
        <v>855</v>
      </c>
    </row>
    <row r="403" spans="1:39" ht="25.5" hidden="1" outlineLevel="1" x14ac:dyDescent="0.15">
      <c r="A403" s="26">
        <v>12083</v>
      </c>
      <c r="B403" s="20" t="s">
        <v>440</v>
      </c>
      <c r="C403" s="16">
        <v>440</v>
      </c>
      <c r="D403" s="3">
        <v>25</v>
      </c>
      <c r="E403" s="3">
        <v>20</v>
      </c>
      <c r="F403" s="103" t="s">
        <v>274</v>
      </c>
      <c r="G403" s="104">
        <v>211</v>
      </c>
      <c r="H403" s="104" t="s">
        <v>179</v>
      </c>
      <c r="I403" s="21">
        <f t="shared" si="353"/>
        <v>17940</v>
      </c>
      <c r="J403" s="3">
        <v>28500</v>
      </c>
      <c r="K403" s="15">
        <v>0.15</v>
      </c>
      <c r="L403" s="15"/>
      <c r="M403" s="58"/>
      <c r="N403" s="58">
        <v>0.03</v>
      </c>
      <c r="O403" s="92">
        <f t="shared" si="354"/>
        <v>39.715719063545151</v>
      </c>
      <c r="P403" s="92" t="e">
        <f t="shared" si="355"/>
        <v>#REF!</v>
      </c>
      <c r="Q403" s="92" t="e">
        <f t="shared" si="356"/>
        <v>#REF!</v>
      </c>
      <c r="R403" s="92">
        <f t="shared" si="357"/>
        <v>0</v>
      </c>
      <c r="S403" s="92" t="e">
        <f t="shared" si="358"/>
        <v>#REF!</v>
      </c>
      <c r="T403" s="3" t="e">
        <f>#REF!</f>
        <v>#REF!</v>
      </c>
      <c r="U403" s="3" t="e">
        <f>#REF!*D403</f>
        <v>#REF!</v>
      </c>
      <c r="V403" s="3">
        <f t="shared" si="359"/>
        <v>26.4</v>
      </c>
      <c r="W403" s="37" t="e">
        <f t="shared" si="360"/>
        <v>#REF!</v>
      </c>
      <c r="X403" s="60" t="e">
        <f>#REF!</f>
        <v>#REF!</v>
      </c>
      <c r="Y403" s="37" t="e">
        <f t="shared" si="361"/>
        <v>#REF!</v>
      </c>
      <c r="Z403" s="16" t="e">
        <f t="shared" si="362"/>
        <v>#REF!</v>
      </c>
      <c r="AA403" s="36" t="e">
        <f t="shared" si="363"/>
        <v>#REF!</v>
      </c>
      <c r="AC403" s="16" t="e">
        <f t="shared" si="364"/>
        <v>#REF!</v>
      </c>
      <c r="AD403" s="3" t="e">
        <f t="shared" si="365"/>
        <v>#REF!</v>
      </c>
      <c r="AE403" s="97" t="e">
        <f t="shared" si="365"/>
        <v>#REF!</v>
      </c>
      <c r="AF403" s="97" t="e">
        <f t="shared" si="366"/>
        <v>#REF!</v>
      </c>
      <c r="AG403" s="3" t="e">
        <f t="shared" si="367"/>
        <v>#REF!</v>
      </c>
      <c r="AH403" s="16" t="e">
        <f t="shared" si="368"/>
        <v>#REF!</v>
      </c>
      <c r="AI403" s="16">
        <f t="shared" si="369"/>
        <v>440</v>
      </c>
      <c r="AK403" s="3">
        <f t="shared" si="370"/>
        <v>310</v>
      </c>
      <c r="AL403" s="204">
        <f t="shared" si="371"/>
        <v>308</v>
      </c>
      <c r="AM403" s="46" t="s">
        <v>855</v>
      </c>
    </row>
    <row r="404" spans="1:39" ht="13.5" hidden="1" outlineLevel="1" x14ac:dyDescent="0.15">
      <c r="A404" s="26">
        <v>12068</v>
      </c>
      <c r="B404" s="20" t="s">
        <v>276</v>
      </c>
      <c r="C404" s="16">
        <v>660</v>
      </c>
      <c r="D404" s="3">
        <v>25</v>
      </c>
      <c r="E404" s="3">
        <v>20</v>
      </c>
      <c r="F404" s="103" t="s">
        <v>274</v>
      </c>
      <c r="G404" s="104">
        <v>211</v>
      </c>
      <c r="H404" s="104" t="s">
        <v>179</v>
      </c>
      <c r="I404" s="21">
        <f t="shared" si="353"/>
        <v>17940</v>
      </c>
      <c r="J404" s="3">
        <v>28500</v>
      </c>
      <c r="K404" s="15">
        <v>0.15</v>
      </c>
      <c r="L404" s="15"/>
      <c r="M404" s="58"/>
      <c r="N404" s="58">
        <v>0.03</v>
      </c>
      <c r="O404" s="92">
        <f t="shared" si="354"/>
        <v>39.715719063545151</v>
      </c>
      <c r="P404" s="92" t="e">
        <f t="shared" si="355"/>
        <v>#REF!</v>
      </c>
      <c r="Q404" s="92" t="e">
        <f t="shared" si="356"/>
        <v>#REF!</v>
      </c>
      <c r="R404" s="92">
        <f t="shared" si="357"/>
        <v>0</v>
      </c>
      <c r="S404" s="92" t="e">
        <f t="shared" si="358"/>
        <v>#REF!</v>
      </c>
      <c r="T404" s="3" t="e">
        <f>#REF!</f>
        <v>#REF!</v>
      </c>
      <c r="U404" s="3" t="e">
        <f>#REF!*D404</f>
        <v>#REF!</v>
      </c>
      <c r="V404" s="3">
        <f t="shared" si="359"/>
        <v>39.6</v>
      </c>
      <c r="W404" s="37" t="e">
        <f t="shared" si="360"/>
        <v>#REF!</v>
      </c>
      <c r="X404" s="60" t="e">
        <f>#REF!</f>
        <v>#REF!</v>
      </c>
      <c r="Y404" s="37" t="e">
        <f t="shared" si="361"/>
        <v>#REF!</v>
      </c>
      <c r="Z404" s="16" t="e">
        <f t="shared" si="362"/>
        <v>#REF!</v>
      </c>
      <c r="AA404" s="36" t="e">
        <f t="shared" si="363"/>
        <v>#REF!</v>
      </c>
      <c r="AC404" s="16" t="e">
        <f t="shared" si="364"/>
        <v>#REF!</v>
      </c>
      <c r="AD404" s="3" t="e">
        <f t="shared" si="365"/>
        <v>#REF!</v>
      </c>
      <c r="AE404" s="97" t="e">
        <f t="shared" si="365"/>
        <v>#REF!</v>
      </c>
      <c r="AF404" s="97" t="e">
        <f t="shared" si="366"/>
        <v>#REF!</v>
      </c>
      <c r="AG404" s="3" t="e">
        <f t="shared" si="367"/>
        <v>#REF!</v>
      </c>
      <c r="AH404" s="16" t="e">
        <f t="shared" si="368"/>
        <v>#REF!</v>
      </c>
      <c r="AI404" s="16">
        <f t="shared" si="369"/>
        <v>660</v>
      </c>
      <c r="AK404" s="3">
        <f t="shared" si="370"/>
        <v>465</v>
      </c>
      <c r="AL404" s="204">
        <f t="shared" si="371"/>
        <v>461.99999999999994</v>
      </c>
      <c r="AM404" s="46" t="s">
        <v>855</v>
      </c>
    </row>
    <row r="405" spans="1:39" ht="13.5" hidden="1" outlineLevel="1" x14ac:dyDescent="0.15">
      <c r="A405" s="26">
        <v>12073</v>
      </c>
      <c r="B405" s="20" t="s">
        <v>277</v>
      </c>
      <c r="C405" s="16">
        <v>340</v>
      </c>
      <c r="D405" s="3">
        <v>20</v>
      </c>
      <c r="E405" s="3">
        <v>15</v>
      </c>
      <c r="F405" s="103" t="s">
        <v>274</v>
      </c>
      <c r="G405" s="104">
        <v>211</v>
      </c>
      <c r="H405" s="104" t="s">
        <v>179</v>
      </c>
      <c r="I405" s="21">
        <f t="shared" si="353"/>
        <v>17940</v>
      </c>
      <c r="J405" s="3">
        <v>28500</v>
      </c>
      <c r="K405" s="15">
        <v>0.15</v>
      </c>
      <c r="L405" s="15"/>
      <c r="M405" s="58"/>
      <c r="N405" s="58">
        <v>0.03</v>
      </c>
      <c r="O405" s="92">
        <f t="shared" si="354"/>
        <v>31.77257525083612</v>
      </c>
      <c r="P405" s="92" t="e">
        <f t="shared" si="355"/>
        <v>#REF!</v>
      </c>
      <c r="Q405" s="92" t="e">
        <f t="shared" si="356"/>
        <v>#REF!</v>
      </c>
      <c r="R405" s="92">
        <f t="shared" si="357"/>
        <v>0</v>
      </c>
      <c r="S405" s="92" t="e">
        <f t="shared" si="358"/>
        <v>#REF!</v>
      </c>
      <c r="T405" s="3" t="e">
        <f>#REF!</f>
        <v>#REF!</v>
      </c>
      <c r="U405" s="3" t="e">
        <f>#REF!*D405</f>
        <v>#REF!</v>
      </c>
      <c r="V405" s="3">
        <f t="shared" si="359"/>
        <v>20.399999999999999</v>
      </c>
      <c r="W405" s="37" t="e">
        <f t="shared" si="360"/>
        <v>#REF!</v>
      </c>
      <c r="X405" s="60" t="e">
        <f>#REF!</f>
        <v>#REF!</v>
      </c>
      <c r="Y405" s="37" t="e">
        <f t="shared" si="361"/>
        <v>#REF!</v>
      </c>
      <c r="Z405" s="16" t="e">
        <f t="shared" si="362"/>
        <v>#REF!</v>
      </c>
      <c r="AA405" s="36" t="e">
        <f t="shared" si="363"/>
        <v>#REF!</v>
      </c>
      <c r="AC405" s="16" t="e">
        <f t="shared" si="364"/>
        <v>#REF!</v>
      </c>
      <c r="AD405" s="3" t="e">
        <f t="shared" si="365"/>
        <v>#REF!</v>
      </c>
      <c r="AE405" s="97" t="e">
        <f t="shared" si="365"/>
        <v>#REF!</v>
      </c>
      <c r="AF405" s="97" t="e">
        <f t="shared" si="366"/>
        <v>#REF!</v>
      </c>
      <c r="AG405" s="3" t="e">
        <f t="shared" si="367"/>
        <v>#REF!</v>
      </c>
      <c r="AH405" s="16" t="e">
        <f t="shared" si="368"/>
        <v>#REF!</v>
      </c>
      <c r="AI405" s="16">
        <f t="shared" si="369"/>
        <v>340</v>
      </c>
      <c r="AK405" s="3">
        <f t="shared" si="370"/>
        <v>240</v>
      </c>
      <c r="AL405" s="204">
        <f t="shared" si="371"/>
        <v>237.99999999999997</v>
      </c>
      <c r="AM405" s="46" t="s">
        <v>855</v>
      </c>
    </row>
    <row r="406" spans="1:39" ht="13.5" hidden="1" outlineLevel="1" x14ac:dyDescent="0.15">
      <c r="A406" s="26">
        <v>12074</v>
      </c>
      <c r="B406" s="20" t="s">
        <v>368</v>
      </c>
      <c r="C406" s="16">
        <v>400</v>
      </c>
      <c r="D406" s="3">
        <v>30</v>
      </c>
      <c r="E406" s="3">
        <v>20</v>
      </c>
      <c r="F406" s="103"/>
      <c r="G406" s="104" t="s">
        <v>344</v>
      </c>
      <c r="H406" s="104" t="s">
        <v>344</v>
      </c>
      <c r="I406" s="21">
        <f t="shared" si="353"/>
        <v>17940</v>
      </c>
      <c r="J406" s="3">
        <v>0</v>
      </c>
      <c r="K406" s="15">
        <v>0.15</v>
      </c>
      <c r="L406" s="15"/>
      <c r="M406" s="58"/>
      <c r="N406" s="58">
        <v>0.03</v>
      </c>
      <c r="O406" s="92">
        <f t="shared" si="354"/>
        <v>0</v>
      </c>
      <c r="P406" s="92" t="e">
        <f t="shared" si="355"/>
        <v>#REF!</v>
      </c>
      <c r="Q406" s="92" t="e">
        <f t="shared" si="356"/>
        <v>#REF!</v>
      </c>
      <c r="R406" s="92">
        <f t="shared" si="357"/>
        <v>0</v>
      </c>
      <c r="S406" s="92" t="e">
        <f t="shared" si="358"/>
        <v>#REF!</v>
      </c>
      <c r="T406" s="3">
        <f>149*1.15</f>
        <v>171.35</v>
      </c>
      <c r="U406" s="3" t="e">
        <f>#REF!*D406</f>
        <v>#REF!</v>
      </c>
      <c r="V406" s="3">
        <f t="shared" si="359"/>
        <v>24</v>
      </c>
      <c r="W406" s="37" t="e">
        <f t="shared" si="360"/>
        <v>#REF!</v>
      </c>
      <c r="X406" s="60" t="e">
        <f>#REF!</f>
        <v>#REF!</v>
      </c>
      <c r="Y406" s="37" t="e">
        <f t="shared" ref="Y406" si="372">21000/I406*D406*X406</f>
        <v>#REF!</v>
      </c>
      <c r="Z406" s="16" t="e">
        <f t="shared" si="362"/>
        <v>#REF!</v>
      </c>
      <c r="AA406" s="36" t="e">
        <f t="shared" si="363"/>
        <v>#REF!</v>
      </c>
      <c r="AC406" s="16" t="e">
        <f t="shared" si="364"/>
        <v>#REF!</v>
      </c>
      <c r="AD406" s="3">
        <f t="shared" si="365"/>
        <v>171.35</v>
      </c>
      <c r="AE406" s="97" t="e">
        <f t="shared" si="365"/>
        <v>#REF!</v>
      </c>
      <c r="AF406" s="97" t="e">
        <f t="shared" si="366"/>
        <v>#REF!</v>
      </c>
      <c r="AG406" s="3" t="e">
        <f t="shared" si="367"/>
        <v>#REF!</v>
      </c>
      <c r="AH406" s="16" t="e">
        <f t="shared" si="368"/>
        <v>#REF!</v>
      </c>
      <c r="AI406" s="16">
        <f t="shared" si="369"/>
        <v>400</v>
      </c>
      <c r="AK406" s="3" t="s">
        <v>40</v>
      </c>
      <c r="AL406" s="204"/>
    </row>
    <row r="407" spans="1:39" ht="13.5" hidden="1" outlineLevel="1" x14ac:dyDescent="0.15">
      <c r="A407" s="26">
        <v>12075</v>
      </c>
      <c r="B407" s="20" t="s">
        <v>382</v>
      </c>
      <c r="C407" s="16">
        <v>1000</v>
      </c>
      <c r="D407" s="3">
        <v>20</v>
      </c>
      <c r="E407" s="3">
        <v>10</v>
      </c>
      <c r="F407" s="103" t="s">
        <v>270</v>
      </c>
      <c r="G407" s="104">
        <v>105</v>
      </c>
      <c r="H407" s="104" t="s">
        <v>671</v>
      </c>
      <c r="I407" s="21">
        <f t="shared" si="353"/>
        <v>17940</v>
      </c>
      <c r="J407" s="3">
        <v>21000</v>
      </c>
      <c r="K407" s="15">
        <v>0.15</v>
      </c>
      <c r="L407" s="15">
        <v>0.05</v>
      </c>
      <c r="M407" s="58"/>
      <c r="N407" s="58">
        <v>0.03</v>
      </c>
      <c r="O407" s="92">
        <f t="shared" si="354"/>
        <v>23.411371237458198</v>
      </c>
      <c r="P407" s="92" t="e">
        <f t="shared" si="355"/>
        <v>#REF!</v>
      </c>
      <c r="Q407" s="92" t="e">
        <f t="shared" si="356"/>
        <v>#REF!</v>
      </c>
      <c r="R407" s="92">
        <f t="shared" si="357"/>
        <v>0</v>
      </c>
      <c r="S407" s="92" t="e">
        <f t="shared" si="358"/>
        <v>#REF!</v>
      </c>
      <c r="T407" s="3" t="e">
        <f>#REF!</f>
        <v>#REF!</v>
      </c>
      <c r="U407" s="3" t="e">
        <f>#REF!*D407</f>
        <v>#REF!</v>
      </c>
      <c r="V407" s="3">
        <f t="shared" si="359"/>
        <v>60</v>
      </c>
      <c r="W407" s="37" t="e">
        <f t="shared" si="360"/>
        <v>#REF!</v>
      </c>
      <c r="X407" s="60" t="e">
        <f>#REF!</f>
        <v>#REF!</v>
      </c>
      <c r="Y407" s="37" t="e">
        <f t="shared" si="361"/>
        <v>#REF!</v>
      </c>
      <c r="Z407" s="16" t="e">
        <f t="shared" si="362"/>
        <v>#REF!</v>
      </c>
      <c r="AA407" s="36" t="e">
        <f t="shared" si="363"/>
        <v>#REF!</v>
      </c>
      <c r="AC407" s="16" t="e">
        <f t="shared" si="364"/>
        <v>#REF!</v>
      </c>
      <c r="AD407" s="3" t="e">
        <f t="shared" si="365"/>
        <v>#REF!</v>
      </c>
      <c r="AE407" s="97" t="e">
        <f t="shared" si="365"/>
        <v>#REF!</v>
      </c>
      <c r="AF407" s="97" t="e">
        <f t="shared" si="366"/>
        <v>#REF!</v>
      </c>
      <c r="AG407" s="3" t="e">
        <f t="shared" si="367"/>
        <v>#REF!</v>
      </c>
      <c r="AH407" s="16" t="e">
        <f t="shared" si="368"/>
        <v>#REF!</v>
      </c>
      <c r="AI407" s="16">
        <f t="shared" si="369"/>
        <v>1000</v>
      </c>
      <c r="AK407" s="3">
        <f t="shared" ref="AK407:AK420" si="373">CEILING(AL407,5)</f>
        <v>700</v>
      </c>
      <c r="AL407" s="204">
        <f t="shared" ref="AL407:AL422" si="374">C407*0.7</f>
        <v>700</v>
      </c>
    </row>
    <row r="408" spans="1:39" ht="13.5" hidden="1" outlineLevel="1" x14ac:dyDescent="0.15">
      <c r="A408" s="26">
        <v>12076</v>
      </c>
      <c r="B408" s="20" t="s">
        <v>381</v>
      </c>
      <c r="C408" s="16">
        <v>1500</v>
      </c>
      <c r="D408" s="3">
        <v>25</v>
      </c>
      <c r="E408" s="3">
        <v>15</v>
      </c>
      <c r="F408" s="103" t="s">
        <v>270</v>
      </c>
      <c r="G408" s="104">
        <v>105</v>
      </c>
      <c r="H408" s="104" t="s">
        <v>671</v>
      </c>
      <c r="I408" s="21">
        <f t="shared" si="353"/>
        <v>17940</v>
      </c>
      <c r="J408" s="3">
        <v>21000</v>
      </c>
      <c r="K408" s="15">
        <v>0.15</v>
      </c>
      <c r="L408" s="15">
        <v>0.05</v>
      </c>
      <c r="M408" s="58"/>
      <c r="N408" s="58">
        <v>0.03</v>
      </c>
      <c r="O408" s="92">
        <f t="shared" si="354"/>
        <v>29.264214046822744</v>
      </c>
      <c r="P408" s="92" t="e">
        <f t="shared" si="355"/>
        <v>#REF!</v>
      </c>
      <c r="Q408" s="92" t="e">
        <f t="shared" si="356"/>
        <v>#REF!</v>
      </c>
      <c r="R408" s="92">
        <f t="shared" si="357"/>
        <v>0</v>
      </c>
      <c r="S408" s="92" t="e">
        <f t="shared" si="358"/>
        <v>#REF!</v>
      </c>
      <c r="T408" s="3" t="e">
        <f>#REF!</f>
        <v>#REF!</v>
      </c>
      <c r="U408" s="3" t="e">
        <f>#REF!*D408</f>
        <v>#REF!</v>
      </c>
      <c r="V408" s="3">
        <f t="shared" si="359"/>
        <v>90</v>
      </c>
      <c r="W408" s="37" t="e">
        <f t="shared" si="360"/>
        <v>#REF!</v>
      </c>
      <c r="X408" s="60" t="e">
        <f>#REF!</f>
        <v>#REF!</v>
      </c>
      <c r="Y408" s="37" t="e">
        <f t="shared" si="361"/>
        <v>#REF!</v>
      </c>
      <c r="Z408" s="16" t="e">
        <f t="shared" si="362"/>
        <v>#REF!</v>
      </c>
      <c r="AA408" s="36" t="e">
        <f t="shared" si="363"/>
        <v>#REF!</v>
      </c>
      <c r="AC408" s="16" t="e">
        <f t="shared" si="364"/>
        <v>#REF!</v>
      </c>
      <c r="AD408" s="3" t="e">
        <f t="shared" si="365"/>
        <v>#REF!</v>
      </c>
      <c r="AE408" s="97" t="e">
        <f t="shared" si="365"/>
        <v>#REF!</v>
      </c>
      <c r="AF408" s="97" t="e">
        <f t="shared" si="366"/>
        <v>#REF!</v>
      </c>
      <c r="AG408" s="3" t="e">
        <f t="shared" si="367"/>
        <v>#REF!</v>
      </c>
      <c r="AH408" s="16" t="e">
        <f t="shared" si="368"/>
        <v>#REF!</v>
      </c>
      <c r="AI408" s="16">
        <f t="shared" si="369"/>
        <v>1500</v>
      </c>
      <c r="AK408" s="3">
        <f t="shared" si="373"/>
        <v>1050</v>
      </c>
      <c r="AL408" s="204">
        <f t="shared" si="374"/>
        <v>1050</v>
      </c>
    </row>
    <row r="409" spans="1:39" ht="13.5" hidden="1" outlineLevel="1" x14ac:dyDescent="0.15">
      <c r="A409" s="26">
        <v>12077</v>
      </c>
      <c r="B409" s="20" t="s">
        <v>408</v>
      </c>
      <c r="C409" s="16">
        <v>370</v>
      </c>
      <c r="D409" s="3">
        <v>25</v>
      </c>
      <c r="E409" s="3">
        <v>20</v>
      </c>
      <c r="F409" s="103" t="s">
        <v>149</v>
      </c>
      <c r="G409" s="104">
        <v>211</v>
      </c>
      <c r="H409" s="104" t="s">
        <v>179</v>
      </c>
      <c r="I409" s="21">
        <f t="shared" si="353"/>
        <v>17940</v>
      </c>
      <c r="J409" s="3">
        <v>28500</v>
      </c>
      <c r="K409" s="15">
        <v>0.15</v>
      </c>
      <c r="L409" s="15"/>
      <c r="M409" s="58"/>
      <c r="N409" s="58">
        <v>0.03</v>
      </c>
      <c r="O409" s="92">
        <f t="shared" si="354"/>
        <v>39.715719063545151</v>
      </c>
      <c r="P409" s="92" t="e">
        <f t="shared" si="355"/>
        <v>#REF!</v>
      </c>
      <c r="Q409" s="92" t="e">
        <f t="shared" si="356"/>
        <v>#REF!</v>
      </c>
      <c r="R409" s="92">
        <f t="shared" si="357"/>
        <v>0</v>
      </c>
      <c r="S409" s="92" t="e">
        <f t="shared" si="358"/>
        <v>#REF!</v>
      </c>
      <c r="T409" s="3" t="e">
        <f>#REF!</f>
        <v>#REF!</v>
      </c>
      <c r="U409" s="3" t="e">
        <f>#REF!*D409</f>
        <v>#REF!</v>
      </c>
      <c r="V409" s="3">
        <f t="shared" si="359"/>
        <v>22.2</v>
      </c>
      <c r="W409" s="37" t="e">
        <f t="shared" si="360"/>
        <v>#REF!</v>
      </c>
      <c r="X409" s="60" t="e">
        <f>#REF!</f>
        <v>#REF!</v>
      </c>
      <c r="Y409" s="37" t="e">
        <f t="shared" si="361"/>
        <v>#REF!</v>
      </c>
      <c r="Z409" s="16" t="e">
        <f t="shared" si="362"/>
        <v>#REF!</v>
      </c>
      <c r="AA409" s="36" t="e">
        <f t="shared" si="363"/>
        <v>#REF!</v>
      </c>
      <c r="AC409" s="16" t="e">
        <f t="shared" si="364"/>
        <v>#REF!</v>
      </c>
      <c r="AD409" s="3" t="e">
        <f t="shared" si="365"/>
        <v>#REF!</v>
      </c>
      <c r="AE409" s="97" t="e">
        <f t="shared" si="365"/>
        <v>#REF!</v>
      </c>
      <c r="AF409" s="97" t="e">
        <f t="shared" si="366"/>
        <v>#REF!</v>
      </c>
      <c r="AG409" s="3" t="e">
        <f t="shared" si="367"/>
        <v>#REF!</v>
      </c>
      <c r="AH409" s="16" t="e">
        <f t="shared" si="368"/>
        <v>#REF!</v>
      </c>
      <c r="AI409" s="16">
        <f t="shared" si="369"/>
        <v>370</v>
      </c>
      <c r="AK409" s="3">
        <f t="shared" si="373"/>
        <v>260</v>
      </c>
      <c r="AL409" s="204">
        <f t="shared" si="374"/>
        <v>259</v>
      </c>
      <c r="AM409" s="46" t="s">
        <v>855</v>
      </c>
    </row>
    <row r="410" spans="1:39" ht="13.5" hidden="1" outlineLevel="1" x14ac:dyDescent="0.15">
      <c r="A410" s="26">
        <v>12078</v>
      </c>
      <c r="B410" s="20" t="s">
        <v>409</v>
      </c>
      <c r="C410" s="16">
        <v>270</v>
      </c>
      <c r="D410" s="3">
        <v>25</v>
      </c>
      <c r="E410" s="3">
        <v>20</v>
      </c>
      <c r="F410" s="103" t="s">
        <v>149</v>
      </c>
      <c r="G410" s="104">
        <v>211</v>
      </c>
      <c r="H410" s="104" t="s">
        <v>179</v>
      </c>
      <c r="I410" s="21">
        <f t="shared" si="353"/>
        <v>17940</v>
      </c>
      <c r="J410" s="3">
        <v>28500</v>
      </c>
      <c r="K410" s="15">
        <v>0.15</v>
      </c>
      <c r="L410" s="15"/>
      <c r="M410" s="58"/>
      <c r="N410" s="58">
        <v>0.03</v>
      </c>
      <c r="O410" s="92">
        <f t="shared" si="354"/>
        <v>39.715719063545151</v>
      </c>
      <c r="P410" s="92" t="e">
        <f t="shared" si="355"/>
        <v>#REF!</v>
      </c>
      <c r="Q410" s="92" t="e">
        <f t="shared" si="356"/>
        <v>#REF!</v>
      </c>
      <c r="R410" s="92">
        <f t="shared" si="357"/>
        <v>0</v>
      </c>
      <c r="S410" s="92" t="e">
        <f t="shared" si="358"/>
        <v>#REF!</v>
      </c>
      <c r="T410" s="3" t="e">
        <f>#REF!</f>
        <v>#REF!</v>
      </c>
      <c r="U410" s="3" t="e">
        <f>#REF!*D410</f>
        <v>#REF!</v>
      </c>
      <c r="V410" s="3">
        <f t="shared" si="359"/>
        <v>16.2</v>
      </c>
      <c r="W410" s="37" t="e">
        <f t="shared" si="360"/>
        <v>#REF!</v>
      </c>
      <c r="X410" s="60" t="e">
        <f>#REF!</f>
        <v>#REF!</v>
      </c>
      <c r="Y410" s="37" t="e">
        <f t="shared" si="361"/>
        <v>#REF!</v>
      </c>
      <c r="Z410" s="16" t="e">
        <f t="shared" si="362"/>
        <v>#REF!</v>
      </c>
      <c r="AA410" s="36" t="e">
        <f t="shared" si="363"/>
        <v>#REF!</v>
      </c>
      <c r="AC410" s="16" t="e">
        <f t="shared" si="364"/>
        <v>#REF!</v>
      </c>
      <c r="AD410" s="3" t="e">
        <f t="shared" si="365"/>
        <v>#REF!</v>
      </c>
      <c r="AE410" s="97" t="e">
        <f t="shared" si="365"/>
        <v>#REF!</v>
      </c>
      <c r="AF410" s="97" t="e">
        <f t="shared" si="366"/>
        <v>#REF!</v>
      </c>
      <c r="AG410" s="3" t="e">
        <f t="shared" si="367"/>
        <v>#REF!</v>
      </c>
      <c r="AH410" s="16" t="e">
        <f t="shared" si="368"/>
        <v>#REF!</v>
      </c>
      <c r="AI410" s="16">
        <f t="shared" si="369"/>
        <v>270</v>
      </c>
      <c r="AK410" s="3">
        <f t="shared" si="373"/>
        <v>190</v>
      </c>
      <c r="AL410" s="204">
        <f t="shared" si="374"/>
        <v>189</v>
      </c>
      <c r="AM410" s="46" t="s">
        <v>855</v>
      </c>
    </row>
    <row r="411" spans="1:39" ht="25.5" hidden="1" outlineLevel="1" x14ac:dyDescent="0.15">
      <c r="A411" s="26">
        <v>12079</v>
      </c>
      <c r="B411" s="20" t="s">
        <v>486</v>
      </c>
      <c r="C411" s="16">
        <v>250</v>
      </c>
      <c r="D411" s="3">
        <v>25</v>
      </c>
      <c r="E411" s="3">
        <v>20</v>
      </c>
      <c r="F411" s="103" t="s">
        <v>149</v>
      </c>
      <c r="G411" s="104">
        <v>211</v>
      </c>
      <c r="H411" s="104" t="s">
        <v>179</v>
      </c>
      <c r="I411" s="21">
        <f t="shared" si="353"/>
        <v>17940</v>
      </c>
      <c r="J411" s="3">
        <v>28500</v>
      </c>
      <c r="K411" s="15">
        <v>0.15</v>
      </c>
      <c r="L411" s="15"/>
      <c r="M411" s="58"/>
      <c r="N411" s="58">
        <v>0.03</v>
      </c>
      <c r="O411" s="92">
        <f t="shared" si="354"/>
        <v>39.715719063545151</v>
      </c>
      <c r="P411" s="92" t="e">
        <f t="shared" si="355"/>
        <v>#REF!</v>
      </c>
      <c r="Q411" s="92" t="e">
        <f t="shared" si="356"/>
        <v>#REF!</v>
      </c>
      <c r="R411" s="92">
        <f t="shared" si="357"/>
        <v>0</v>
      </c>
      <c r="S411" s="92" t="e">
        <f t="shared" si="358"/>
        <v>#REF!</v>
      </c>
      <c r="T411" s="3" t="e">
        <f>#REF!</f>
        <v>#REF!</v>
      </c>
      <c r="U411" s="3" t="e">
        <f>#REF!*D411</f>
        <v>#REF!</v>
      </c>
      <c r="V411" s="3">
        <f t="shared" si="359"/>
        <v>15</v>
      </c>
      <c r="W411" s="37" t="e">
        <f t="shared" si="360"/>
        <v>#REF!</v>
      </c>
      <c r="X411" s="60" t="e">
        <f>#REF!</f>
        <v>#REF!</v>
      </c>
      <c r="Y411" s="37" t="e">
        <f t="shared" si="361"/>
        <v>#REF!</v>
      </c>
      <c r="Z411" s="16" t="e">
        <f t="shared" si="362"/>
        <v>#REF!</v>
      </c>
      <c r="AA411" s="36" t="e">
        <f t="shared" si="363"/>
        <v>#REF!</v>
      </c>
      <c r="AC411" s="16" t="e">
        <f t="shared" si="364"/>
        <v>#REF!</v>
      </c>
      <c r="AD411" s="3" t="e">
        <f t="shared" si="365"/>
        <v>#REF!</v>
      </c>
      <c r="AE411" s="97" t="e">
        <f t="shared" si="365"/>
        <v>#REF!</v>
      </c>
      <c r="AF411" s="97" t="e">
        <f t="shared" si="366"/>
        <v>#REF!</v>
      </c>
      <c r="AG411" s="3" t="e">
        <f t="shared" si="367"/>
        <v>#REF!</v>
      </c>
      <c r="AH411" s="16" t="e">
        <f t="shared" si="368"/>
        <v>#REF!</v>
      </c>
      <c r="AI411" s="16">
        <f t="shared" si="369"/>
        <v>250</v>
      </c>
      <c r="AK411" s="3">
        <f t="shared" si="373"/>
        <v>175</v>
      </c>
      <c r="AL411" s="204">
        <f t="shared" si="374"/>
        <v>175</v>
      </c>
      <c r="AM411" s="46" t="s">
        <v>855</v>
      </c>
    </row>
    <row r="412" spans="1:39" ht="13.5" hidden="1" outlineLevel="1" x14ac:dyDescent="0.15">
      <c r="A412" s="26">
        <v>12080</v>
      </c>
      <c r="B412" s="20" t="s">
        <v>403</v>
      </c>
      <c r="C412" s="16">
        <v>270</v>
      </c>
      <c r="D412" s="3">
        <v>15</v>
      </c>
      <c r="E412" s="3">
        <v>20</v>
      </c>
      <c r="F412" s="103" t="s">
        <v>148</v>
      </c>
      <c r="G412" s="104">
        <v>211</v>
      </c>
      <c r="H412" s="104" t="s">
        <v>179</v>
      </c>
      <c r="I412" s="21">
        <f t="shared" si="353"/>
        <v>17940</v>
      </c>
      <c r="J412" s="3">
        <v>28500</v>
      </c>
      <c r="K412" s="15">
        <v>0.15</v>
      </c>
      <c r="L412" s="15"/>
      <c r="M412" s="58"/>
      <c r="N412" s="58">
        <v>0.03</v>
      </c>
      <c r="O412" s="92">
        <f t="shared" si="354"/>
        <v>23.829431438127092</v>
      </c>
      <c r="P412" s="92" t="e">
        <f t="shared" si="355"/>
        <v>#REF!</v>
      </c>
      <c r="Q412" s="92" t="e">
        <f t="shared" si="356"/>
        <v>#REF!</v>
      </c>
      <c r="R412" s="92">
        <f t="shared" si="357"/>
        <v>0</v>
      </c>
      <c r="S412" s="92" t="e">
        <f t="shared" si="358"/>
        <v>#REF!</v>
      </c>
      <c r="T412" s="3" t="e">
        <f>#REF!</f>
        <v>#REF!</v>
      </c>
      <c r="U412" s="3" t="e">
        <f>#REF!*D412</f>
        <v>#REF!</v>
      </c>
      <c r="V412" s="3">
        <f t="shared" si="359"/>
        <v>16.2</v>
      </c>
      <c r="W412" s="37" t="e">
        <f t="shared" si="360"/>
        <v>#REF!</v>
      </c>
      <c r="X412" s="60" t="e">
        <f>#REF!</f>
        <v>#REF!</v>
      </c>
      <c r="Y412" s="37" t="e">
        <f t="shared" si="361"/>
        <v>#REF!</v>
      </c>
      <c r="Z412" s="16" t="e">
        <f t="shared" si="362"/>
        <v>#REF!</v>
      </c>
      <c r="AA412" s="36" t="e">
        <f t="shared" si="363"/>
        <v>#REF!</v>
      </c>
      <c r="AC412" s="16" t="e">
        <f t="shared" si="364"/>
        <v>#REF!</v>
      </c>
      <c r="AD412" s="3" t="e">
        <f t="shared" si="365"/>
        <v>#REF!</v>
      </c>
      <c r="AE412" s="97" t="e">
        <f t="shared" si="365"/>
        <v>#REF!</v>
      </c>
      <c r="AF412" s="97" t="e">
        <f t="shared" si="366"/>
        <v>#REF!</v>
      </c>
      <c r="AG412" s="3" t="e">
        <f t="shared" si="367"/>
        <v>#REF!</v>
      </c>
      <c r="AH412" s="16" t="e">
        <f t="shared" si="368"/>
        <v>#REF!</v>
      </c>
      <c r="AI412" s="16">
        <f t="shared" si="369"/>
        <v>270</v>
      </c>
      <c r="AK412" s="3">
        <f t="shared" si="373"/>
        <v>190</v>
      </c>
      <c r="AL412" s="204">
        <f t="shared" si="374"/>
        <v>189</v>
      </c>
      <c r="AM412" s="46" t="s">
        <v>855</v>
      </c>
    </row>
    <row r="413" spans="1:39" ht="13.5" hidden="1" outlineLevel="1" x14ac:dyDescent="0.15">
      <c r="A413" s="26">
        <v>12081</v>
      </c>
      <c r="B413" s="20" t="s">
        <v>411</v>
      </c>
      <c r="C413" s="16">
        <v>170</v>
      </c>
      <c r="D413" s="3">
        <v>15</v>
      </c>
      <c r="E413" s="3">
        <v>10</v>
      </c>
      <c r="F413" s="103"/>
      <c r="G413" s="104" t="s">
        <v>393</v>
      </c>
      <c r="H413" s="104" t="s">
        <v>179</v>
      </c>
      <c r="I413" s="21">
        <f t="shared" si="353"/>
        <v>17940</v>
      </c>
      <c r="J413" s="3">
        <v>28500</v>
      </c>
      <c r="K413" s="15">
        <v>0.15</v>
      </c>
      <c r="L413" s="15"/>
      <c r="M413" s="58"/>
      <c r="N413" s="58">
        <v>0.03</v>
      </c>
      <c r="O413" s="92">
        <f t="shared" si="354"/>
        <v>23.829431438127092</v>
      </c>
      <c r="P413" s="92" t="e">
        <f t="shared" si="355"/>
        <v>#REF!</v>
      </c>
      <c r="Q413" s="92" t="e">
        <f t="shared" si="356"/>
        <v>#REF!</v>
      </c>
      <c r="R413" s="92">
        <f t="shared" si="357"/>
        <v>0</v>
      </c>
      <c r="S413" s="92" t="e">
        <f t="shared" si="358"/>
        <v>#REF!</v>
      </c>
      <c r="T413" s="3" t="e">
        <f>#REF!</f>
        <v>#REF!</v>
      </c>
      <c r="U413" s="3" t="e">
        <f>#REF!*D413</f>
        <v>#REF!</v>
      </c>
      <c r="V413" s="3">
        <f t="shared" si="359"/>
        <v>10.199999999999999</v>
      </c>
      <c r="W413" s="37" t="e">
        <f t="shared" si="360"/>
        <v>#REF!</v>
      </c>
      <c r="X413" s="60" t="e">
        <f>#REF!</f>
        <v>#REF!</v>
      </c>
      <c r="Y413" s="37" t="e">
        <f t="shared" si="361"/>
        <v>#REF!</v>
      </c>
      <c r="Z413" s="16" t="e">
        <f t="shared" si="362"/>
        <v>#REF!</v>
      </c>
      <c r="AA413" s="36" t="e">
        <f t="shared" si="363"/>
        <v>#REF!</v>
      </c>
      <c r="AC413" s="16" t="e">
        <f t="shared" si="364"/>
        <v>#REF!</v>
      </c>
      <c r="AD413" s="3" t="e">
        <f t="shared" si="365"/>
        <v>#REF!</v>
      </c>
      <c r="AE413" s="97" t="e">
        <f t="shared" si="365"/>
        <v>#REF!</v>
      </c>
      <c r="AF413" s="97" t="e">
        <f t="shared" si="366"/>
        <v>#REF!</v>
      </c>
      <c r="AG413" s="3" t="e">
        <f t="shared" si="367"/>
        <v>#REF!</v>
      </c>
      <c r="AH413" s="16" t="e">
        <f t="shared" si="368"/>
        <v>#REF!</v>
      </c>
      <c r="AI413" s="16">
        <f t="shared" si="369"/>
        <v>170</v>
      </c>
      <c r="AK413" s="3">
        <f t="shared" si="373"/>
        <v>120</v>
      </c>
      <c r="AL413" s="204">
        <f t="shared" si="374"/>
        <v>118.99999999999999</v>
      </c>
      <c r="AM413" s="46" t="s">
        <v>855</v>
      </c>
    </row>
    <row r="414" spans="1:39" ht="13.5" hidden="1" outlineLevel="1" x14ac:dyDescent="0.15">
      <c r="A414" s="26">
        <v>12082</v>
      </c>
      <c r="B414" s="20" t="s">
        <v>410</v>
      </c>
      <c r="C414" s="16">
        <v>200</v>
      </c>
      <c r="D414" s="3">
        <v>15</v>
      </c>
      <c r="E414" s="3">
        <v>10</v>
      </c>
      <c r="F414" s="103"/>
      <c r="G414" s="104" t="s">
        <v>393</v>
      </c>
      <c r="H414" s="104" t="s">
        <v>179</v>
      </c>
      <c r="I414" s="21">
        <f t="shared" si="353"/>
        <v>17940</v>
      </c>
      <c r="J414" s="3">
        <v>28500</v>
      </c>
      <c r="K414" s="15">
        <v>0.15</v>
      </c>
      <c r="L414" s="15"/>
      <c r="M414" s="58"/>
      <c r="N414" s="58">
        <v>0.03</v>
      </c>
      <c r="O414" s="92">
        <f t="shared" si="354"/>
        <v>23.829431438127092</v>
      </c>
      <c r="P414" s="92" t="e">
        <f t="shared" si="355"/>
        <v>#REF!</v>
      </c>
      <c r="Q414" s="92" t="e">
        <f t="shared" si="356"/>
        <v>#REF!</v>
      </c>
      <c r="R414" s="92">
        <f t="shared" si="357"/>
        <v>0</v>
      </c>
      <c r="S414" s="92" t="e">
        <f t="shared" si="358"/>
        <v>#REF!</v>
      </c>
      <c r="T414" s="3" t="e">
        <f>#REF!</f>
        <v>#REF!</v>
      </c>
      <c r="U414" s="3" t="e">
        <f>#REF!*D414</f>
        <v>#REF!</v>
      </c>
      <c r="V414" s="3">
        <f t="shared" si="359"/>
        <v>12</v>
      </c>
      <c r="W414" s="37" t="e">
        <f t="shared" si="360"/>
        <v>#REF!</v>
      </c>
      <c r="X414" s="60" t="e">
        <f>#REF!</f>
        <v>#REF!</v>
      </c>
      <c r="Y414" s="37" t="e">
        <f t="shared" si="361"/>
        <v>#REF!</v>
      </c>
      <c r="Z414" s="16" t="e">
        <f t="shared" si="362"/>
        <v>#REF!</v>
      </c>
      <c r="AA414" s="36" t="e">
        <f t="shared" si="363"/>
        <v>#REF!</v>
      </c>
      <c r="AC414" s="16" t="e">
        <f t="shared" si="364"/>
        <v>#REF!</v>
      </c>
      <c r="AD414" s="3" t="e">
        <f t="shared" si="365"/>
        <v>#REF!</v>
      </c>
      <c r="AE414" s="97" t="e">
        <f t="shared" si="365"/>
        <v>#REF!</v>
      </c>
      <c r="AF414" s="97" t="e">
        <f t="shared" si="366"/>
        <v>#REF!</v>
      </c>
      <c r="AG414" s="3" t="e">
        <f t="shared" si="367"/>
        <v>#REF!</v>
      </c>
      <c r="AH414" s="16" t="e">
        <f t="shared" si="368"/>
        <v>#REF!</v>
      </c>
      <c r="AI414" s="16">
        <f t="shared" si="369"/>
        <v>200</v>
      </c>
      <c r="AK414" s="3">
        <f t="shared" si="373"/>
        <v>140</v>
      </c>
      <c r="AL414" s="204">
        <f t="shared" si="374"/>
        <v>140</v>
      </c>
      <c r="AM414" s="46" t="s">
        <v>855</v>
      </c>
    </row>
    <row r="415" spans="1:39" ht="13.5" hidden="1" outlineLevel="1" collapsed="1" x14ac:dyDescent="0.15">
      <c r="A415" s="26">
        <v>12097</v>
      </c>
      <c r="B415" s="20" t="s">
        <v>392</v>
      </c>
      <c r="C415" s="61">
        <v>200</v>
      </c>
      <c r="D415" s="3">
        <v>20</v>
      </c>
      <c r="E415" s="3">
        <v>10</v>
      </c>
      <c r="F415" s="130" t="s">
        <v>394</v>
      </c>
      <c r="G415" s="104" t="s">
        <v>761</v>
      </c>
      <c r="H415" s="104" t="s">
        <v>179</v>
      </c>
      <c r="I415" s="21">
        <f t="shared" si="353"/>
        <v>17940</v>
      </c>
      <c r="J415" s="3">
        <v>28500</v>
      </c>
      <c r="K415" s="15">
        <v>0.15</v>
      </c>
      <c r="L415" s="15"/>
      <c r="M415" s="58"/>
      <c r="N415" s="58">
        <v>0.03</v>
      </c>
      <c r="O415" s="92">
        <f t="shared" si="354"/>
        <v>31.77257525083612</v>
      </c>
      <c r="P415" s="92" t="e">
        <f t="shared" si="355"/>
        <v>#REF!</v>
      </c>
      <c r="Q415" s="92" t="e">
        <f t="shared" si="356"/>
        <v>#REF!</v>
      </c>
      <c r="R415" s="92">
        <f t="shared" si="357"/>
        <v>0</v>
      </c>
      <c r="S415" s="92" t="e">
        <f t="shared" si="358"/>
        <v>#REF!</v>
      </c>
      <c r="T415" s="3" t="e">
        <f>#REF!</f>
        <v>#REF!</v>
      </c>
      <c r="U415" s="3" t="e">
        <f>#REF!*D415</f>
        <v>#REF!</v>
      </c>
      <c r="V415" s="3">
        <f t="shared" si="359"/>
        <v>12</v>
      </c>
      <c r="W415" s="37" t="e">
        <f t="shared" si="360"/>
        <v>#REF!</v>
      </c>
      <c r="X415" s="60" t="e">
        <f>#REF!</f>
        <v>#REF!</v>
      </c>
      <c r="Y415" s="37" t="e">
        <f t="shared" si="361"/>
        <v>#REF!</v>
      </c>
      <c r="Z415" s="16" t="e">
        <f t="shared" si="362"/>
        <v>#REF!</v>
      </c>
      <c r="AA415" s="36" t="e">
        <f t="shared" si="363"/>
        <v>#REF!</v>
      </c>
      <c r="AC415" s="16" t="e">
        <f t="shared" si="364"/>
        <v>#REF!</v>
      </c>
      <c r="AD415" s="3" t="e">
        <f t="shared" si="365"/>
        <v>#REF!</v>
      </c>
      <c r="AE415" s="97" t="e">
        <f t="shared" si="365"/>
        <v>#REF!</v>
      </c>
      <c r="AF415" s="97" t="e">
        <f t="shared" si="366"/>
        <v>#REF!</v>
      </c>
      <c r="AG415" s="3" t="e">
        <f t="shared" si="367"/>
        <v>#REF!</v>
      </c>
      <c r="AH415" s="16" t="e">
        <f t="shared" si="368"/>
        <v>#REF!</v>
      </c>
      <c r="AI415" s="16">
        <f t="shared" si="369"/>
        <v>200</v>
      </c>
      <c r="AK415" s="3">
        <f t="shared" si="373"/>
        <v>140</v>
      </c>
      <c r="AL415" s="204">
        <f t="shared" si="374"/>
        <v>140</v>
      </c>
      <c r="AM415" s="46" t="s">
        <v>855</v>
      </c>
    </row>
    <row r="416" spans="1:39" ht="13.5" hidden="1" outlineLevel="1" x14ac:dyDescent="0.15">
      <c r="A416" s="26">
        <v>12098</v>
      </c>
      <c r="B416" s="20" t="s">
        <v>514</v>
      </c>
      <c r="C416" s="61">
        <v>55</v>
      </c>
      <c r="D416" s="3">
        <v>4</v>
      </c>
      <c r="E416" s="3">
        <v>1</v>
      </c>
      <c r="F416" s="130" t="s">
        <v>479</v>
      </c>
      <c r="G416" s="104" t="s">
        <v>762</v>
      </c>
      <c r="H416" s="104" t="s">
        <v>664</v>
      </c>
      <c r="I416" s="21">
        <f t="shared" si="353"/>
        <v>17940</v>
      </c>
      <c r="J416" s="3">
        <v>18000</v>
      </c>
      <c r="K416" s="15">
        <v>0.15</v>
      </c>
      <c r="L416" s="15">
        <v>0.2</v>
      </c>
      <c r="M416" s="58"/>
      <c r="N416" s="58">
        <v>0.03</v>
      </c>
      <c r="O416" s="92">
        <f t="shared" si="354"/>
        <v>4.0133779264214047</v>
      </c>
      <c r="P416" s="92" t="e">
        <f t="shared" si="355"/>
        <v>#REF!</v>
      </c>
      <c r="Q416" s="92" t="e">
        <f t="shared" si="356"/>
        <v>#REF!</v>
      </c>
      <c r="R416" s="92">
        <f t="shared" si="357"/>
        <v>0</v>
      </c>
      <c r="S416" s="92" t="e">
        <f t="shared" si="358"/>
        <v>#REF!</v>
      </c>
      <c r="T416" s="3" t="e">
        <f>#REF!</f>
        <v>#REF!</v>
      </c>
      <c r="U416" s="3" t="e">
        <f>#REF!*D416</f>
        <v>#REF!</v>
      </c>
      <c r="V416" s="3">
        <f t="shared" si="359"/>
        <v>3.3</v>
      </c>
      <c r="W416" s="37" t="e">
        <f t="shared" si="360"/>
        <v>#REF!</v>
      </c>
      <c r="X416" s="60" t="e">
        <f>#REF!</f>
        <v>#REF!</v>
      </c>
      <c r="Y416" s="37" t="e">
        <f t="shared" si="361"/>
        <v>#REF!</v>
      </c>
      <c r="Z416" s="16" t="e">
        <f t="shared" si="362"/>
        <v>#REF!</v>
      </c>
      <c r="AA416" s="36" t="e">
        <f t="shared" si="363"/>
        <v>#REF!</v>
      </c>
      <c r="AC416" s="16" t="e">
        <f t="shared" si="364"/>
        <v>#REF!</v>
      </c>
      <c r="AD416" s="3" t="e">
        <f t="shared" si="365"/>
        <v>#REF!</v>
      </c>
      <c r="AE416" s="97" t="e">
        <f t="shared" si="365"/>
        <v>#REF!</v>
      </c>
      <c r="AF416" s="97" t="e">
        <f t="shared" si="366"/>
        <v>#REF!</v>
      </c>
      <c r="AG416" s="3" t="e">
        <f t="shared" si="367"/>
        <v>#REF!</v>
      </c>
      <c r="AH416" s="16" t="e">
        <f t="shared" si="368"/>
        <v>#REF!</v>
      </c>
      <c r="AI416" s="16">
        <f t="shared" si="369"/>
        <v>55</v>
      </c>
      <c r="AK416" s="3">
        <f t="shared" si="373"/>
        <v>40</v>
      </c>
      <c r="AL416" s="204">
        <f t="shared" si="374"/>
        <v>38.5</v>
      </c>
    </row>
    <row r="417" spans="1:47" ht="13.5" hidden="1" outlineLevel="1" x14ac:dyDescent="0.15">
      <c r="A417" s="26">
        <v>12099</v>
      </c>
      <c r="B417" s="20" t="s">
        <v>484</v>
      </c>
      <c r="C417" s="61">
        <v>1000</v>
      </c>
      <c r="D417" s="3">
        <v>40</v>
      </c>
      <c r="E417" s="3">
        <v>30</v>
      </c>
      <c r="F417" s="130" t="s">
        <v>771</v>
      </c>
      <c r="G417" s="104" t="s">
        <v>365</v>
      </c>
      <c r="H417" s="104" t="s">
        <v>772</v>
      </c>
      <c r="I417" s="21">
        <f t="shared" si="353"/>
        <v>17940</v>
      </c>
      <c r="J417" s="3"/>
      <c r="K417" s="15">
        <v>0.15</v>
      </c>
      <c r="L417" s="15">
        <v>0.3</v>
      </c>
      <c r="M417" s="58"/>
      <c r="N417" s="58">
        <v>0.03</v>
      </c>
      <c r="O417" s="92">
        <f t="shared" si="354"/>
        <v>0</v>
      </c>
      <c r="P417" s="92" t="e">
        <f t="shared" si="355"/>
        <v>#REF!</v>
      </c>
      <c r="Q417" s="92" t="e">
        <f t="shared" si="356"/>
        <v>#REF!</v>
      </c>
      <c r="R417" s="92">
        <f t="shared" si="357"/>
        <v>0</v>
      </c>
      <c r="S417" s="92" t="e">
        <f t="shared" si="358"/>
        <v>#REF!</v>
      </c>
      <c r="T417" s="3" t="e">
        <f>#REF!</f>
        <v>#REF!</v>
      </c>
      <c r="U417" s="3" t="e">
        <f>#REF!*D417</f>
        <v>#REF!</v>
      </c>
      <c r="V417" s="3">
        <f t="shared" si="359"/>
        <v>60</v>
      </c>
      <c r="W417" s="37" t="e">
        <f t="shared" si="360"/>
        <v>#REF!</v>
      </c>
      <c r="X417" s="60" t="e">
        <f>#REF!</f>
        <v>#REF!</v>
      </c>
      <c r="Y417" s="37" t="e">
        <f>21000/I417*D417*X417</f>
        <v>#REF!</v>
      </c>
      <c r="Z417" s="16" t="e">
        <f t="shared" si="362"/>
        <v>#REF!</v>
      </c>
      <c r="AA417" s="36" t="e">
        <f t="shared" si="363"/>
        <v>#REF!</v>
      </c>
      <c r="AC417" s="16" t="e">
        <f t="shared" si="364"/>
        <v>#REF!</v>
      </c>
      <c r="AD417" s="3" t="e">
        <f t="shared" si="365"/>
        <v>#REF!</v>
      </c>
      <c r="AE417" s="97" t="e">
        <f t="shared" si="365"/>
        <v>#REF!</v>
      </c>
      <c r="AF417" s="97" t="e">
        <f t="shared" si="366"/>
        <v>#REF!</v>
      </c>
      <c r="AG417" s="3" t="e">
        <f t="shared" si="367"/>
        <v>#REF!</v>
      </c>
      <c r="AH417" s="16" t="e">
        <f t="shared" si="368"/>
        <v>#REF!</v>
      </c>
      <c r="AI417" s="16">
        <f t="shared" si="369"/>
        <v>1000</v>
      </c>
      <c r="AK417" s="3">
        <f t="shared" si="373"/>
        <v>700</v>
      </c>
      <c r="AL417" s="204">
        <f t="shared" si="374"/>
        <v>700</v>
      </c>
    </row>
    <row r="418" spans="1:47" ht="13.5" hidden="1" outlineLevel="1" x14ac:dyDescent="0.15">
      <c r="A418" s="26">
        <v>12100</v>
      </c>
      <c r="B418" s="20" t="s">
        <v>594</v>
      </c>
      <c r="C418" s="61">
        <v>1500</v>
      </c>
      <c r="D418" s="3">
        <v>20</v>
      </c>
      <c r="E418" s="3"/>
      <c r="F418" s="103" t="s">
        <v>593</v>
      </c>
      <c r="G418" s="104" t="s">
        <v>763</v>
      </c>
      <c r="H418" s="104" t="s">
        <v>669</v>
      </c>
      <c r="I418" s="21">
        <f t="shared" si="353"/>
        <v>17940</v>
      </c>
      <c r="J418" s="3">
        <v>18000</v>
      </c>
      <c r="K418" s="15">
        <v>0.15</v>
      </c>
      <c r="L418" s="15">
        <v>0.2</v>
      </c>
      <c r="M418" s="58"/>
      <c r="N418" s="58">
        <v>0.03</v>
      </c>
      <c r="O418" s="92">
        <f t="shared" si="354"/>
        <v>20.066889632107024</v>
      </c>
      <c r="P418" s="92" t="e">
        <f t="shared" si="355"/>
        <v>#REF!</v>
      </c>
      <c r="Q418" s="92" t="e">
        <f t="shared" si="356"/>
        <v>#REF!</v>
      </c>
      <c r="R418" s="92">
        <f t="shared" si="357"/>
        <v>0</v>
      </c>
      <c r="S418" s="92" t="e">
        <f t="shared" si="358"/>
        <v>#REF!</v>
      </c>
      <c r="T418" s="3" t="e">
        <f>#REF!</f>
        <v>#REF!</v>
      </c>
      <c r="U418" s="3" t="e">
        <f>#REF!*D418</f>
        <v>#REF!</v>
      </c>
      <c r="V418" s="3">
        <f t="shared" si="359"/>
        <v>90</v>
      </c>
      <c r="W418" s="37" t="e">
        <f t="shared" si="360"/>
        <v>#REF!</v>
      </c>
      <c r="X418" s="60" t="e">
        <f>#REF!</f>
        <v>#REF!</v>
      </c>
      <c r="Y418" s="37" t="e">
        <f t="shared" si="361"/>
        <v>#REF!</v>
      </c>
      <c r="Z418" s="16" t="e">
        <f t="shared" si="362"/>
        <v>#REF!</v>
      </c>
      <c r="AA418" s="36" t="e">
        <f t="shared" si="363"/>
        <v>#REF!</v>
      </c>
      <c r="AC418" s="16" t="e">
        <f t="shared" si="364"/>
        <v>#REF!</v>
      </c>
      <c r="AD418" s="3" t="e">
        <f t="shared" si="365"/>
        <v>#REF!</v>
      </c>
      <c r="AE418" s="97" t="e">
        <f t="shared" si="365"/>
        <v>#REF!</v>
      </c>
      <c r="AF418" s="97" t="e">
        <f t="shared" si="366"/>
        <v>#REF!</v>
      </c>
      <c r="AG418" s="3" t="e">
        <f t="shared" si="367"/>
        <v>#REF!</v>
      </c>
      <c r="AH418" s="16" t="e">
        <f t="shared" si="368"/>
        <v>#REF!</v>
      </c>
      <c r="AI418" s="16">
        <f t="shared" si="369"/>
        <v>1500</v>
      </c>
      <c r="AK418" s="3">
        <f t="shared" si="373"/>
        <v>1050</v>
      </c>
      <c r="AL418" s="204">
        <f t="shared" si="374"/>
        <v>1050</v>
      </c>
    </row>
    <row r="419" spans="1:47" ht="13.5" hidden="1" outlineLevel="1" x14ac:dyDescent="0.15">
      <c r="A419" s="26">
        <v>12101</v>
      </c>
      <c r="B419" s="20" t="s">
        <v>640</v>
      </c>
      <c r="C419" s="16">
        <v>1500</v>
      </c>
      <c r="D419" s="3">
        <v>25</v>
      </c>
      <c r="E419" s="3">
        <v>15</v>
      </c>
      <c r="F419" s="103" t="s">
        <v>270</v>
      </c>
      <c r="G419" s="104">
        <v>105</v>
      </c>
      <c r="H419" s="104" t="s">
        <v>641</v>
      </c>
      <c r="I419" s="21">
        <f t="shared" si="353"/>
        <v>17940</v>
      </c>
      <c r="J419" s="3">
        <v>0</v>
      </c>
      <c r="K419" s="15">
        <v>0.15</v>
      </c>
      <c r="L419" s="15">
        <v>0.4</v>
      </c>
      <c r="M419" s="58"/>
      <c r="N419" s="58">
        <v>0.03</v>
      </c>
      <c r="O419" s="92">
        <f t="shared" si="354"/>
        <v>0</v>
      </c>
      <c r="P419" s="92" t="e">
        <f t="shared" si="355"/>
        <v>#REF!</v>
      </c>
      <c r="Q419" s="92" t="e">
        <f t="shared" si="356"/>
        <v>#REF!</v>
      </c>
      <c r="R419" s="92">
        <f t="shared" si="357"/>
        <v>0</v>
      </c>
      <c r="S419" s="92" t="e">
        <f t="shared" si="358"/>
        <v>#REF!</v>
      </c>
      <c r="T419" s="3" t="e">
        <f>#REF!</f>
        <v>#REF!</v>
      </c>
      <c r="U419" s="3" t="e">
        <f>#REF!*D419</f>
        <v>#REF!</v>
      </c>
      <c r="V419" s="3">
        <f t="shared" si="359"/>
        <v>90</v>
      </c>
      <c r="W419" s="37" t="e">
        <f t="shared" si="360"/>
        <v>#REF!</v>
      </c>
      <c r="X419" s="60" t="e">
        <f>#REF!</f>
        <v>#REF!</v>
      </c>
      <c r="Y419" s="37" t="e">
        <f>21000/I419*D419*X419</f>
        <v>#REF!</v>
      </c>
      <c r="Z419" s="16" t="e">
        <f t="shared" si="362"/>
        <v>#REF!</v>
      </c>
      <c r="AA419" s="36" t="e">
        <f t="shared" si="363"/>
        <v>#REF!</v>
      </c>
      <c r="AC419" s="16" t="e">
        <f t="shared" si="364"/>
        <v>#REF!</v>
      </c>
      <c r="AD419" s="3" t="e">
        <f t="shared" si="365"/>
        <v>#REF!</v>
      </c>
      <c r="AE419" s="97" t="e">
        <f t="shared" si="365"/>
        <v>#REF!</v>
      </c>
      <c r="AF419" s="97" t="e">
        <f t="shared" si="366"/>
        <v>#REF!</v>
      </c>
      <c r="AG419" s="3" t="e">
        <f t="shared" si="367"/>
        <v>#REF!</v>
      </c>
      <c r="AH419" s="16" t="e">
        <f t="shared" si="368"/>
        <v>#REF!</v>
      </c>
      <c r="AI419" s="16">
        <f t="shared" si="369"/>
        <v>1500</v>
      </c>
      <c r="AK419" s="3">
        <f t="shared" si="373"/>
        <v>1050</v>
      </c>
      <c r="AL419" s="204">
        <f t="shared" si="374"/>
        <v>1050</v>
      </c>
    </row>
    <row r="420" spans="1:47" ht="13.5" hidden="1" outlineLevel="1" x14ac:dyDescent="0.15">
      <c r="A420" s="26">
        <v>12102</v>
      </c>
      <c r="B420" s="20" t="s">
        <v>838</v>
      </c>
      <c r="C420" s="16">
        <v>280</v>
      </c>
      <c r="D420" s="3">
        <v>5</v>
      </c>
      <c r="E420" s="3">
        <v>5</v>
      </c>
      <c r="F420" s="103" t="s">
        <v>839</v>
      </c>
      <c r="G420" s="104" t="s">
        <v>761</v>
      </c>
      <c r="H420" s="104" t="s">
        <v>179</v>
      </c>
      <c r="I420" s="21">
        <f t="shared" si="353"/>
        <v>17940</v>
      </c>
      <c r="J420" s="3">
        <v>28500</v>
      </c>
      <c r="K420" s="15">
        <v>0.15</v>
      </c>
      <c r="L420" s="15"/>
      <c r="M420" s="58"/>
      <c r="N420" s="58">
        <v>0.03</v>
      </c>
      <c r="O420" s="92">
        <f t="shared" si="354"/>
        <v>7.9431438127090299</v>
      </c>
      <c r="P420" s="92" t="e">
        <f t="shared" si="355"/>
        <v>#REF!</v>
      </c>
      <c r="Q420" s="92" t="e">
        <f t="shared" si="356"/>
        <v>#REF!</v>
      </c>
      <c r="R420" s="92">
        <f t="shared" si="357"/>
        <v>0</v>
      </c>
      <c r="S420" s="92" t="e">
        <f t="shared" si="358"/>
        <v>#REF!</v>
      </c>
      <c r="T420" s="3" t="e">
        <f>#REF!</f>
        <v>#REF!</v>
      </c>
      <c r="U420" s="3" t="e">
        <f>#REF!*D420</f>
        <v>#REF!</v>
      </c>
      <c r="V420" s="3">
        <f t="shared" si="359"/>
        <v>16.8</v>
      </c>
      <c r="W420" s="37" t="e">
        <f t="shared" si="360"/>
        <v>#REF!</v>
      </c>
      <c r="X420" s="60" t="e">
        <f>#REF!</f>
        <v>#REF!</v>
      </c>
      <c r="Y420" s="37" t="e">
        <f>21000/I420*D420*X420</f>
        <v>#REF!</v>
      </c>
      <c r="Z420" s="16" t="e">
        <f t="shared" si="362"/>
        <v>#REF!</v>
      </c>
      <c r="AA420" s="36" t="e">
        <f t="shared" si="363"/>
        <v>#REF!</v>
      </c>
      <c r="AC420" s="16" t="e">
        <f t="shared" si="364"/>
        <v>#REF!</v>
      </c>
      <c r="AD420" s="3" t="e">
        <f t="shared" ref="AD420:AE422" si="375">T420</f>
        <v>#REF!</v>
      </c>
      <c r="AE420" s="97" t="e">
        <f t="shared" si="375"/>
        <v>#REF!</v>
      </c>
      <c r="AF420" s="97" t="e">
        <f t="shared" si="366"/>
        <v>#REF!</v>
      </c>
      <c r="AG420" s="3" t="e">
        <f t="shared" si="367"/>
        <v>#REF!</v>
      </c>
      <c r="AH420" s="16" t="e">
        <f t="shared" si="368"/>
        <v>#REF!</v>
      </c>
      <c r="AI420" s="16">
        <f t="shared" si="369"/>
        <v>280</v>
      </c>
      <c r="AK420" s="3">
        <f t="shared" si="373"/>
        <v>200</v>
      </c>
      <c r="AL420" s="204">
        <f t="shared" si="374"/>
        <v>196</v>
      </c>
      <c r="AM420" s="46" t="s">
        <v>855</v>
      </c>
      <c r="AN420" s="175"/>
    </row>
    <row r="421" spans="1:47" ht="13.5" hidden="1" outlineLevel="1" x14ac:dyDescent="0.15">
      <c r="A421" s="26">
        <v>12103</v>
      </c>
      <c r="B421" s="20" t="s">
        <v>842</v>
      </c>
      <c r="C421" s="16">
        <v>500</v>
      </c>
      <c r="D421" s="3">
        <v>30</v>
      </c>
      <c r="E421" s="3"/>
      <c r="F421" s="103"/>
      <c r="G421" s="104" t="s">
        <v>654</v>
      </c>
      <c r="H421" s="104" t="s">
        <v>748</v>
      </c>
      <c r="I421" s="21">
        <f t="shared" si="353"/>
        <v>17940</v>
      </c>
      <c r="J421" s="3">
        <v>23150</v>
      </c>
      <c r="K421" s="15">
        <v>0.15</v>
      </c>
      <c r="L421" s="15"/>
      <c r="M421" s="58"/>
      <c r="N421" s="58">
        <v>0.03</v>
      </c>
      <c r="O421" s="92">
        <f t="shared" si="354"/>
        <v>38.712374581939798</v>
      </c>
      <c r="P421" s="92" t="e">
        <f t="shared" si="355"/>
        <v>#REF!</v>
      </c>
      <c r="Q421" s="92" t="e">
        <f t="shared" si="356"/>
        <v>#REF!</v>
      </c>
      <c r="R421" s="92">
        <f t="shared" si="357"/>
        <v>0</v>
      </c>
      <c r="S421" s="92" t="e">
        <f t="shared" si="358"/>
        <v>#REF!</v>
      </c>
      <c r="T421" s="3" t="e">
        <f>#REF!</f>
        <v>#REF!</v>
      </c>
      <c r="U421" s="3">
        <f>[2]Износ!$C$8*D421/26</f>
        <v>21.98017116667106</v>
      </c>
      <c r="V421" s="3">
        <f t="shared" si="359"/>
        <v>30</v>
      </c>
      <c r="W421" s="37" t="e">
        <f t="shared" ref="W421" si="376">SUM(O421:V421)</f>
        <v>#REF!</v>
      </c>
      <c r="X421" s="60" t="e">
        <f>#REF!</f>
        <v>#REF!</v>
      </c>
      <c r="Y421" s="37" t="e">
        <f>21000/I421*D421*X421</f>
        <v>#REF!</v>
      </c>
      <c r="Z421" s="16" t="e">
        <f t="shared" si="362"/>
        <v>#REF!</v>
      </c>
      <c r="AA421" s="36" t="e">
        <f t="shared" si="363"/>
        <v>#REF!</v>
      </c>
      <c r="AC421" s="16" t="e">
        <f t="shared" si="364"/>
        <v>#REF!</v>
      </c>
      <c r="AD421" s="3" t="e">
        <f t="shared" si="375"/>
        <v>#REF!</v>
      </c>
      <c r="AE421" s="97">
        <f t="shared" si="375"/>
        <v>21.98017116667106</v>
      </c>
      <c r="AF421" s="97">
        <f>U421+O421</f>
        <v>60.692545748610854</v>
      </c>
      <c r="AG421" s="3">
        <f t="shared" si="367"/>
        <v>82.67271691528191</v>
      </c>
      <c r="AH421" s="16" t="e">
        <f t="shared" si="368"/>
        <v>#REF!</v>
      </c>
      <c r="AI421" s="16">
        <f t="shared" si="369"/>
        <v>500</v>
      </c>
      <c r="AK421" s="3" t="s">
        <v>40</v>
      </c>
      <c r="AL421" s="204">
        <f t="shared" si="374"/>
        <v>350</v>
      </c>
      <c r="AM421" s="175" t="s">
        <v>841</v>
      </c>
      <c r="AN421" s="175"/>
    </row>
    <row r="422" spans="1:47" ht="13.5" hidden="1" outlineLevel="1" x14ac:dyDescent="0.15">
      <c r="A422" s="26">
        <v>12104</v>
      </c>
      <c r="B422" s="20" t="s">
        <v>869</v>
      </c>
      <c r="C422" s="16">
        <v>1500</v>
      </c>
      <c r="D422" s="3">
        <v>40</v>
      </c>
      <c r="E422" s="3">
        <v>30</v>
      </c>
      <c r="F422" s="103" t="s">
        <v>865</v>
      </c>
      <c r="G422" s="104" t="s">
        <v>866</v>
      </c>
      <c r="H422" s="104" t="s">
        <v>867</v>
      </c>
      <c r="I422" s="21">
        <f t="shared" si="353"/>
        <v>17940</v>
      </c>
      <c r="J422" s="3">
        <v>18000</v>
      </c>
      <c r="K422" s="15">
        <v>0.15</v>
      </c>
      <c r="L422" s="15">
        <v>0.2</v>
      </c>
      <c r="M422" s="58"/>
      <c r="N422" s="58">
        <v>0.03</v>
      </c>
      <c r="O422" s="92">
        <f t="shared" si="354"/>
        <v>40.133779264214049</v>
      </c>
      <c r="P422" s="92" t="e">
        <f t="shared" si="355"/>
        <v>#REF!</v>
      </c>
      <c r="Q422" s="92" t="e">
        <f t="shared" si="356"/>
        <v>#REF!</v>
      </c>
      <c r="R422" s="92">
        <f t="shared" si="357"/>
        <v>0</v>
      </c>
      <c r="S422" s="92" t="e">
        <f t="shared" si="358"/>
        <v>#REF!</v>
      </c>
      <c r="T422" s="3" t="e">
        <f>#REF!</f>
        <v>#REF!</v>
      </c>
      <c r="U422" s="3" t="e">
        <f>#REF!*D422</f>
        <v>#REF!</v>
      </c>
      <c r="V422" s="3">
        <f t="shared" si="359"/>
        <v>90</v>
      </c>
      <c r="W422" s="37" t="e">
        <f t="shared" ref="W422" si="377">SUM(O422:V422)</f>
        <v>#REF!</v>
      </c>
      <c r="X422" s="60" t="e">
        <f>#REF!</f>
        <v>#REF!</v>
      </c>
      <c r="Y422" s="37" t="e">
        <f>21000/I422*D422*X422</f>
        <v>#REF!</v>
      </c>
      <c r="Z422" s="16" t="e">
        <f t="shared" si="362"/>
        <v>#REF!</v>
      </c>
      <c r="AA422" s="36" t="e">
        <f t="shared" si="363"/>
        <v>#REF!</v>
      </c>
      <c r="AC422" s="16" t="e">
        <f t="shared" si="364"/>
        <v>#REF!</v>
      </c>
      <c r="AD422" s="3" t="e">
        <f t="shared" si="375"/>
        <v>#REF!</v>
      </c>
      <c r="AE422" s="97" t="e">
        <f t="shared" si="375"/>
        <v>#REF!</v>
      </c>
      <c r="AF422" s="97" t="e">
        <f>U422+O422</f>
        <v>#REF!</v>
      </c>
      <c r="AG422" s="3" t="e">
        <f t="shared" si="367"/>
        <v>#REF!</v>
      </c>
      <c r="AH422" s="16" t="e">
        <f t="shared" si="368"/>
        <v>#REF!</v>
      </c>
      <c r="AI422" s="16">
        <f t="shared" si="369"/>
        <v>1500</v>
      </c>
      <c r="AK422" s="3">
        <f t="shared" ref="AK422" si="378">CEILING(AL422,5)</f>
        <v>1050</v>
      </c>
      <c r="AL422" s="204">
        <f t="shared" si="374"/>
        <v>1050</v>
      </c>
      <c r="AM422" s="175" t="s">
        <v>864</v>
      </c>
      <c r="AN422" s="175"/>
    </row>
    <row r="423" spans="1:47" s="12" customFormat="1" ht="13.5" hidden="1" x14ac:dyDescent="0.15">
      <c r="A423" s="25">
        <v>13000</v>
      </c>
      <c r="B423" s="56" t="s">
        <v>489</v>
      </c>
      <c r="C423" s="212"/>
      <c r="D423" s="56"/>
      <c r="E423" s="56"/>
      <c r="F423" s="128"/>
      <c r="G423" s="137"/>
      <c r="H423" s="137"/>
      <c r="I423" s="5"/>
      <c r="J423" s="6"/>
      <c r="K423" s="7"/>
      <c r="L423" s="7"/>
      <c r="M423" s="7"/>
      <c r="N423" s="7"/>
      <c r="O423" s="8"/>
      <c r="P423" s="8"/>
      <c r="Q423" s="8"/>
      <c r="R423" s="8"/>
      <c r="S423" s="8"/>
      <c r="T423" s="6"/>
      <c r="U423" s="6"/>
      <c r="V423" s="6"/>
      <c r="W423" s="5"/>
      <c r="X423" s="5"/>
      <c r="Y423" s="5"/>
      <c r="Z423" s="5"/>
      <c r="AA423" s="10"/>
      <c r="AB423" s="11"/>
      <c r="AC423" s="212"/>
      <c r="AD423" s="57"/>
      <c r="AE423" s="96"/>
      <c r="AF423" s="96"/>
      <c r="AG423" s="57"/>
      <c r="AH423" s="212"/>
      <c r="AI423" s="212"/>
      <c r="AK423" s="57"/>
      <c r="AL423" s="204"/>
      <c r="AM423" s="180"/>
      <c r="AN423" s="180"/>
      <c r="AO423" s="182"/>
      <c r="AQ423" s="177"/>
      <c r="AR423" s="185"/>
      <c r="AT423" s="177"/>
      <c r="AU423" s="185"/>
    </row>
    <row r="424" spans="1:47" ht="13.5" hidden="1" outlineLevel="1" x14ac:dyDescent="0.15">
      <c r="A424" s="26">
        <v>13001</v>
      </c>
      <c r="B424" s="20" t="s">
        <v>490</v>
      </c>
      <c r="C424" s="61">
        <v>50</v>
      </c>
      <c r="D424" s="3"/>
      <c r="E424" s="3"/>
      <c r="F424" s="130"/>
      <c r="G424" s="104"/>
      <c r="H424" s="104" t="s">
        <v>769</v>
      </c>
      <c r="I424" s="21">
        <f>((247*12)+(52*7)+(52*5))*60/12</f>
        <v>17940</v>
      </c>
      <c r="J424" s="3">
        <v>21000</v>
      </c>
      <c r="K424" s="15">
        <v>0.15</v>
      </c>
      <c r="L424" s="15"/>
      <c r="M424" s="58"/>
      <c r="N424" s="58">
        <v>0.03</v>
      </c>
      <c r="O424" s="92">
        <f>J424/I424*D424</f>
        <v>0</v>
      </c>
      <c r="P424" s="92" t="e">
        <f t="shared" si="355"/>
        <v>#REF!</v>
      </c>
      <c r="Q424" s="92" t="e">
        <f t="shared" si="356"/>
        <v>#REF!</v>
      </c>
      <c r="R424" s="92">
        <f>(C424*M424)</f>
        <v>0</v>
      </c>
      <c r="S424" s="92" t="e">
        <f>(C424-T424-U424)*N424</f>
        <v>#REF!</v>
      </c>
      <c r="T424" s="3" t="e">
        <f>#REF!</f>
        <v>#REF!</v>
      </c>
      <c r="U424" s="3" t="e">
        <f>#REF!*D424</f>
        <v>#REF!</v>
      </c>
      <c r="V424" s="3">
        <f>C424*0.06</f>
        <v>3</v>
      </c>
      <c r="W424" s="37" t="e">
        <f>SUM(O424:V424)</f>
        <v>#REF!</v>
      </c>
      <c r="X424" s="60" t="e">
        <f>#REF!</f>
        <v>#REF!</v>
      </c>
      <c r="Y424" s="37" t="e">
        <f>21000/I424*D424*X424</f>
        <v>#REF!</v>
      </c>
      <c r="Z424" s="16" t="e">
        <f>W424+Y424</f>
        <v>#REF!</v>
      </c>
      <c r="AA424" s="36" t="e">
        <f>(C424-Z424)/Z424</f>
        <v>#REF!</v>
      </c>
      <c r="AC424" s="16" t="e">
        <f>AD424+AE424+AF424</f>
        <v>#REF!</v>
      </c>
      <c r="AD424" s="3" t="e">
        <f>T424</f>
        <v>#REF!</v>
      </c>
      <c r="AE424" s="97" t="e">
        <f>U424</f>
        <v>#REF!</v>
      </c>
      <c r="AF424" s="97" t="e">
        <f>(C424-Z424)*0.15</f>
        <v>#REF!</v>
      </c>
      <c r="AG424" s="3" t="e">
        <f>AE424+AF424</f>
        <v>#REF!</v>
      </c>
      <c r="AH424" s="16" t="e">
        <f>AI424-AC424</f>
        <v>#REF!</v>
      </c>
      <c r="AI424" s="16">
        <f>C424</f>
        <v>50</v>
      </c>
      <c r="AK424" s="3">
        <f>CEILING(AL424,5)</f>
        <v>35</v>
      </c>
      <c r="AL424" s="204">
        <f>C424*0.7</f>
        <v>35</v>
      </c>
    </row>
    <row r="425" spans="1:47" s="12" customFormat="1" ht="13.5" hidden="1" x14ac:dyDescent="0.15">
      <c r="A425" s="25">
        <v>14000</v>
      </c>
      <c r="B425" s="56" t="s">
        <v>75</v>
      </c>
      <c r="C425" s="212"/>
      <c r="D425" s="56"/>
      <c r="E425" s="56"/>
      <c r="F425" s="128"/>
      <c r="G425" s="137"/>
      <c r="H425" s="137"/>
      <c r="I425" s="5"/>
      <c r="J425" s="6"/>
      <c r="K425" s="7"/>
      <c r="L425" s="7"/>
      <c r="M425" s="7"/>
      <c r="N425" s="7"/>
      <c r="O425" s="8"/>
      <c r="P425" s="8"/>
      <c r="Q425" s="8"/>
      <c r="R425" s="8"/>
      <c r="S425" s="8"/>
      <c r="T425" s="6"/>
      <c r="U425" s="6"/>
      <c r="V425" s="6"/>
      <c r="W425" s="5"/>
      <c r="X425" s="5"/>
      <c r="Y425" s="5"/>
      <c r="Z425" s="5"/>
      <c r="AA425" s="10"/>
      <c r="AB425" s="11"/>
      <c r="AC425" s="212"/>
      <c r="AD425" s="57"/>
      <c r="AE425" s="96"/>
      <c r="AF425" s="96"/>
      <c r="AG425" s="57"/>
      <c r="AH425" s="212"/>
      <c r="AI425" s="212"/>
      <c r="AK425" s="57"/>
      <c r="AL425" s="204"/>
      <c r="AM425" s="180"/>
      <c r="AN425" s="180"/>
      <c r="AO425" s="182"/>
      <c r="AQ425" s="177"/>
      <c r="AR425" s="185"/>
      <c r="AT425" s="177"/>
      <c r="AU425" s="185"/>
    </row>
    <row r="426" spans="1:47" s="12" customFormat="1" ht="13.5" hidden="1" outlineLevel="1" x14ac:dyDescent="0.15">
      <c r="A426" s="25"/>
      <c r="B426" s="56" t="s">
        <v>301</v>
      </c>
      <c r="C426" s="212"/>
      <c r="D426" s="212"/>
      <c r="E426" s="56"/>
      <c r="F426" s="128"/>
      <c r="G426" s="137"/>
      <c r="H426" s="137"/>
      <c r="I426" s="5"/>
      <c r="J426" s="6"/>
      <c r="K426" s="7"/>
      <c r="L426" s="7"/>
      <c r="M426" s="7"/>
      <c r="N426" s="7"/>
      <c r="O426" s="8"/>
      <c r="P426" s="8"/>
      <c r="Q426" s="8"/>
      <c r="R426" s="8"/>
      <c r="S426" s="8"/>
      <c r="T426" s="6"/>
      <c r="U426" s="6"/>
      <c r="V426" s="6"/>
      <c r="W426" s="5"/>
      <c r="X426" s="5"/>
      <c r="Y426" s="5"/>
      <c r="Z426" s="5"/>
      <c r="AA426" s="10"/>
      <c r="AB426" s="11"/>
      <c r="AC426" s="212"/>
      <c r="AD426" s="57"/>
      <c r="AE426" s="96"/>
      <c r="AF426" s="96"/>
      <c r="AG426" s="57"/>
      <c r="AH426" s="212"/>
      <c r="AI426" s="212"/>
      <c r="AK426" s="57"/>
      <c r="AL426" s="204"/>
      <c r="AM426" s="180"/>
      <c r="AN426" s="180"/>
      <c r="AO426" s="182"/>
      <c r="AQ426" s="177"/>
      <c r="AR426" s="185"/>
      <c r="AT426" s="177"/>
      <c r="AU426" s="185"/>
    </row>
    <row r="427" spans="1:47" ht="25.5" hidden="1" outlineLevel="1" x14ac:dyDescent="0.15">
      <c r="A427" s="26">
        <v>14002</v>
      </c>
      <c r="B427" s="20" t="s">
        <v>441</v>
      </c>
      <c r="C427" s="16">
        <v>2400</v>
      </c>
      <c r="D427" s="3">
        <v>35</v>
      </c>
      <c r="E427" s="3">
        <f>D427-10</f>
        <v>25</v>
      </c>
      <c r="F427" s="103" t="s">
        <v>141</v>
      </c>
      <c r="G427" s="104" t="s">
        <v>764</v>
      </c>
      <c r="H427" s="104" t="s">
        <v>504</v>
      </c>
      <c r="I427" s="21">
        <f t="shared" ref="I427:I451" si="379">((247*12)+(52*7)+(52*5))*60/12</f>
        <v>17940</v>
      </c>
      <c r="J427" s="3"/>
      <c r="K427" s="15">
        <v>0.1</v>
      </c>
      <c r="L427" s="15">
        <v>0.35</v>
      </c>
      <c r="M427" s="58"/>
      <c r="N427" s="58">
        <v>0.03</v>
      </c>
      <c r="O427" s="92">
        <f t="shared" ref="O427:O444" si="380">J427/I427*D427</f>
        <v>0</v>
      </c>
      <c r="P427" s="92" t="e">
        <f t="shared" si="355"/>
        <v>#REF!</v>
      </c>
      <c r="Q427" s="92" t="e">
        <f t="shared" si="356"/>
        <v>#REF!</v>
      </c>
      <c r="R427" s="92">
        <f t="shared" ref="R427:R444" si="381">(C427*M427)</f>
        <v>0</v>
      </c>
      <c r="S427" s="92" t="e">
        <f t="shared" ref="S427:S444" si="382">(C427-T427-U427)*N427</f>
        <v>#REF!</v>
      </c>
      <c r="T427" s="3" t="e">
        <f>#REF!</f>
        <v>#REF!</v>
      </c>
      <c r="U427" s="3" t="e">
        <f>#REF!*D427</f>
        <v>#REF!</v>
      </c>
      <c r="V427" s="3">
        <f t="shared" ref="V427:V444" si="383">C427*0.06</f>
        <v>144</v>
      </c>
      <c r="W427" s="37" t="e">
        <f t="shared" ref="W427:W444" si="384">SUM(O427:V427)</f>
        <v>#REF!</v>
      </c>
      <c r="X427" s="60" t="e">
        <f>#REF!</f>
        <v>#REF!</v>
      </c>
      <c r="Y427" s="37" t="e">
        <f t="shared" ref="Y427:Y444" si="385">21000/I427*D427*X427</f>
        <v>#REF!</v>
      </c>
      <c r="Z427" s="16" t="e">
        <f t="shared" ref="Z427:Z444" si="386">W427+Y427</f>
        <v>#REF!</v>
      </c>
      <c r="AA427" s="36" t="e">
        <f t="shared" ref="AA427:AA444" si="387">(C427-Z427)/Z427</f>
        <v>#REF!</v>
      </c>
      <c r="AC427" s="16" t="e">
        <f t="shared" ref="AC427:AC444" si="388">AD427+AE427+AF427</f>
        <v>#REF!</v>
      </c>
      <c r="AD427" s="3" t="e">
        <f t="shared" ref="AD427:AE444" si="389">T427</f>
        <v>#REF!</v>
      </c>
      <c r="AE427" s="97" t="e">
        <f t="shared" si="389"/>
        <v>#REF!</v>
      </c>
      <c r="AF427" s="97" t="e">
        <f t="shared" ref="AF427:AF444" si="390">(C427-Z427)*0.15</f>
        <v>#REF!</v>
      </c>
      <c r="AG427" s="3" t="e">
        <f t="shared" ref="AG427:AG444" si="391">AE427+AF427</f>
        <v>#REF!</v>
      </c>
      <c r="AH427" s="16" t="e">
        <f t="shared" ref="AH427:AH444" si="392">AI427-AC427</f>
        <v>#REF!</v>
      </c>
      <c r="AI427" s="16">
        <f t="shared" ref="AI427:AI444" si="393">C427</f>
        <v>2400</v>
      </c>
      <c r="AK427" s="3">
        <f t="shared" ref="AK427:AK444" si="394">CEILING(AL427,5)</f>
        <v>1680</v>
      </c>
      <c r="AL427" s="204">
        <f t="shared" ref="AL427:AL444" si="395">C427*0.7</f>
        <v>1680</v>
      </c>
    </row>
    <row r="428" spans="1:47" ht="25.5" hidden="1" outlineLevel="1" x14ac:dyDescent="0.15">
      <c r="A428" s="26">
        <v>14003</v>
      </c>
      <c r="B428" s="20" t="s">
        <v>302</v>
      </c>
      <c r="C428" s="16">
        <v>1500</v>
      </c>
      <c r="D428" s="3">
        <v>30</v>
      </c>
      <c r="E428" s="3">
        <f>D428-10</f>
        <v>20</v>
      </c>
      <c r="F428" s="103" t="s">
        <v>141</v>
      </c>
      <c r="G428" s="104" t="s">
        <v>764</v>
      </c>
      <c r="H428" s="104" t="s">
        <v>504</v>
      </c>
      <c r="I428" s="21">
        <f t="shared" si="379"/>
        <v>17940</v>
      </c>
      <c r="J428" s="15"/>
      <c r="K428" s="15">
        <v>0.1</v>
      </c>
      <c r="L428" s="15">
        <v>0.35</v>
      </c>
      <c r="M428" s="58"/>
      <c r="N428" s="58">
        <v>0.03</v>
      </c>
      <c r="O428" s="92">
        <f t="shared" si="380"/>
        <v>0</v>
      </c>
      <c r="P428" s="92" t="e">
        <f t="shared" si="355"/>
        <v>#REF!</v>
      </c>
      <c r="Q428" s="92" t="e">
        <f t="shared" si="356"/>
        <v>#REF!</v>
      </c>
      <c r="R428" s="92">
        <f t="shared" si="381"/>
        <v>0</v>
      </c>
      <c r="S428" s="92" t="e">
        <f t="shared" si="382"/>
        <v>#REF!</v>
      </c>
      <c r="T428" s="3" t="e">
        <f>#REF!</f>
        <v>#REF!</v>
      </c>
      <c r="U428" s="3" t="e">
        <f>#REF!*D428</f>
        <v>#REF!</v>
      </c>
      <c r="V428" s="3">
        <f t="shared" si="383"/>
        <v>90</v>
      </c>
      <c r="W428" s="37" t="e">
        <f t="shared" si="384"/>
        <v>#REF!</v>
      </c>
      <c r="X428" s="60" t="e">
        <f>#REF!</f>
        <v>#REF!</v>
      </c>
      <c r="Y428" s="37" t="e">
        <f t="shared" si="385"/>
        <v>#REF!</v>
      </c>
      <c r="Z428" s="16" t="e">
        <f t="shared" si="386"/>
        <v>#REF!</v>
      </c>
      <c r="AA428" s="36" t="e">
        <f t="shared" si="387"/>
        <v>#REF!</v>
      </c>
      <c r="AC428" s="16" t="e">
        <f t="shared" si="388"/>
        <v>#REF!</v>
      </c>
      <c r="AD428" s="3" t="e">
        <f t="shared" si="389"/>
        <v>#REF!</v>
      </c>
      <c r="AE428" s="97" t="e">
        <f t="shared" si="389"/>
        <v>#REF!</v>
      </c>
      <c r="AF428" s="97" t="e">
        <f t="shared" si="390"/>
        <v>#REF!</v>
      </c>
      <c r="AG428" s="3" t="e">
        <f t="shared" si="391"/>
        <v>#REF!</v>
      </c>
      <c r="AH428" s="16" t="e">
        <f t="shared" si="392"/>
        <v>#REF!</v>
      </c>
      <c r="AI428" s="16">
        <f t="shared" si="393"/>
        <v>1500</v>
      </c>
      <c r="AK428" s="3">
        <f t="shared" si="394"/>
        <v>1050</v>
      </c>
      <c r="AL428" s="204">
        <f t="shared" si="395"/>
        <v>1050</v>
      </c>
    </row>
    <row r="429" spans="1:47" ht="13.5" hidden="1" outlineLevel="1" x14ac:dyDescent="0.15">
      <c r="A429" s="26">
        <v>14004</v>
      </c>
      <c r="B429" s="20" t="s">
        <v>303</v>
      </c>
      <c r="C429" s="16">
        <v>750</v>
      </c>
      <c r="D429" s="3">
        <v>30</v>
      </c>
      <c r="E429" s="3">
        <f>D429-10</f>
        <v>20</v>
      </c>
      <c r="F429" s="103" t="s">
        <v>141</v>
      </c>
      <c r="G429" s="104" t="s">
        <v>764</v>
      </c>
      <c r="H429" s="104" t="s">
        <v>504</v>
      </c>
      <c r="I429" s="21">
        <f t="shared" si="379"/>
        <v>17940</v>
      </c>
      <c r="J429" s="15"/>
      <c r="K429" s="15">
        <v>0.1</v>
      </c>
      <c r="L429" s="15">
        <v>0.35</v>
      </c>
      <c r="M429" s="58"/>
      <c r="N429" s="58">
        <v>0.03</v>
      </c>
      <c r="O429" s="92">
        <f t="shared" si="380"/>
        <v>0</v>
      </c>
      <c r="P429" s="92" t="e">
        <f t="shared" si="355"/>
        <v>#REF!</v>
      </c>
      <c r="Q429" s="92" t="e">
        <f t="shared" si="356"/>
        <v>#REF!</v>
      </c>
      <c r="R429" s="92">
        <f t="shared" si="381"/>
        <v>0</v>
      </c>
      <c r="S429" s="92" t="e">
        <f t="shared" si="382"/>
        <v>#REF!</v>
      </c>
      <c r="T429" s="3" t="e">
        <f>#REF!</f>
        <v>#REF!</v>
      </c>
      <c r="U429" s="3" t="e">
        <f>#REF!*D429</f>
        <v>#REF!</v>
      </c>
      <c r="V429" s="3">
        <f t="shared" si="383"/>
        <v>45</v>
      </c>
      <c r="W429" s="37" t="e">
        <f t="shared" si="384"/>
        <v>#REF!</v>
      </c>
      <c r="X429" s="60" t="e">
        <f>#REF!</f>
        <v>#REF!</v>
      </c>
      <c r="Y429" s="37" t="e">
        <f t="shared" si="385"/>
        <v>#REF!</v>
      </c>
      <c r="Z429" s="16" t="e">
        <f t="shared" si="386"/>
        <v>#REF!</v>
      </c>
      <c r="AA429" s="36" t="e">
        <f t="shared" si="387"/>
        <v>#REF!</v>
      </c>
      <c r="AC429" s="16" t="e">
        <f t="shared" si="388"/>
        <v>#REF!</v>
      </c>
      <c r="AD429" s="3" t="e">
        <f t="shared" si="389"/>
        <v>#REF!</v>
      </c>
      <c r="AE429" s="97" t="e">
        <f t="shared" si="389"/>
        <v>#REF!</v>
      </c>
      <c r="AF429" s="97" t="e">
        <f t="shared" si="390"/>
        <v>#REF!</v>
      </c>
      <c r="AG429" s="3" t="e">
        <f t="shared" si="391"/>
        <v>#REF!</v>
      </c>
      <c r="AH429" s="16" t="e">
        <f t="shared" si="392"/>
        <v>#REF!</v>
      </c>
      <c r="AI429" s="16">
        <f t="shared" si="393"/>
        <v>750</v>
      </c>
      <c r="AK429" s="3">
        <f t="shared" si="394"/>
        <v>525</v>
      </c>
      <c r="AL429" s="204">
        <f t="shared" si="395"/>
        <v>525</v>
      </c>
    </row>
    <row r="430" spans="1:47" ht="13.5" hidden="1" outlineLevel="1" x14ac:dyDescent="0.15">
      <c r="A430" s="26">
        <v>14005</v>
      </c>
      <c r="B430" s="20" t="s">
        <v>80</v>
      </c>
      <c r="C430" s="16">
        <v>1000</v>
      </c>
      <c r="D430" s="3">
        <v>20</v>
      </c>
      <c r="E430" s="3">
        <f>D430-10</f>
        <v>10</v>
      </c>
      <c r="F430" s="103" t="s">
        <v>141</v>
      </c>
      <c r="G430" s="104" t="s">
        <v>764</v>
      </c>
      <c r="H430" s="104" t="s">
        <v>504</v>
      </c>
      <c r="I430" s="21">
        <f t="shared" si="379"/>
        <v>17940</v>
      </c>
      <c r="J430" s="15"/>
      <c r="K430" s="15">
        <v>0.1</v>
      </c>
      <c r="L430" s="15">
        <v>0.35</v>
      </c>
      <c r="M430" s="58"/>
      <c r="N430" s="58">
        <v>0.03</v>
      </c>
      <c r="O430" s="92">
        <f t="shared" si="380"/>
        <v>0</v>
      </c>
      <c r="P430" s="92" t="e">
        <f t="shared" si="355"/>
        <v>#REF!</v>
      </c>
      <c r="Q430" s="92" t="e">
        <f t="shared" si="356"/>
        <v>#REF!</v>
      </c>
      <c r="R430" s="92">
        <f t="shared" si="381"/>
        <v>0</v>
      </c>
      <c r="S430" s="92" t="e">
        <f t="shared" si="382"/>
        <v>#REF!</v>
      </c>
      <c r="T430" s="3" t="e">
        <f>#REF!</f>
        <v>#REF!</v>
      </c>
      <c r="U430" s="3" t="e">
        <f>#REF!*D430</f>
        <v>#REF!</v>
      </c>
      <c r="V430" s="3">
        <f t="shared" si="383"/>
        <v>60</v>
      </c>
      <c r="W430" s="37" t="e">
        <f t="shared" si="384"/>
        <v>#REF!</v>
      </c>
      <c r="X430" s="60" t="e">
        <f>#REF!</f>
        <v>#REF!</v>
      </c>
      <c r="Y430" s="37" t="e">
        <f t="shared" si="385"/>
        <v>#REF!</v>
      </c>
      <c r="Z430" s="16" t="e">
        <f t="shared" si="386"/>
        <v>#REF!</v>
      </c>
      <c r="AA430" s="36" t="e">
        <f t="shared" si="387"/>
        <v>#REF!</v>
      </c>
      <c r="AC430" s="16" t="e">
        <f t="shared" si="388"/>
        <v>#REF!</v>
      </c>
      <c r="AD430" s="3" t="e">
        <f t="shared" si="389"/>
        <v>#REF!</v>
      </c>
      <c r="AE430" s="97" t="e">
        <f t="shared" si="389"/>
        <v>#REF!</v>
      </c>
      <c r="AF430" s="97" t="e">
        <f t="shared" si="390"/>
        <v>#REF!</v>
      </c>
      <c r="AG430" s="3" t="e">
        <f t="shared" si="391"/>
        <v>#REF!</v>
      </c>
      <c r="AH430" s="16" t="e">
        <f t="shared" si="392"/>
        <v>#REF!</v>
      </c>
      <c r="AI430" s="16">
        <f t="shared" si="393"/>
        <v>1000</v>
      </c>
      <c r="AK430" s="3">
        <f t="shared" si="394"/>
        <v>700</v>
      </c>
      <c r="AL430" s="204">
        <f t="shared" si="395"/>
        <v>700</v>
      </c>
    </row>
    <row r="431" spans="1:47" ht="13.5" hidden="1" outlineLevel="1" x14ac:dyDescent="0.15">
      <c r="A431" s="26">
        <v>14012</v>
      </c>
      <c r="B431" s="20" t="s">
        <v>85</v>
      </c>
      <c r="C431" s="16">
        <v>850</v>
      </c>
      <c r="D431" s="3">
        <v>20</v>
      </c>
      <c r="E431" s="3">
        <f>D431-10</f>
        <v>10</v>
      </c>
      <c r="F431" s="103" t="s">
        <v>141</v>
      </c>
      <c r="G431" s="104" t="s">
        <v>764</v>
      </c>
      <c r="H431" s="104" t="s">
        <v>504</v>
      </c>
      <c r="I431" s="21">
        <f t="shared" si="379"/>
        <v>17940</v>
      </c>
      <c r="J431" s="15"/>
      <c r="K431" s="15">
        <v>0.1</v>
      </c>
      <c r="L431" s="15">
        <v>0.35</v>
      </c>
      <c r="M431" s="58"/>
      <c r="N431" s="58">
        <v>0.03</v>
      </c>
      <c r="O431" s="92">
        <f t="shared" si="380"/>
        <v>0</v>
      </c>
      <c r="P431" s="92" t="e">
        <f t="shared" si="355"/>
        <v>#REF!</v>
      </c>
      <c r="Q431" s="92" t="e">
        <f t="shared" si="356"/>
        <v>#REF!</v>
      </c>
      <c r="R431" s="92">
        <f t="shared" si="381"/>
        <v>0</v>
      </c>
      <c r="S431" s="92" t="e">
        <f t="shared" si="382"/>
        <v>#REF!</v>
      </c>
      <c r="T431" s="3" t="e">
        <f>#REF!</f>
        <v>#REF!</v>
      </c>
      <c r="U431" s="3" t="e">
        <f>#REF!*D431</f>
        <v>#REF!</v>
      </c>
      <c r="V431" s="3">
        <f t="shared" si="383"/>
        <v>51</v>
      </c>
      <c r="W431" s="37" t="e">
        <f t="shared" si="384"/>
        <v>#REF!</v>
      </c>
      <c r="X431" s="60" t="e">
        <f>#REF!</f>
        <v>#REF!</v>
      </c>
      <c r="Y431" s="37" t="e">
        <f t="shared" si="385"/>
        <v>#REF!</v>
      </c>
      <c r="Z431" s="16" t="e">
        <f t="shared" si="386"/>
        <v>#REF!</v>
      </c>
      <c r="AA431" s="36" t="e">
        <f t="shared" si="387"/>
        <v>#REF!</v>
      </c>
      <c r="AC431" s="16" t="e">
        <f t="shared" si="388"/>
        <v>#REF!</v>
      </c>
      <c r="AD431" s="3" t="e">
        <f t="shared" si="389"/>
        <v>#REF!</v>
      </c>
      <c r="AE431" s="97" t="e">
        <f t="shared" si="389"/>
        <v>#REF!</v>
      </c>
      <c r="AF431" s="97" t="e">
        <f t="shared" si="390"/>
        <v>#REF!</v>
      </c>
      <c r="AG431" s="3" t="e">
        <f t="shared" si="391"/>
        <v>#REF!</v>
      </c>
      <c r="AH431" s="16" t="e">
        <f t="shared" si="392"/>
        <v>#REF!</v>
      </c>
      <c r="AI431" s="16">
        <f t="shared" si="393"/>
        <v>850</v>
      </c>
      <c r="AK431" s="3">
        <f t="shared" si="394"/>
        <v>595</v>
      </c>
      <c r="AL431" s="204">
        <f t="shared" si="395"/>
        <v>595</v>
      </c>
    </row>
    <row r="432" spans="1:47" ht="13.5" hidden="1" outlineLevel="1" x14ac:dyDescent="0.15">
      <c r="A432" s="26">
        <v>14013</v>
      </c>
      <c r="B432" s="20" t="s">
        <v>86</v>
      </c>
      <c r="C432" s="16">
        <v>1100</v>
      </c>
      <c r="D432" s="3">
        <v>50</v>
      </c>
      <c r="E432" s="3">
        <v>40</v>
      </c>
      <c r="F432" s="103" t="s">
        <v>141</v>
      </c>
      <c r="G432" s="104" t="s">
        <v>764</v>
      </c>
      <c r="H432" s="104" t="s">
        <v>504</v>
      </c>
      <c r="I432" s="21">
        <f t="shared" si="379"/>
        <v>17940</v>
      </c>
      <c r="J432" s="15"/>
      <c r="K432" s="15">
        <v>0.1</v>
      </c>
      <c r="L432" s="15">
        <v>0.35</v>
      </c>
      <c r="M432" s="58"/>
      <c r="N432" s="58">
        <v>0.03</v>
      </c>
      <c r="O432" s="92">
        <f t="shared" si="380"/>
        <v>0</v>
      </c>
      <c r="P432" s="92" t="e">
        <f t="shared" si="355"/>
        <v>#REF!</v>
      </c>
      <c r="Q432" s="92" t="e">
        <f t="shared" si="356"/>
        <v>#REF!</v>
      </c>
      <c r="R432" s="92">
        <f t="shared" si="381"/>
        <v>0</v>
      </c>
      <c r="S432" s="92" t="e">
        <f t="shared" si="382"/>
        <v>#REF!</v>
      </c>
      <c r="T432" s="3" t="e">
        <f>#REF!</f>
        <v>#REF!</v>
      </c>
      <c r="U432" s="3" t="e">
        <f>#REF!*D432</f>
        <v>#REF!</v>
      </c>
      <c r="V432" s="3">
        <f t="shared" si="383"/>
        <v>66</v>
      </c>
      <c r="W432" s="37" t="e">
        <f t="shared" si="384"/>
        <v>#REF!</v>
      </c>
      <c r="X432" s="60" t="e">
        <f>#REF!</f>
        <v>#REF!</v>
      </c>
      <c r="Y432" s="37" t="e">
        <f t="shared" si="385"/>
        <v>#REF!</v>
      </c>
      <c r="Z432" s="16" t="e">
        <f t="shared" si="386"/>
        <v>#REF!</v>
      </c>
      <c r="AA432" s="36" t="e">
        <f t="shared" si="387"/>
        <v>#REF!</v>
      </c>
      <c r="AC432" s="16" t="e">
        <f t="shared" si="388"/>
        <v>#REF!</v>
      </c>
      <c r="AD432" s="3" t="e">
        <f t="shared" si="389"/>
        <v>#REF!</v>
      </c>
      <c r="AE432" s="97" t="e">
        <f t="shared" si="389"/>
        <v>#REF!</v>
      </c>
      <c r="AF432" s="97" t="e">
        <f t="shared" si="390"/>
        <v>#REF!</v>
      </c>
      <c r="AG432" s="3" t="e">
        <f t="shared" si="391"/>
        <v>#REF!</v>
      </c>
      <c r="AH432" s="16" t="e">
        <f t="shared" si="392"/>
        <v>#REF!</v>
      </c>
      <c r="AI432" s="16">
        <f t="shared" si="393"/>
        <v>1100</v>
      </c>
      <c r="AK432" s="3">
        <f t="shared" si="394"/>
        <v>770</v>
      </c>
      <c r="AL432" s="204">
        <f t="shared" si="395"/>
        <v>770</v>
      </c>
    </row>
    <row r="433" spans="1:47" ht="13.5" hidden="1" outlineLevel="1" x14ac:dyDescent="0.15">
      <c r="A433" s="26">
        <v>14014</v>
      </c>
      <c r="B433" s="20" t="s">
        <v>776</v>
      </c>
      <c r="C433" s="16">
        <v>1350</v>
      </c>
      <c r="D433" s="3">
        <v>30</v>
      </c>
      <c r="E433" s="3">
        <f>D433-10</f>
        <v>20</v>
      </c>
      <c r="F433" s="103" t="s">
        <v>141</v>
      </c>
      <c r="G433" s="104" t="s">
        <v>764</v>
      </c>
      <c r="H433" s="104" t="s">
        <v>504</v>
      </c>
      <c r="I433" s="21">
        <f t="shared" si="379"/>
        <v>17940</v>
      </c>
      <c r="J433" s="15"/>
      <c r="K433" s="15">
        <v>0.1</v>
      </c>
      <c r="L433" s="15">
        <v>0.35</v>
      </c>
      <c r="M433" s="58"/>
      <c r="N433" s="58">
        <v>0.03</v>
      </c>
      <c r="O433" s="92">
        <f t="shared" si="380"/>
        <v>0</v>
      </c>
      <c r="P433" s="92" t="e">
        <f t="shared" si="355"/>
        <v>#REF!</v>
      </c>
      <c r="Q433" s="92" t="e">
        <f t="shared" si="356"/>
        <v>#REF!</v>
      </c>
      <c r="R433" s="92">
        <f t="shared" si="381"/>
        <v>0</v>
      </c>
      <c r="S433" s="92" t="e">
        <f t="shared" si="382"/>
        <v>#REF!</v>
      </c>
      <c r="T433" s="3" t="e">
        <f>#REF!</f>
        <v>#REF!</v>
      </c>
      <c r="U433" s="3" t="e">
        <f>#REF!*D433</f>
        <v>#REF!</v>
      </c>
      <c r="V433" s="3">
        <f t="shared" si="383"/>
        <v>81</v>
      </c>
      <c r="W433" s="37" t="e">
        <f t="shared" si="384"/>
        <v>#REF!</v>
      </c>
      <c r="X433" s="60" t="e">
        <f>#REF!</f>
        <v>#REF!</v>
      </c>
      <c r="Y433" s="37" t="e">
        <f t="shared" si="385"/>
        <v>#REF!</v>
      </c>
      <c r="Z433" s="16" t="e">
        <f t="shared" si="386"/>
        <v>#REF!</v>
      </c>
      <c r="AA433" s="36" t="e">
        <f t="shared" si="387"/>
        <v>#REF!</v>
      </c>
      <c r="AC433" s="16" t="e">
        <f t="shared" si="388"/>
        <v>#REF!</v>
      </c>
      <c r="AD433" s="3" t="e">
        <f t="shared" si="389"/>
        <v>#REF!</v>
      </c>
      <c r="AE433" s="97" t="e">
        <f t="shared" si="389"/>
        <v>#REF!</v>
      </c>
      <c r="AF433" s="97" t="e">
        <f t="shared" si="390"/>
        <v>#REF!</v>
      </c>
      <c r="AG433" s="3" t="e">
        <f t="shared" si="391"/>
        <v>#REF!</v>
      </c>
      <c r="AH433" s="16" t="e">
        <f t="shared" si="392"/>
        <v>#REF!</v>
      </c>
      <c r="AI433" s="16">
        <f t="shared" si="393"/>
        <v>1350</v>
      </c>
      <c r="AK433" s="3">
        <f t="shared" si="394"/>
        <v>945</v>
      </c>
      <c r="AL433" s="204">
        <f t="shared" si="395"/>
        <v>944.99999999999989</v>
      </c>
    </row>
    <row r="434" spans="1:47" ht="13.5" hidden="1" outlineLevel="1" x14ac:dyDescent="0.15">
      <c r="A434" s="26">
        <v>14015</v>
      </c>
      <c r="B434" s="20" t="s">
        <v>304</v>
      </c>
      <c r="C434" s="16">
        <v>1400</v>
      </c>
      <c r="D434" s="3">
        <v>30</v>
      </c>
      <c r="E434" s="3">
        <f>D434-10</f>
        <v>20</v>
      </c>
      <c r="F434" s="103" t="s">
        <v>141</v>
      </c>
      <c r="G434" s="104" t="s">
        <v>764</v>
      </c>
      <c r="H434" s="104" t="s">
        <v>504</v>
      </c>
      <c r="I434" s="21">
        <f t="shared" si="379"/>
        <v>17940</v>
      </c>
      <c r="J434" s="15"/>
      <c r="K434" s="15">
        <v>0.1</v>
      </c>
      <c r="L434" s="15">
        <v>0.35</v>
      </c>
      <c r="M434" s="58"/>
      <c r="N434" s="58">
        <v>0.03</v>
      </c>
      <c r="O434" s="92">
        <f t="shared" si="380"/>
        <v>0</v>
      </c>
      <c r="P434" s="92" t="e">
        <f t="shared" si="355"/>
        <v>#REF!</v>
      </c>
      <c r="Q434" s="92" t="e">
        <f t="shared" si="356"/>
        <v>#REF!</v>
      </c>
      <c r="R434" s="92">
        <f t="shared" si="381"/>
        <v>0</v>
      </c>
      <c r="S434" s="92" t="e">
        <f t="shared" si="382"/>
        <v>#REF!</v>
      </c>
      <c r="T434" s="3" t="e">
        <f>#REF!</f>
        <v>#REF!</v>
      </c>
      <c r="U434" s="3" t="e">
        <f>#REF!*D434</f>
        <v>#REF!</v>
      </c>
      <c r="V434" s="3">
        <f t="shared" si="383"/>
        <v>84</v>
      </c>
      <c r="W434" s="37" t="e">
        <f t="shared" si="384"/>
        <v>#REF!</v>
      </c>
      <c r="X434" s="60" t="e">
        <f>#REF!</f>
        <v>#REF!</v>
      </c>
      <c r="Y434" s="37" t="e">
        <f t="shared" si="385"/>
        <v>#REF!</v>
      </c>
      <c r="Z434" s="16" t="e">
        <f t="shared" si="386"/>
        <v>#REF!</v>
      </c>
      <c r="AA434" s="36" t="e">
        <f t="shared" si="387"/>
        <v>#REF!</v>
      </c>
      <c r="AC434" s="16" t="e">
        <f t="shared" si="388"/>
        <v>#REF!</v>
      </c>
      <c r="AD434" s="3" t="e">
        <f t="shared" si="389"/>
        <v>#REF!</v>
      </c>
      <c r="AE434" s="97" t="e">
        <f t="shared" si="389"/>
        <v>#REF!</v>
      </c>
      <c r="AF434" s="97" t="e">
        <f t="shared" si="390"/>
        <v>#REF!</v>
      </c>
      <c r="AG434" s="3" t="e">
        <f t="shared" si="391"/>
        <v>#REF!</v>
      </c>
      <c r="AH434" s="16" t="e">
        <f t="shared" si="392"/>
        <v>#REF!</v>
      </c>
      <c r="AI434" s="16">
        <f t="shared" si="393"/>
        <v>1400</v>
      </c>
      <c r="AK434" s="3">
        <f t="shared" si="394"/>
        <v>980</v>
      </c>
      <c r="AL434" s="204">
        <f t="shared" si="395"/>
        <v>979.99999999999989</v>
      </c>
    </row>
    <row r="435" spans="1:47" ht="13.5" hidden="1" outlineLevel="1" x14ac:dyDescent="0.15">
      <c r="A435" s="26">
        <v>14073</v>
      </c>
      <c r="B435" s="20" t="s">
        <v>282</v>
      </c>
      <c r="C435" s="16">
        <v>1100</v>
      </c>
      <c r="D435" s="3">
        <v>40</v>
      </c>
      <c r="E435" s="3">
        <v>30</v>
      </c>
      <c r="F435" s="103" t="s">
        <v>141</v>
      </c>
      <c r="G435" s="104" t="s">
        <v>764</v>
      </c>
      <c r="H435" s="104" t="s">
        <v>504</v>
      </c>
      <c r="I435" s="21">
        <f t="shared" si="379"/>
        <v>17940</v>
      </c>
      <c r="J435" s="15"/>
      <c r="K435" s="15">
        <v>0.1</v>
      </c>
      <c r="L435" s="15">
        <v>0.35</v>
      </c>
      <c r="M435" s="58"/>
      <c r="N435" s="58">
        <v>0.03</v>
      </c>
      <c r="O435" s="92">
        <f t="shared" si="380"/>
        <v>0</v>
      </c>
      <c r="P435" s="92" t="e">
        <f t="shared" si="355"/>
        <v>#REF!</v>
      </c>
      <c r="Q435" s="92" t="e">
        <f t="shared" si="356"/>
        <v>#REF!</v>
      </c>
      <c r="R435" s="92">
        <f t="shared" si="381"/>
        <v>0</v>
      </c>
      <c r="S435" s="92" t="e">
        <f t="shared" si="382"/>
        <v>#REF!</v>
      </c>
      <c r="T435" s="3" t="e">
        <f>#REF!</f>
        <v>#REF!</v>
      </c>
      <c r="U435" s="3" t="e">
        <f>#REF!*D435</f>
        <v>#REF!</v>
      </c>
      <c r="V435" s="3">
        <f t="shared" si="383"/>
        <v>66</v>
      </c>
      <c r="W435" s="37" t="e">
        <f t="shared" si="384"/>
        <v>#REF!</v>
      </c>
      <c r="X435" s="60" t="e">
        <f>#REF!</f>
        <v>#REF!</v>
      </c>
      <c r="Y435" s="37" t="e">
        <f t="shared" si="385"/>
        <v>#REF!</v>
      </c>
      <c r="Z435" s="16" t="e">
        <f t="shared" si="386"/>
        <v>#REF!</v>
      </c>
      <c r="AA435" s="36" t="e">
        <f t="shared" si="387"/>
        <v>#REF!</v>
      </c>
      <c r="AC435" s="16" t="e">
        <f t="shared" si="388"/>
        <v>#REF!</v>
      </c>
      <c r="AD435" s="3" t="e">
        <f t="shared" si="389"/>
        <v>#REF!</v>
      </c>
      <c r="AE435" s="97" t="e">
        <f t="shared" si="389"/>
        <v>#REF!</v>
      </c>
      <c r="AF435" s="97" t="e">
        <f t="shared" si="390"/>
        <v>#REF!</v>
      </c>
      <c r="AG435" s="3" t="e">
        <f t="shared" si="391"/>
        <v>#REF!</v>
      </c>
      <c r="AH435" s="16" t="e">
        <f t="shared" si="392"/>
        <v>#REF!</v>
      </c>
      <c r="AI435" s="16">
        <f t="shared" si="393"/>
        <v>1100</v>
      </c>
      <c r="AK435" s="3">
        <f t="shared" si="394"/>
        <v>770</v>
      </c>
      <c r="AL435" s="204">
        <f t="shared" si="395"/>
        <v>770</v>
      </c>
    </row>
    <row r="436" spans="1:47" ht="13.5" hidden="1" outlineLevel="1" x14ac:dyDescent="0.15">
      <c r="A436" s="26">
        <v>14042</v>
      </c>
      <c r="B436" s="20" t="s">
        <v>305</v>
      </c>
      <c r="C436" s="16">
        <v>600</v>
      </c>
      <c r="D436" s="3">
        <v>30</v>
      </c>
      <c r="E436" s="3">
        <v>20</v>
      </c>
      <c r="F436" s="103" t="s">
        <v>141</v>
      </c>
      <c r="G436" s="104" t="s">
        <v>764</v>
      </c>
      <c r="H436" s="104" t="s">
        <v>504</v>
      </c>
      <c r="I436" s="21">
        <f t="shared" si="379"/>
        <v>17940</v>
      </c>
      <c r="J436" s="15"/>
      <c r="K436" s="15">
        <v>0.1</v>
      </c>
      <c r="L436" s="15">
        <v>0.35</v>
      </c>
      <c r="M436" s="58"/>
      <c r="N436" s="58">
        <v>0.03</v>
      </c>
      <c r="O436" s="92">
        <f t="shared" si="380"/>
        <v>0</v>
      </c>
      <c r="P436" s="92" t="e">
        <f t="shared" si="355"/>
        <v>#REF!</v>
      </c>
      <c r="Q436" s="92" t="e">
        <f t="shared" si="356"/>
        <v>#REF!</v>
      </c>
      <c r="R436" s="92">
        <f t="shared" si="381"/>
        <v>0</v>
      </c>
      <c r="S436" s="92" t="e">
        <f t="shared" si="382"/>
        <v>#REF!</v>
      </c>
      <c r="T436" s="3" t="e">
        <f>#REF!</f>
        <v>#REF!</v>
      </c>
      <c r="U436" s="3" t="e">
        <f>#REF!*D436</f>
        <v>#REF!</v>
      </c>
      <c r="V436" s="3">
        <f t="shared" si="383"/>
        <v>36</v>
      </c>
      <c r="W436" s="37" t="e">
        <f t="shared" si="384"/>
        <v>#REF!</v>
      </c>
      <c r="X436" s="60" t="e">
        <f>#REF!</f>
        <v>#REF!</v>
      </c>
      <c r="Y436" s="37" t="e">
        <f t="shared" si="385"/>
        <v>#REF!</v>
      </c>
      <c r="Z436" s="16" t="e">
        <f t="shared" si="386"/>
        <v>#REF!</v>
      </c>
      <c r="AA436" s="36" t="e">
        <f t="shared" si="387"/>
        <v>#REF!</v>
      </c>
      <c r="AC436" s="16" t="e">
        <f t="shared" si="388"/>
        <v>#REF!</v>
      </c>
      <c r="AD436" s="3" t="e">
        <f t="shared" si="389"/>
        <v>#REF!</v>
      </c>
      <c r="AE436" s="97" t="e">
        <f t="shared" si="389"/>
        <v>#REF!</v>
      </c>
      <c r="AF436" s="97" t="e">
        <f t="shared" si="390"/>
        <v>#REF!</v>
      </c>
      <c r="AG436" s="3" t="e">
        <f t="shared" si="391"/>
        <v>#REF!</v>
      </c>
      <c r="AH436" s="16" t="e">
        <f t="shared" si="392"/>
        <v>#REF!</v>
      </c>
      <c r="AI436" s="16">
        <f t="shared" si="393"/>
        <v>600</v>
      </c>
      <c r="AK436" s="3">
        <f t="shared" si="394"/>
        <v>420</v>
      </c>
      <c r="AL436" s="204">
        <f t="shared" si="395"/>
        <v>420</v>
      </c>
    </row>
    <row r="437" spans="1:47" ht="13.5" hidden="1" outlineLevel="1" x14ac:dyDescent="0.15">
      <c r="A437" s="26">
        <v>14007</v>
      </c>
      <c r="B437" s="20" t="s">
        <v>82</v>
      </c>
      <c r="C437" s="16">
        <v>900</v>
      </c>
      <c r="D437" s="3">
        <v>20</v>
      </c>
      <c r="E437" s="3">
        <f>D437-10</f>
        <v>10</v>
      </c>
      <c r="F437" s="103" t="s">
        <v>141</v>
      </c>
      <c r="G437" s="104" t="s">
        <v>764</v>
      </c>
      <c r="H437" s="104" t="s">
        <v>504</v>
      </c>
      <c r="I437" s="21">
        <f t="shared" si="379"/>
        <v>17940</v>
      </c>
      <c r="J437" s="15"/>
      <c r="K437" s="15">
        <v>0.1</v>
      </c>
      <c r="L437" s="15">
        <v>0.35</v>
      </c>
      <c r="M437" s="58"/>
      <c r="N437" s="58">
        <v>0.03</v>
      </c>
      <c r="O437" s="92">
        <f t="shared" si="380"/>
        <v>0</v>
      </c>
      <c r="P437" s="92" t="e">
        <f t="shared" si="355"/>
        <v>#REF!</v>
      </c>
      <c r="Q437" s="92" t="e">
        <f t="shared" si="356"/>
        <v>#REF!</v>
      </c>
      <c r="R437" s="92">
        <f t="shared" si="381"/>
        <v>0</v>
      </c>
      <c r="S437" s="92" t="e">
        <f t="shared" si="382"/>
        <v>#REF!</v>
      </c>
      <c r="T437" s="3" t="e">
        <f>#REF!</f>
        <v>#REF!</v>
      </c>
      <c r="U437" s="3" t="e">
        <f>#REF!*D437</f>
        <v>#REF!</v>
      </c>
      <c r="V437" s="3">
        <f t="shared" si="383"/>
        <v>54</v>
      </c>
      <c r="W437" s="37" t="e">
        <f t="shared" si="384"/>
        <v>#REF!</v>
      </c>
      <c r="X437" s="60" t="e">
        <f>#REF!</f>
        <v>#REF!</v>
      </c>
      <c r="Y437" s="37" t="e">
        <f t="shared" si="385"/>
        <v>#REF!</v>
      </c>
      <c r="Z437" s="16" t="e">
        <f t="shared" si="386"/>
        <v>#REF!</v>
      </c>
      <c r="AA437" s="36" t="e">
        <f t="shared" si="387"/>
        <v>#REF!</v>
      </c>
      <c r="AC437" s="16" t="e">
        <f t="shared" si="388"/>
        <v>#REF!</v>
      </c>
      <c r="AD437" s="3" t="e">
        <f t="shared" si="389"/>
        <v>#REF!</v>
      </c>
      <c r="AE437" s="97" t="e">
        <f t="shared" si="389"/>
        <v>#REF!</v>
      </c>
      <c r="AF437" s="97" t="e">
        <f t="shared" si="390"/>
        <v>#REF!</v>
      </c>
      <c r="AG437" s="3" t="e">
        <f t="shared" si="391"/>
        <v>#REF!</v>
      </c>
      <c r="AH437" s="16" t="e">
        <f t="shared" si="392"/>
        <v>#REF!</v>
      </c>
      <c r="AI437" s="16">
        <f t="shared" si="393"/>
        <v>900</v>
      </c>
      <c r="AK437" s="3">
        <f t="shared" si="394"/>
        <v>630</v>
      </c>
      <c r="AL437" s="204">
        <f t="shared" si="395"/>
        <v>630</v>
      </c>
    </row>
    <row r="438" spans="1:47" ht="13.5" hidden="1" outlineLevel="1" x14ac:dyDescent="0.15">
      <c r="A438" s="17">
        <v>14016</v>
      </c>
      <c r="B438" s="20" t="s">
        <v>306</v>
      </c>
      <c r="C438" s="16">
        <v>970</v>
      </c>
      <c r="D438" s="3">
        <v>20</v>
      </c>
      <c r="E438" s="3">
        <f>D438-10</f>
        <v>10</v>
      </c>
      <c r="F438" s="103" t="s">
        <v>141</v>
      </c>
      <c r="G438" s="104" t="s">
        <v>764</v>
      </c>
      <c r="H438" s="104" t="s">
        <v>504</v>
      </c>
      <c r="I438" s="21">
        <f t="shared" si="379"/>
        <v>17940</v>
      </c>
      <c r="J438" s="15"/>
      <c r="K438" s="15">
        <v>0.1</v>
      </c>
      <c r="L438" s="15">
        <v>0.35</v>
      </c>
      <c r="M438" s="58"/>
      <c r="N438" s="58">
        <v>0.03</v>
      </c>
      <c r="O438" s="92">
        <f t="shared" si="380"/>
        <v>0</v>
      </c>
      <c r="P438" s="92" t="e">
        <f t="shared" si="355"/>
        <v>#REF!</v>
      </c>
      <c r="Q438" s="92" t="e">
        <f t="shared" si="356"/>
        <v>#REF!</v>
      </c>
      <c r="R438" s="92">
        <f t="shared" si="381"/>
        <v>0</v>
      </c>
      <c r="S438" s="92" t="e">
        <f t="shared" si="382"/>
        <v>#REF!</v>
      </c>
      <c r="T438" s="3" t="e">
        <f>#REF!</f>
        <v>#REF!</v>
      </c>
      <c r="U438" s="3" t="e">
        <f>#REF!*D438</f>
        <v>#REF!</v>
      </c>
      <c r="V438" s="3">
        <f t="shared" si="383"/>
        <v>58.199999999999996</v>
      </c>
      <c r="W438" s="37" t="e">
        <f t="shared" si="384"/>
        <v>#REF!</v>
      </c>
      <c r="X438" s="60" t="e">
        <f>#REF!</f>
        <v>#REF!</v>
      </c>
      <c r="Y438" s="37" t="e">
        <f t="shared" si="385"/>
        <v>#REF!</v>
      </c>
      <c r="Z438" s="16" t="e">
        <f t="shared" si="386"/>
        <v>#REF!</v>
      </c>
      <c r="AA438" s="36" t="e">
        <f t="shared" si="387"/>
        <v>#REF!</v>
      </c>
      <c r="AC438" s="16" t="e">
        <f t="shared" si="388"/>
        <v>#REF!</v>
      </c>
      <c r="AD438" s="3" t="e">
        <f t="shared" si="389"/>
        <v>#REF!</v>
      </c>
      <c r="AE438" s="97" t="e">
        <f t="shared" si="389"/>
        <v>#REF!</v>
      </c>
      <c r="AF438" s="97" t="e">
        <f t="shared" si="390"/>
        <v>#REF!</v>
      </c>
      <c r="AG438" s="3" t="e">
        <f t="shared" si="391"/>
        <v>#REF!</v>
      </c>
      <c r="AH438" s="16" t="e">
        <f t="shared" si="392"/>
        <v>#REF!</v>
      </c>
      <c r="AI438" s="16">
        <f t="shared" si="393"/>
        <v>970</v>
      </c>
      <c r="AK438" s="3">
        <f t="shared" si="394"/>
        <v>680</v>
      </c>
      <c r="AL438" s="204">
        <f t="shared" si="395"/>
        <v>679</v>
      </c>
    </row>
    <row r="439" spans="1:47" ht="13.5" hidden="1" outlineLevel="1" x14ac:dyDescent="0.15">
      <c r="A439" s="26">
        <v>14059</v>
      </c>
      <c r="B439" s="20" t="s">
        <v>307</v>
      </c>
      <c r="C439" s="16">
        <v>1500</v>
      </c>
      <c r="D439" s="3">
        <v>30</v>
      </c>
      <c r="E439" s="3">
        <v>20</v>
      </c>
      <c r="F439" s="103" t="s">
        <v>141</v>
      </c>
      <c r="G439" s="104" t="s">
        <v>764</v>
      </c>
      <c r="H439" s="104" t="s">
        <v>504</v>
      </c>
      <c r="I439" s="21">
        <f t="shared" si="379"/>
        <v>17940</v>
      </c>
      <c r="J439" s="15"/>
      <c r="K439" s="15">
        <v>0.1</v>
      </c>
      <c r="L439" s="15">
        <v>0.35</v>
      </c>
      <c r="M439" s="58"/>
      <c r="N439" s="58">
        <v>0.03</v>
      </c>
      <c r="O439" s="92">
        <f t="shared" si="380"/>
        <v>0</v>
      </c>
      <c r="P439" s="92" t="e">
        <f t="shared" si="355"/>
        <v>#REF!</v>
      </c>
      <c r="Q439" s="92" t="e">
        <f t="shared" si="356"/>
        <v>#REF!</v>
      </c>
      <c r="R439" s="92">
        <f t="shared" si="381"/>
        <v>0</v>
      </c>
      <c r="S439" s="92" t="e">
        <f t="shared" si="382"/>
        <v>#REF!</v>
      </c>
      <c r="T439" s="3" t="e">
        <f>#REF!</f>
        <v>#REF!</v>
      </c>
      <c r="U439" s="3" t="e">
        <f>#REF!*D439</f>
        <v>#REF!</v>
      </c>
      <c r="V439" s="3">
        <f t="shared" si="383"/>
        <v>90</v>
      </c>
      <c r="W439" s="37" t="e">
        <f t="shared" si="384"/>
        <v>#REF!</v>
      </c>
      <c r="X439" s="60" t="e">
        <f>#REF!</f>
        <v>#REF!</v>
      </c>
      <c r="Y439" s="37" t="e">
        <f t="shared" si="385"/>
        <v>#REF!</v>
      </c>
      <c r="Z439" s="16" t="e">
        <f t="shared" si="386"/>
        <v>#REF!</v>
      </c>
      <c r="AA439" s="36" t="e">
        <f t="shared" si="387"/>
        <v>#REF!</v>
      </c>
      <c r="AC439" s="16" t="e">
        <f t="shared" si="388"/>
        <v>#REF!</v>
      </c>
      <c r="AD439" s="3" t="e">
        <f t="shared" si="389"/>
        <v>#REF!</v>
      </c>
      <c r="AE439" s="97" t="e">
        <f t="shared" si="389"/>
        <v>#REF!</v>
      </c>
      <c r="AF439" s="97" t="e">
        <f t="shared" si="390"/>
        <v>#REF!</v>
      </c>
      <c r="AG439" s="3" t="e">
        <f t="shared" si="391"/>
        <v>#REF!</v>
      </c>
      <c r="AH439" s="16" t="e">
        <f t="shared" si="392"/>
        <v>#REF!</v>
      </c>
      <c r="AI439" s="16">
        <f t="shared" si="393"/>
        <v>1500</v>
      </c>
      <c r="AK439" s="3">
        <f t="shared" si="394"/>
        <v>1050</v>
      </c>
      <c r="AL439" s="204">
        <f t="shared" si="395"/>
        <v>1050</v>
      </c>
    </row>
    <row r="440" spans="1:47" ht="13.5" hidden="1" outlineLevel="1" x14ac:dyDescent="0.15">
      <c r="A440" s="26">
        <v>14009</v>
      </c>
      <c r="B440" s="20" t="s">
        <v>83</v>
      </c>
      <c r="C440" s="16">
        <v>980</v>
      </c>
      <c r="D440" s="3">
        <v>20</v>
      </c>
      <c r="E440" s="3">
        <f>D440-10</f>
        <v>10</v>
      </c>
      <c r="F440" s="103" t="s">
        <v>141</v>
      </c>
      <c r="G440" s="104" t="s">
        <v>764</v>
      </c>
      <c r="H440" s="104" t="s">
        <v>504</v>
      </c>
      <c r="I440" s="21">
        <f t="shared" si="379"/>
        <v>17940</v>
      </c>
      <c r="J440" s="15"/>
      <c r="K440" s="15">
        <v>0.1</v>
      </c>
      <c r="L440" s="15">
        <v>0.35</v>
      </c>
      <c r="M440" s="58"/>
      <c r="N440" s="58">
        <v>0.03</v>
      </c>
      <c r="O440" s="92">
        <f t="shared" si="380"/>
        <v>0</v>
      </c>
      <c r="P440" s="92" t="e">
        <f t="shared" si="355"/>
        <v>#REF!</v>
      </c>
      <c r="Q440" s="92" t="e">
        <f t="shared" si="356"/>
        <v>#REF!</v>
      </c>
      <c r="R440" s="92">
        <f t="shared" si="381"/>
        <v>0</v>
      </c>
      <c r="S440" s="92" t="e">
        <f t="shared" si="382"/>
        <v>#REF!</v>
      </c>
      <c r="T440" s="3" t="e">
        <f>#REF!</f>
        <v>#REF!</v>
      </c>
      <c r="U440" s="3" t="e">
        <f>#REF!*D440</f>
        <v>#REF!</v>
      </c>
      <c r="V440" s="3">
        <f t="shared" si="383"/>
        <v>58.8</v>
      </c>
      <c r="W440" s="37" t="e">
        <f t="shared" si="384"/>
        <v>#REF!</v>
      </c>
      <c r="X440" s="60" t="e">
        <f>#REF!</f>
        <v>#REF!</v>
      </c>
      <c r="Y440" s="37" t="e">
        <f t="shared" si="385"/>
        <v>#REF!</v>
      </c>
      <c r="Z440" s="16" t="e">
        <f t="shared" si="386"/>
        <v>#REF!</v>
      </c>
      <c r="AA440" s="36" t="e">
        <f t="shared" si="387"/>
        <v>#REF!</v>
      </c>
      <c r="AC440" s="16" t="e">
        <f t="shared" si="388"/>
        <v>#REF!</v>
      </c>
      <c r="AD440" s="3" t="e">
        <f t="shared" si="389"/>
        <v>#REF!</v>
      </c>
      <c r="AE440" s="97" t="e">
        <f t="shared" si="389"/>
        <v>#REF!</v>
      </c>
      <c r="AF440" s="97" t="e">
        <f t="shared" si="390"/>
        <v>#REF!</v>
      </c>
      <c r="AG440" s="3" t="e">
        <f t="shared" si="391"/>
        <v>#REF!</v>
      </c>
      <c r="AH440" s="16" t="e">
        <f t="shared" si="392"/>
        <v>#REF!</v>
      </c>
      <c r="AI440" s="16">
        <f t="shared" si="393"/>
        <v>980</v>
      </c>
      <c r="AK440" s="3">
        <f t="shared" si="394"/>
        <v>690</v>
      </c>
      <c r="AL440" s="204">
        <f t="shared" si="395"/>
        <v>686</v>
      </c>
    </row>
    <row r="441" spans="1:47" ht="13.5" hidden="1" outlineLevel="1" x14ac:dyDescent="0.15">
      <c r="A441" s="17">
        <v>14017</v>
      </c>
      <c r="B441" s="20" t="s">
        <v>88</v>
      </c>
      <c r="C441" s="16">
        <v>1000</v>
      </c>
      <c r="D441" s="3">
        <v>20</v>
      </c>
      <c r="E441" s="3">
        <f>D441-10</f>
        <v>10</v>
      </c>
      <c r="F441" s="103" t="s">
        <v>141</v>
      </c>
      <c r="G441" s="104" t="s">
        <v>764</v>
      </c>
      <c r="H441" s="104" t="s">
        <v>504</v>
      </c>
      <c r="I441" s="21">
        <f t="shared" si="379"/>
        <v>17940</v>
      </c>
      <c r="J441" s="15"/>
      <c r="K441" s="15">
        <v>0.1</v>
      </c>
      <c r="L441" s="15">
        <v>0.35</v>
      </c>
      <c r="M441" s="58"/>
      <c r="N441" s="58">
        <v>0.03</v>
      </c>
      <c r="O441" s="92">
        <f t="shared" si="380"/>
        <v>0</v>
      </c>
      <c r="P441" s="92" t="e">
        <f t="shared" si="355"/>
        <v>#REF!</v>
      </c>
      <c r="Q441" s="92" t="e">
        <f t="shared" si="356"/>
        <v>#REF!</v>
      </c>
      <c r="R441" s="92">
        <f t="shared" si="381"/>
        <v>0</v>
      </c>
      <c r="S441" s="92" t="e">
        <f t="shared" si="382"/>
        <v>#REF!</v>
      </c>
      <c r="T441" s="3" t="e">
        <f>#REF!</f>
        <v>#REF!</v>
      </c>
      <c r="U441" s="3" t="e">
        <f>#REF!*D441</f>
        <v>#REF!</v>
      </c>
      <c r="V441" s="3">
        <f t="shared" si="383"/>
        <v>60</v>
      </c>
      <c r="W441" s="37" t="e">
        <f t="shared" si="384"/>
        <v>#REF!</v>
      </c>
      <c r="X441" s="60" t="e">
        <f>#REF!</f>
        <v>#REF!</v>
      </c>
      <c r="Y441" s="37" t="e">
        <f t="shared" si="385"/>
        <v>#REF!</v>
      </c>
      <c r="Z441" s="16" t="e">
        <f t="shared" si="386"/>
        <v>#REF!</v>
      </c>
      <c r="AA441" s="36" t="e">
        <f t="shared" si="387"/>
        <v>#REF!</v>
      </c>
      <c r="AC441" s="16" t="e">
        <f t="shared" si="388"/>
        <v>#REF!</v>
      </c>
      <c r="AD441" s="3" t="e">
        <f t="shared" si="389"/>
        <v>#REF!</v>
      </c>
      <c r="AE441" s="97" t="e">
        <f t="shared" si="389"/>
        <v>#REF!</v>
      </c>
      <c r="AF441" s="97" t="e">
        <f t="shared" si="390"/>
        <v>#REF!</v>
      </c>
      <c r="AG441" s="3" t="e">
        <f t="shared" si="391"/>
        <v>#REF!</v>
      </c>
      <c r="AH441" s="16" t="e">
        <f t="shared" si="392"/>
        <v>#REF!</v>
      </c>
      <c r="AI441" s="16">
        <f t="shared" si="393"/>
        <v>1000</v>
      </c>
      <c r="AK441" s="3">
        <f t="shared" si="394"/>
        <v>700</v>
      </c>
      <c r="AL441" s="204">
        <f t="shared" si="395"/>
        <v>700</v>
      </c>
    </row>
    <row r="442" spans="1:47" s="12" customFormat="1" ht="13.5" hidden="1" outlineLevel="1" x14ac:dyDescent="0.15">
      <c r="A442" s="26">
        <v>14078</v>
      </c>
      <c r="B442" s="20" t="s">
        <v>387</v>
      </c>
      <c r="C442" s="16">
        <v>700</v>
      </c>
      <c r="D442" s="3">
        <v>20</v>
      </c>
      <c r="E442" s="3">
        <v>10</v>
      </c>
      <c r="F442" s="103" t="s">
        <v>141</v>
      </c>
      <c r="G442" s="104" t="s">
        <v>764</v>
      </c>
      <c r="H442" s="104" t="s">
        <v>504</v>
      </c>
      <c r="I442" s="21">
        <f t="shared" si="379"/>
        <v>17940</v>
      </c>
      <c r="J442" s="15"/>
      <c r="K442" s="15">
        <v>0.1</v>
      </c>
      <c r="L442" s="15">
        <v>0.35</v>
      </c>
      <c r="M442" s="58"/>
      <c r="N442" s="58">
        <v>0.03</v>
      </c>
      <c r="O442" s="92">
        <f t="shared" si="380"/>
        <v>0</v>
      </c>
      <c r="P442" s="92" t="e">
        <f t="shared" si="355"/>
        <v>#REF!</v>
      </c>
      <c r="Q442" s="92" t="e">
        <f t="shared" si="356"/>
        <v>#REF!</v>
      </c>
      <c r="R442" s="92">
        <f t="shared" si="381"/>
        <v>0</v>
      </c>
      <c r="S442" s="92" t="e">
        <f t="shared" si="382"/>
        <v>#REF!</v>
      </c>
      <c r="T442" s="3" t="e">
        <f>#REF!</f>
        <v>#REF!</v>
      </c>
      <c r="U442" s="3" t="e">
        <f>#REF!*D442</f>
        <v>#REF!</v>
      </c>
      <c r="V442" s="3">
        <f t="shared" si="383"/>
        <v>42</v>
      </c>
      <c r="W442" s="37" t="e">
        <f t="shared" si="384"/>
        <v>#REF!</v>
      </c>
      <c r="X442" s="60" t="e">
        <f>#REF!</f>
        <v>#REF!</v>
      </c>
      <c r="Y442" s="37" t="e">
        <f t="shared" si="385"/>
        <v>#REF!</v>
      </c>
      <c r="Z442" s="16" t="e">
        <f t="shared" si="386"/>
        <v>#REF!</v>
      </c>
      <c r="AA442" s="36" t="e">
        <f t="shared" si="387"/>
        <v>#REF!</v>
      </c>
      <c r="AB442" s="49"/>
      <c r="AC442" s="16" t="e">
        <f t="shared" si="388"/>
        <v>#REF!</v>
      </c>
      <c r="AD442" s="3" t="e">
        <f t="shared" si="389"/>
        <v>#REF!</v>
      </c>
      <c r="AE442" s="97" t="e">
        <f t="shared" si="389"/>
        <v>#REF!</v>
      </c>
      <c r="AF442" s="97" t="e">
        <f t="shared" si="390"/>
        <v>#REF!</v>
      </c>
      <c r="AG442" s="3" t="e">
        <f t="shared" si="391"/>
        <v>#REF!</v>
      </c>
      <c r="AH442" s="16" t="e">
        <f t="shared" si="392"/>
        <v>#REF!</v>
      </c>
      <c r="AI442" s="16">
        <f t="shared" si="393"/>
        <v>700</v>
      </c>
      <c r="AK442" s="3">
        <f t="shared" si="394"/>
        <v>490</v>
      </c>
      <c r="AL442" s="204">
        <f t="shared" si="395"/>
        <v>489.99999999999994</v>
      </c>
      <c r="AM442" s="180"/>
      <c r="AN442" s="180"/>
      <c r="AO442" s="182"/>
      <c r="AQ442" s="177"/>
      <c r="AR442" s="185"/>
      <c r="AT442" s="177"/>
      <c r="AU442" s="185"/>
    </row>
    <row r="443" spans="1:47" s="12" customFormat="1" ht="13.5" hidden="1" outlineLevel="1" x14ac:dyDescent="0.15">
      <c r="A443" s="26">
        <v>14081</v>
      </c>
      <c r="B443" s="20" t="s">
        <v>493</v>
      </c>
      <c r="C443" s="16">
        <v>1020</v>
      </c>
      <c r="D443" s="3">
        <v>10</v>
      </c>
      <c r="E443" s="3">
        <v>8</v>
      </c>
      <c r="F443" s="103" t="s">
        <v>141</v>
      </c>
      <c r="G443" s="104" t="s">
        <v>764</v>
      </c>
      <c r="H443" s="104" t="s">
        <v>504</v>
      </c>
      <c r="I443" s="21">
        <f t="shared" si="379"/>
        <v>17940</v>
      </c>
      <c r="J443" s="15"/>
      <c r="K443" s="15">
        <v>0.1</v>
      </c>
      <c r="L443" s="15">
        <v>0.35</v>
      </c>
      <c r="M443" s="58"/>
      <c r="N443" s="58">
        <v>0.03</v>
      </c>
      <c r="O443" s="92">
        <f t="shared" si="380"/>
        <v>0</v>
      </c>
      <c r="P443" s="92" t="e">
        <f t="shared" si="355"/>
        <v>#REF!</v>
      </c>
      <c r="Q443" s="92" t="e">
        <f t="shared" si="356"/>
        <v>#REF!</v>
      </c>
      <c r="R443" s="92">
        <f t="shared" si="381"/>
        <v>0</v>
      </c>
      <c r="S443" s="92" t="e">
        <f t="shared" si="382"/>
        <v>#REF!</v>
      </c>
      <c r="T443" s="3" t="e">
        <f>#REF!</f>
        <v>#REF!</v>
      </c>
      <c r="U443" s="3" t="e">
        <f>#REF!*D443</f>
        <v>#REF!</v>
      </c>
      <c r="V443" s="3">
        <f t="shared" si="383"/>
        <v>61.199999999999996</v>
      </c>
      <c r="W443" s="37" t="e">
        <f t="shared" si="384"/>
        <v>#REF!</v>
      </c>
      <c r="X443" s="60" t="e">
        <f>#REF!</f>
        <v>#REF!</v>
      </c>
      <c r="Y443" s="37" t="e">
        <f t="shared" si="385"/>
        <v>#REF!</v>
      </c>
      <c r="Z443" s="16" t="e">
        <f t="shared" si="386"/>
        <v>#REF!</v>
      </c>
      <c r="AA443" s="36" t="e">
        <f t="shared" si="387"/>
        <v>#REF!</v>
      </c>
      <c r="AB443" s="49"/>
      <c r="AC443" s="16" t="e">
        <f t="shared" si="388"/>
        <v>#REF!</v>
      </c>
      <c r="AD443" s="3" t="e">
        <f t="shared" si="389"/>
        <v>#REF!</v>
      </c>
      <c r="AE443" s="97" t="e">
        <f t="shared" si="389"/>
        <v>#REF!</v>
      </c>
      <c r="AF443" s="97" t="e">
        <f t="shared" si="390"/>
        <v>#REF!</v>
      </c>
      <c r="AG443" s="3" t="e">
        <f t="shared" si="391"/>
        <v>#REF!</v>
      </c>
      <c r="AH443" s="16" t="e">
        <f t="shared" si="392"/>
        <v>#REF!</v>
      </c>
      <c r="AI443" s="16">
        <f t="shared" si="393"/>
        <v>1020</v>
      </c>
      <c r="AK443" s="3">
        <f t="shared" si="394"/>
        <v>715</v>
      </c>
      <c r="AL443" s="204">
        <f t="shared" si="395"/>
        <v>714</v>
      </c>
      <c r="AM443" s="180"/>
      <c r="AN443" s="180"/>
      <c r="AO443" s="182"/>
      <c r="AQ443" s="177"/>
      <c r="AR443" s="185"/>
      <c r="AT443" s="177"/>
      <c r="AU443" s="185"/>
    </row>
    <row r="444" spans="1:47" ht="13.5" hidden="1" outlineLevel="1" x14ac:dyDescent="0.15">
      <c r="A444" s="26">
        <v>14082</v>
      </c>
      <c r="B444" s="20" t="s">
        <v>596</v>
      </c>
      <c r="C444" s="16">
        <v>370</v>
      </c>
      <c r="D444" s="3">
        <v>15</v>
      </c>
      <c r="E444" s="3">
        <f>D444-10</f>
        <v>5</v>
      </c>
      <c r="F444" s="103" t="s">
        <v>141</v>
      </c>
      <c r="G444" s="104" t="s">
        <v>764</v>
      </c>
      <c r="H444" s="104" t="s">
        <v>504</v>
      </c>
      <c r="I444" s="21">
        <f t="shared" si="379"/>
        <v>17940</v>
      </c>
      <c r="J444" s="15"/>
      <c r="K444" s="15">
        <v>0.1</v>
      </c>
      <c r="L444" s="15">
        <v>0.35</v>
      </c>
      <c r="M444" s="58"/>
      <c r="N444" s="58">
        <v>0.03</v>
      </c>
      <c r="O444" s="92">
        <f t="shared" si="380"/>
        <v>0</v>
      </c>
      <c r="P444" s="92" t="e">
        <f t="shared" si="355"/>
        <v>#REF!</v>
      </c>
      <c r="Q444" s="92" t="e">
        <f t="shared" si="356"/>
        <v>#REF!</v>
      </c>
      <c r="R444" s="92">
        <f t="shared" si="381"/>
        <v>0</v>
      </c>
      <c r="S444" s="92" t="e">
        <f t="shared" si="382"/>
        <v>#REF!</v>
      </c>
      <c r="T444" s="3" t="e">
        <f>#REF!</f>
        <v>#REF!</v>
      </c>
      <c r="U444" s="3" t="e">
        <f>#REF!*D444</f>
        <v>#REF!</v>
      </c>
      <c r="V444" s="3">
        <f t="shared" si="383"/>
        <v>22.2</v>
      </c>
      <c r="W444" s="37" t="e">
        <f t="shared" si="384"/>
        <v>#REF!</v>
      </c>
      <c r="X444" s="60" t="e">
        <f>#REF!</f>
        <v>#REF!</v>
      </c>
      <c r="Y444" s="37" t="e">
        <f t="shared" si="385"/>
        <v>#REF!</v>
      </c>
      <c r="Z444" s="16" t="e">
        <f t="shared" si="386"/>
        <v>#REF!</v>
      </c>
      <c r="AA444" s="36" t="e">
        <f t="shared" si="387"/>
        <v>#REF!</v>
      </c>
      <c r="AB444" s="39"/>
      <c r="AC444" s="16" t="e">
        <f t="shared" si="388"/>
        <v>#REF!</v>
      </c>
      <c r="AD444" s="3" t="e">
        <f t="shared" si="389"/>
        <v>#REF!</v>
      </c>
      <c r="AE444" s="97" t="e">
        <f t="shared" si="389"/>
        <v>#REF!</v>
      </c>
      <c r="AF444" s="97" t="e">
        <f t="shared" si="390"/>
        <v>#REF!</v>
      </c>
      <c r="AG444" s="3" t="e">
        <f t="shared" si="391"/>
        <v>#REF!</v>
      </c>
      <c r="AH444" s="16" t="e">
        <f t="shared" si="392"/>
        <v>#REF!</v>
      </c>
      <c r="AI444" s="16">
        <f t="shared" si="393"/>
        <v>370</v>
      </c>
      <c r="AK444" s="3">
        <f t="shared" si="394"/>
        <v>260</v>
      </c>
      <c r="AL444" s="204">
        <f t="shared" si="395"/>
        <v>259</v>
      </c>
    </row>
    <row r="445" spans="1:47" s="12" customFormat="1" ht="13.5" hidden="1" outlineLevel="1" x14ac:dyDescent="0.15">
      <c r="A445" s="25"/>
      <c r="B445" s="56" t="s">
        <v>308</v>
      </c>
      <c r="C445" s="212"/>
      <c r="D445" s="56"/>
      <c r="E445" s="56"/>
      <c r="F445" s="128"/>
      <c r="G445" s="137"/>
      <c r="H445" s="137"/>
      <c r="I445" s="5"/>
      <c r="J445" s="6"/>
      <c r="K445" s="65"/>
      <c r="L445" s="65"/>
      <c r="M445" s="7"/>
      <c r="N445" s="7"/>
      <c r="O445" s="8"/>
      <c r="P445" s="8"/>
      <c r="Q445" s="8"/>
      <c r="R445" s="8"/>
      <c r="S445" s="8"/>
      <c r="T445" s="6"/>
      <c r="U445" s="6"/>
      <c r="V445" s="6"/>
      <c r="W445" s="5"/>
      <c r="X445" s="5"/>
      <c r="Y445" s="5"/>
      <c r="Z445" s="5"/>
      <c r="AA445" s="10"/>
      <c r="AB445" s="11"/>
      <c r="AC445" s="212"/>
      <c r="AD445" s="57"/>
      <c r="AE445" s="96"/>
      <c r="AF445" s="96"/>
      <c r="AG445" s="57"/>
      <c r="AH445" s="212"/>
      <c r="AI445" s="212"/>
      <c r="AK445" s="57"/>
      <c r="AL445" s="204"/>
      <c r="AM445" s="180"/>
      <c r="AN445" s="180"/>
      <c r="AO445" s="182"/>
      <c r="AQ445" s="177"/>
      <c r="AR445" s="185"/>
      <c r="AT445" s="177"/>
      <c r="AU445" s="185"/>
    </row>
    <row r="446" spans="1:47" ht="13.5" hidden="1" outlineLevel="1" x14ac:dyDescent="0.15">
      <c r="A446" s="26">
        <v>14001</v>
      </c>
      <c r="B446" s="20" t="s">
        <v>76</v>
      </c>
      <c r="C446" s="16">
        <v>1170</v>
      </c>
      <c r="D446" s="3">
        <v>20</v>
      </c>
      <c r="E446" s="3">
        <f>D446-10</f>
        <v>10</v>
      </c>
      <c r="F446" s="103" t="s">
        <v>141</v>
      </c>
      <c r="G446" s="104" t="s">
        <v>764</v>
      </c>
      <c r="H446" s="104" t="s">
        <v>504</v>
      </c>
      <c r="I446" s="21">
        <f t="shared" si="379"/>
        <v>17940</v>
      </c>
      <c r="J446" s="15"/>
      <c r="K446" s="15">
        <v>0.1</v>
      </c>
      <c r="L446" s="15">
        <v>0.35</v>
      </c>
      <c r="M446" s="58"/>
      <c r="N446" s="58">
        <v>0.03</v>
      </c>
      <c r="O446" s="92">
        <f t="shared" ref="O446:O451" si="396">J446/I446*D446</f>
        <v>0</v>
      </c>
      <c r="P446" s="92" t="e">
        <f t="shared" ref="P446:P509" si="397">(C446-T446-U446)*K446</f>
        <v>#REF!</v>
      </c>
      <c r="Q446" s="92" t="e">
        <f t="shared" ref="Q446:Q509" si="398">(C446-T446-U446)*L446</f>
        <v>#REF!</v>
      </c>
      <c r="R446" s="92">
        <f t="shared" ref="R446:R451" si="399">(C446*M446)</f>
        <v>0</v>
      </c>
      <c r="S446" s="92" t="e">
        <f t="shared" ref="S446:S451" si="400">(C446-T446-U446)*N446</f>
        <v>#REF!</v>
      </c>
      <c r="T446" s="3" t="e">
        <f>#REF!</f>
        <v>#REF!</v>
      </c>
      <c r="U446" s="3" t="e">
        <f>#REF!*D446</f>
        <v>#REF!</v>
      </c>
      <c r="V446" s="3">
        <f t="shared" ref="V446:V451" si="401">C446*0.06</f>
        <v>70.2</v>
      </c>
      <c r="W446" s="37" t="e">
        <f t="shared" ref="W446:W451" si="402">SUM(O446:V446)</f>
        <v>#REF!</v>
      </c>
      <c r="X446" s="60" t="e">
        <f>#REF!</f>
        <v>#REF!</v>
      </c>
      <c r="Y446" s="37" t="e">
        <f t="shared" ref="Y446:Y447" si="403">21000/I446*D446*X446</f>
        <v>#REF!</v>
      </c>
      <c r="Z446" s="16" t="e">
        <f t="shared" ref="Z446:Z451" si="404">W446+Y446</f>
        <v>#REF!</v>
      </c>
      <c r="AA446" s="36" t="e">
        <f t="shared" ref="AA446:AA451" si="405">(C446-Z446)/Z446</f>
        <v>#REF!</v>
      </c>
      <c r="AC446" s="16" t="e">
        <f t="shared" ref="AC446:AC451" si="406">AD446+AE446+AF446</f>
        <v>#REF!</v>
      </c>
      <c r="AD446" s="3" t="e">
        <f t="shared" ref="AD446:AE451" si="407">T446</f>
        <v>#REF!</v>
      </c>
      <c r="AE446" s="97" t="e">
        <f t="shared" si="407"/>
        <v>#REF!</v>
      </c>
      <c r="AF446" s="97" t="e">
        <f t="shared" ref="AF446:AF451" si="408">(C446-Z446)*0.15</f>
        <v>#REF!</v>
      </c>
      <c r="AG446" s="3" t="e">
        <f t="shared" ref="AG446:AG451" si="409">AE446+AF446</f>
        <v>#REF!</v>
      </c>
      <c r="AH446" s="16" t="e">
        <f t="shared" ref="AH446:AH451" si="410">AI446-AC446</f>
        <v>#REF!</v>
      </c>
      <c r="AI446" s="16">
        <f t="shared" ref="AI446:AI451" si="411">C446</f>
        <v>1170</v>
      </c>
      <c r="AK446" s="3">
        <f t="shared" ref="AK446:AK451" si="412">CEILING(AL446,5)</f>
        <v>820</v>
      </c>
      <c r="AL446" s="204">
        <f t="shared" ref="AL446:AL451" si="413">C446*0.7</f>
        <v>819</v>
      </c>
    </row>
    <row r="447" spans="1:47" ht="13.5" hidden="1" outlineLevel="1" x14ac:dyDescent="0.15">
      <c r="A447" s="26">
        <v>14018</v>
      </c>
      <c r="B447" s="20" t="s">
        <v>309</v>
      </c>
      <c r="C447" s="16">
        <v>1200</v>
      </c>
      <c r="D447" s="3">
        <v>20</v>
      </c>
      <c r="E447" s="3">
        <f>D447-10</f>
        <v>10</v>
      </c>
      <c r="F447" s="103" t="s">
        <v>141</v>
      </c>
      <c r="G447" s="104" t="s">
        <v>764</v>
      </c>
      <c r="H447" s="104" t="s">
        <v>504</v>
      </c>
      <c r="I447" s="21">
        <f t="shared" si="379"/>
        <v>17940</v>
      </c>
      <c r="J447" s="15"/>
      <c r="K447" s="15">
        <v>0.1</v>
      </c>
      <c r="L447" s="15">
        <v>0.35</v>
      </c>
      <c r="M447" s="58"/>
      <c r="N447" s="58">
        <v>0.03</v>
      </c>
      <c r="O447" s="92">
        <f t="shared" si="396"/>
        <v>0</v>
      </c>
      <c r="P447" s="92" t="e">
        <f t="shared" si="397"/>
        <v>#REF!</v>
      </c>
      <c r="Q447" s="92" t="e">
        <f t="shared" si="398"/>
        <v>#REF!</v>
      </c>
      <c r="R447" s="92">
        <f t="shared" si="399"/>
        <v>0</v>
      </c>
      <c r="S447" s="92" t="e">
        <f t="shared" si="400"/>
        <v>#REF!</v>
      </c>
      <c r="T447" s="3" t="e">
        <f>#REF!</f>
        <v>#REF!</v>
      </c>
      <c r="U447" s="3" t="e">
        <f>#REF!*D447</f>
        <v>#REF!</v>
      </c>
      <c r="V447" s="3">
        <f t="shared" si="401"/>
        <v>72</v>
      </c>
      <c r="W447" s="37" t="e">
        <f t="shared" si="402"/>
        <v>#REF!</v>
      </c>
      <c r="X447" s="60" t="e">
        <f>#REF!</f>
        <v>#REF!</v>
      </c>
      <c r="Y447" s="37" t="e">
        <f t="shared" si="403"/>
        <v>#REF!</v>
      </c>
      <c r="Z447" s="16" t="e">
        <f t="shared" si="404"/>
        <v>#REF!</v>
      </c>
      <c r="AA447" s="36" t="e">
        <f t="shared" si="405"/>
        <v>#REF!</v>
      </c>
      <c r="AC447" s="16" t="e">
        <f t="shared" si="406"/>
        <v>#REF!</v>
      </c>
      <c r="AD447" s="3" t="e">
        <f t="shared" si="407"/>
        <v>#REF!</v>
      </c>
      <c r="AE447" s="97" t="e">
        <f t="shared" si="407"/>
        <v>#REF!</v>
      </c>
      <c r="AF447" s="97" t="e">
        <f t="shared" si="408"/>
        <v>#REF!</v>
      </c>
      <c r="AG447" s="3" t="e">
        <f t="shared" si="409"/>
        <v>#REF!</v>
      </c>
      <c r="AH447" s="16" t="e">
        <f t="shared" si="410"/>
        <v>#REF!</v>
      </c>
      <c r="AI447" s="16">
        <f t="shared" si="411"/>
        <v>1200</v>
      </c>
      <c r="AK447" s="3">
        <f t="shared" si="412"/>
        <v>840</v>
      </c>
      <c r="AL447" s="204">
        <f t="shared" si="413"/>
        <v>840</v>
      </c>
    </row>
    <row r="448" spans="1:47" ht="13.5" hidden="1" outlineLevel="1" x14ac:dyDescent="0.15">
      <c r="A448" s="26">
        <v>14020</v>
      </c>
      <c r="B448" s="20" t="s">
        <v>310</v>
      </c>
      <c r="C448" s="16">
        <v>1900</v>
      </c>
      <c r="D448" s="3">
        <v>40</v>
      </c>
      <c r="E448" s="3">
        <v>30</v>
      </c>
      <c r="F448" s="103" t="s">
        <v>141</v>
      </c>
      <c r="G448" s="104" t="s">
        <v>764</v>
      </c>
      <c r="H448" s="104" t="s">
        <v>504</v>
      </c>
      <c r="I448" s="21">
        <f t="shared" si="379"/>
        <v>17940</v>
      </c>
      <c r="J448" s="15"/>
      <c r="K448" s="15">
        <v>0.1</v>
      </c>
      <c r="L448" s="15">
        <v>0.35</v>
      </c>
      <c r="M448" s="58"/>
      <c r="N448" s="58">
        <v>0.03</v>
      </c>
      <c r="O448" s="92">
        <f t="shared" si="396"/>
        <v>0</v>
      </c>
      <c r="P448" s="92" t="e">
        <f t="shared" si="397"/>
        <v>#REF!</v>
      </c>
      <c r="Q448" s="92" t="e">
        <f t="shared" si="398"/>
        <v>#REF!</v>
      </c>
      <c r="R448" s="92">
        <f t="shared" si="399"/>
        <v>0</v>
      </c>
      <c r="S448" s="92" t="e">
        <f t="shared" si="400"/>
        <v>#REF!</v>
      </c>
      <c r="T448" s="3" t="e">
        <f>#REF!</f>
        <v>#REF!</v>
      </c>
      <c r="U448" s="3" t="e">
        <f>#REF!*D448</f>
        <v>#REF!</v>
      </c>
      <c r="V448" s="3">
        <f t="shared" si="401"/>
        <v>114</v>
      </c>
      <c r="W448" s="37" t="e">
        <f t="shared" si="402"/>
        <v>#REF!</v>
      </c>
      <c r="X448" s="60" t="e">
        <f>#REF!</f>
        <v>#REF!</v>
      </c>
      <c r="Y448" s="37" t="e">
        <f>21000/I448*D448*X448</f>
        <v>#REF!</v>
      </c>
      <c r="Z448" s="16" t="e">
        <f t="shared" si="404"/>
        <v>#REF!</v>
      </c>
      <c r="AA448" s="36" t="e">
        <f t="shared" si="405"/>
        <v>#REF!</v>
      </c>
      <c r="AC448" s="16" t="e">
        <f t="shared" si="406"/>
        <v>#REF!</v>
      </c>
      <c r="AD448" s="3" t="e">
        <f t="shared" si="407"/>
        <v>#REF!</v>
      </c>
      <c r="AE448" s="97" t="e">
        <f t="shared" si="407"/>
        <v>#REF!</v>
      </c>
      <c r="AF448" s="97" t="e">
        <f t="shared" si="408"/>
        <v>#REF!</v>
      </c>
      <c r="AG448" s="3" t="e">
        <f t="shared" si="409"/>
        <v>#REF!</v>
      </c>
      <c r="AH448" s="16" t="e">
        <f t="shared" si="410"/>
        <v>#REF!</v>
      </c>
      <c r="AI448" s="16">
        <f t="shared" si="411"/>
        <v>1900</v>
      </c>
      <c r="AK448" s="3">
        <f t="shared" si="412"/>
        <v>1330</v>
      </c>
      <c r="AL448" s="204">
        <f t="shared" si="413"/>
        <v>1330</v>
      </c>
    </row>
    <row r="449" spans="1:47" ht="13.5" hidden="1" outlineLevel="1" x14ac:dyDescent="0.15">
      <c r="A449" s="26">
        <v>14010</v>
      </c>
      <c r="B449" s="20" t="s">
        <v>311</v>
      </c>
      <c r="C449" s="16">
        <v>1050</v>
      </c>
      <c r="D449" s="3">
        <v>20</v>
      </c>
      <c r="E449" s="3">
        <f>D449-10</f>
        <v>10</v>
      </c>
      <c r="F449" s="103" t="s">
        <v>141</v>
      </c>
      <c r="G449" s="104" t="s">
        <v>764</v>
      </c>
      <c r="H449" s="104" t="s">
        <v>504</v>
      </c>
      <c r="I449" s="21">
        <f t="shared" si="379"/>
        <v>17940</v>
      </c>
      <c r="J449" s="15"/>
      <c r="K449" s="15">
        <v>0.1</v>
      </c>
      <c r="L449" s="15">
        <v>0.35</v>
      </c>
      <c r="M449" s="58"/>
      <c r="N449" s="58">
        <v>0.03</v>
      </c>
      <c r="O449" s="92">
        <f t="shared" si="396"/>
        <v>0</v>
      </c>
      <c r="P449" s="92" t="e">
        <f t="shared" si="397"/>
        <v>#REF!</v>
      </c>
      <c r="Q449" s="92" t="e">
        <f t="shared" si="398"/>
        <v>#REF!</v>
      </c>
      <c r="R449" s="92">
        <f t="shared" si="399"/>
        <v>0</v>
      </c>
      <c r="S449" s="92" t="e">
        <f t="shared" si="400"/>
        <v>#REF!</v>
      </c>
      <c r="T449" s="3" t="e">
        <f>#REF!</f>
        <v>#REF!</v>
      </c>
      <c r="U449" s="3" t="e">
        <f>#REF!*D449</f>
        <v>#REF!</v>
      </c>
      <c r="V449" s="3">
        <f t="shared" si="401"/>
        <v>63</v>
      </c>
      <c r="W449" s="37" t="e">
        <f t="shared" si="402"/>
        <v>#REF!</v>
      </c>
      <c r="X449" s="60" t="e">
        <f>#REF!</f>
        <v>#REF!</v>
      </c>
      <c r="Y449" s="37" t="e">
        <f t="shared" ref="Y449:Y451" si="414">21000/I449*D449*X449</f>
        <v>#REF!</v>
      </c>
      <c r="Z449" s="16" t="e">
        <f t="shared" si="404"/>
        <v>#REF!</v>
      </c>
      <c r="AA449" s="36" t="e">
        <f t="shared" si="405"/>
        <v>#REF!</v>
      </c>
      <c r="AC449" s="16" t="e">
        <f t="shared" si="406"/>
        <v>#REF!</v>
      </c>
      <c r="AD449" s="3" t="e">
        <f t="shared" si="407"/>
        <v>#REF!</v>
      </c>
      <c r="AE449" s="97" t="e">
        <f t="shared" si="407"/>
        <v>#REF!</v>
      </c>
      <c r="AF449" s="97" t="e">
        <f t="shared" si="408"/>
        <v>#REF!</v>
      </c>
      <c r="AG449" s="3" t="e">
        <f t="shared" si="409"/>
        <v>#REF!</v>
      </c>
      <c r="AH449" s="16" t="e">
        <f t="shared" si="410"/>
        <v>#REF!</v>
      </c>
      <c r="AI449" s="16">
        <f t="shared" si="411"/>
        <v>1050</v>
      </c>
      <c r="AK449" s="3">
        <f t="shared" si="412"/>
        <v>735</v>
      </c>
      <c r="AL449" s="204">
        <f t="shared" si="413"/>
        <v>735</v>
      </c>
    </row>
    <row r="450" spans="1:47" ht="13.5" hidden="1" outlineLevel="1" x14ac:dyDescent="0.15">
      <c r="A450" s="26">
        <v>14076</v>
      </c>
      <c r="B450" s="20" t="s">
        <v>384</v>
      </c>
      <c r="C450" s="16">
        <v>500</v>
      </c>
      <c r="D450" s="3">
        <v>20</v>
      </c>
      <c r="E450" s="3">
        <v>10</v>
      </c>
      <c r="F450" s="103" t="s">
        <v>141</v>
      </c>
      <c r="G450" s="104" t="s">
        <v>764</v>
      </c>
      <c r="H450" s="104" t="s">
        <v>504</v>
      </c>
      <c r="I450" s="21">
        <f t="shared" si="379"/>
        <v>17940</v>
      </c>
      <c r="J450" s="15"/>
      <c r="K450" s="15">
        <v>0.1</v>
      </c>
      <c r="L450" s="15">
        <v>0.35</v>
      </c>
      <c r="M450" s="58"/>
      <c r="N450" s="58">
        <v>0.03</v>
      </c>
      <c r="O450" s="92">
        <f t="shared" si="396"/>
        <v>0</v>
      </c>
      <c r="P450" s="92" t="e">
        <f t="shared" si="397"/>
        <v>#REF!</v>
      </c>
      <c r="Q450" s="92" t="e">
        <f t="shared" si="398"/>
        <v>#REF!</v>
      </c>
      <c r="R450" s="92">
        <f t="shared" si="399"/>
        <v>0</v>
      </c>
      <c r="S450" s="92" t="e">
        <f t="shared" si="400"/>
        <v>#REF!</v>
      </c>
      <c r="T450" s="3" t="e">
        <f>#REF!</f>
        <v>#REF!</v>
      </c>
      <c r="U450" s="3" t="e">
        <f>#REF!*D450</f>
        <v>#REF!</v>
      </c>
      <c r="V450" s="3">
        <f t="shared" si="401"/>
        <v>30</v>
      </c>
      <c r="W450" s="37" t="e">
        <f t="shared" si="402"/>
        <v>#REF!</v>
      </c>
      <c r="X450" s="60" t="e">
        <f>#REF!</f>
        <v>#REF!</v>
      </c>
      <c r="Y450" s="37" t="e">
        <f t="shared" si="414"/>
        <v>#REF!</v>
      </c>
      <c r="Z450" s="16" t="e">
        <f t="shared" si="404"/>
        <v>#REF!</v>
      </c>
      <c r="AA450" s="36" t="e">
        <f t="shared" si="405"/>
        <v>#REF!</v>
      </c>
      <c r="AC450" s="16" t="e">
        <f t="shared" si="406"/>
        <v>#REF!</v>
      </c>
      <c r="AD450" s="3" t="e">
        <f t="shared" si="407"/>
        <v>#REF!</v>
      </c>
      <c r="AE450" s="97" t="e">
        <f t="shared" si="407"/>
        <v>#REF!</v>
      </c>
      <c r="AF450" s="97" t="e">
        <f t="shared" si="408"/>
        <v>#REF!</v>
      </c>
      <c r="AG450" s="3" t="e">
        <f t="shared" si="409"/>
        <v>#REF!</v>
      </c>
      <c r="AH450" s="16" t="e">
        <f t="shared" si="410"/>
        <v>#REF!</v>
      </c>
      <c r="AI450" s="16">
        <f t="shared" si="411"/>
        <v>500</v>
      </c>
      <c r="AK450" s="3">
        <f t="shared" si="412"/>
        <v>350</v>
      </c>
      <c r="AL450" s="204">
        <f t="shared" si="413"/>
        <v>350</v>
      </c>
    </row>
    <row r="451" spans="1:47" ht="13.5" hidden="1" outlineLevel="1" x14ac:dyDescent="0.15">
      <c r="A451" s="26">
        <v>14080</v>
      </c>
      <c r="B451" s="20" t="s">
        <v>385</v>
      </c>
      <c r="C451" s="16">
        <v>800</v>
      </c>
      <c r="D451" s="3">
        <v>25</v>
      </c>
      <c r="E451" s="3">
        <v>15</v>
      </c>
      <c r="F451" s="103" t="s">
        <v>141</v>
      </c>
      <c r="G451" s="104" t="s">
        <v>764</v>
      </c>
      <c r="H451" s="104" t="s">
        <v>504</v>
      </c>
      <c r="I451" s="21">
        <f t="shared" si="379"/>
        <v>17940</v>
      </c>
      <c r="J451" s="15"/>
      <c r="K451" s="15">
        <v>0.1</v>
      </c>
      <c r="L451" s="15">
        <v>0.35</v>
      </c>
      <c r="M451" s="58"/>
      <c r="N451" s="58">
        <v>0.03</v>
      </c>
      <c r="O451" s="92">
        <f t="shared" si="396"/>
        <v>0</v>
      </c>
      <c r="P451" s="92" t="e">
        <f t="shared" si="397"/>
        <v>#REF!</v>
      </c>
      <c r="Q451" s="92" t="e">
        <f t="shared" si="398"/>
        <v>#REF!</v>
      </c>
      <c r="R451" s="92">
        <f t="shared" si="399"/>
        <v>0</v>
      </c>
      <c r="S451" s="92" t="e">
        <f t="shared" si="400"/>
        <v>#REF!</v>
      </c>
      <c r="T451" s="3" t="e">
        <f>#REF!</f>
        <v>#REF!</v>
      </c>
      <c r="U451" s="3" t="e">
        <f>#REF!*D451</f>
        <v>#REF!</v>
      </c>
      <c r="V451" s="3">
        <f t="shared" si="401"/>
        <v>48</v>
      </c>
      <c r="W451" s="37" t="e">
        <f t="shared" si="402"/>
        <v>#REF!</v>
      </c>
      <c r="X451" s="60" t="e">
        <f>#REF!</f>
        <v>#REF!</v>
      </c>
      <c r="Y451" s="37" t="e">
        <f t="shared" si="414"/>
        <v>#REF!</v>
      </c>
      <c r="Z451" s="16" t="e">
        <f t="shared" si="404"/>
        <v>#REF!</v>
      </c>
      <c r="AA451" s="36" t="e">
        <f t="shared" si="405"/>
        <v>#REF!</v>
      </c>
      <c r="AC451" s="16" t="e">
        <f t="shared" si="406"/>
        <v>#REF!</v>
      </c>
      <c r="AD451" s="3" t="e">
        <f t="shared" si="407"/>
        <v>#REF!</v>
      </c>
      <c r="AE451" s="97" t="e">
        <f t="shared" si="407"/>
        <v>#REF!</v>
      </c>
      <c r="AF451" s="97" t="e">
        <f t="shared" si="408"/>
        <v>#REF!</v>
      </c>
      <c r="AG451" s="3" t="e">
        <f t="shared" si="409"/>
        <v>#REF!</v>
      </c>
      <c r="AH451" s="16" t="e">
        <f t="shared" si="410"/>
        <v>#REF!</v>
      </c>
      <c r="AI451" s="16">
        <f t="shared" si="411"/>
        <v>800</v>
      </c>
      <c r="AK451" s="3">
        <f t="shared" si="412"/>
        <v>560</v>
      </c>
      <c r="AL451" s="204">
        <f t="shared" si="413"/>
        <v>560</v>
      </c>
    </row>
    <row r="452" spans="1:47" s="12" customFormat="1" ht="13.5" hidden="1" outlineLevel="1" x14ac:dyDescent="0.15">
      <c r="A452" s="25"/>
      <c r="B452" s="56" t="s">
        <v>312</v>
      </c>
      <c r="C452" s="212"/>
      <c r="D452" s="56"/>
      <c r="E452" s="56"/>
      <c r="F452" s="128"/>
      <c r="G452" s="137"/>
      <c r="H452" s="137"/>
      <c r="I452" s="5"/>
      <c r="J452" s="6"/>
      <c r="K452" s="65"/>
      <c r="L452" s="65"/>
      <c r="M452" s="7"/>
      <c r="N452" s="7"/>
      <c r="O452" s="8"/>
      <c r="P452" s="8"/>
      <c r="Q452" s="8"/>
      <c r="R452" s="8"/>
      <c r="S452" s="8"/>
      <c r="T452" s="6"/>
      <c r="U452" s="6"/>
      <c r="V452" s="6"/>
      <c r="W452" s="5"/>
      <c r="X452" s="5"/>
      <c r="Y452" s="5"/>
      <c r="Z452" s="5"/>
      <c r="AA452" s="10"/>
      <c r="AB452" s="11"/>
      <c r="AC452" s="212"/>
      <c r="AD452" s="57"/>
      <c r="AE452" s="96"/>
      <c r="AF452" s="96"/>
      <c r="AG452" s="57"/>
      <c r="AH452" s="212"/>
      <c r="AI452" s="212"/>
      <c r="AK452" s="57"/>
      <c r="AL452" s="204"/>
      <c r="AM452" s="180"/>
      <c r="AN452" s="180"/>
      <c r="AO452" s="182"/>
      <c r="AQ452" s="177"/>
      <c r="AR452" s="185"/>
      <c r="AT452" s="177"/>
      <c r="AU452" s="185"/>
    </row>
    <row r="453" spans="1:47" ht="13.5" hidden="1" outlineLevel="1" x14ac:dyDescent="0.15">
      <c r="A453" s="26">
        <v>14027</v>
      </c>
      <c r="B453" s="20" t="s">
        <v>78</v>
      </c>
      <c r="C453" s="16">
        <v>2000</v>
      </c>
      <c r="D453" s="3">
        <v>40</v>
      </c>
      <c r="E453" s="3">
        <f t="shared" ref="E453:E463" si="415">D453-10</f>
        <v>30</v>
      </c>
      <c r="F453" s="103" t="s">
        <v>141</v>
      </c>
      <c r="G453" s="104" t="s">
        <v>764</v>
      </c>
      <c r="H453" s="104" t="s">
        <v>438</v>
      </c>
      <c r="I453" s="21">
        <f t="shared" ref="I453:I463" si="416">((247*12)+(52*7)+(52*5))*60/12</f>
        <v>17940</v>
      </c>
      <c r="J453" s="15"/>
      <c r="K453" s="15">
        <v>0.1</v>
      </c>
      <c r="L453" s="15">
        <v>0.35</v>
      </c>
      <c r="M453" s="58"/>
      <c r="N453" s="58">
        <v>0.03</v>
      </c>
      <c r="O453" s="92">
        <f t="shared" ref="O453:O463" si="417">J453/I453*D453</f>
        <v>0</v>
      </c>
      <c r="P453" s="92" t="e">
        <f t="shared" si="397"/>
        <v>#REF!</v>
      </c>
      <c r="Q453" s="92" t="e">
        <f t="shared" si="398"/>
        <v>#REF!</v>
      </c>
      <c r="R453" s="92">
        <f t="shared" ref="R453:R463" si="418">(C453*M453)</f>
        <v>0</v>
      </c>
      <c r="S453" s="92" t="e">
        <f t="shared" ref="S453:S463" si="419">(C453-T453-U453)*N453</f>
        <v>#REF!</v>
      </c>
      <c r="T453" s="3" t="e">
        <f>#REF!</f>
        <v>#REF!</v>
      </c>
      <c r="U453" s="3" t="e">
        <f>#REF!*D453</f>
        <v>#REF!</v>
      </c>
      <c r="V453" s="3">
        <f t="shared" ref="V453:V463" si="420">C453*0.06</f>
        <v>120</v>
      </c>
      <c r="W453" s="37" t="e">
        <f t="shared" ref="W453:W463" si="421">SUM(O453:V453)</f>
        <v>#REF!</v>
      </c>
      <c r="X453" s="60" t="e">
        <f>#REF!</f>
        <v>#REF!</v>
      </c>
      <c r="Y453" s="37" t="e">
        <f t="shared" ref="Y453:Y463" si="422">21000/I453*D453*X453</f>
        <v>#REF!</v>
      </c>
      <c r="Z453" s="16" t="e">
        <f t="shared" ref="Z453:Z463" si="423">W453+Y453</f>
        <v>#REF!</v>
      </c>
      <c r="AA453" s="36" t="e">
        <f t="shared" ref="AA453:AA463" si="424">(C453-Z453)/Z453</f>
        <v>#REF!</v>
      </c>
      <c r="AC453" s="16" t="e">
        <f t="shared" ref="AC453:AC463" si="425">AD453+AE453+AF453</f>
        <v>#REF!</v>
      </c>
      <c r="AD453" s="3" t="e">
        <f t="shared" ref="AD453:AE463" si="426">T453</f>
        <v>#REF!</v>
      </c>
      <c r="AE453" s="97" t="e">
        <f t="shared" si="426"/>
        <v>#REF!</v>
      </c>
      <c r="AF453" s="97" t="e">
        <f t="shared" ref="AF453:AF463" si="427">(C453-Z453)*0.15</f>
        <v>#REF!</v>
      </c>
      <c r="AG453" s="3" t="e">
        <f t="shared" ref="AG453:AG463" si="428">AE453+AF453</f>
        <v>#REF!</v>
      </c>
      <c r="AH453" s="16" t="e">
        <f t="shared" ref="AH453:AH463" si="429">AI453-AC453</f>
        <v>#REF!</v>
      </c>
      <c r="AI453" s="16">
        <f t="shared" ref="AI453:AI463" si="430">C453</f>
        <v>2000</v>
      </c>
      <c r="AK453" s="3">
        <f t="shared" ref="AK453:AK463" si="431">CEILING(AL453,5)</f>
        <v>1400</v>
      </c>
      <c r="AL453" s="204">
        <f t="shared" ref="AL453:AL463" si="432">C453*0.7</f>
        <v>1400</v>
      </c>
    </row>
    <row r="454" spans="1:47" ht="13.5" hidden="1" outlineLevel="1" x14ac:dyDescent="0.15">
      <c r="A454" s="26">
        <v>14028</v>
      </c>
      <c r="B454" s="20" t="s">
        <v>77</v>
      </c>
      <c r="C454" s="16">
        <v>1500</v>
      </c>
      <c r="D454" s="3">
        <v>30</v>
      </c>
      <c r="E454" s="3">
        <f t="shared" si="415"/>
        <v>20</v>
      </c>
      <c r="F454" s="103" t="s">
        <v>141</v>
      </c>
      <c r="G454" s="104" t="s">
        <v>764</v>
      </c>
      <c r="H454" s="104" t="s">
        <v>438</v>
      </c>
      <c r="I454" s="21">
        <f t="shared" si="416"/>
        <v>17940</v>
      </c>
      <c r="J454" s="15"/>
      <c r="K454" s="15">
        <v>0.1</v>
      </c>
      <c r="L454" s="15">
        <v>0.35</v>
      </c>
      <c r="M454" s="58"/>
      <c r="N454" s="58">
        <v>0.03</v>
      </c>
      <c r="O454" s="92">
        <f t="shared" si="417"/>
        <v>0</v>
      </c>
      <c r="P454" s="92" t="e">
        <f t="shared" si="397"/>
        <v>#REF!</v>
      </c>
      <c r="Q454" s="92" t="e">
        <f t="shared" si="398"/>
        <v>#REF!</v>
      </c>
      <c r="R454" s="92">
        <f t="shared" si="418"/>
        <v>0</v>
      </c>
      <c r="S454" s="92" t="e">
        <f t="shared" si="419"/>
        <v>#REF!</v>
      </c>
      <c r="T454" s="3" t="e">
        <f>#REF!</f>
        <v>#REF!</v>
      </c>
      <c r="U454" s="3" t="e">
        <f>#REF!*D454</f>
        <v>#REF!</v>
      </c>
      <c r="V454" s="3">
        <f t="shared" si="420"/>
        <v>90</v>
      </c>
      <c r="W454" s="37" t="e">
        <f t="shared" si="421"/>
        <v>#REF!</v>
      </c>
      <c r="X454" s="60" t="e">
        <f>#REF!</f>
        <v>#REF!</v>
      </c>
      <c r="Y454" s="37" t="e">
        <f t="shared" si="422"/>
        <v>#REF!</v>
      </c>
      <c r="Z454" s="16" t="e">
        <f t="shared" si="423"/>
        <v>#REF!</v>
      </c>
      <c r="AA454" s="36" t="e">
        <f t="shared" si="424"/>
        <v>#REF!</v>
      </c>
      <c r="AC454" s="16" t="e">
        <f t="shared" si="425"/>
        <v>#REF!</v>
      </c>
      <c r="AD454" s="3" t="e">
        <f t="shared" si="426"/>
        <v>#REF!</v>
      </c>
      <c r="AE454" s="97" t="e">
        <f t="shared" si="426"/>
        <v>#REF!</v>
      </c>
      <c r="AF454" s="97" t="e">
        <f t="shared" si="427"/>
        <v>#REF!</v>
      </c>
      <c r="AG454" s="3" t="e">
        <f t="shared" si="428"/>
        <v>#REF!</v>
      </c>
      <c r="AH454" s="16" t="e">
        <f t="shared" si="429"/>
        <v>#REF!</v>
      </c>
      <c r="AI454" s="16">
        <f t="shared" si="430"/>
        <v>1500</v>
      </c>
      <c r="AK454" s="3">
        <f t="shared" si="431"/>
        <v>1050</v>
      </c>
      <c r="AL454" s="204">
        <f t="shared" si="432"/>
        <v>1050</v>
      </c>
    </row>
    <row r="455" spans="1:47" ht="13.5" hidden="1" outlineLevel="1" x14ac:dyDescent="0.15">
      <c r="A455" s="26">
        <v>14029</v>
      </c>
      <c r="B455" s="20" t="s">
        <v>79</v>
      </c>
      <c r="C455" s="16">
        <v>1600</v>
      </c>
      <c r="D455" s="3">
        <v>30</v>
      </c>
      <c r="E455" s="3">
        <f t="shared" si="415"/>
        <v>20</v>
      </c>
      <c r="F455" s="103" t="s">
        <v>141</v>
      </c>
      <c r="G455" s="104" t="s">
        <v>764</v>
      </c>
      <c r="H455" s="104" t="s">
        <v>438</v>
      </c>
      <c r="I455" s="21">
        <f t="shared" si="416"/>
        <v>17940</v>
      </c>
      <c r="J455" s="15"/>
      <c r="K455" s="15">
        <v>0.1</v>
      </c>
      <c r="L455" s="15">
        <v>0.35</v>
      </c>
      <c r="M455" s="58"/>
      <c r="N455" s="58">
        <v>0.03</v>
      </c>
      <c r="O455" s="92">
        <f t="shared" si="417"/>
        <v>0</v>
      </c>
      <c r="P455" s="92" t="e">
        <f t="shared" si="397"/>
        <v>#REF!</v>
      </c>
      <c r="Q455" s="92" t="e">
        <f t="shared" si="398"/>
        <v>#REF!</v>
      </c>
      <c r="R455" s="92">
        <f t="shared" si="418"/>
        <v>0</v>
      </c>
      <c r="S455" s="92" t="e">
        <f t="shared" si="419"/>
        <v>#REF!</v>
      </c>
      <c r="T455" s="3" t="e">
        <f>#REF!</f>
        <v>#REF!</v>
      </c>
      <c r="U455" s="3" t="e">
        <f>#REF!*D455</f>
        <v>#REF!</v>
      </c>
      <c r="V455" s="3">
        <f t="shared" si="420"/>
        <v>96</v>
      </c>
      <c r="W455" s="37" t="e">
        <f t="shared" si="421"/>
        <v>#REF!</v>
      </c>
      <c r="X455" s="60" t="e">
        <f>#REF!</f>
        <v>#REF!</v>
      </c>
      <c r="Y455" s="37" t="e">
        <f t="shared" si="422"/>
        <v>#REF!</v>
      </c>
      <c r="Z455" s="16" t="e">
        <f t="shared" si="423"/>
        <v>#REF!</v>
      </c>
      <c r="AA455" s="36" t="e">
        <f t="shared" si="424"/>
        <v>#REF!</v>
      </c>
      <c r="AC455" s="16" t="e">
        <f t="shared" si="425"/>
        <v>#REF!</v>
      </c>
      <c r="AD455" s="3" t="e">
        <f t="shared" si="426"/>
        <v>#REF!</v>
      </c>
      <c r="AE455" s="97" t="e">
        <f t="shared" si="426"/>
        <v>#REF!</v>
      </c>
      <c r="AF455" s="97" t="e">
        <f t="shared" si="427"/>
        <v>#REF!</v>
      </c>
      <c r="AG455" s="3" t="e">
        <f t="shared" si="428"/>
        <v>#REF!</v>
      </c>
      <c r="AH455" s="16" t="e">
        <f t="shared" si="429"/>
        <v>#REF!</v>
      </c>
      <c r="AI455" s="16">
        <f t="shared" si="430"/>
        <v>1600</v>
      </c>
      <c r="AK455" s="3">
        <f t="shared" si="431"/>
        <v>1120</v>
      </c>
      <c r="AL455" s="204">
        <f t="shared" si="432"/>
        <v>1120</v>
      </c>
    </row>
    <row r="456" spans="1:47" ht="13.5" hidden="1" outlineLevel="1" x14ac:dyDescent="0.15">
      <c r="A456" s="26">
        <v>14030</v>
      </c>
      <c r="B456" s="20" t="s">
        <v>81</v>
      </c>
      <c r="C456" s="16">
        <v>1450</v>
      </c>
      <c r="D456" s="3">
        <v>30</v>
      </c>
      <c r="E456" s="3">
        <f t="shared" si="415"/>
        <v>20</v>
      </c>
      <c r="F456" s="103" t="s">
        <v>141</v>
      </c>
      <c r="G456" s="104" t="s">
        <v>764</v>
      </c>
      <c r="H456" s="104" t="s">
        <v>438</v>
      </c>
      <c r="I456" s="21">
        <f t="shared" si="416"/>
        <v>17940</v>
      </c>
      <c r="J456" s="15"/>
      <c r="K456" s="15">
        <v>0.1</v>
      </c>
      <c r="L456" s="15">
        <v>0.35</v>
      </c>
      <c r="M456" s="58"/>
      <c r="N456" s="58">
        <v>0.03</v>
      </c>
      <c r="O456" s="92">
        <f t="shared" si="417"/>
        <v>0</v>
      </c>
      <c r="P456" s="92" t="e">
        <f t="shared" si="397"/>
        <v>#REF!</v>
      </c>
      <c r="Q456" s="92" t="e">
        <f t="shared" si="398"/>
        <v>#REF!</v>
      </c>
      <c r="R456" s="92">
        <f t="shared" si="418"/>
        <v>0</v>
      </c>
      <c r="S456" s="92" t="e">
        <f t="shared" si="419"/>
        <v>#REF!</v>
      </c>
      <c r="T456" s="3" t="e">
        <f>#REF!</f>
        <v>#REF!</v>
      </c>
      <c r="U456" s="3" t="e">
        <f>#REF!*D456</f>
        <v>#REF!</v>
      </c>
      <c r="V456" s="3">
        <f t="shared" si="420"/>
        <v>87</v>
      </c>
      <c r="W456" s="37" t="e">
        <f t="shared" si="421"/>
        <v>#REF!</v>
      </c>
      <c r="X456" s="60" t="e">
        <f>#REF!</f>
        <v>#REF!</v>
      </c>
      <c r="Y456" s="37" t="e">
        <f t="shared" si="422"/>
        <v>#REF!</v>
      </c>
      <c r="Z456" s="16" t="e">
        <f t="shared" si="423"/>
        <v>#REF!</v>
      </c>
      <c r="AA456" s="36" t="e">
        <f t="shared" si="424"/>
        <v>#REF!</v>
      </c>
      <c r="AC456" s="16" t="e">
        <f t="shared" si="425"/>
        <v>#REF!</v>
      </c>
      <c r="AD456" s="3" t="e">
        <f t="shared" si="426"/>
        <v>#REF!</v>
      </c>
      <c r="AE456" s="97" t="e">
        <f t="shared" si="426"/>
        <v>#REF!</v>
      </c>
      <c r="AF456" s="97" t="e">
        <f t="shared" si="427"/>
        <v>#REF!</v>
      </c>
      <c r="AG456" s="3" t="e">
        <f t="shared" si="428"/>
        <v>#REF!</v>
      </c>
      <c r="AH456" s="16" t="e">
        <f t="shared" si="429"/>
        <v>#REF!</v>
      </c>
      <c r="AI456" s="16">
        <f t="shared" si="430"/>
        <v>1450</v>
      </c>
      <c r="AK456" s="3">
        <f t="shared" si="431"/>
        <v>1015</v>
      </c>
      <c r="AL456" s="204">
        <f t="shared" si="432"/>
        <v>1014.9999999999999</v>
      </c>
    </row>
    <row r="457" spans="1:47" ht="13.5" hidden="1" outlineLevel="1" x14ac:dyDescent="0.15">
      <c r="A457" s="26">
        <v>14031</v>
      </c>
      <c r="B457" s="20" t="s">
        <v>84</v>
      </c>
      <c r="C457" s="16">
        <v>1450</v>
      </c>
      <c r="D457" s="3">
        <v>30</v>
      </c>
      <c r="E457" s="3">
        <f t="shared" si="415"/>
        <v>20</v>
      </c>
      <c r="F457" s="103" t="s">
        <v>141</v>
      </c>
      <c r="G457" s="104" t="s">
        <v>764</v>
      </c>
      <c r="H457" s="104" t="s">
        <v>438</v>
      </c>
      <c r="I457" s="21">
        <f t="shared" si="416"/>
        <v>17940</v>
      </c>
      <c r="J457" s="15"/>
      <c r="K457" s="15">
        <v>0.1</v>
      </c>
      <c r="L457" s="15">
        <v>0.35</v>
      </c>
      <c r="M457" s="58"/>
      <c r="N457" s="58">
        <v>0.03</v>
      </c>
      <c r="O457" s="92">
        <f t="shared" si="417"/>
        <v>0</v>
      </c>
      <c r="P457" s="92" t="e">
        <f t="shared" si="397"/>
        <v>#REF!</v>
      </c>
      <c r="Q457" s="92" t="e">
        <f t="shared" si="398"/>
        <v>#REF!</v>
      </c>
      <c r="R457" s="92">
        <f t="shared" si="418"/>
        <v>0</v>
      </c>
      <c r="S457" s="92" t="e">
        <f t="shared" si="419"/>
        <v>#REF!</v>
      </c>
      <c r="T457" s="3" t="e">
        <f>#REF!</f>
        <v>#REF!</v>
      </c>
      <c r="U457" s="3" t="e">
        <f>#REF!*D457</f>
        <v>#REF!</v>
      </c>
      <c r="V457" s="3">
        <f t="shared" si="420"/>
        <v>87</v>
      </c>
      <c r="W457" s="37" t="e">
        <f t="shared" si="421"/>
        <v>#REF!</v>
      </c>
      <c r="X457" s="60" t="e">
        <f>#REF!</f>
        <v>#REF!</v>
      </c>
      <c r="Y457" s="37" t="e">
        <f t="shared" si="422"/>
        <v>#REF!</v>
      </c>
      <c r="Z457" s="16" t="e">
        <f t="shared" si="423"/>
        <v>#REF!</v>
      </c>
      <c r="AA457" s="36" t="e">
        <f t="shared" si="424"/>
        <v>#REF!</v>
      </c>
      <c r="AC457" s="16" t="e">
        <f t="shared" si="425"/>
        <v>#REF!</v>
      </c>
      <c r="AD457" s="3" t="e">
        <f t="shared" si="426"/>
        <v>#REF!</v>
      </c>
      <c r="AE457" s="97" t="e">
        <f t="shared" si="426"/>
        <v>#REF!</v>
      </c>
      <c r="AF457" s="97" t="e">
        <f t="shared" si="427"/>
        <v>#REF!</v>
      </c>
      <c r="AG457" s="3" t="e">
        <f t="shared" si="428"/>
        <v>#REF!</v>
      </c>
      <c r="AH457" s="16" t="e">
        <f t="shared" si="429"/>
        <v>#REF!</v>
      </c>
      <c r="AI457" s="16">
        <f t="shared" si="430"/>
        <v>1450</v>
      </c>
      <c r="AK457" s="3">
        <f t="shared" si="431"/>
        <v>1015</v>
      </c>
      <c r="AL457" s="204">
        <f t="shared" si="432"/>
        <v>1014.9999999999999</v>
      </c>
    </row>
    <row r="458" spans="1:47" ht="13.5" hidden="1" outlineLevel="1" x14ac:dyDescent="0.15">
      <c r="A458" s="26">
        <v>14032</v>
      </c>
      <c r="B458" s="20" t="s">
        <v>87</v>
      </c>
      <c r="C458" s="16">
        <v>1330</v>
      </c>
      <c r="D458" s="3">
        <v>30</v>
      </c>
      <c r="E458" s="3">
        <f t="shared" si="415"/>
        <v>20</v>
      </c>
      <c r="F458" s="103" t="s">
        <v>141</v>
      </c>
      <c r="G458" s="104" t="s">
        <v>764</v>
      </c>
      <c r="H458" s="104" t="s">
        <v>438</v>
      </c>
      <c r="I458" s="21">
        <f t="shared" si="416"/>
        <v>17940</v>
      </c>
      <c r="J458" s="15"/>
      <c r="K458" s="15">
        <v>0.1</v>
      </c>
      <c r="L458" s="15">
        <v>0.35</v>
      </c>
      <c r="M458" s="58"/>
      <c r="N458" s="58">
        <v>0.03</v>
      </c>
      <c r="O458" s="92">
        <f t="shared" si="417"/>
        <v>0</v>
      </c>
      <c r="P458" s="92" t="e">
        <f t="shared" si="397"/>
        <v>#REF!</v>
      </c>
      <c r="Q458" s="92" t="e">
        <f t="shared" si="398"/>
        <v>#REF!</v>
      </c>
      <c r="R458" s="92">
        <f t="shared" si="418"/>
        <v>0</v>
      </c>
      <c r="S458" s="92" t="e">
        <f t="shared" si="419"/>
        <v>#REF!</v>
      </c>
      <c r="T458" s="3" t="e">
        <f>#REF!</f>
        <v>#REF!</v>
      </c>
      <c r="U458" s="3" t="e">
        <f>#REF!*D458</f>
        <v>#REF!</v>
      </c>
      <c r="V458" s="3">
        <f t="shared" si="420"/>
        <v>79.8</v>
      </c>
      <c r="W458" s="37" t="e">
        <f t="shared" si="421"/>
        <v>#REF!</v>
      </c>
      <c r="X458" s="60" t="e">
        <f>#REF!</f>
        <v>#REF!</v>
      </c>
      <c r="Y458" s="37" t="e">
        <f t="shared" si="422"/>
        <v>#REF!</v>
      </c>
      <c r="Z458" s="16" t="e">
        <f t="shared" si="423"/>
        <v>#REF!</v>
      </c>
      <c r="AA458" s="36" t="e">
        <f t="shared" si="424"/>
        <v>#REF!</v>
      </c>
      <c r="AC458" s="16" t="e">
        <f t="shared" si="425"/>
        <v>#REF!</v>
      </c>
      <c r="AD458" s="3" t="e">
        <f t="shared" si="426"/>
        <v>#REF!</v>
      </c>
      <c r="AE458" s="97" t="e">
        <f t="shared" si="426"/>
        <v>#REF!</v>
      </c>
      <c r="AF458" s="97" t="e">
        <f t="shared" si="427"/>
        <v>#REF!</v>
      </c>
      <c r="AG458" s="3" t="e">
        <f t="shared" si="428"/>
        <v>#REF!</v>
      </c>
      <c r="AH458" s="16" t="e">
        <f t="shared" si="429"/>
        <v>#REF!</v>
      </c>
      <c r="AI458" s="16">
        <f t="shared" si="430"/>
        <v>1330</v>
      </c>
      <c r="AK458" s="3">
        <f t="shared" si="431"/>
        <v>935</v>
      </c>
      <c r="AL458" s="204">
        <f t="shared" si="432"/>
        <v>930.99999999999989</v>
      </c>
    </row>
    <row r="459" spans="1:47" ht="13.5" hidden="1" outlineLevel="1" x14ac:dyDescent="0.15">
      <c r="A459" s="26">
        <v>14033</v>
      </c>
      <c r="B459" s="20" t="s">
        <v>254</v>
      </c>
      <c r="C459" s="16">
        <v>1330</v>
      </c>
      <c r="D459" s="3">
        <v>40</v>
      </c>
      <c r="E459" s="3">
        <f t="shared" si="415"/>
        <v>30</v>
      </c>
      <c r="F459" s="103" t="s">
        <v>141</v>
      </c>
      <c r="G459" s="104" t="s">
        <v>764</v>
      </c>
      <c r="H459" s="104" t="s">
        <v>438</v>
      </c>
      <c r="I459" s="21">
        <f t="shared" si="416"/>
        <v>17940</v>
      </c>
      <c r="J459" s="15"/>
      <c r="K459" s="15">
        <v>0.1</v>
      </c>
      <c r="L459" s="15">
        <v>0.35</v>
      </c>
      <c r="M459" s="58"/>
      <c r="N459" s="58">
        <v>0.03</v>
      </c>
      <c r="O459" s="92">
        <f t="shared" si="417"/>
        <v>0</v>
      </c>
      <c r="P459" s="92" t="e">
        <f t="shared" si="397"/>
        <v>#REF!</v>
      </c>
      <c r="Q459" s="92" t="e">
        <f t="shared" si="398"/>
        <v>#REF!</v>
      </c>
      <c r="R459" s="92">
        <f t="shared" si="418"/>
        <v>0</v>
      </c>
      <c r="S459" s="92" t="e">
        <f t="shared" si="419"/>
        <v>#REF!</v>
      </c>
      <c r="T459" s="3" t="e">
        <f>#REF!</f>
        <v>#REF!</v>
      </c>
      <c r="U459" s="3" t="e">
        <f>#REF!*D459</f>
        <v>#REF!</v>
      </c>
      <c r="V459" s="3">
        <f t="shared" si="420"/>
        <v>79.8</v>
      </c>
      <c r="W459" s="37" t="e">
        <f t="shared" si="421"/>
        <v>#REF!</v>
      </c>
      <c r="X459" s="60" t="e">
        <f>#REF!</f>
        <v>#REF!</v>
      </c>
      <c r="Y459" s="37" t="e">
        <f t="shared" si="422"/>
        <v>#REF!</v>
      </c>
      <c r="Z459" s="16" t="e">
        <f t="shared" si="423"/>
        <v>#REF!</v>
      </c>
      <c r="AA459" s="36" t="e">
        <f t="shared" si="424"/>
        <v>#REF!</v>
      </c>
      <c r="AC459" s="16" t="e">
        <f t="shared" si="425"/>
        <v>#REF!</v>
      </c>
      <c r="AD459" s="3" t="e">
        <f t="shared" si="426"/>
        <v>#REF!</v>
      </c>
      <c r="AE459" s="97" t="e">
        <f t="shared" si="426"/>
        <v>#REF!</v>
      </c>
      <c r="AF459" s="97" t="e">
        <f t="shared" si="427"/>
        <v>#REF!</v>
      </c>
      <c r="AG459" s="3" t="e">
        <f t="shared" si="428"/>
        <v>#REF!</v>
      </c>
      <c r="AH459" s="16" t="e">
        <f t="shared" si="429"/>
        <v>#REF!</v>
      </c>
      <c r="AI459" s="16">
        <f t="shared" si="430"/>
        <v>1330</v>
      </c>
      <c r="AK459" s="3">
        <f t="shared" si="431"/>
        <v>935</v>
      </c>
      <c r="AL459" s="204">
        <f t="shared" si="432"/>
        <v>930.99999999999989</v>
      </c>
    </row>
    <row r="460" spans="1:47" ht="13.5" hidden="1" outlineLevel="1" x14ac:dyDescent="0.15">
      <c r="A460" s="26">
        <v>14083</v>
      </c>
      <c r="B460" s="20" t="s">
        <v>597</v>
      </c>
      <c r="C460" s="16">
        <v>750</v>
      </c>
      <c r="D460" s="3">
        <v>15</v>
      </c>
      <c r="E460" s="3">
        <f t="shared" si="415"/>
        <v>5</v>
      </c>
      <c r="F460" s="103" t="s">
        <v>141</v>
      </c>
      <c r="G460" s="104" t="s">
        <v>764</v>
      </c>
      <c r="H460" s="104" t="s">
        <v>504</v>
      </c>
      <c r="I460" s="21">
        <f t="shared" si="416"/>
        <v>17940</v>
      </c>
      <c r="J460" s="15"/>
      <c r="K460" s="15">
        <v>0.1</v>
      </c>
      <c r="L460" s="15">
        <v>0.35</v>
      </c>
      <c r="M460" s="58"/>
      <c r="N460" s="58">
        <v>0.03</v>
      </c>
      <c r="O460" s="92">
        <f t="shared" si="417"/>
        <v>0</v>
      </c>
      <c r="P460" s="92" t="e">
        <f t="shared" si="397"/>
        <v>#REF!</v>
      </c>
      <c r="Q460" s="92" t="e">
        <f t="shared" si="398"/>
        <v>#REF!</v>
      </c>
      <c r="R460" s="92">
        <f t="shared" si="418"/>
        <v>0</v>
      </c>
      <c r="S460" s="92" t="e">
        <f t="shared" si="419"/>
        <v>#REF!</v>
      </c>
      <c r="T460" s="3" t="e">
        <f>#REF!</f>
        <v>#REF!</v>
      </c>
      <c r="U460" s="3" t="e">
        <f>#REF!*D460</f>
        <v>#REF!</v>
      </c>
      <c r="V460" s="3">
        <f t="shared" si="420"/>
        <v>45</v>
      </c>
      <c r="W460" s="37" t="e">
        <f t="shared" si="421"/>
        <v>#REF!</v>
      </c>
      <c r="X460" s="60" t="e">
        <f>#REF!</f>
        <v>#REF!</v>
      </c>
      <c r="Y460" s="37" t="e">
        <f t="shared" si="422"/>
        <v>#REF!</v>
      </c>
      <c r="Z460" s="16" t="e">
        <f t="shared" si="423"/>
        <v>#REF!</v>
      </c>
      <c r="AA460" s="36" t="e">
        <f t="shared" si="424"/>
        <v>#REF!</v>
      </c>
      <c r="AB460" s="39"/>
      <c r="AC460" s="16" t="e">
        <f t="shared" si="425"/>
        <v>#REF!</v>
      </c>
      <c r="AD460" s="3" t="e">
        <f t="shared" si="426"/>
        <v>#REF!</v>
      </c>
      <c r="AE460" s="97" t="e">
        <f t="shared" si="426"/>
        <v>#REF!</v>
      </c>
      <c r="AF460" s="97" t="e">
        <f t="shared" si="427"/>
        <v>#REF!</v>
      </c>
      <c r="AG460" s="3" t="e">
        <f t="shared" si="428"/>
        <v>#REF!</v>
      </c>
      <c r="AH460" s="16" t="e">
        <f t="shared" si="429"/>
        <v>#REF!</v>
      </c>
      <c r="AI460" s="16">
        <f t="shared" si="430"/>
        <v>750</v>
      </c>
      <c r="AK460" s="3">
        <f t="shared" si="431"/>
        <v>525</v>
      </c>
      <c r="AL460" s="204">
        <f t="shared" si="432"/>
        <v>525</v>
      </c>
    </row>
    <row r="461" spans="1:47" ht="13.5" hidden="1" outlineLevel="1" x14ac:dyDescent="0.15">
      <c r="A461" s="26">
        <v>14084</v>
      </c>
      <c r="B461" s="20" t="s">
        <v>598</v>
      </c>
      <c r="C461" s="16">
        <v>1330</v>
      </c>
      <c r="D461" s="3">
        <v>20</v>
      </c>
      <c r="E461" s="3">
        <f t="shared" si="415"/>
        <v>10</v>
      </c>
      <c r="F461" s="103" t="s">
        <v>141</v>
      </c>
      <c r="G461" s="104" t="s">
        <v>764</v>
      </c>
      <c r="H461" s="104" t="s">
        <v>504</v>
      </c>
      <c r="I461" s="21">
        <f t="shared" si="416"/>
        <v>17940</v>
      </c>
      <c r="J461" s="15"/>
      <c r="K461" s="15">
        <v>0.1</v>
      </c>
      <c r="L461" s="15">
        <v>0.35</v>
      </c>
      <c r="M461" s="58"/>
      <c r="N461" s="58">
        <v>0.03</v>
      </c>
      <c r="O461" s="92">
        <f t="shared" si="417"/>
        <v>0</v>
      </c>
      <c r="P461" s="92" t="e">
        <f t="shared" si="397"/>
        <v>#REF!</v>
      </c>
      <c r="Q461" s="92" t="e">
        <f t="shared" si="398"/>
        <v>#REF!</v>
      </c>
      <c r="R461" s="92">
        <f t="shared" si="418"/>
        <v>0</v>
      </c>
      <c r="S461" s="92" t="e">
        <f t="shared" si="419"/>
        <v>#REF!</v>
      </c>
      <c r="T461" s="3" t="e">
        <f>#REF!</f>
        <v>#REF!</v>
      </c>
      <c r="U461" s="3" t="e">
        <f>#REF!*D461</f>
        <v>#REF!</v>
      </c>
      <c r="V461" s="3">
        <f t="shared" si="420"/>
        <v>79.8</v>
      </c>
      <c r="W461" s="37" t="e">
        <f t="shared" si="421"/>
        <v>#REF!</v>
      </c>
      <c r="X461" s="60" t="e">
        <f>#REF!</f>
        <v>#REF!</v>
      </c>
      <c r="Y461" s="37" t="e">
        <f t="shared" si="422"/>
        <v>#REF!</v>
      </c>
      <c r="Z461" s="16" t="e">
        <f t="shared" si="423"/>
        <v>#REF!</v>
      </c>
      <c r="AA461" s="36" t="e">
        <f t="shared" si="424"/>
        <v>#REF!</v>
      </c>
      <c r="AB461" s="39"/>
      <c r="AC461" s="16" t="e">
        <f t="shared" si="425"/>
        <v>#REF!</v>
      </c>
      <c r="AD461" s="3" t="e">
        <f t="shared" si="426"/>
        <v>#REF!</v>
      </c>
      <c r="AE461" s="97" t="e">
        <f t="shared" si="426"/>
        <v>#REF!</v>
      </c>
      <c r="AF461" s="97" t="e">
        <f t="shared" si="427"/>
        <v>#REF!</v>
      </c>
      <c r="AG461" s="3" t="e">
        <f t="shared" si="428"/>
        <v>#REF!</v>
      </c>
      <c r="AH461" s="16" t="e">
        <f t="shared" si="429"/>
        <v>#REF!</v>
      </c>
      <c r="AI461" s="16">
        <f t="shared" si="430"/>
        <v>1330</v>
      </c>
      <c r="AK461" s="3">
        <f t="shared" si="431"/>
        <v>935</v>
      </c>
      <c r="AL461" s="204">
        <f t="shared" si="432"/>
        <v>930.99999999999989</v>
      </c>
    </row>
    <row r="462" spans="1:47" ht="13.5" hidden="1" outlineLevel="1" x14ac:dyDescent="0.15">
      <c r="A462" s="26">
        <v>14085</v>
      </c>
      <c r="B462" s="20" t="s">
        <v>599</v>
      </c>
      <c r="C462" s="16">
        <v>700</v>
      </c>
      <c r="D462" s="3">
        <v>20</v>
      </c>
      <c r="E462" s="3">
        <f t="shared" si="415"/>
        <v>10</v>
      </c>
      <c r="F462" s="103" t="s">
        <v>141</v>
      </c>
      <c r="G462" s="104" t="s">
        <v>764</v>
      </c>
      <c r="H462" s="104" t="s">
        <v>504</v>
      </c>
      <c r="I462" s="21">
        <f t="shared" si="416"/>
        <v>17940</v>
      </c>
      <c r="J462" s="15"/>
      <c r="K462" s="15">
        <v>0.1</v>
      </c>
      <c r="L462" s="15">
        <v>0.35</v>
      </c>
      <c r="M462" s="58"/>
      <c r="N462" s="58">
        <v>0.03</v>
      </c>
      <c r="O462" s="92">
        <f t="shared" si="417"/>
        <v>0</v>
      </c>
      <c r="P462" s="92" t="e">
        <f t="shared" si="397"/>
        <v>#REF!</v>
      </c>
      <c r="Q462" s="92" t="e">
        <f t="shared" si="398"/>
        <v>#REF!</v>
      </c>
      <c r="R462" s="92">
        <f t="shared" si="418"/>
        <v>0</v>
      </c>
      <c r="S462" s="92" t="e">
        <f t="shared" si="419"/>
        <v>#REF!</v>
      </c>
      <c r="T462" s="3" t="e">
        <f>#REF!</f>
        <v>#REF!</v>
      </c>
      <c r="U462" s="3" t="e">
        <f>#REF!*D462</f>
        <v>#REF!</v>
      </c>
      <c r="V462" s="3">
        <f t="shared" si="420"/>
        <v>42</v>
      </c>
      <c r="W462" s="37" t="e">
        <f t="shared" si="421"/>
        <v>#REF!</v>
      </c>
      <c r="X462" s="60" t="e">
        <f>#REF!</f>
        <v>#REF!</v>
      </c>
      <c r="Y462" s="37" t="e">
        <f t="shared" si="422"/>
        <v>#REF!</v>
      </c>
      <c r="Z462" s="16" t="e">
        <f t="shared" si="423"/>
        <v>#REF!</v>
      </c>
      <c r="AA462" s="36" t="e">
        <f t="shared" si="424"/>
        <v>#REF!</v>
      </c>
      <c r="AB462" s="39"/>
      <c r="AC462" s="16" t="e">
        <f t="shared" si="425"/>
        <v>#REF!</v>
      </c>
      <c r="AD462" s="3" t="e">
        <f t="shared" si="426"/>
        <v>#REF!</v>
      </c>
      <c r="AE462" s="97" t="e">
        <f t="shared" si="426"/>
        <v>#REF!</v>
      </c>
      <c r="AF462" s="97" t="e">
        <f t="shared" si="427"/>
        <v>#REF!</v>
      </c>
      <c r="AG462" s="3" t="e">
        <f t="shared" si="428"/>
        <v>#REF!</v>
      </c>
      <c r="AH462" s="16" t="e">
        <f t="shared" si="429"/>
        <v>#REF!</v>
      </c>
      <c r="AI462" s="16">
        <f t="shared" si="430"/>
        <v>700</v>
      </c>
      <c r="AK462" s="3">
        <f t="shared" si="431"/>
        <v>490</v>
      </c>
      <c r="AL462" s="204">
        <f t="shared" si="432"/>
        <v>489.99999999999994</v>
      </c>
    </row>
    <row r="463" spans="1:47" ht="13.5" hidden="1" outlineLevel="1" x14ac:dyDescent="0.15">
      <c r="A463" s="26">
        <v>14086</v>
      </c>
      <c r="B463" s="20" t="s">
        <v>600</v>
      </c>
      <c r="C463" s="16">
        <v>1500</v>
      </c>
      <c r="D463" s="3">
        <v>30</v>
      </c>
      <c r="E463" s="3">
        <f t="shared" si="415"/>
        <v>20</v>
      </c>
      <c r="F463" s="103" t="s">
        <v>141</v>
      </c>
      <c r="G463" s="104" t="s">
        <v>764</v>
      </c>
      <c r="H463" s="104" t="s">
        <v>504</v>
      </c>
      <c r="I463" s="21">
        <f t="shared" si="416"/>
        <v>17940</v>
      </c>
      <c r="J463" s="15"/>
      <c r="K463" s="15">
        <v>0.1</v>
      </c>
      <c r="L463" s="15">
        <v>0.35</v>
      </c>
      <c r="M463" s="58"/>
      <c r="N463" s="58">
        <v>0.03</v>
      </c>
      <c r="O463" s="92">
        <f t="shared" si="417"/>
        <v>0</v>
      </c>
      <c r="P463" s="92" t="e">
        <f t="shared" si="397"/>
        <v>#REF!</v>
      </c>
      <c r="Q463" s="92" t="e">
        <f t="shared" si="398"/>
        <v>#REF!</v>
      </c>
      <c r="R463" s="92">
        <f t="shared" si="418"/>
        <v>0</v>
      </c>
      <c r="S463" s="92" t="e">
        <f t="shared" si="419"/>
        <v>#REF!</v>
      </c>
      <c r="T463" s="3" t="e">
        <f>#REF!</f>
        <v>#REF!</v>
      </c>
      <c r="U463" s="3" t="e">
        <f>#REF!*D463</f>
        <v>#REF!</v>
      </c>
      <c r="V463" s="3">
        <f t="shared" si="420"/>
        <v>90</v>
      </c>
      <c r="W463" s="37" t="e">
        <f t="shared" si="421"/>
        <v>#REF!</v>
      </c>
      <c r="X463" s="60" t="e">
        <f>#REF!</f>
        <v>#REF!</v>
      </c>
      <c r="Y463" s="37" t="e">
        <f t="shared" si="422"/>
        <v>#REF!</v>
      </c>
      <c r="Z463" s="16" t="e">
        <f t="shared" si="423"/>
        <v>#REF!</v>
      </c>
      <c r="AA463" s="36" t="e">
        <f t="shared" si="424"/>
        <v>#REF!</v>
      </c>
      <c r="AB463" s="39"/>
      <c r="AC463" s="16" t="e">
        <f t="shared" si="425"/>
        <v>#REF!</v>
      </c>
      <c r="AD463" s="3" t="e">
        <f t="shared" si="426"/>
        <v>#REF!</v>
      </c>
      <c r="AE463" s="97" t="e">
        <f t="shared" si="426"/>
        <v>#REF!</v>
      </c>
      <c r="AF463" s="97" t="e">
        <f t="shared" si="427"/>
        <v>#REF!</v>
      </c>
      <c r="AG463" s="3" t="e">
        <f t="shared" si="428"/>
        <v>#REF!</v>
      </c>
      <c r="AH463" s="16" t="e">
        <f t="shared" si="429"/>
        <v>#REF!</v>
      </c>
      <c r="AI463" s="16">
        <f t="shared" si="430"/>
        <v>1500</v>
      </c>
      <c r="AK463" s="3">
        <f t="shared" si="431"/>
        <v>1050</v>
      </c>
      <c r="AL463" s="204">
        <f t="shared" si="432"/>
        <v>1050</v>
      </c>
    </row>
    <row r="464" spans="1:47" s="12" customFormat="1" ht="13.5" hidden="1" outlineLevel="1" x14ac:dyDescent="0.15">
      <c r="A464" s="25"/>
      <c r="B464" s="56" t="s">
        <v>313</v>
      </c>
      <c r="C464" s="212">
        <f>AVERAGE(C465:C484)</f>
        <v>2437.5</v>
      </c>
      <c r="D464" s="212">
        <f>AVERAGE(D465:D484)</f>
        <v>37.75</v>
      </c>
      <c r="E464" s="56"/>
      <c r="F464" s="128"/>
      <c r="G464" s="137"/>
      <c r="H464" s="137"/>
      <c r="I464" s="5"/>
      <c r="J464" s="6"/>
      <c r="K464" s="7"/>
      <c r="L464" s="7"/>
      <c r="M464" s="7"/>
      <c r="N464" s="7"/>
      <c r="O464" s="8"/>
      <c r="P464" s="8"/>
      <c r="Q464" s="8"/>
      <c r="R464" s="8"/>
      <c r="S464" s="8"/>
      <c r="T464" s="6"/>
      <c r="U464" s="6"/>
      <c r="V464" s="6"/>
      <c r="W464" s="5"/>
      <c r="X464" s="5"/>
      <c r="Y464" s="5"/>
      <c r="Z464" s="5"/>
      <c r="AA464" s="10"/>
      <c r="AB464" s="11"/>
      <c r="AC464" s="212"/>
      <c r="AD464" s="57"/>
      <c r="AE464" s="96"/>
      <c r="AF464" s="96"/>
      <c r="AG464" s="57"/>
      <c r="AH464" s="212"/>
      <c r="AI464" s="212"/>
      <c r="AK464" s="57"/>
      <c r="AL464" s="204"/>
      <c r="AM464" s="180"/>
      <c r="AN464" s="180"/>
      <c r="AO464" s="182"/>
      <c r="AQ464" s="177"/>
      <c r="AR464" s="185"/>
      <c r="AT464" s="177"/>
      <c r="AU464" s="185"/>
    </row>
    <row r="465" spans="1:39" ht="13.5" hidden="1" outlineLevel="1" x14ac:dyDescent="0.15">
      <c r="A465" s="26">
        <v>14026</v>
      </c>
      <c r="B465" s="20" t="s">
        <v>289</v>
      </c>
      <c r="C465" s="16">
        <v>1500</v>
      </c>
      <c r="D465" s="3">
        <v>30</v>
      </c>
      <c r="E465" s="3">
        <f>D465-10</f>
        <v>20</v>
      </c>
      <c r="F465" s="103" t="s">
        <v>141</v>
      </c>
      <c r="G465" s="104" t="s">
        <v>764</v>
      </c>
      <c r="H465" s="104" t="s">
        <v>515</v>
      </c>
      <c r="I465" s="21">
        <f t="shared" ref="I465:I484" si="433">((247*12)+(52*7)+(52*5))*60/12</f>
        <v>17940</v>
      </c>
      <c r="J465" s="3">
        <v>50000</v>
      </c>
      <c r="K465" s="15">
        <v>0.1</v>
      </c>
      <c r="L465" s="15">
        <v>0.3</v>
      </c>
      <c r="M465" s="58"/>
      <c r="N465" s="58">
        <v>0.03</v>
      </c>
      <c r="O465" s="92">
        <f t="shared" ref="O465:O484" si="434">J465/I465*D465</f>
        <v>83.612040133779274</v>
      </c>
      <c r="P465" s="92" t="e">
        <f t="shared" si="397"/>
        <v>#REF!</v>
      </c>
      <c r="Q465" s="92" t="e">
        <f t="shared" si="398"/>
        <v>#REF!</v>
      </c>
      <c r="R465" s="92">
        <f t="shared" ref="R465:R484" si="435">(C465*M465)</f>
        <v>0</v>
      </c>
      <c r="S465" s="92" t="e">
        <f t="shared" ref="S465:S484" si="436">(C465-T465-U465)*N465</f>
        <v>#REF!</v>
      </c>
      <c r="T465" s="3" t="e">
        <f>#REF!</f>
        <v>#REF!</v>
      </c>
      <c r="U465" s="3" t="e">
        <f>#REF!*D465</f>
        <v>#REF!</v>
      </c>
      <c r="V465" s="3">
        <f t="shared" ref="V465:V484" si="437">C465*0.06</f>
        <v>90</v>
      </c>
      <c r="W465" s="37" t="e">
        <f t="shared" ref="W465:W484" si="438">SUM(O465:V465)</f>
        <v>#REF!</v>
      </c>
      <c r="X465" s="60" t="e">
        <f>#REF!</f>
        <v>#REF!</v>
      </c>
      <c r="Y465" s="37" t="e">
        <f t="shared" ref="Y465:Y484" si="439">O465*X465</f>
        <v>#REF!</v>
      </c>
      <c r="Z465" s="16" t="e">
        <f t="shared" ref="Z465:Z484" si="440">W465+Y465</f>
        <v>#REF!</v>
      </c>
      <c r="AA465" s="36" t="e">
        <f t="shared" ref="AA465:AA484" si="441">(C465-Z465)/Z465</f>
        <v>#REF!</v>
      </c>
      <c r="AC465" s="16" t="e">
        <f t="shared" ref="AC465:AC484" si="442">AD465+AE465+AF465</f>
        <v>#REF!</v>
      </c>
      <c r="AD465" s="3" t="e">
        <f t="shared" ref="AD465:AE484" si="443">T465</f>
        <v>#REF!</v>
      </c>
      <c r="AE465" s="97" t="e">
        <f t="shared" si="443"/>
        <v>#REF!</v>
      </c>
      <c r="AF465" s="97" t="e">
        <f t="shared" ref="AF465:AF484" si="444">(C465-Z465)*0.15</f>
        <v>#REF!</v>
      </c>
      <c r="AG465" s="3" t="e">
        <f t="shared" ref="AG465:AG484" si="445">AE465+AF465</f>
        <v>#REF!</v>
      </c>
      <c r="AH465" s="16" t="e">
        <f t="shared" ref="AH465:AH484" si="446">AI465-AC465</f>
        <v>#REF!</v>
      </c>
      <c r="AI465" s="16">
        <f t="shared" ref="AI465:AI484" si="447">C465</f>
        <v>1500</v>
      </c>
      <c r="AK465" s="3">
        <f t="shared" ref="AK465:AK484" si="448">CEILING(AL465,5)</f>
        <v>1050</v>
      </c>
      <c r="AL465" s="204">
        <f t="shared" ref="AL465:AL484" si="449">C465*0.7</f>
        <v>1050</v>
      </c>
    </row>
    <row r="466" spans="1:39" ht="13.5" hidden="1" outlineLevel="1" x14ac:dyDescent="0.15">
      <c r="A466" s="26">
        <v>14044</v>
      </c>
      <c r="B466" s="20" t="s">
        <v>442</v>
      </c>
      <c r="C466" s="16">
        <v>2400</v>
      </c>
      <c r="D466" s="3">
        <v>60</v>
      </c>
      <c r="E466" s="3">
        <v>40</v>
      </c>
      <c r="F466" s="103" t="s">
        <v>141</v>
      </c>
      <c r="G466" s="104" t="s">
        <v>764</v>
      </c>
      <c r="H466" s="104" t="s">
        <v>515</v>
      </c>
      <c r="I466" s="21">
        <f t="shared" si="433"/>
        <v>17940</v>
      </c>
      <c r="J466" s="3">
        <v>50000</v>
      </c>
      <c r="K466" s="15">
        <v>0.1</v>
      </c>
      <c r="L466" s="15">
        <v>0.3</v>
      </c>
      <c r="M466" s="58"/>
      <c r="N466" s="58">
        <v>0.03</v>
      </c>
      <c r="O466" s="92">
        <f t="shared" si="434"/>
        <v>167.22408026755855</v>
      </c>
      <c r="P466" s="92" t="e">
        <f t="shared" si="397"/>
        <v>#REF!</v>
      </c>
      <c r="Q466" s="92" t="e">
        <f t="shared" si="398"/>
        <v>#REF!</v>
      </c>
      <c r="R466" s="92">
        <f t="shared" si="435"/>
        <v>0</v>
      </c>
      <c r="S466" s="92" t="e">
        <f t="shared" si="436"/>
        <v>#REF!</v>
      </c>
      <c r="T466" s="3" t="e">
        <f>#REF!</f>
        <v>#REF!</v>
      </c>
      <c r="U466" s="3" t="e">
        <f>#REF!*D466</f>
        <v>#REF!</v>
      </c>
      <c r="V466" s="3">
        <f t="shared" si="437"/>
        <v>144</v>
      </c>
      <c r="W466" s="37" t="e">
        <f t="shared" si="438"/>
        <v>#REF!</v>
      </c>
      <c r="X466" s="60" t="e">
        <f>#REF!</f>
        <v>#REF!</v>
      </c>
      <c r="Y466" s="37" t="e">
        <f t="shared" si="439"/>
        <v>#REF!</v>
      </c>
      <c r="Z466" s="16" t="e">
        <f t="shared" si="440"/>
        <v>#REF!</v>
      </c>
      <c r="AA466" s="36" t="e">
        <f t="shared" si="441"/>
        <v>#REF!</v>
      </c>
      <c r="AC466" s="16" t="e">
        <f t="shared" si="442"/>
        <v>#REF!</v>
      </c>
      <c r="AD466" s="3" t="e">
        <f t="shared" si="443"/>
        <v>#REF!</v>
      </c>
      <c r="AE466" s="97" t="e">
        <f t="shared" si="443"/>
        <v>#REF!</v>
      </c>
      <c r="AF466" s="97" t="e">
        <f t="shared" si="444"/>
        <v>#REF!</v>
      </c>
      <c r="AG466" s="3" t="e">
        <f t="shared" si="445"/>
        <v>#REF!</v>
      </c>
      <c r="AH466" s="16" t="e">
        <f t="shared" si="446"/>
        <v>#REF!</v>
      </c>
      <c r="AI466" s="16">
        <f t="shared" si="447"/>
        <v>2400</v>
      </c>
      <c r="AK466" s="3">
        <f t="shared" si="448"/>
        <v>1680</v>
      </c>
      <c r="AL466" s="204">
        <f t="shared" si="449"/>
        <v>1680</v>
      </c>
    </row>
    <row r="467" spans="1:39" ht="13.5" hidden="1" outlineLevel="1" x14ac:dyDescent="0.15">
      <c r="A467" s="26">
        <v>14055</v>
      </c>
      <c r="B467" s="20" t="s">
        <v>290</v>
      </c>
      <c r="C467" s="16">
        <v>2400</v>
      </c>
      <c r="D467" s="3">
        <v>40</v>
      </c>
      <c r="E467" s="3">
        <v>30</v>
      </c>
      <c r="F467" s="103" t="s">
        <v>141</v>
      </c>
      <c r="G467" s="104" t="s">
        <v>764</v>
      </c>
      <c r="H467" s="104" t="s">
        <v>516</v>
      </c>
      <c r="I467" s="21">
        <f t="shared" si="433"/>
        <v>17940</v>
      </c>
      <c r="J467" s="3">
        <v>50000</v>
      </c>
      <c r="K467" s="15">
        <v>0.1</v>
      </c>
      <c r="L467" s="15">
        <v>0.3</v>
      </c>
      <c r="M467" s="58"/>
      <c r="N467" s="58">
        <v>0.03</v>
      </c>
      <c r="O467" s="92">
        <f t="shared" si="434"/>
        <v>111.48272017837236</v>
      </c>
      <c r="P467" s="92" t="e">
        <f t="shared" si="397"/>
        <v>#REF!</v>
      </c>
      <c r="Q467" s="92" t="e">
        <f t="shared" si="398"/>
        <v>#REF!</v>
      </c>
      <c r="R467" s="92">
        <f t="shared" si="435"/>
        <v>0</v>
      </c>
      <c r="S467" s="92" t="e">
        <f t="shared" si="436"/>
        <v>#REF!</v>
      </c>
      <c r="T467" s="3" t="e">
        <f>#REF!</f>
        <v>#REF!</v>
      </c>
      <c r="U467" s="3" t="e">
        <f>#REF!*D467</f>
        <v>#REF!</v>
      </c>
      <c r="V467" s="3">
        <f t="shared" si="437"/>
        <v>144</v>
      </c>
      <c r="W467" s="37" t="e">
        <f t="shared" si="438"/>
        <v>#REF!</v>
      </c>
      <c r="X467" s="60" t="e">
        <f>#REF!</f>
        <v>#REF!</v>
      </c>
      <c r="Y467" s="37" t="e">
        <f t="shared" si="439"/>
        <v>#REF!</v>
      </c>
      <c r="Z467" s="16" t="e">
        <f t="shared" si="440"/>
        <v>#REF!</v>
      </c>
      <c r="AA467" s="36" t="e">
        <f t="shared" si="441"/>
        <v>#REF!</v>
      </c>
      <c r="AC467" s="16" t="e">
        <f t="shared" si="442"/>
        <v>#REF!</v>
      </c>
      <c r="AD467" s="3" t="e">
        <f t="shared" si="443"/>
        <v>#REF!</v>
      </c>
      <c r="AE467" s="97" t="e">
        <f t="shared" si="443"/>
        <v>#REF!</v>
      </c>
      <c r="AF467" s="97" t="e">
        <f t="shared" si="444"/>
        <v>#REF!</v>
      </c>
      <c r="AG467" s="3" t="e">
        <f t="shared" si="445"/>
        <v>#REF!</v>
      </c>
      <c r="AH467" s="16" t="e">
        <f t="shared" si="446"/>
        <v>#REF!</v>
      </c>
      <c r="AI467" s="16">
        <f t="shared" si="447"/>
        <v>2400</v>
      </c>
      <c r="AK467" s="3">
        <f t="shared" si="448"/>
        <v>1680</v>
      </c>
      <c r="AL467" s="204">
        <f t="shared" si="449"/>
        <v>1680</v>
      </c>
    </row>
    <row r="468" spans="1:39" ht="13.5" hidden="1" outlineLevel="1" x14ac:dyDescent="0.15">
      <c r="A468" s="26">
        <v>14074</v>
      </c>
      <c r="B468" s="20" t="s">
        <v>314</v>
      </c>
      <c r="C468" s="16">
        <v>1200</v>
      </c>
      <c r="D468" s="3">
        <v>40</v>
      </c>
      <c r="E468" s="3">
        <v>30</v>
      </c>
      <c r="F468" s="103" t="s">
        <v>141</v>
      </c>
      <c r="G468" s="104" t="s">
        <v>764</v>
      </c>
      <c r="H468" s="104" t="s">
        <v>515</v>
      </c>
      <c r="I468" s="21">
        <f t="shared" si="433"/>
        <v>17940</v>
      </c>
      <c r="J468" s="3">
        <v>50000</v>
      </c>
      <c r="K468" s="15">
        <v>0.1</v>
      </c>
      <c r="L468" s="15">
        <v>0.3</v>
      </c>
      <c r="M468" s="58"/>
      <c r="N468" s="58">
        <v>0.03</v>
      </c>
      <c r="O468" s="92">
        <f t="shared" si="434"/>
        <v>111.48272017837236</v>
      </c>
      <c r="P468" s="92" t="e">
        <f t="shared" si="397"/>
        <v>#REF!</v>
      </c>
      <c r="Q468" s="92" t="e">
        <f t="shared" si="398"/>
        <v>#REF!</v>
      </c>
      <c r="R468" s="92">
        <f t="shared" si="435"/>
        <v>0</v>
      </c>
      <c r="S468" s="92" t="e">
        <f t="shared" si="436"/>
        <v>#REF!</v>
      </c>
      <c r="T468" s="3" t="e">
        <f>#REF!</f>
        <v>#REF!</v>
      </c>
      <c r="U468" s="3" t="e">
        <f>#REF!*D468</f>
        <v>#REF!</v>
      </c>
      <c r="V468" s="3">
        <f t="shared" si="437"/>
        <v>72</v>
      </c>
      <c r="W468" s="37" t="e">
        <f t="shared" si="438"/>
        <v>#REF!</v>
      </c>
      <c r="X468" s="60" t="e">
        <f>#REF!</f>
        <v>#REF!</v>
      </c>
      <c r="Y468" s="37" t="e">
        <f t="shared" si="439"/>
        <v>#REF!</v>
      </c>
      <c r="Z468" s="16" t="e">
        <f t="shared" si="440"/>
        <v>#REF!</v>
      </c>
      <c r="AA468" s="36" t="e">
        <f t="shared" si="441"/>
        <v>#REF!</v>
      </c>
      <c r="AC468" s="16" t="e">
        <f t="shared" si="442"/>
        <v>#REF!</v>
      </c>
      <c r="AD468" s="3" t="e">
        <f t="shared" si="443"/>
        <v>#REF!</v>
      </c>
      <c r="AE468" s="97" t="e">
        <f t="shared" si="443"/>
        <v>#REF!</v>
      </c>
      <c r="AF468" s="97" t="e">
        <f t="shared" si="444"/>
        <v>#REF!</v>
      </c>
      <c r="AG468" s="3" t="e">
        <f t="shared" si="445"/>
        <v>#REF!</v>
      </c>
      <c r="AH468" s="16" t="e">
        <f t="shared" si="446"/>
        <v>#REF!</v>
      </c>
      <c r="AI468" s="16">
        <f t="shared" si="447"/>
        <v>1200</v>
      </c>
      <c r="AK468" s="3">
        <f t="shared" si="448"/>
        <v>840</v>
      </c>
      <c r="AL468" s="204">
        <f t="shared" si="449"/>
        <v>840</v>
      </c>
    </row>
    <row r="469" spans="1:39" ht="13.5" hidden="1" outlineLevel="1" x14ac:dyDescent="0.15">
      <c r="A469" s="26">
        <v>14075</v>
      </c>
      <c r="B469" s="20" t="s">
        <v>295</v>
      </c>
      <c r="C469" s="16">
        <v>2000</v>
      </c>
      <c r="D469" s="3">
        <v>40</v>
      </c>
      <c r="E469" s="3">
        <v>30</v>
      </c>
      <c r="F469" s="103" t="s">
        <v>141</v>
      </c>
      <c r="G469" s="104" t="s">
        <v>764</v>
      </c>
      <c r="H469" s="104" t="s">
        <v>515</v>
      </c>
      <c r="I469" s="21">
        <f t="shared" si="433"/>
        <v>17940</v>
      </c>
      <c r="J469" s="3">
        <v>50000</v>
      </c>
      <c r="K469" s="15">
        <v>0.1</v>
      </c>
      <c r="L469" s="15">
        <v>0.3</v>
      </c>
      <c r="M469" s="58"/>
      <c r="N469" s="58">
        <v>0.03</v>
      </c>
      <c r="O469" s="92">
        <f t="shared" si="434"/>
        <v>111.48272017837236</v>
      </c>
      <c r="P469" s="92" t="e">
        <f t="shared" si="397"/>
        <v>#REF!</v>
      </c>
      <c r="Q469" s="92" t="e">
        <f t="shared" si="398"/>
        <v>#REF!</v>
      </c>
      <c r="R469" s="92">
        <f t="shared" si="435"/>
        <v>0</v>
      </c>
      <c r="S469" s="92" t="e">
        <f t="shared" si="436"/>
        <v>#REF!</v>
      </c>
      <c r="T469" s="3" t="e">
        <f>#REF!</f>
        <v>#REF!</v>
      </c>
      <c r="U469" s="3" t="e">
        <f>#REF!*D469</f>
        <v>#REF!</v>
      </c>
      <c r="V469" s="3">
        <f t="shared" si="437"/>
        <v>120</v>
      </c>
      <c r="W469" s="37" t="e">
        <f t="shared" si="438"/>
        <v>#REF!</v>
      </c>
      <c r="X469" s="60" t="e">
        <f>#REF!</f>
        <v>#REF!</v>
      </c>
      <c r="Y469" s="37" t="e">
        <f t="shared" si="439"/>
        <v>#REF!</v>
      </c>
      <c r="Z469" s="16" t="e">
        <f t="shared" si="440"/>
        <v>#REF!</v>
      </c>
      <c r="AA469" s="36" t="e">
        <f t="shared" si="441"/>
        <v>#REF!</v>
      </c>
      <c r="AC469" s="16" t="e">
        <f t="shared" si="442"/>
        <v>#REF!</v>
      </c>
      <c r="AD469" s="3" t="e">
        <f t="shared" si="443"/>
        <v>#REF!</v>
      </c>
      <c r="AE469" s="97" t="e">
        <f t="shared" si="443"/>
        <v>#REF!</v>
      </c>
      <c r="AF469" s="97" t="e">
        <f t="shared" si="444"/>
        <v>#REF!</v>
      </c>
      <c r="AG469" s="3" t="e">
        <f t="shared" si="445"/>
        <v>#REF!</v>
      </c>
      <c r="AH469" s="16" t="e">
        <f t="shared" si="446"/>
        <v>#REF!</v>
      </c>
      <c r="AI469" s="16">
        <f t="shared" si="447"/>
        <v>2000</v>
      </c>
      <c r="AK469" s="3">
        <f t="shared" si="448"/>
        <v>1400</v>
      </c>
      <c r="AL469" s="204">
        <f t="shared" si="449"/>
        <v>1400</v>
      </c>
      <c r="AM469" s="46" t="s">
        <v>892</v>
      </c>
    </row>
    <row r="470" spans="1:39" ht="13.5" hidden="1" outlineLevel="1" x14ac:dyDescent="0.15">
      <c r="A470" s="26">
        <v>14008</v>
      </c>
      <c r="B470" s="20" t="s">
        <v>283</v>
      </c>
      <c r="C470" s="16">
        <v>1800</v>
      </c>
      <c r="D470" s="3">
        <v>30</v>
      </c>
      <c r="E470" s="3">
        <f>D470-10</f>
        <v>20</v>
      </c>
      <c r="F470" s="103" t="s">
        <v>141</v>
      </c>
      <c r="G470" s="104" t="s">
        <v>764</v>
      </c>
      <c r="H470" s="104" t="s">
        <v>515</v>
      </c>
      <c r="I470" s="21">
        <f t="shared" si="433"/>
        <v>17940</v>
      </c>
      <c r="J470" s="3">
        <v>50000</v>
      </c>
      <c r="K470" s="15">
        <v>0.1</v>
      </c>
      <c r="L470" s="15">
        <v>0.3</v>
      </c>
      <c r="M470" s="58"/>
      <c r="N470" s="58">
        <v>0.03</v>
      </c>
      <c r="O470" s="92">
        <f t="shared" si="434"/>
        <v>83.612040133779274</v>
      </c>
      <c r="P470" s="92" t="e">
        <f t="shared" si="397"/>
        <v>#REF!</v>
      </c>
      <c r="Q470" s="92" t="e">
        <f t="shared" si="398"/>
        <v>#REF!</v>
      </c>
      <c r="R470" s="92">
        <f t="shared" si="435"/>
        <v>0</v>
      </c>
      <c r="S470" s="92" t="e">
        <f t="shared" si="436"/>
        <v>#REF!</v>
      </c>
      <c r="T470" s="3" t="e">
        <f>#REF!</f>
        <v>#REF!</v>
      </c>
      <c r="U470" s="3" t="e">
        <f>#REF!*D470</f>
        <v>#REF!</v>
      </c>
      <c r="V470" s="3">
        <f t="shared" si="437"/>
        <v>108</v>
      </c>
      <c r="W470" s="37" t="e">
        <f t="shared" si="438"/>
        <v>#REF!</v>
      </c>
      <c r="X470" s="60" t="e">
        <f>#REF!</f>
        <v>#REF!</v>
      </c>
      <c r="Y470" s="37" t="e">
        <f t="shared" si="439"/>
        <v>#REF!</v>
      </c>
      <c r="Z470" s="16" t="e">
        <f t="shared" si="440"/>
        <v>#REF!</v>
      </c>
      <c r="AA470" s="36" t="e">
        <f t="shared" si="441"/>
        <v>#REF!</v>
      </c>
      <c r="AC470" s="16" t="e">
        <f t="shared" si="442"/>
        <v>#REF!</v>
      </c>
      <c r="AD470" s="3" t="e">
        <f t="shared" si="443"/>
        <v>#REF!</v>
      </c>
      <c r="AE470" s="97" t="e">
        <f t="shared" si="443"/>
        <v>#REF!</v>
      </c>
      <c r="AF470" s="97" t="e">
        <f t="shared" si="444"/>
        <v>#REF!</v>
      </c>
      <c r="AG470" s="3" t="e">
        <f t="shared" si="445"/>
        <v>#REF!</v>
      </c>
      <c r="AH470" s="16" t="e">
        <f t="shared" si="446"/>
        <v>#REF!</v>
      </c>
      <c r="AI470" s="16">
        <f t="shared" si="447"/>
        <v>1800</v>
      </c>
      <c r="AK470" s="3">
        <f t="shared" si="448"/>
        <v>1260</v>
      </c>
      <c r="AL470" s="204">
        <f t="shared" si="449"/>
        <v>1260</v>
      </c>
    </row>
    <row r="471" spans="1:39" ht="13.5" hidden="1" outlineLevel="1" x14ac:dyDescent="0.15">
      <c r="A471" s="26">
        <v>14051</v>
      </c>
      <c r="B471" s="20" t="s">
        <v>284</v>
      </c>
      <c r="C471" s="16">
        <v>2400</v>
      </c>
      <c r="D471" s="3">
        <v>45</v>
      </c>
      <c r="E471" s="3">
        <v>35</v>
      </c>
      <c r="F471" s="103" t="s">
        <v>141</v>
      </c>
      <c r="G471" s="104" t="s">
        <v>764</v>
      </c>
      <c r="H471" s="104" t="s">
        <v>515</v>
      </c>
      <c r="I471" s="21">
        <f t="shared" si="433"/>
        <v>17940</v>
      </c>
      <c r="J471" s="3">
        <v>50000</v>
      </c>
      <c r="K471" s="15">
        <v>0.1</v>
      </c>
      <c r="L471" s="15">
        <v>0.3</v>
      </c>
      <c r="M471" s="58"/>
      <c r="N471" s="58">
        <v>0.03</v>
      </c>
      <c r="O471" s="92">
        <f t="shared" si="434"/>
        <v>125.4180602006689</v>
      </c>
      <c r="P471" s="92" t="e">
        <f t="shared" si="397"/>
        <v>#REF!</v>
      </c>
      <c r="Q471" s="92" t="e">
        <f t="shared" si="398"/>
        <v>#REF!</v>
      </c>
      <c r="R471" s="92">
        <f t="shared" si="435"/>
        <v>0</v>
      </c>
      <c r="S471" s="92" t="e">
        <f t="shared" si="436"/>
        <v>#REF!</v>
      </c>
      <c r="T471" s="3" t="e">
        <f>#REF!</f>
        <v>#REF!</v>
      </c>
      <c r="U471" s="3" t="e">
        <f>#REF!*D471</f>
        <v>#REF!</v>
      </c>
      <c r="V471" s="3">
        <f t="shared" si="437"/>
        <v>144</v>
      </c>
      <c r="W471" s="37" t="e">
        <f t="shared" si="438"/>
        <v>#REF!</v>
      </c>
      <c r="X471" s="60" t="e">
        <f>#REF!</f>
        <v>#REF!</v>
      </c>
      <c r="Y471" s="37" t="e">
        <f t="shared" si="439"/>
        <v>#REF!</v>
      </c>
      <c r="Z471" s="16" t="e">
        <f t="shared" si="440"/>
        <v>#REF!</v>
      </c>
      <c r="AA471" s="36" t="e">
        <f t="shared" si="441"/>
        <v>#REF!</v>
      </c>
      <c r="AC471" s="16" t="e">
        <f t="shared" si="442"/>
        <v>#REF!</v>
      </c>
      <c r="AD471" s="3" t="e">
        <f t="shared" si="443"/>
        <v>#REF!</v>
      </c>
      <c r="AE471" s="97" t="e">
        <f t="shared" si="443"/>
        <v>#REF!</v>
      </c>
      <c r="AF471" s="97" t="e">
        <f t="shared" si="444"/>
        <v>#REF!</v>
      </c>
      <c r="AG471" s="3" t="e">
        <f t="shared" si="445"/>
        <v>#REF!</v>
      </c>
      <c r="AH471" s="16" t="e">
        <f t="shared" si="446"/>
        <v>#REF!</v>
      </c>
      <c r="AI471" s="16">
        <f t="shared" si="447"/>
        <v>2400</v>
      </c>
      <c r="AK471" s="3">
        <f t="shared" si="448"/>
        <v>1680</v>
      </c>
      <c r="AL471" s="204">
        <f t="shared" si="449"/>
        <v>1680</v>
      </c>
    </row>
    <row r="472" spans="1:39" ht="13.5" hidden="1" outlineLevel="1" x14ac:dyDescent="0.15">
      <c r="A472" s="26">
        <v>14068</v>
      </c>
      <c r="B472" s="20" t="s">
        <v>291</v>
      </c>
      <c r="C472" s="16">
        <v>2650</v>
      </c>
      <c r="D472" s="3">
        <v>40</v>
      </c>
      <c r="E472" s="3">
        <v>30</v>
      </c>
      <c r="F472" s="103" t="s">
        <v>141</v>
      </c>
      <c r="G472" s="104" t="s">
        <v>764</v>
      </c>
      <c r="H472" s="104" t="s">
        <v>515</v>
      </c>
      <c r="I472" s="21">
        <f t="shared" si="433"/>
        <v>17940</v>
      </c>
      <c r="J472" s="3">
        <v>50000</v>
      </c>
      <c r="K472" s="15">
        <v>0.1</v>
      </c>
      <c r="L472" s="15">
        <v>0.3</v>
      </c>
      <c r="M472" s="58"/>
      <c r="N472" s="58">
        <v>0.03</v>
      </c>
      <c r="O472" s="92">
        <f t="shared" si="434"/>
        <v>111.48272017837236</v>
      </c>
      <c r="P472" s="92" t="e">
        <f t="shared" si="397"/>
        <v>#REF!</v>
      </c>
      <c r="Q472" s="92" t="e">
        <f t="shared" si="398"/>
        <v>#REF!</v>
      </c>
      <c r="R472" s="92">
        <f t="shared" si="435"/>
        <v>0</v>
      </c>
      <c r="S472" s="92" t="e">
        <f t="shared" si="436"/>
        <v>#REF!</v>
      </c>
      <c r="T472" s="3" t="e">
        <f>#REF!</f>
        <v>#REF!</v>
      </c>
      <c r="U472" s="3" t="e">
        <f>#REF!*D472</f>
        <v>#REF!</v>
      </c>
      <c r="V472" s="3">
        <f t="shared" si="437"/>
        <v>159</v>
      </c>
      <c r="W472" s="37" t="e">
        <f t="shared" si="438"/>
        <v>#REF!</v>
      </c>
      <c r="X472" s="60" t="e">
        <f>#REF!</f>
        <v>#REF!</v>
      </c>
      <c r="Y472" s="37" t="e">
        <f t="shared" si="439"/>
        <v>#REF!</v>
      </c>
      <c r="Z472" s="16" t="e">
        <f t="shared" si="440"/>
        <v>#REF!</v>
      </c>
      <c r="AA472" s="36" t="e">
        <f t="shared" si="441"/>
        <v>#REF!</v>
      </c>
      <c r="AC472" s="16" t="e">
        <f t="shared" si="442"/>
        <v>#REF!</v>
      </c>
      <c r="AD472" s="3" t="e">
        <f t="shared" si="443"/>
        <v>#REF!</v>
      </c>
      <c r="AE472" s="97" t="e">
        <f t="shared" si="443"/>
        <v>#REF!</v>
      </c>
      <c r="AF472" s="97" t="e">
        <f t="shared" si="444"/>
        <v>#REF!</v>
      </c>
      <c r="AG472" s="3" t="e">
        <f t="shared" si="445"/>
        <v>#REF!</v>
      </c>
      <c r="AH472" s="16" t="e">
        <f t="shared" si="446"/>
        <v>#REF!</v>
      </c>
      <c r="AI472" s="16">
        <f t="shared" si="447"/>
        <v>2650</v>
      </c>
      <c r="AK472" s="3">
        <f t="shared" si="448"/>
        <v>1855</v>
      </c>
      <c r="AL472" s="204">
        <f t="shared" si="449"/>
        <v>1854.9999999999998</v>
      </c>
    </row>
    <row r="473" spans="1:39" ht="13.5" hidden="1" outlineLevel="1" x14ac:dyDescent="0.15">
      <c r="A473" s="26">
        <v>14072</v>
      </c>
      <c r="B473" s="20" t="s">
        <v>294</v>
      </c>
      <c r="C473" s="16">
        <v>2650</v>
      </c>
      <c r="D473" s="3">
        <v>50</v>
      </c>
      <c r="E473" s="3">
        <v>40</v>
      </c>
      <c r="F473" s="103" t="s">
        <v>141</v>
      </c>
      <c r="G473" s="104" t="s">
        <v>764</v>
      </c>
      <c r="H473" s="104" t="s">
        <v>515</v>
      </c>
      <c r="I473" s="21">
        <f t="shared" si="433"/>
        <v>17940</v>
      </c>
      <c r="J473" s="3">
        <v>50000</v>
      </c>
      <c r="K473" s="15">
        <v>0.1</v>
      </c>
      <c r="L473" s="15">
        <v>0.3</v>
      </c>
      <c r="M473" s="58"/>
      <c r="N473" s="58">
        <v>0.03</v>
      </c>
      <c r="O473" s="92">
        <f t="shared" si="434"/>
        <v>139.35340022296546</v>
      </c>
      <c r="P473" s="92" t="e">
        <f t="shared" si="397"/>
        <v>#REF!</v>
      </c>
      <c r="Q473" s="92" t="e">
        <f t="shared" si="398"/>
        <v>#REF!</v>
      </c>
      <c r="R473" s="92">
        <f t="shared" si="435"/>
        <v>0</v>
      </c>
      <c r="S473" s="92" t="e">
        <f t="shared" si="436"/>
        <v>#REF!</v>
      </c>
      <c r="T473" s="3" t="e">
        <f>#REF!</f>
        <v>#REF!</v>
      </c>
      <c r="U473" s="3" t="e">
        <f>#REF!*D473</f>
        <v>#REF!</v>
      </c>
      <c r="V473" s="3">
        <f t="shared" si="437"/>
        <v>159</v>
      </c>
      <c r="W473" s="37" t="e">
        <f t="shared" si="438"/>
        <v>#REF!</v>
      </c>
      <c r="X473" s="60" t="e">
        <f>#REF!</f>
        <v>#REF!</v>
      </c>
      <c r="Y473" s="37" t="e">
        <f t="shared" si="439"/>
        <v>#REF!</v>
      </c>
      <c r="Z473" s="16" t="e">
        <f t="shared" si="440"/>
        <v>#REF!</v>
      </c>
      <c r="AA473" s="36" t="e">
        <f t="shared" si="441"/>
        <v>#REF!</v>
      </c>
      <c r="AC473" s="16" t="e">
        <f t="shared" si="442"/>
        <v>#REF!</v>
      </c>
      <c r="AD473" s="3" t="e">
        <f t="shared" si="443"/>
        <v>#REF!</v>
      </c>
      <c r="AE473" s="97" t="e">
        <f t="shared" si="443"/>
        <v>#REF!</v>
      </c>
      <c r="AF473" s="97" t="e">
        <f t="shared" si="444"/>
        <v>#REF!</v>
      </c>
      <c r="AG473" s="3" t="e">
        <f t="shared" si="445"/>
        <v>#REF!</v>
      </c>
      <c r="AH473" s="16" t="e">
        <f t="shared" si="446"/>
        <v>#REF!</v>
      </c>
      <c r="AI473" s="16">
        <f t="shared" si="447"/>
        <v>2650</v>
      </c>
      <c r="AK473" s="3">
        <f t="shared" si="448"/>
        <v>1855</v>
      </c>
      <c r="AL473" s="204">
        <f t="shared" si="449"/>
        <v>1854.9999999999998</v>
      </c>
    </row>
    <row r="474" spans="1:39" ht="13.5" hidden="1" outlineLevel="1" x14ac:dyDescent="0.15">
      <c r="A474" s="26">
        <v>14069</v>
      </c>
      <c r="B474" s="20" t="s">
        <v>229</v>
      </c>
      <c r="C474" s="16">
        <v>4300</v>
      </c>
      <c r="D474" s="3">
        <v>50</v>
      </c>
      <c r="E474" s="3">
        <v>40</v>
      </c>
      <c r="F474" s="103" t="s">
        <v>141</v>
      </c>
      <c r="G474" s="104" t="s">
        <v>764</v>
      </c>
      <c r="H474" s="104" t="s">
        <v>515</v>
      </c>
      <c r="I474" s="21">
        <f t="shared" si="433"/>
        <v>17940</v>
      </c>
      <c r="J474" s="3">
        <v>50000</v>
      </c>
      <c r="K474" s="15">
        <v>0.1</v>
      </c>
      <c r="L474" s="15">
        <v>0.3</v>
      </c>
      <c r="M474" s="58"/>
      <c r="N474" s="58">
        <v>0.03</v>
      </c>
      <c r="O474" s="92">
        <f t="shared" si="434"/>
        <v>139.35340022296546</v>
      </c>
      <c r="P474" s="92" t="e">
        <f t="shared" si="397"/>
        <v>#REF!</v>
      </c>
      <c r="Q474" s="92" t="e">
        <f t="shared" si="398"/>
        <v>#REF!</v>
      </c>
      <c r="R474" s="92">
        <f t="shared" si="435"/>
        <v>0</v>
      </c>
      <c r="S474" s="92" t="e">
        <f t="shared" si="436"/>
        <v>#REF!</v>
      </c>
      <c r="T474" s="3" t="e">
        <f>#REF!</f>
        <v>#REF!</v>
      </c>
      <c r="U474" s="3" t="e">
        <f>#REF!*D474</f>
        <v>#REF!</v>
      </c>
      <c r="V474" s="3">
        <f t="shared" si="437"/>
        <v>258</v>
      </c>
      <c r="W474" s="37" t="e">
        <f t="shared" si="438"/>
        <v>#REF!</v>
      </c>
      <c r="X474" s="60" t="e">
        <f>#REF!</f>
        <v>#REF!</v>
      </c>
      <c r="Y474" s="37" t="e">
        <f t="shared" si="439"/>
        <v>#REF!</v>
      </c>
      <c r="Z474" s="16" t="e">
        <f t="shared" si="440"/>
        <v>#REF!</v>
      </c>
      <c r="AA474" s="36" t="e">
        <f t="shared" si="441"/>
        <v>#REF!</v>
      </c>
      <c r="AC474" s="16" t="e">
        <f t="shared" si="442"/>
        <v>#REF!</v>
      </c>
      <c r="AD474" s="3" t="e">
        <f t="shared" si="443"/>
        <v>#REF!</v>
      </c>
      <c r="AE474" s="97" t="e">
        <f t="shared" si="443"/>
        <v>#REF!</v>
      </c>
      <c r="AF474" s="97" t="e">
        <f t="shared" si="444"/>
        <v>#REF!</v>
      </c>
      <c r="AG474" s="3" t="e">
        <f t="shared" si="445"/>
        <v>#REF!</v>
      </c>
      <c r="AH474" s="16" t="e">
        <f t="shared" si="446"/>
        <v>#REF!</v>
      </c>
      <c r="AI474" s="16">
        <f t="shared" si="447"/>
        <v>4300</v>
      </c>
      <c r="AK474" s="3">
        <f t="shared" si="448"/>
        <v>3010</v>
      </c>
      <c r="AL474" s="204">
        <f t="shared" si="449"/>
        <v>3010</v>
      </c>
    </row>
    <row r="475" spans="1:39" ht="13.5" hidden="1" outlineLevel="1" x14ac:dyDescent="0.15">
      <c r="A475" s="26">
        <v>14070</v>
      </c>
      <c r="B475" s="20" t="s">
        <v>292</v>
      </c>
      <c r="C475" s="16">
        <v>2550</v>
      </c>
      <c r="D475" s="3">
        <v>40</v>
      </c>
      <c r="E475" s="3">
        <v>30</v>
      </c>
      <c r="F475" s="103" t="s">
        <v>141</v>
      </c>
      <c r="G475" s="104" t="s">
        <v>764</v>
      </c>
      <c r="H475" s="104" t="s">
        <v>515</v>
      </c>
      <c r="I475" s="21">
        <f t="shared" si="433"/>
        <v>17940</v>
      </c>
      <c r="J475" s="3">
        <v>50000</v>
      </c>
      <c r="K475" s="15">
        <v>0.1</v>
      </c>
      <c r="L475" s="15">
        <v>0.3</v>
      </c>
      <c r="M475" s="58"/>
      <c r="N475" s="58">
        <v>0.03</v>
      </c>
      <c r="O475" s="92">
        <f t="shared" si="434"/>
        <v>111.48272017837236</v>
      </c>
      <c r="P475" s="92" t="e">
        <f t="shared" si="397"/>
        <v>#REF!</v>
      </c>
      <c r="Q475" s="92" t="e">
        <f t="shared" si="398"/>
        <v>#REF!</v>
      </c>
      <c r="R475" s="92">
        <f t="shared" si="435"/>
        <v>0</v>
      </c>
      <c r="S475" s="92" t="e">
        <f t="shared" si="436"/>
        <v>#REF!</v>
      </c>
      <c r="T475" s="3" t="e">
        <f>#REF!</f>
        <v>#REF!</v>
      </c>
      <c r="U475" s="3" t="e">
        <f>#REF!*D475</f>
        <v>#REF!</v>
      </c>
      <c r="V475" s="3">
        <f t="shared" si="437"/>
        <v>153</v>
      </c>
      <c r="W475" s="37" t="e">
        <f t="shared" si="438"/>
        <v>#REF!</v>
      </c>
      <c r="X475" s="60" t="e">
        <f>#REF!</f>
        <v>#REF!</v>
      </c>
      <c r="Y475" s="37" t="e">
        <f t="shared" si="439"/>
        <v>#REF!</v>
      </c>
      <c r="Z475" s="16" t="e">
        <f t="shared" si="440"/>
        <v>#REF!</v>
      </c>
      <c r="AA475" s="36" t="e">
        <f t="shared" si="441"/>
        <v>#REF!</v>
      </c>
      <c r="AC475" s="16" t="e">
        <f t="shared" si="442"/>
        <v>#REF!</v>
      </c>
      <c r="AD475" s="3" t="e">
        <f t="shared" si="443"/>
        <v>#REF!</v>
      </c>
      <c r="AE475" s="97" t="e">
        <f t="shared" si="443"/>
        <v>#REF!</v>
      </c>
      <c r="AF475" s="97" t="e">
        <f t="shared" si="444"/>
        <v>#REF!</v>
      </c>
      <c r="AG475" s="3" t="e">
        <f t="shared" si="445"/>
        <v>#REF!</v>
      </c>
      <c r="AH475" s="16" t="e">
        <f t="shared" si="446"/>
        <v>#REF!</v>
      </c>
      <c r="AI475" s="16">
        <f t="shared" si="447"/>
        <v>2550</v>
      </c>
      <c r="AK475" s="3">
        <f t="shared" si="448"/>
        <v>1785</v>
      </c>
      <c r="AL475" s="204">
        <f t="shared" si="449"/>
        <v>1785</v>
      </c>
    </row>
    <row r="476" spans="1:39" ht="13.5" hidden="1" outlineLevel="1" x14ac:dyDescent="0.15">
      <c r="A476" s="26">
        <v>14071</v>
      </c>
      <c r="B476" s="20" t="s">
        <v>293</v>
      </c>
      <c r="C476" s="16">
        <v>2550</v>
      </c>
      <c r="D476" s="3">
        <v>40</v>
      </c>
      <c r="E476" s="3">
        <v>30</v>
      </c>
      <c r="F476" s="103" t="s">
        <v>141</v>
      </c>
      <c r="G476" s="104" t="s">
        <v>764</v>
      </c>
      <c r="H476" s="104" t="s">
        <v>515</v>
      </c>
      <c r="I476" s="21">
        <f t="shared" si="433"/>
        <v>17940</v>
      </c>
      <c r="J476" s="3">
        <v>50000</v>
      </c>
      <c r="K476" s="15">
        <v>0.1</v>
      </c>
      <c r="L476" s="15">
        <v>0.3</v>
      </c>
      <c r="M476" s="58"/>
      <c r="N476" s="58">
        <v>0.03</v>
      </c>
      <c r="O476" s="92">
        <f t="shared" si="434"/>
        <v>111.48272017837236</v>
      </c>
      <c r="P476" s="92" t="e">
        <f t="shared" si="397"/>
        <v>#REF!</v>
      </c>
      <c r="Q476" s="92" t="e">
        <f t="shared" si="398"/>
        <v>#REF!</v>
      </c>
      <c r="R476" s="92">
        <f t="shared" si="435"/>
        <v>0</v>
      </c>
      <c r="S476" s="92" t="e">
        <f t="shared" si="436"/>
        <v>#REF!</v>
      </c>
      <c r="T476" s="3" t="e">
        <f>#REF!</f>
        <v>#REF!</v>
      </c>
      <c r="U476" s="3" t="e">
        <f>#REF!*D476</f>
        <v>#REF!</v>
      </c>
      <c r="V476" s="3">
        <f t="shared" si="437"/>
        <v>153</v>
      </c>
      <c r="W476" s="37" t="e">
        <f t="shared" si="438"/>
        <v>#REF!</v>
      </c>
      <c r="X476" s="60" t="e">
        <f>#REF!</f>
        <v>#REF!</v>
      </c>
      <c r="Y476" s="37" t="e">
        <f t="shared" si="439"/>
        <v>#REF!</v>
      </c>
      <c r="Z476" s="16" t="e">
        <f t="shared" si="440"/>
        <v>#REF!</v>
      </c>
      <c r="AA476" s="36" t="e">
        <f t="shared" si="441"/>
        <v>#REF!</v>
      </c>
      <c r="AC476" s="16" t="e">
        <f t="shared" si="442"/>
        <v>#REF!</v>
      </c>
      <c r="AD476" s="3" t="e">
        <f t="shared" si="443"/>
        <v>#REF!</v>
      </c>
      <c r="AE476" s="97" t="e">
        <f t="shared" si="443"/>
        <v>#REF!</v>
      </c>
      <c r="AF476" s="97" t="e">
        <f t="shared" si="444"/>
        <v>#REF!</v>
      </c>
      <c r="AG476" s="3" t="e">
        <f t="shared" si="445"/>
        <v>#REF!</v>
      </c>
      <c r="AH476" s="16" t="e">
        <f t="shared" si="446"/>
        <v>#REF!</v>
      </c>
      <c r="AI476" s="16">
        <f t="shared" si="447"/>
        <v>2550</v>
      </c>
      <c r="AK476" s="3">
        <f t="shared" si="448"/>
        <v>1785</v>
      </c>
      <c r="AL476" s="204">
        <f t="shared" si="449"/>
        <v>1785</v>
      </c>
    </row>
    <row r="477" spans="1:39" ht="13.5" hidden="1" outlineLevel="1" x14ac:dyDescent="0.15">
      <c r="A477" s="26">
        <v>14064</v>
      </c>
      <c r="B477" s="20" t="s">
        <v>228</v>
      </c>
      <c r="C477" s="16">
        <v>3600</v>
      </c>
      <c r="D477" s="3">
        <v>40</v>
      </c>
      <c r="E477" s="3">
        <v>30</v>
      </c>
      <c r="F477" s="103" t="s">
        <v>141</v>
      </c>
      <c r="G477" s="104" t="s">
        <v>764</v>
      </c>
      <c r="H477" s="104" t="s">
        <v>515</v>
      </c>
      <c r="I477" s="21">
        <f t="shared" si="433"/>
        <v>17940</v>
      </c>
      <c r="J477" s="3">
        <v>50000</v>
      </c>
      <c r="K477" s="15">
        <v>0.1</v>
      </c>
      <c r="L477" s="15">
        <v>0.3</v>
      </c>
      <c r="M477" s="58"/>
      <c r="N477" s="58">
        <v>0.03</v>
      </c>
      <c r="O477" s="92">
        <f t="shared" si="434"/>
        <v>111.48272017837236</v>
      </c>
      <c r="P477" s="92" t="e">
        <f t="shared" si="397"/>
        <v>#REF!</v>
      </c>
      <c r="Q477" s="92" t="e">
        <f t="shared" si="398"/>
        <v>#REF!</v>
      </c>
      <c r="R477" s="92">
        <f t="shared" si="435"/>
        <v>0</v>
      </c>
      <c r="S477" s="92" t="e">
        <f t="shared" si="436"/>
        <v>#REF!</v>
      </c>
      <c r="T477" s="3" t="e">
        <f>#REF!</f>
        <v>#REF!</v>
      </c>
      <c r="U477" s="3" t="e">
        <f>#REF!*D477</f>
        <v>#REF!</v>
      </c>
      <c r="V477" s="3">
        <f t="shared" si="437"/>
        <v>216</v>
      </c>
      <c r="W477" s="37" t="e">
        <f t="shared" si="438"/>
        <v>#REF!</v>
      </c>
      <c r="X477" s="60" t="e">
        <f>#REF!</f>
        <v>#REF!</v>
      </c>
      <c r="Y477" s="37" t="e">
        <f t="shared" si="439"/>
        <v>#REF!</v>
      </c>
      <c r="Z477" s="16" t="e">
        <f t="shared" si="440"/>
        <v>#REF!</v>
      </c>
      <c r="AA477" s="36" t="e">
        <f t="shared" si="441"/>
        <v>#REF!</v>
      </c>
      <c r="AC477" s="16" t="e">
        <f t="shared" si="442"/>
        <v>#REF!</v>
      </c>
      <c r="AD477" s="3" t="e">
        <f t="shared" si="443"/>
        <v>#REF!</v>
      </c>
      <c r="AE477" s="97" t="e">
        <f t="shared" si="443"/>
        <v>#REF!</v>
      </c>
      <c r="AF477" s="97" t="e">
        <f t="shared" si="444"/>
        <v>#REF!</v>
      </c>
      <c r="AG477" s="3" t="e">
        <f t="shared" si="445"/>
        <v>#REF!</v>
      </c>
      <c r="AH477" s="16" t="e">
        <f t="shared" si="446"/>
        <v>#REF!</v>
      </c>
      <c r="AI477" s="16">
        <f t="shared" si="447"/>
        <v>3600</v>
      </c>
      <c r="AK477" s="3">
        <f t="shared" si="448"/>
        <v>2520</v>
      </c>
      <c r="AL477" s="204">
        <f t="shared" si="449"/>
        <v>2520</v>
      </c>
    </row>
    <row r="478" spans="1:39" ht="13.5" hidden="1" outlineLevel="1" x14ac:dyDescent="0.15">
      <c r="A478" s="26">
        <v>14011</v>
      </c>
      <c r="B478" s="20" t="s">
        <v>253</v>
      </c>
      <c r="C478" s="16">
        <v>1950</v>
      </c>
      <c r="D478" s="3">
        <v>30</v>
      </c>
      <c r="E478" s="3">
        <f>D478-10</f>
        <v>20</v>
      </c>
      <c r="F478" s="103" t="s">
        <v>141</v>
      </c>
      <c r="G478" s="104" t="s">
        <v>764</v>
      </c>
      <c r="H478" s="104" t="s">
        <v>516</v>
      </c>
      <c r="I478" s="21">
        <f t="shared" si="433"/>
        <v>17940</v>
      </c>
      <c r="J478" s="3">
        <v>50000</v>
      </c>
      <c r="K478" s="15">
        <v>0.1</v>
      </c>
      <c r="L478" s="15">
        <v>0.3</v>
      </c>
      <c r="M478" s="58"/>
      <c r="N478" s="58">
        <v>0.03</v>
      </c>
      <c r="O478" s="92">
        <f t="shared" si="434"/>
        <v>83.612040133779274</v>
      </c>
      <c r="P478" s="92" t="e">
        <f t="shared" si="397"/>
        <v>#REF!</v>
      </c>
      <c r="Q478" s="92" t="e">
        <f t="shared" si="398"/>
        <v>#REF!</v>
      </c>
      <c r="R478" s="92">
        <f t="shared" si="435"/>
        <v>0</v>
      </c>
      <c r="S478" s="92" t="e">
        <f t="shared" si="436"/>
        <v>#REF!</v>
      </c>
      <c r="T478" s="3" t="e">
        <f>#REF!</f>
        <v>#REF!</v>
      </c>
      <c r="U478" s="3" t="e">
        <f>#REF!*D478</f>
        <v>#REF!</v>
      </c>
      <c r="V478" s="3">
        <f t="shared" si="437"/>
        <v>117</v>
      </c>
      <c r="W478" s="37" t="e">
        <f t="shared" si="438"/>
        <v>#REF!</v>
      </c>
      <c r="X478" s="60" t="e">
        <f>#REF!</f>
        <v>#REF!</v>
      </c>
      <c r="Y478" s="37" t="e">
        <f t="shared" si="439"/>
        <v>#REF!</v>
      </c>
      <c r="Z478" s="16" t="e">
        <f t="shared" si="440"/>
        <v>#REF!</v>
      </c>
      <c r="AA478" s="36" t="e">
        <f t="shared" si="441"/>
        <v>#REF!</v>
      </c>
      <c r="AC478" s="16" t="e">
        <f t="shared" si="442"/>
        <v>#REF!</v>
      </c>
      <c r="AD478" s="3" t="e">
        <f t="shared" si="443"/>
        <v>#REF!</v>
      </c>
      <c r="AE478" s="97" t="e">
        <f t="shared" si="443"/>
        <v>#REF!</v>
      </c>
      <c r="AF478" s="97" t="e">
        <f t="shared" si="444"/>
        <v>#REF!</v>
      </c>
      <c r="AG478" s="3" t="e">
        <f t="shared" si="445"/>
        <v>#REF!</v>
      </c>
      <c r="AH478" s="16" t="e">
        <f t="shared" si="446"/>
        <v>#REF!</v>
      </c>
      <c r="AI478" s="16">
        <f t="shared" si="447"/>
        <v>1950</v>
      </c>
      <c r="AK478" s="3">
        <f t="shared" si="448"/>
        <v>1365</v>
      </c>
      <c r="AL478" s="204">
        <f t="shared" si="449"/>
        <v>1365</v>
      </c>
    </row>
    <row r="479" spans="1:39" ht="13.5" hidden="1" outlineLevel="1" x14ac:dyDescent="0.15">
      <c r="A479" s="26">
        <v>14077</v>
      </c>
      <c r="B479" s="20" t="s">
        <v>388</v>
      </c>
      <c r="C479" s="16">
        <v>1300</v>
      </c>
      <c r="D479" s="3">
        <v>15</v>
      </c>
      <c r="E479" s="3">
        <v>10</v>
      </c>
      <c r="F479" s="103" t="s">
        <v>141</v>
      </c>
      <c r="G479" s="104" t="s">
        <v>764</v>
      </c>
      <c r="H479" s="104" t="s">
        <v>516</v>
      </c>
      <c r="I479" s="21">
        <f t="shared" si="433"/>
        <v>17940</v>
      </c>
      <c r="J479" s="3">
        <v>50000</v>
      </c>
      <c r="K479" s="15">
        <v>0.1</v>
      </c>
      <c r="L479" s="15">
        <v>0.3</v>
      </c>
      <c r="M479" s="58"/>
      <c r="N479" s="58">
        <v>0.03</v>
      </c>
      <c r="O479" s="92">
        <f t="shared" si="434"/>
        <v>41.806020066889637</v>
      </c>
      <c r="P479" s="92" t="e">
        <f t="shared" si="397"/>
        <v>#REF!</v>
      </c>
      <c r="Q479" s="92" t="e">
        <f t="shared" si="398"/>
        <v>#REF!</v>
      </c>
      <c r="R479" s="92">
        <f t="shared" si="435"/>
        <v>0</v>
      </c>
      <c r="S479" s="92" t="e">
        <f t="shared" si="436"/>
        <v>#REF!</v>
      </c>
      <c r="T479" s="3" t="e">
        <f>#REF!</f>
        <v>#REF!</v>
      </c>
      <c r="U479" s="3" t="e">
        <f>#REF!*D479</f>
        <v>#REF!</v>
      </c>
      <c r="V479" s="3">
        <f t="shared" si="437"/>
        <v>78</v>
      </c>
      <c r="W479" s="37" t="e">
        <f t="shared" si="438"/>
        <v>#REF!</v>
      </c>
      <c r="X479" s="60" t="e">
        <f>#REF!</f>
        <v>#REF!</v>
      </c>
      <c r="Y479" s="37" t="e">
        <f t="shared" si="439"/>
        <v>#REF!</v>
      </c>
      <c r="Z479" s="16" t="e">
        <f t="shared" si="440"/>
        <v>#REF!</v>
      </c>
      <c r="AA479" s="36" t="e">
        <f t="shared" si="441"/>
        <v>#REF!</v>
      </c>
      <c r="AC479" s="16" t="e">
        <f t="shared" si="442"/>
        <v>#REF!</v>
      </c>
      <c r="AD479" s="3" t="e">
        <f t="shared" si="443"/>
        <v>#REF!</v>
      </c>
      <c r="AE479" s="97" t="e">
        <f t="shared" si="443"/>
        <v>#REF!</v>
      </c>
      <c r="AF479" s="97" t="e">
        <f t="shared" si="444"/>
        <v>#REF!</v>
      </c>
      <c r="AG479" s="3" t="e">
        <f t="shared" si="445"/>
        <v>#REF!</v>
      </c>
      <c r="AH479" s="16" t="e">
        <f t="shared" si="446"/>
        <v>#REF!</v>
      </c>
      <c r="AI479" s="16">
        <f t="shared" si="447"/>
        <v>1300</v>
      </c>
      <c r="AK479" s="3">
        <f t="shared" si="448"/>
        <v>910</v>
      </c>
      <c r="AL479" s="204">
        <f t="shared" si="449"/>
        <v>909.99999999999989</v>
      </c>
    </row>
    <row r="480" spans="1:39" ht="13.5" hidden="1" outlineLevel="1" x14ac:dyDescent="0.15">
      <c r="A480" s="26">
        <v>14087</v>
      </c>
      <c r="B480" s="20" t="s">
        <v>601</v>
      </c>
      <c r="C480" s="16">
        <v>2500</v>
      </c>
      <c r="D480" s="3">
        <v>30</v>
      </c>
      <c r="E480" s="3">
        <f t="shared" ref="E480:E484" si="450">D480-10</f>
        <v>20</v>
      </c>
      <c r="F480" s="103" t="s">
        <v>141</v>
      </c>
      <c r="G480" s="104" t="s">
        <v>764</v>
      </c>
      <c r="H480" s="104" t="s">
        <v>515</v>
      </c>
      <c r="I480" s="21">
        <f t="shared" si="433"/>
        <v>17940</v>
      </c>
      <c r="J480" s="3">
        <v>50000</v>
      </c>
      <c r="K480" s="15">
        <v>0.1</v>
      </c>
      <c r="L480" s="15">
        <v>0.3</v>
      </c>
      <c r="M480" s="58"/>
      <c r="N480" s="58">
        <v>0.03</v>
      </c>
      <c r="O480" s="92">
        <f t="shared" si="434"/>
        <v>83.612040133779274</v>
      </c>
      <c r="P480" s="92" t="e">
        <f t="shared" si="397"/>
        <v>#REF!</v>
      </c>
      <c r="Q480" s="92" t="e">
        <f t="shared" si="398"/>
        <v>#REF!</v>
      </c>
      <c r="R480" s="92">
        <f t="shared" si="435"/>
        <v>0</v>
      </c>
      <c r="S480" s="92" t="e">
        <f t="shared" si="436"/>
        <v>#REF!</v>
      </c>
      <c r="T480" s="3" t="e">
        <f>#REF!</f>
        <v>#REF!</v>
      </c>
      <c r="U480" s="3" t="e">
        <f>#REF!*D480</f>
        <v>#REF!</v>
      </c>
      <c r="V480" s="3">
        <f t="shared" si="437"/>
        <v>150</v>
      </c>
      <c r="W480" s="37" t="e">
        <f t="shared" si="438"/>
        <v>#REF!</v>
      </c>
      <c r="X480" s="60" t="e">
        <f>#REF!</f>
        <v>#REF!</v>
      </c>
      <c r="Y480" s="37" t="e">
        <f t="shared" si="439"/>
        <v>#REF!</v>
      </c>
      <c r="Z480" s="16" t="e">
        <f t="shared" si="440"/>
        <v>#REF!</v>
      </c>
      <c r="AA480" s="36" t="e">
        <f t="shared" si="441"/>
        <v>#REF!</v>
      </c>
      <c r="AB480" s="39"/>
      <c r="AC480" s="16" t="e">
        <f t="shared" si="442"/>
        <v>#REF!</v>
      </c>
      <c r="AD480" s="3" t="e">
        <f t="shared" si="443"/>
        <v>#REF!</v>
      </c>
      <c r="AE480" s="97" t="e">
        <f t="shared" si="443"/>
        <v>#REF!</v>
      </c>
      <c r="AF480" s="97" t="e">
        <f t="shared" si="444"/>
        <v>#REF!</v>
      </c>
      <c r="AG480" s="3" t="e">
        <f t="shared" si="445"/>
        <v>#REF!</v>
      </c>
      <c r="AH480" s="16" t="e">
        <f t="shared" si="446"/>
        <v>#REF!</v>
      </c>
      <c r="AI480" s="16">
        <f t="shared" si="447"/>
        <v>2500</v>
      </c>
      <c r="AK480" s="3">
        <f t="shared" si="448"/>
        <v>1750</v>
      </c>
      <c r="AL480" s="204">
        <f t="shared" si="449"/>
        <v>1750</v>
      </c>
    </row>
    <row r="481" spans="1:47" ht="13.5" hidden="1" outlineLevel="1" x14ac:dyDescent="0.15">
      <c r="A481" s="26">
        <v>14088</v>
      </c>
      <c r="B481" s="20" t="s">
        <v>602</v>
      </c>
      <c r="C481" s="16">
        <v>2500</v>
      </c>
      <c r="D481" s="3">
        <v>30</v>
      </c>
      <c r="E481" s="3">
        <f t="shared" si="450"/>
        <v>20</v>
      </c>
      <c r="F481" s="103" t="s">
        <v>141</v>
      </c>
      <c r="G481" s="104" t="s">
        <v>764</v>
      </c>
      <c r="H481" s="104" t="s">
        <v>515</v>
      </c>
      <c r="I481" s="21">
        <f t="shared" si="433"/>
        <v>17940</v>
      </c>
      <c r="J481" s="3">
        <v>50000</v>
      </c>
      <c r="K481" s="15">
        <v>0.1</v>
      </c>
      <c r="L481" s="15">
        <v>0.3</v>
      </c>
      <c r="M481" s="58"/>
      <c r="N481" s="58">
        <v>0.03</v>
      </c>
      <c r="O481" s="92">
        <f t="shared" si="434"/>
        <v>83.612040133779274</v>
      </c>
      <c r="P481" s="92" t="e">
        <f t="shared" si="397"/>
        <v>#REF!</v>
      </c>
      <c r="Q481" s="92" t="e">
        <f t="shared" si="398"/>
        <v>#REF!</v>
      </c>
      <c r="R481" s="92">
        <f t="shared" si="435"/>
        <v>0</v>
      </c>
      <c r="S481" s="92" t="e">
        <f t="shared" si="436"/>
        <v>#REF!</v>
      </c>
      <c r="T481" s="3" t="e">
        <f>#REF!</f>
        <v>#REF!</v>
      </c>
      <c r="U481" s="3" t="e">
        <f>#REF!*D481</f>
        <v>#REF!</v>
      </c>
      <c r="V481" s="3">
        <f t="shared" si="437"/>
        <v>150</v>
      </c>
      <c r="W481" s="37" t="e">
        <f t="shared" si="438"/>
        <v>#REF!</v>
      </c>
      <c r="X481" s="60" t="e">
        <f>#REF!</f>
        <v>#REF!</v>
      </c>
      <c r="Y481" s="37" t="e">
        <f t="shared" si="439"/>
        <v>#REF!</v>
      </c>
      <c r="Z481" s="16" t="e">
        <f t="shared" si="440"/>
        <v>#REF!</v>
      </c>
      <c r="AA481" s="36" t="e">
        <f t="shared" si="441"/>
        <v>#REF!</v>
      </c>
      <c r="AB481" s="39"/>
      <c r="AC481" s="16" t="e">
        <f t="shared" si="442"/>
        <v>#REF!</v>
      </c>
      <c r="AD481" s="3" t="e">
        <f t="shared" si="443"/>
        <v>#REF!</v>
      </c>
      <c r="AE481" s="97" t="e">
        <f t="shared" si="443"/>
        <v>#REF!</v>
      </c>
      <c r="AF481" s="97" t="e">
        <f t="shared" si="444"/>
        <v>#REF!</v>
      </c>
      <c r="AG481" s="3" t="e">
        <f t="shared" si="445"/>
        <v>#REF!</v>
      </c>
      <c r="AH481" s="16" t="e">
        <f t="shared" si="446"/>
        <v>#REF!</v>
      </c>
      <c r="AI481" s="16">
        <f t="shared" si="447"/>
        <v>2500</v>
      </c>
      <c r="AK481" s="3">
        <f t="shared" si="448"/>
        <v>1750</v>
      </c>
      <c r="AL481" s="204">
        <f t="shared" si="449"/>
        <v>1750</v>
      </c>
    </row>
    <row r="482" spans="1:47" ht="13.5" hidden="1" outlineLevel="1" x14ac:dyDescent="0.15">
      <c r="A482" s="26">
        <v>14089</v>
      </c>
      <c r="B482" s="20" t="s">
        <v>603</v>
      </c>
      <c r="C482" s="16">
        <v>5000</v>
      </c>
      <c r="D482" s="3">
        <v>45</v>
      </c>
      <c r="E482" s="3">
        <f t="shared" si="450"/>
        <v>35</v>
      </c>
      <c r="F482" s="103" t="s">
        <v>141</v>
      </c>
      <c r="G482" s="104" t="s">
        <v>764</v>
      </c>
      <c r="H482" s="104" t="s">
        <v>515</v>
      </c>
      <c r="I482" s="21">
        <f t="shared" si="433"/>
        <v>17940</v>
      </c>
      <c r="J482" s="3">
        <v>50000</v>
      </c>
      <c r="K482" s="15">
        <v>0.1</v>
      </c>
      <c r="L482" s="15">
        <v>0.3</v>
      </c>
      <c r="M482" s="58"/>
      <c r="N482" s="58">
        <v>0.03</v>
      </c>
      <c r="O482" s="92">
        <f t="shared" si="434"/>
        <v>125.4180602006689</v>
      </c>
      <c r="P482" s="92" t="e">
        <f t="shared" si="397"/>
        <v>#REF!</v>
      </c>
      <c r="Q482" s="92" t="e">
        <f t="shared" si="398"/>
        <v>#REF!</v>
      </c>
      <c r="R482" s="92">
        <f t="shared" si="435"/>
        <v>0</v>
      </c>
      <c r="S482" s="92" t="e">
        <f t="shared" si="436"/>
        <v>#REF!</v>
      </c>
      <c r="T482" s="3" t="e">
        <f>#REF!</f>
        <v>#REF!</v>
      </c>
      <c r="U482" s="3" t="e">
        <f>#REF!*D482</f>
        <v>#REF!</v>
      </c>
      <c r="V482" s="3">
        <f t="shared" si="437"/>
        <v>300</v>
      </c>
      <c r="W482" s="37" t="e">
        <f t="shared" si="438"/>
        <v>#REF!</v>
      </c>
      <c r="X482" s="60" t="e">
        <f>#REF!</f>
        <v>#REF!</v>
      </c>
      <c r="Y482" s="37" t="e">
        <f t="shared" si="439"/>
        <v>#REF!</v>
      </c>
      <c r="Z482" s="16" t="e">
        <f t="shared" si="440"/>
        <v>#REF!</v>
      </c>
      <c r="AA482" s="36" t="e">
        <f t="shared" si="441"/>
        <v>#REF!</v>
      </c>
      <c r="AB482" s="39"/>
      <c r="AC482" s="16" t="e">
        <f t="shared" si="442"/>
        <v>#REF!</v>
      </c>
      <c r="AD482" s="3" t="e">
        <f t="shared" si="443"/>
        <v>#REF!</v>
      </c>
      <c r="AE482" s="97" t="e">
        <f t="shared" si="443"/>
        <v>#REF!</v>
      </c>
      <c r="AF482" s="97" t="e">
        <f t="shared" si="444"/>
        <v>#REF!</v>
      </c>
      <c r="AG482" s="3" t="e">
        <f t="shared" si="445"/>
        <v>#REF!</v>
      </c>
      <c r="AH482" s="16" t="e">
        <f t="shared" si="446"/>
        <v>#REF!</v>
      </c>
      <c r="AI482" s="16">
        <f t="shared" si="447"/>
        <v>5000</v>
      </c>
      <c r="AK482" s="3">
        <f t="shared" si="448"/>
        <v>3500</v>
      </c>
      <c r="AL482" s="204">
        <f t="shared" si="449"/>
        <v>3500</v>
      </c>
    </row>
    <row r="483" spans="1:47" ht="13.5" hidden="1" outlineLevel="1" x14ac:dyDescent="0.15">
      <c r="A483" s="26">
        <v>14090</v>
      </c>
      <c r="B483" s="20" t="s">
        <v>604</v>
      </c>
      <c r="C483" s="16">
        <v>2000</v>
      </c>
      <c r="D483" s="3">
        <v>30</v>
      </c>
      <c r="E483" s="3">
        <f t="shared" si="450"/>
        <v>20</v>
      </c>
      <c r="F483" s="103" t="s">
        <v>141</v>
      </c>
      <c r="G483" s="104" t="s">
        <v>764</v>
      </c>
      <c r="H483" s="104" t="s">
        <v>515</v>
      </c>
      <c r="I483" s="21">
        <f t="shared" si="433"/>
        <v>17940</v>
      </c>
      <c r="J483" s="3">
        <v>50000</v>
      </c>
      <c r="K483" s="15">
        <v>0.1</v>
      </c>
      <c r="L483" s="15">
        <v>0.3</v>
      </c>
      <c r="M483" s="58"/>
      <c r="N483" s="58">
        <v>0.03</v>
      </c>
      <c r="O483" s="92">
        <f t="shared" si="434"/>
        <v>83.612040133779274</v>
      </c>
      <c r="P483" s="92" t="e">
        <f t="shared" si="397"/>
        <v>#REF!</v>
      </c>
      <c r="Q483" s="92" t="e">
        <f t="shared" si="398"/>
        <v>#REF!</v>
      </c>
      <c r="R483" s="92">
        <f t="shared" si="435"/>
        <v>0</v>
      </c>
      <c r="S483" s="92" t="e">
        <f t="shared" si="436"/>
        <v>#REF!</v>
      </c>
      <c r="T483" s="3" t="e">
        <f>#REF!</f>
        <v>#REF!</v>
      </c>
      <c r="U483" s="3" t="e">
        <f>#REF!*D483</f>
        <v>#REF!</v>
      </c>
      <c r="V483" s="3">
        <f t="shared" si="437"/>
        <v>120</v>
      </c>
      <c r="W483" s="37" t="e">
        <f t="shared" si="438"/>
        <v>#REF!</v>
      </c>
      <c r="X483" s="60" t="e">
        <f>#REF!</f>
        <v>#REF!</v>
      </c>
      <c r="Y483" s="37" t="e">
        <f t="shared" si="439"/>
        <v>#REF!</v>
      </c>
      <c r="Z483" s="16" t="e">
        <f t="shared" si="440"/>
        <v>#REF!</v>
      </c>
      <c r="AA483" s="36" t="e">
        <f t="shared" si="441"/>
        <v>#REF!</v>
      </c>
      <c r="AB483" s="39"/>
      <c r="AC483" s="16" t="e">
        <f t="shared" si="442"/>
        <v>#REF!</v>
      </c>
      <c r="AD483" s="3" t="e">
        <f t="shared" si="443"/>
        <v>#REF!</v>
      </c>
      <c r="AE483" s="97" t="e">
        <f t="shared" si="443"/>
        <v>#REF!</v>
      </c>
      <c r="AF483" s="97" t="e">
        <f t="shared" si="444"/>
        <v>#REF!</v>
      </c>
      <c r="AG483" s="3" t="e">
        <f t="shared" si="445"/>
        <v>#REF!</v>
      </c>
      <c r="AH483" s="16" t="e">
        <f t="shared" si="446"/>
        <v>#REF!</v>
      </c>
      <c r="AI483" s="16">
        <f t="shared" si="447"/>
        <v>2000</v>
      </c>
      <c r="AK483" s="3">
        <f t="shared" si="448"/>
        <v>1400</v>
      </c>
      <c r="AL483" s="204">
        <f t="shared" si="449"/>
        <v>1400</v>
      </c>
    </row>
    <row r="484" spans="1:47" ht="13.5" hidden="1" outlineLevel="1" x14ac:dyDescent="0.15">
      <c r="A484" s="26">
        <v>14091</v>
      </c>
      <c r="B484" s="20" t="s">
        <v>644</v>
      </c>
      <c r="C484" s="16">
        <v>1500</v>
      </c>
      <c r="D484" s="3">
        <v>30</v>
      </c>
      <c r="E484" s="3">
        <f t="shared" si="450"/>
        <v>20</v>
      </c>
      <c r="F484" s="103" t="s">
        <v>141</v>
      </c>
      <c r="G484" s="104" t="s">
        <v>764</v>
      </c>
      <c r="H484" s="104" t="s">
        <v>515</v>
      </c>
      <c r="I484" s="21">
        <f t="shared" si="433"/>
        <v>17940</v>
      </c>
      <c r="J484" s="3">
        <v>50000</v>
      </c>
      <c r="K484" s="15">
        <v>0.1</v>
      </c>
      <c r="L484" s="15">
        <v>0.3</v>
      </c>
      <c r="M484" s="58"/>
      <c r="N484" s="58">
        <v>0.03</v>
      </c>
      <c r="O484" s="92">
        <f t="shared" si="434"/>
        <v>83.612040133779274</v>
      </c>
      <c r="P484" s="92" t="e">
        <f t="shared" si="397"/>
        <v>#REF!</v>
      </c>
      <c r="Q484" s="92" t="e">
        <f t="shared" si="398"/>
        <v>#REF!</v>
      </c>
      <c r="R484" s="92">
        <f t="shared" si="435"/>
        <v>0</v>
      </c>
      <c r="S484" s="92" t="e">
        <f t="shared" si="436"/>
        <v>#REF!</v>
      </c>
      <c r="T484" s="3" t="e">
        <f>#REF!</f>
        <v>#REF!</v>
      </c>
      <c r="U484" s="3" t="e">
        <f>#REF!*D484</f>
        <v>#REF!</v>
      </c>
      <c r="V484" s="3">
        <f t="shared" si="437"/>
        <v>90</v>
      </c>
      <c r="W484" s="37" t="e">
        <f t="shared" si="438"/>
        <v>#REF!</v>
      </c>
      <c r="X484" s="60" t="e">
        <f>#REF!</f>
        <v>#REF!</v>
      </c>
      <c r="Y484" s="37" t="e">
        <f t="shared" si="439"/>
        <v>#REF!</v>
      </c>
      <c r="Z484" s="16" t="e">
        <f t="shared" si="440"/>
        <v>#REF!</v>
      </c>
      <c r="AA484" s="36" t="e">
        <f t="shared" si="441"/>
        <v>#REF!</v>
      </c>
      <c r="AB484" s="39"/>
      <c r="AC484" s="16" t="e">
        <f t="shared" si="442"/>
        <v>#REF!</v>
      </c>
      <c r="AD484" s="3" t="e">
        <f t="shared" si="443"/>
        <v>#REF!</v>
      </c>
      <c r="AE484" s="97" t="e">
        <f t="shared" si="443"/>
        <v>#REF!</v>
      </c>
      <c r="AF484" s="97" t="e">
        <f t="shared" si="444"/>
        <v>#REF!</v>
      </c>
      <c r="AG484" s="3" t="e">
        <f t="shared" si="445"/>
        <v>#REF!</v>
      </c>
      <c r="AH484" s="16" t="e">
        <f t="shared" si="446"/>
        <v>#REF!</v>
      </c>
      <c r="AI484" s="16">
        <f t="shared" si="447"/>
        <v>1500</v>
      </c>
      <c r="AK484" s="3">
        <f t="shared" si="448"/>
        <v>1050</v>
      </c>
      <c r="AL484" s="204">
        <f t="shared" si="449"/>
        <v>1050</v>
      </c>
    </row>
    <row r="485" spans="1:47" ht="13.5" hidden="1" outlineLevel="1" x14ac:dyDescent="0.15">
      <c r="A485" s="25"/>
      <c r="B485" s="25" t="s">
        <v>315</v>
      </c>
      <c r="C485" s="212"/>
      <c r="D485" s="56"/>
      <c r="E485" s="56"/>
      <c r="F485" s="128"/>
      <c r="G485" s="137"/>
      <c r="H485" s="137"/>
      <c r="I485" s="5"/>
      <c r="J485" s="6"/>
      <c r="K485" s="7"/>
      <c r="L485" s="7"/>
      <c r="M485" s="7"/>
      <c r="N485" s="7"/>
      <c r="O485" s="8"/>
      <c r="P485" s="8"/>
      <c r="Q485" s="8"/>
      <c r="R485" s="8"/>
      <c r="S485" s="8"/>
      <c r="T485" s="6"/>
      <c r="U485" s="6"/>
      <c r="V485" s="6"/>
      <c r="W485" s="5"/>
      <c r="X485" s="5"/>
      <c r="Y485" s="5"/>
      <c r="Z485" s="5"/>
      <c r="AA485" s="10"/>
      <c r="AB485" s="11"/>
      <c r="AC485" s="212"/>
      <c r="AD485" s="57"/>
      <c r="AE485" s="96"/>
      <c r="AF485" s="96"/>
      <c r="AG485" s="57"/>
      <c r="AH485" s="212"/>
      <c r="AI485" s="212"/>
      <c r="AK485" s="57"/>
      <c r="AL485" s="204"/>
    </row>
    <row r="486" spans="1:47" ht="13.5" hidden="1" outlineLevel="1" x14ac:dyDescent="0.15">
      <c r="A486" s="26">
        <v>14056</v>
      </c>
      <c r="B486" s="20" t="s">
        <v>227</v>
      </c>
      <c r="C486" s="16">
        <v>500</v>
      </c>
      <c r="D486" s="3">
        <v>30</v>
      </c>
      <c r="E486" s="3">
        <v>10</v>
      </c>
      <c r="F486" s="103" t="s">
        <v>141</v>
      </c>
      <c r="G486" s="104" t="s">
        <v>764</v>
      </c>
      <c r="H486" s="104" t="s">
        <v>504</v>
      </c>
      <c r="I486" s="21">
        <f t="shared" ref="I486:I494" si="451">((247*12)+(52*7)+(52*5))*60/12</f>
        <v>17940</v>
      </c>
      <c r="J486" s="15"/>
      <c r="K486" s="15">
        <v>0.1</v>
      </c>
      <c r="L486" s="15">
        <v>0.35</v>
      </c>
      <c r="M486" s="58"/>
      <c r="N486" s="58">
        <v>0.03</v>
      </c>
      <c r="O486" s="92">
        <f t="shared" ref="O486:O494" si="452">J486/I486*D486</f>
        <v>0</v>
      </c>
      <c r="P486" s="92" t="e">
        <f t="shared" si="397"/>
        <v>#REF!</v>
      </c>
      <c r="Q486" s="92" t="e">
        <f t="shared" si="398"/>
        <v>#REF!</v>
      </c>
      <c r="R486" s="92">
        <f t="shared" ref="R486:R494" si="453">(C486*M486)</f>
        <v>0</v>
      </c>
      <c r="S486" s="92" t="e">
        <f t="shared" ref="S486:S494" si="454">(C486-T486-U486)*N486</f>
        <v>#REF!</v>
      </c>
      <c r="T486" s="3" t="e">
        <f>#REF!</f>
        <v>#REF!</v>
      </c>
      <c r="U486" s="3" t="e">
        <f>#REF!*D486</f>
        <v>#REF!</v>
      </c>
      <c r="V486" s="3">
        <f t="shared" ref="V486:V494" si="455">C486*0.06</f>
        <v>30</v>
      </c>
      <c r="W486" s="37" t="e">
        <f t="shared" ref="W486:W494" si="456">SUM(O486:V486)</f>
        <v>#REF!</v>
      </c>
      <c r="X486" s="60" t="e">
        <f>#REF!</f>
        <v>#REF!</v>
      </c>
      <c r="Y486" s="37" t="e">
        <f t="shared" ref="Y486:Y494" si="457">21000/I486*D486*X486</f>
        <v>#REF!</v>
      </c>
      <c r="Z486" s="16" t="e">
        <f t="shared" ref="Z486:Z494" si="458">W486+Y486</f>
        <v>#REF!</v>
      </c>
      <c r="AA486" s="36" t="e">
        <f t="shared" ref="AA486:AA494" si="459">(C486-Z486)/Z486</f>
        <v>#REF!</v>
      </c>
      <c r="AC486" s="16" t="e">
        <f t="shared" ref="AC486:AC494" si="460">AD486+AE486+AF486</f>
        <v>#REF!</v>
      </c>
      <c r="AD486" s="3" t="e">
        <f t="shared" ref="AD486:AE494" si="461">T486</f>
        <v>#REF!</v>
      </c>
      <c r="AE486" s="97" t="e">
        <f t="shared" si="461"/>
        <v>#REF!</v>
      </c>
      <c r="AF486" s="97" t="e">
        <f t="shared" ref="AF486:AF494" si="462">(C486-Z486)*0.15</f>
        <v>#REF!</v>
      </c>
      <c r="AG486" s="3" t="e">
        <f t="shared" ref="AG486:AG494" si="463">AE486+AF486</f>
        <v>#REF!</v>
      </c>
      <c r="AH486" s="16" t="e">
        <f t="shared" ref="AH486:AH494" si="464">AI486-AC486</f>
        <v>#REF!</v>
      </c>
      <c r="AI486" s="16">
        <f t="shared" ref="AI486:AI494" si="465">C486</f>
        <v>500</v>
      </c>
      <c r="AK486" s="3">
        <f t="shared" ref="AK486:AK494" si="466">CEILING(AL486,5)</f>
        <v>350</v>
      </c>
      <c r="AL486" s="204">
        <f t="shared" ref="AL486:AL494" si="467">C486*0.7</f>
        <v>350</v>
      </c>
    </row>
    <row r="487" spans="1:47" ht="13.5" hidden="1" outlineLevel="1" x14ac:dyDescent="0.15">
      <c r="A487" s="26">
        <v>14034</v>
      </c>
      <c r="B487" s="20" t="s">
        <v>222</v>
      </c>
      <c r="C487" s="16">
        <v>1920</v>
      </c>
      <c r="D487" s="3">
        <v>50</v>
      </c>
      <c r="E487" s="3">
        <v>40</v>
      </c>
      <c r="F487" s="103" t="s">
        <v>141</v>
      </c>
      <c r="G487" s="104" t="s">
        <v>764</v>
      </c>
      <c r="H487" s="104" t="s">
        <v>504</v>
      </c>
      <c r="I487" s="21">
        <f t="shared" si="451"/>
        <v>17940</v>
      </c>
      <c r="J487" s="15"/>
      <c r="K487" s="15">
        <v>0.1</v>
      </c>
      <c r="L487" s="15">
        <v>0.35</v>
      </c>
      <c r="M487" s="58"/>
      <c r="N487" s="58">
        <v>0.03</v>
      </c>
      <c r="O487" s="92">
        <f t="shared" si="452"/>
        <v>0</v>
      </c>
      <c r="P487" s="92" t="e">
        <f t="shared" si="397"/>
        <v>#REF!</v>
      </c>
      <c r="Q487" s="92" t="e">
        <f t="shared" si="398"/>
        <v>#REF!</v>
      </c>
      <c r="R487" s="92">
        <f t="shared" si="453"/>
        <v>0</v>
      </c>
      <c r="S487" s="92" t="e">
        <f t="shared" si="454"/>
        <v>#REF!</v>
      </c>
      <c r="T487" s="3" t="e">
        <f>#REF!</f>
        <v>#REF!</v>
      </c>
      <c r="U487" s="3" t="e">
        <f>#REF!*D487</f>
        <v>#REF!</v>
      </c>
      <c r="V487" s="3">
        <f t="shared" si="455"/>
        <v>115.19999999999999</v>
      </c>
      <c r="W487" s="37" t="e">
        <f t="shared" si="456"/>
        <v>#REF!</v>
      </c>
      <c r="X487" s="60" t="e">
        <f>#REF!</f>
        <v>#REF!</v>
      </c>
      <c r="Y487" s="37" t="e">
        <f t="shared" si="457"/>
        <v>#REF!</v>
      </c>
      <c r="Z487" s="16" t="e">
        <f t="shared" si="458"/>
        <v>#REF!</v>
      </c>
      <c r="AA487" s="36" t="e">
        <f t="shared" si="459"/>
        <v>#REF!</v>
      </c>
      <c r="AC487" s="16" t="e">
        <f t="shared" si="460"/>
        <v>#REF!</v>
      </c>
      <c r="AD487" s="3" t="e">
        <f t="shared" si="461"/>
        <v>#REF!</v>
      </c>
      <c r="AE487" s="97" t="e">
        <f t="shared" si="461"/>
        <v>#REF!</v>
      </c>
      <c r="AF487" s="97" t="e">
        <f t="shared" si="462"/>
        <v>#REF!</v>
      </c>
      <c r="AG487" s="3" t="e">
        <f t="shared" si="463"/>
        <v>#REF!</v>
      </c>
      <c r="AH487" s="16" t="e">
        <f t="shared" si="464"/>
        <v>#REF!</v>
      </c>
      <c r="AI487" s="16">
        <f t="shared" si="465"/>
        <v>1920</v>
      </c>
      <c r="AK487" s="3">
        <f t="shared" si="466"/>
        <v>1345</v>
      </c>
      <c r="AL487" s="204">
        <f t="shared" si="467"/>
        <v>1344</v>
      </c>
    </row>
    <row r="488" spans="1:47" ht="13.5" hidden="1" outlineLevel="1" x14ac:dyDescent="0.15">
      <c r="A488" s="26">
        <v>14035</v>
      </c>
      <c r="B488" s="20" t="s">
        <v>223</v>
      </c>
      <c r="C488" s="16">
        <v>2760</v>
      </c>
      <c r="D488" s="3">
        <v>60</v>
      </c>
      <c r="E488" s="3">
        <v>50</v>
      </c>
      <c r="F488" s="103" t="s">
        <v>141</v>
      </c>
      <c r="G488" s="104" t="s">
        <v>764</v>
      </c>
      <c r="H488" s="104" t="s">
        <v>504</v>
      </c>
      <c r="I488" s="21">
        <f t="shared" si="451"/>
        <v>17940</v>
      </c>
      <c r="J488" s="15"/>
      <c r="K488" s="15">
        <v>0.1</v>
      </c>
      <c r="L488" s="15">
        <v>0.35</v>
      </c>
      <c r="M488" s="58"/>
      <c r="N488" s="58">
        <v>0.03</v>
      </c>
      <c r="O488" s="92">
        <f t="shared" si="452"/>
        <v>0</v>
      </c>
      <c r="P488" s="92" t="e">
        <f t="shared" si="397"/>
        <v>#REF!</v>
      </c>
      <c r="Q488" s="92" t="e">
        <f t="shared" si="398"/>
        <v>#REF!</v>
      </c>
      <c r="R488" s="92">
        <f t="shared" si="453"/>
        <v>0</v>
      </c>
      <c r="S488" s="92" t="e">
        <f t="shared" si="454"/>
        <v>#REF!</v>
      </c>
      <c r="T488" s="3" t="e">
        <f>#REF!</f>
        <v>#REF!</v>
      </c>
      <c r="U488" s="3" t="e">
        <f>#REF!*D488</f>
        <v>#REF!</v>
      </c>
      <c r="V488" s="3">
        <f t="shared" si="455"/>
        <v>165.6</v>
      </c>
      <c r="W488" s="37" t="e">
        <f t="shared" si="456"/>
        <v>#REF!</v>
      </c>
      <c r="X488" s="60" t="e">
        <f>#REF!</f>
        <v>#REF!</v>
      </c>
      <c r="Y488" s="37" t="e">
        <f t="shared" si="457"/>
        <v>#REF!</v>
      </c>
      <c r="Z488" s="16" t="e">
        <f t="shared" si="458"/>
        <v>#REF!</v>
      </c>
      <c r="AA488" s="36" t="e">
        <f t="shared" si="459"/>
        <v>#REF!</v>
      </c>
      <c r="AC488" s="16" t="e">
        <f t="shared" si="460"/>
        <v>#REF!</v>
      </c>
      <c r="AD488" s="3" t="e">
        <f t="shared" si="461"/>
        <v>#REF!</v>
      </c>
      <c r="AE488" s="97" t="e">
        <f t="shared" si="461"/>
        <v>#REF!</v>
      </c>
      <c r="AF488" s="97" t="e">
        <f t="shared" si="462"/>
        <v>#REF!</v>
      </c>
      <c r="AG488" s="3" t="e">
        <f t="shared" si="463"/>
        <v>#REF!</v>
      </c>
      <c r="AH488" s="16" t="e">
        <f t="shared" si="464"/>
        <v>#REF!</v>
      </c>
      <c r="AI488" s="16">
        <f t="shared" si="465"/>
        <v>2760</v>
      </c>
      <c r="AK488" s="3">
        <f t="shared" si="466"/>
        <v>1935</v>
      </c>
      <c r="AL488" s="204">
        <f t="shared" si="467"/>
        <v>1931.9999999999998</v>
      </c>
    </row>
    <row r="489" spans="1:47" ht="13.5" hidden="1" outlineLevel="1" x14ac:dyDescent="0.15">
      <c r="A489" s="26">
        <v>14036</v>
      </c>
      <c r="B489" s="20" t="s">
        <v>224</v>
      </c>
      <c r="C489" s="16">
        <v>3240</v>
      </c>
      <c r="D489" s="3">
        <v>60</v>
      </c>
      <c r="E489" s="3">
        <v>50</v>
      </c>
      <c r="F489" s="103" t="s">
        <v>141</v>
      </c>
      <c r="G489" s="104" t="s">
        <v>764</v>
      </c>
      <c r="H489" s="104" t="s">
        <v>504</v>
      </c>
      <c r="I489" s="21">
        <f t="shared" si="451"/>
        <v>17940</v>
      </c>
      <c r="J489" s="15"/>
      <c r="K489" s="15">
        <v>0.1</v>
      </c>
      <c r="L489" s="15">
        <v>0.35</v>
      </c>
      <c r="M489" s="58"/>
      <c r="N489" s="58">
        <v>0.03</v>
      </c>
      <c r="O489" s="92">
        <f t="shared" si="452"/>
        <v>0</v>
      </c>
      <c r="P489" s="92" t="e">
        <f t="shared" si="397"/>
        <v>#REF!</v>
      </c>
      <c r="Q489" s="92" t="e">
        <f t="shared" si="398"/>
        <v>#REF!</v>
      </c>
      <c r="R489" s="92">
        <f t="shared" si="453"/>
        <v>0</v>
      </c>
      <c r="S489" s="92" t="e">
        <f t="shared" si="454"/>
        <v>#REF!</v>
      </c>
      <c r="T489" s="3" t="e">
        <f>#REF!</f>
        <v>#REF!</v>
      </c>
      <c r="U489" s="3" t="e">
        <f>#REF!*D489</f>
        <v>#REF!</v>
      </c>
      <c r="V489" s="3">
        <f t="shared" si="455"/>
        <v>194.4</v>
      </c>
      <c r="W489" s="37" t="e">
        <f t="shared" si="456"/>
        <v>#REF!</v>
      </c>
      <c r="X489" s="60" t="e">
        <f>#REF!</f>
        <v>#REF!</v>
      </c>
      <c r="Y489" s="37" t="e">
        <f t="shared" si="457"/>
        <v>#REF!</v>
      </c>
      <c r="Z489" s="16" t="e">
        <f t="shared" si="458"/>
        <v>#REF!</v>
      </c>
      <c r="AA489" s="36" t="e">
        <f t="shared" si="459"/>
        <v>#REF!</v>
      </c>
      <c r="AC489" s="16" t="e">
        <f t="shared" si="460"/>
        <v>#REF!</v>
      </c>
      <c r="AD489" s="3" t="e">
        <f t="shared" si="461"/>
        <v>#REF!</v>
      </c>
      <c r="AE489" s="97" t="e">
        <f t="shared" si="461"/>
        <v>#REF!</v>
      </c>
      <c r="AF489" s="97" t="e">
        <f t="shared" si="462"/>
        <v>#REF!</v>
      </c>
      <c r="AG489" s="3" t="e">
        <f t="shared" si="463"/>
        <v>#REF!</v>
      </c>
      <c r="AH489" s="16" t="e">
        <f t="shared" si="464"/>
        <v>#REF!</v>
      </c>
      <c r="AI489" s="16">
        <f t="shared" si="465"/>
        <v>3240</v>
      </c>
      <c r="AK489" s="3">
        <f t="shared" si="466"/>
        <v>2270</v>
      </c>
      <c r="AL489" s="204">
        <f t="shared" si="467"/>
        <v>2268</v>
      </c>
    </row>
    <row r="490" spans="1:47" ht="13.5" hidden="1" outlineLevel="1" x14ac:dyDescent="0.15">
      <c r="A490" s="26">
        <v>14066</v>
      </c>
      <c r="B490" s="20" t="s">
        <v>256</v>
      </c>
      <c r="C490" s="16">
        <v>1200</v>
      </c>
      <c r="D490" s="3">
        <v>30</v>
      </c>
      <c r="E490" s="3">
        <v>20</v>
      </c>
      <c r="F490" s="103" t="s">
        <v>141</v>
      </c>
      <c r="G490" s="104" t="s">
        <v>764</v>
      </c>
      <c r="H490" s="104" t="s">
        <v>504</v>
      </c>
      <c r="I490" s="21">
        <f t="shared" si="451"/>
        <v>17940</v>
      </c>
      <c r="J490" s="15"/>
      <c r="K490" s="15">
        <v>0.1</v>
      </c>
      <c r="L490" s="15">
        <v>0.35</v>
      </c>
      <c r="M490" s="58"/>
      <c r="N490" s="58">
        <v>0.03</v>
      </c>
      <c r="O490" s="92">
        <f t="shared" si="452"/>
        <v>0</v>
      </c>
      <c r="P490" s="92" t="e">
        <f t="shared" si="397"/>
        <v>#REF!</v>
      </c>
      <c r="Q490" s="92" t="e">
        <f t="shared" si="398"/>
        <v>#REF!</v>
      </c>
      <c r="R490" s="92">
        <f t="shared" si="453"/>
        <v>0</v>
      </c>
      <c r="S490" s="92" t="e">
        <f t="shared" si="454"/>
        <v>#REF!</v>
      </c>
      <c r="T490" s="3" t="e">
        <f>#REF!</f>
        <v>#REF!</v>
      </c>
      <c r="U490" s="3" t="e">
        <f>#REF!*D490</f>
        <v>#REF!</v>
      </c>
      <c r="V490" s="3">
        <f t="shared" si="455"/>
        <v>72</v>
      </c>
      <c r="W490" s="37" t="e">
        <f t="shared" si="456"/>
        <v>#REF!</v>
      </c>
      <c r="X490" s="60" t="e">
        <f>#REF!</f>
        <v>#REF!</v>
      </c>
      <c r="Y490" s="37" t="e">
        <f t="shared" si="457"/>
        <v>#REF!</v>
      </c>
      <c r="Z490" s="16" t="e">
        <f t="shared" si="458"/>
        <v>#REF!</v>
      </c>
      <c r="AA490" s="36" t="e">
        <f t="shared" si="459"/>
        <v>#REF!</v>
      </c>
      <c r="AC490" s="16" t="e">
        <f t="shared" si="460"/>
        <v>#REF!</v>
      </c>
      <c r="AD490" s="3" t="e">
        <f t="shared" si="461"/>
        <v>#REF!</v>
      </c>
      <c r="AE490" s="97" t="e">
        <f t="shared" si="461"/>
        <v>#REF!</v>
      </c>
      <c r="AF490" s="97" t="e">
        <f t="shared" si="462"/>
        <v>#REF!</v>
      </c>
      <c r="AG490" s="3" t="e">
        <f t="shared" si="463"/>
        <v>#REF!</v>
      </c>
      <c r="AH490" s="16" t="e">
        <f t="shared" si="464"/>
        <v>#REF!</v>
      </c>
      <c r="AI490" s="16">
        <f t="shared" si="465"/>
        <v>1200</v>
      </c>
      <c r="AK490" s="3">
        <f t="shared" si="466"/>
        <v>840</v>
      </c>
      <c r="AL490" s="204">
        <f t="shared" si="467"/>
        <v>840</v>
      </c>
    </row>
    <row r="491" spans="1:47" ht="13.5" hidden="1" outlineLevel="1" x14ac:dyDescent="0.15">
      <c r="A491" s="26">
        <v>14067</v>
      </c>
      <c r="B491" s="20" t="s">
        <v>257</v>
      </c>
      <c r="C491" s="16">
        <v>3840</v>
      </c>
      <c r="D491" s="3">
        <v>50</v>
      </c>
      <c r="E491" s="3">
        <v>40</v>
      </c>
      <c r="F491" s="103" t="s">
        <v>141</v>
      </c>
      <c r="G491" s="104" t="s">
        <v>764</v>
      </c>
      <c r="H491" s="104" t="s">
        <v>504</v>
      </c>
      <c r="I491" s="21">
        <f t="shared" si="451"/>
        <v>17940</v>
      </c>
      <c r="J491" s="15"/>
      <c r="K491" s="15">
        <v>0.1</v>
      </c>
      <c r="L491" s="15">
        <v>0.35</v>
      </c>
      <c r="M491" s="58"/>
      <c r="N491" s="58">
        <v>0.03</v>
      </c>
      <c r="O491" s="92">
        <f t="shared" si="452"/>
        <v>0</v>
      </c>
      <c r="P491" s="92" t="e">
        <f t="shared" si="397"/>
        <v>#REF!</v>
      </c>
      <c r="Q491" s="92" t="e">
        <f t="shared" si="398"/>
        <v>#REF!</v>
      </c>
      <c r="R491" s="92">
        <f t="shared" si="453"/>
        <v>0</v>
      </c>
      <c r="S491" s="92" t="e">
        <f t="shared" si="454"/>
        <v>#REF!</v>
      </c>
      <c r="T491" s="3" t="e">
        <f>#REF!</f>
        <v>#REF!</v>
      </c>
      <c r="U491" s="3" t="e">
        <f>#REF!*D491</f>
        <v>#REF!</v>
      </c>
      <c r="V491" s="3">
        <f t="shared" si="455"/>
        <v>230.39999999999998</v>
      </c>
      <c r="W491" s="37" t="e">
        <f t="shared" si="456"/>
        <v>#REF!</v>
      </c>
      <c r="X491" s="60" t="e">
        <f>#REF!</f>
        <v>#REF!</v>
      </c>
      <c r="Y491" s="37" t="e">
        <f t="shared" si="457"/>
        <v>#REF!</v>
      </c>
      <c r="Z491" s="16" t="e">
        <f t="shared" si="458"/>
        <v>#REF!</v>
      </c>
      <c r="AA491" s="36" t="e">
        <f t="shared" si="459"/>
        <v>#REF!</v>
      </c>
      <c r="AC491" s="16" t="e">
        <f t="shared" si="460"/>
        <v>#REF!</v>
      </c>
      <c r="AD491" s="3" t="e">
        <f t="shared" si="461"/>
        <v>#REF!</v>
      </c>
      <c r="AE491" s="97" t="e">
        <f t="shared" si="461"/>
        <v>#REF!</v>
      </c>
      <c r="AF491" s="97" t="e">
        <f t="shared" si="462"/>
        <v>#REF!</v>
      </c>
      <c r="AG491" s="3" t="e">
        <f t="shared" si="463"/>
        <v>#REF!</v>
      </c>
      <c r="AH491" s="16" t="e">
        <f t="shared" si="464"/>
        <v>#REF!</v>
      </c>
      <c r="AI491" s="16">
        <f t="shared" si="465"/>
        <v>3840</v>
      </c>
      <c r="AK491" s="3">
        <f t="shared" si="466"/>
        <v>2690</v>
      </c>
      <c r="AL491" s="204">
        <f t="shared" si="467"/>
        <v>2688</v>
      </c>
    </row>
    <row r="492" spans="1:47" ht="13.5" hidden="1" outlineLevel="1" x14ac:dyDescent="0.15">
      <c r="A492" s="26">
        <v>14053</v>
      </c>
      <c r="B492" s="20" t="s">
        <v>225</v>
      </c>
      <c r="C492" s="16">
        <v>4200</v>
      </c>
      <c r="D492" s="3">
        <v>80</v>
      </c>
      <c r="E492" s="3">
        <v>60</v>
      </c>
      <c r="F492" s="103" t="s">
        <v>141</v>
      </c>
      <c r="G492" s="104" t="s">
        <v>764</v>
      </c>
      <c r="H492" s="104" t="s">
        <v>504</v>
      </c>
      <c r="I492" s="21">
        <f t="shared" si="451"/>
        <v>17940</v>
      </c>
      <c r="J492" s="15"/>
      <c r="K492" s="15">
        <v>0.1</v>
      </c>
      <c r="L492" s="15">
        <v>0.35</v>
      </c>
      <c r="M492" s="58"/>
      <c r="N492" s="58">
        <v>0.03</v>
      </c>
      <c r="O492" s="92">
        <f t="shared" si="452"/>
        <v>0</v>
      </c>
      <c r="P492" s="92" t="e">
        <f t="shared" si="397"/>
        <v>#REF!</v>
      </c>
      <c r="Q492" s="92" t="e">
        <f t="shared" si="398"/>
        <v>#REF!</v>
      </c>
      <c r="R492" s="92">
        <f t="shared" si="453"/>
        <v>0</v>
      </c>
      <c r="S492" s="92" t="e">
        <f t="shared" si="454"/>
        <v>#REF!</v>
      </c>
      <c r="T492" s="3" t="e">
        <f>#REF!</f>
        <v>#REF!</v>
      </c>
      <c r="U492" s="3" t="e">
        <f>#REF!*D492</f>
        <v>#REF!</v>
      </c>
      <c r="V492" s="3">
        <f t="shared" si="455"/>
        <v>252</v>
      </c>
      <c r="W492" s="37" t="e">
        <f t="shared" si="456"/>
        <v>#REF!</v>
      </c>
      <c r="X492" s="60" t="e">
        <f>#REF!</f>
        <v>#REF!</v>
      </c>
      <c r="Y492" s="37" t="e">
        <f t="shared" si="457"/>
        <v>#REF!</v>
      </c>
      <c r="Z492" s="16" t="e">
        <f t="shared" si="458"/>
        <v>#REF!</v>
      </c>
      <c r="AA492" s="36" t="e">
        <f t="shared" si="459"/>
        <v>#REF!</v>
      </c>
      <c r="AC492" s="16" t="e">
        <f t="shared" si="460"/>
        <v>#REF!</v>
      </c>
      <c r="AD492" s="3" t="e">
        <f t="shared" si="461"/>
        <v>#REF!</v>
      </c>
      <c r="AE492" s="97" t="e">
        <f t="shared" si="461"/>
        <v>#REF!</v>
      </c>
      <c r="AF492" s="97" t="e">
        <f t="shared" si="462"/>
        <v>#REF!</v>
      </c>
      <c r="AG492" s="3" t="e">
        <f t="shared" si="463"/>
        <v>#REF!</v>
      </c>
      <c r="AH492" s="16" t="e">
        <f t="shared" si="464"/>
        <v>#REF!</v>
      </c>
      <c r="AI492" s="16">
        <f t="shared" si="465"/>
        <v>4200</v>
      </c>
      <c r="AK492" s="3">
        <f t="shared" si="466"/>
        <v>2940</v>
      </c>
      <c r="AL492" s="204">
        <f t="shared" si="467"/>
        <v>2940</v>
      </c>
    </row>
    <row r="493" spans="1:47" ht="13.5" hidden="1" outlineLevel="1" x14ac:dyDescent="0.15">
      <c r="A493" s="26">
        <v>14054</v>
      </c>
      <c r="B493" s="20" t="s">
        <v>226</v>
      </c>
      <c r="C493" s="16">
        <v>1920</v>
      </c>
      <c r="D493" s="3">
        <v>40</v>
      </c>
      <c r="E493" s="3">
        <v>30</v>
      </c>
      <c r="F493" s="103" t="s">
        <v>141</v>
      </c>
      <c r="G493" s="104" t="s">
        <v>764</v>
      </c>
      <c r="H493" s="104" t="s">
        <v>504</v>
      </c>
      <c r="I493" s="21">
        <f t="shared" si="451"/>
        <v>17940</v>
      </c>
      <c r="J493" s="15"/>
      <c r="K493" s="15">
        <v>0.1</v>
      </c>
      <c r="L493" s="15">
        <v>0.35</v>
      </c>
      <c r="M493" s="58"/>
      <c r="N493" s="58">
        <v>0.03</v>
      </c>
      <c r="O493" s="92">
        <f t="shared" si="452"/>
        <v>0</v>
      </c>
      <c r="P493" s="92" t="e">
        <f t="shared" si="397"/>
        <v>#REF!</v>
      </c>
      <c r="Q493" s="92" t="e">
        <f t="shared" si="398"/>
        <v>#REF!</v>
      </c>
      <c r="R493" s="92">
        <f t="shared" si="453"/>
        <v>0</v>
      </c>
      <c r="S493" s="92" t="e">
        <f t="shared" si="454"/>
        <v>#REF!</v>
      </c>
      <c r="T493" s="3" t="e">
        <f>#REF!</f>
        <v>#REF!</v>
      </c>
      <c r="U493" s="3" t="e">
        <f>#REF!*D493</f>
        <v>#REF!</v>
      </c>
      <c r="V493" s="3">
        <f t="shared" si="455"/>
        <v>115.19999999999999</v>
      </c>
      <c r="W493" s="37" t="e">
        <f t="shared" si="456"/>
        <v>#REF!</v>
      </c>
      <c r="X493" s="60" t="e">
        <f>#REF!</f>
        <v>#REF!</v>
      </c>
      <c r="Y493" s="37" t="e">
        <f t="shared" si="457"/>
        <v>#REF!</v>
      </c>
      <c r="Z493" s="16" t="e">
        <f t="shared" si="458"/>
        <v>#REF!</v>
      </c>
      <c r="AA493" s="36" t="e">
        <f t="shared" si="459"/>
        <v>#REF!</v>
      </c>
      <c r="AC493" s="16" t="e">
        <f t="shared" si="460"/>
        <v>#REF!</v>
      </c>
      <c r="AD493" s="3" t="e">
        <f t="shared" si="461"/>
        <v>#REF!</v>
      </c>
      <c r="AE493" s="97" t="e">
        <f t="shared" si="461"/>
        <v>#REF!</v>
      </c>
      <c r="AF493" s="97" t="e">
        <f t="shared" si="462"/>
        <v>#REF!</v>
      </c>
      <c r="AG493" s="3" t="e">
        <f t="shared" si="463"/>
        <v>#REF!</v>
      </c>
      <c r="AH493" s="16" t="e">
        <f t="shared" si="464"/>
        <v>#REF!</v>
      </c>
      <c r="AI493" s="16">
        <f t="shared" si="465"/>
        <v>1920</v>
      </c>
      <c r="AK493" s="3">
        <f t="shared" si="466"/>
        <v>1345</v>
      </c>
      <c r="AL493" s="204">
        <f t="shared" si="467"/>
        <v>1344</v>
      </c>
    </row>
    <row r="494" spans="1:47" s="12" customFormat="1" ht="13.5" hidden="1" outlineLevel="1" x14ac:dyDescent="0.15">
      <c r="A494" s="26">
        <v>14079</v>
      </c>
      <c r="B494" s="20" t="s">
        <v>386</v>
      </c>
      <c r="C494" s="16">
        <v>1500</v>
      </c>
      <c r="D494" s="3">
        <v>25</v>
      </c>
      <c r="E494" s="3">
        <v>15</v>
      </c>
      <c r="F494" s="103" t="s">
        <v>141</v>
      </c>
      <c r="G494" s="104" t="s">
        <v>764</v>
      </c>
      <c r="H494" s="104" t="s">
        <v>504</v>
      </c>
      <c r="I494" s="21">
        <f t="shared" si="451"/>
        <v>17940</v>
      </c>
      <c r="J494" s="15"/>
      <c r="K494" s="15">
        <v>0.1</v>
      </c>
      <c r="L494" s="15">
        <v>0.35</v>
      </c>
      <c r="M494" s="58"/>
      <c r="N494" s="58">
        <v>0.03</v>
      </c>
      <c r="O494" s="92">
        <f t="shared" si="452"/>
        <v>0</v>
      </c>
      <c r="P494" s="92" t="e">
        <f t="shared" si="397"/>
        <v>#REF!</v>
      </c>
      <c r="Q494" s="92" t="e">
        <f t="shared" si="398"/>
        <v>#REF!</v>
      </c>
      <c r="R494" s="92">
        <f t="shared" si="453"/>
        <v>0</v>
      </c>
      <c r="S494" s="92" t="e">
        <f t="shared" si="454"/>
        <v>#REF!</v>
      </c>
      <c r="T494" s="3" t="e">
        <f>#REF!</f>
        <v>#REF!</v>
      </c>
      <c r="U494" s="3" t="e">
        <f>#REF!*D494</f>
        <v>#REF!</v>
      </c>
      <c r="V494" s="3">
        <f t="shared" si="455"/>
        <v>90</v>
      </c>
      <c r="W494" s="37" t="e">
        <f t="shared" si="456"/>
        <v>#REF!</v>
      </c>
      <c r="X494" s="60" t="e">
        <f>#REF!</f>
        <v>#REF!</v>
      </c>
      <c r="Y494" s="37" t="e">
        <f t="shared" si="457"/>
        <v>#REF!</v>
      </c>
      <c r="Z494" s="16" t="e">
        <f t="shared" si="458"/>
        <v>#REF!</v>
      </c>
      <c r="AA494" s="36" t="e">
        <f t="shared" si="459"/>
        <v>#REF!</v>
      </c>
      <c r="AB494" s="49"/>
      <c r="AC494" s="16" t="e">
        <f t="shared" si="460"/>
        <v>#REF!</v>
      </c>
      <c r="AD494" s="3" t="e">
        <f t="shared" si="461"/>
        <v>#REF!</v>
      </c>
      <c r="AE494" s="97" t="e">
        <f t="shared" si="461"/>
        <v>#REF!</v>
      </c>
      <c r="AF494" s="97" t="e">
        <f t="shared" si="462"/>
        <v>#REF!</v>
      </c>
      <c r="AG494" s="3" t="e">
        <f t="shared" si="463"/>
        <v>#REF!</v>
      </c>
      <c r="AH494" s="16" t="e">
        <f t="shared" si="464"/>
        <v>#REF!</v>
      </c>
      <c r="AI494" s="16">
        <f t="shared" si="465"/>
        <v>1500</v>
      </c>
      <c r="AK494" s="3">
        <f t="shared" si="466"/>
        <v>1050</v>
      </c>
      <c r="AL494" s="204">
        <f t="shared" si="467"/>
        <v>1050</v>
      </c>
      <c r="AM494" s="180"/>
      <c r="AN494" s="180"/>
      <c r="AO494" s="182"/>
      <c r="AQ494" s="177"/>
      <c r="AR494" s="185"/>
      <c r="AT494" s="177"/>
      <c r="AU494" s="185"/>
    </row>
    <row r="495" spans="1:47" ht="13.5" hidden="1" x14ac:dyDescent="0.15">
      <c r="A495" s="25">
        <v>16000</v>
      </c>
      <c r="B495" s="25" t="s">
        <v>129</v>
      </c>
      <c r="C495" s="56"/>
      <c r="D495" s="56"/>
      <c r="E495" s="56"/>
      <c r="F495" s="128"/>
      <c r="G495" s="137"/>
      <c r="H495" s="137"/>
      <c r="I495" s="5"/>
      <c r="J495" s="6"/>
      <c r="K495" s="7"/>
      <c r="L495" s="7"/>
      <c r="M495" s="7"/>
      <c r="N495" s="7"/>
      <c r="O495" s="8"/>
      <c r="P495" s="8"/>
      <c r="Q495" s="8"/>
      <c r="R495" s="8"/>
      <c r="S495" s="8"/>
      <c r="T495" s="6"/>
      <c r="U495" s="6"/>
      <c r="V495" s="6"/>
      <c r="W495" s="5"/>
      <c r="X495" s="5"/>
      <c r="Y495" s="5"/>
      <c r="Z495" s="5"/>
      <c r="AA495" s="10"/>
      <c r="AB495" s="11"/>
      <c r="AC495" s="56"/>
      <c r="AD495" s="56"/>
      <c r="AE495" s="116"/>
      <c r="AF495" s="116"/>
      <c r="AG495" s="18"/>
      <c r="AH495" s="56"/>
      <c r="AI495" s="56"/>
      <c r="AK495" s="5"/>
      <c r="AL495" s="204"/>
    </row>
    <row r="496" spans="1:47" ht="13.5" hidden="1" outlineLevel="1" collapsed="1" x14ac:dyDescent="0.15">
      <c r="A496" s="26">
        <v>16013</v>
      </c>
      <c r="B496" s="20" t="s">
        <v>177</v>
      </c>
      <c r="C496" s="16">
        <v>220</v>
      </c>
      <c r="D496" s="3">
        <v>15</v>
      </c>
      <c r="E496" s="3"/>
      <c r="F496" s="102"/>
      <c r="G496" s="104">
        <v>111</v>
      </c>
      <c r="H496" s="104" t="s">
        <v>179</v>
      </c>
      <c r="I496" s="21">
        <f>((247*12)+(52*7)+(52*5))*60/12</f>
        <v>17940</v>
      </c>
      <c r="J496" s="3">
        <v>28500</v>
      </c>
      <c r="K496" s="15">
        <v>0.15</v>
      </c>
      <c r="L496" s="15"/>
      <c r="M496" s="58"/>
      <c r="N496" s="58">
        <v>0.03</v>
      </c>
      <c r="O496" s="92">
        <f>J496/I496*D496</f>
        <v>23.829431438127092</v>
      </c>
      <c r="P496" s="92" t="e">
        <f t="shared" si="397"/>
        <v>#REF!</v>
      </c>
      <c r="Q496" s="92" t="e">
        <f t="shared" si="398"/>
        <v>#REF!</v>
      </c>
      <c r="R496" s="92">
        <f>(C496*M496)</f>
        <v>0</v>
      </c>
      <c r="S496" s="92" t="e">
        <f>(C496-T496-U496)*N496</f>
        <v>#REF!</v>
      </c>
      <c r="T496" s="3" t="e">
        <f>#REF!</f>
        <v>#REF!</v>
      </c>
      <c r="U496" s="3" t="e">
        <f>#REF!*D496</f>
        <v>#REF!</v>
      </c>
      <c r="V496" s="3">
        <f>C496*0.06</f>
        <v>13.2</v>
      </c>
      <c r="W496" s="37" t="e">
        <f>SUM(O496:V496)</f>
        <v>#REF!</v>
      </c>
      <c r="X496" s="60" t="e">
        <f>#REF!</f>
        <v>#REF!</v>
      </c>
      <c r="Y496" s="37" t="e">
        <f t="shared" ref="Y496" si="468">O496*X496</f>
        <v>#REF!</v>
      </c>
      <c r="Z496" s="16" t="e">
        <f>W496+Y496</f>
        <v>#REF!</v>
      </c>
      <c r="AA496" s="36" t="e">
        <f>(C496-Z496)/Z496</f>
        <v>#REF!</v>
      </c>
      <c r="AC496" s="16" t="e">
        <f>AD496+AE496+AF496</f>
        <v>#REF!</v>
      </c>
      <c r="AD496" s="3" t="e">
        <f>T496</f>
        <v>#REF!</v>
      </c>
      <c r="AE496" s="97" t="e">
        <f>U496</f>
        <v>#REF!</v>
      </c>
      <c r="AF496" s="97" t="e">
        <f>(C496-Z496)*0.15</f>
        <v>#REF!</v>
      </c>
      <c r="AG496" s="3" t="e">
        <f>AE496+AF496</f>
        <v>#REF!</v>
      </c>
      <c r="AH496" s="16" t="e">
        <f>AI496-AC496</f>
        <v>#REF!</v>
      </c>
      <c r="AI496" s="16">
        <f>C496</f>
        <v>220</v>
      </c>
      <c r="AK496" s="3">
        <f>CEILING(AL496,5)</f>
        <v>155</v>
      </c>
      <c r="AL496" s="204">
        <f>C496*0.7</f>
        <v>154</v>
      </c>
      <c r="AM496" s="46" t="s">
        <v>855</v>
      </c>
    </row>
    <row r="497" spans="1:47" ht="13.5" hidden="1" x14ac:dyDescent="0.15">
      <c r="A497" s="25">
        <v>18000</v>
      </c>
      <c r="B497" s="25" t="s">
        <v>271</v>
      </c>
      <c r="C497" s="56"/>
      <c r="D497" s="56"/>
      <c r="E497" s="56"/>
      <c r="F497" s="128"/>
      <c r="G497" s="137"/>
      <c r="H497" s="137"/>
      <c r="I497" s="5"/>
      <c r="J497" s="6"/>
      <c r="K497" s="7"/>
      <c r="L497" s="7"/>
      <c r="M497" s="7"/>
      <c r="N497" s="7"/>
      <c r="O497" s="8"/>
      <c r="P497" s="8"/>
      <c r="Q497" s="8"/>
      <c r="R497" s="8"/>
      <c r="S497" s="8"/>
      <c r="T497" s="6"/>
      <c r="U497" s="6"/>
      <c r="V497" s="6"/>
      <c r="W497" s="5"/>
      <c r="X497" s="5"/>
      <c r="Y497" s="5"/>
      <c r="Z497" s="5"/>
      <c r="AA497" s="10"/>
      <c r="AB497" s="11"/>
      <c r="AC497" s="56"/>
      <c r="AD497" s="56"/>
      <c r="AE497" s="116"/>
      <c r="AF497" s="116"/>
      <c r="AG497" s="18"/>
      <c r="AH497" s="56"/>
      <c r="AI497" s="56"/>
      <c r="AK497" s="5"/>
      <c r="AL497" s="204"/>
    </row>
    <row r="498" spans="1:47" ht="13.5" hidden="1" outlineLevel="1" x14ac:dyDescent="0.15">
      <c r="A498" s="26">
        <v>18001</v>
      </c>
      <c r="B498" s="20" t="s">
        <v>216</v>
      </c>
      <c r="C498" s="16">
        <v>850</v>
      </c>
      <c r="D498" s="3">
        <v>40</v>
      </c>
      <c r="E498" s="3"/>
      <c r="F498" s="102"/>
      <c r="G498" s="104">
        <v>104</v>
      </c>
      <c r="H498" s="104" t="s">
        <v>853</v>
      </c>
      <c r="I498" s="21">
        <f t="shared" ref="I498:I510" si="469">((247*12)+(52*7)+(52*5))*60/12</f>
        <v>17940</v>
      </c>
      <c r="J498" s="3">
        <v>0</v>
      </c>
      <c r="K498" s="15">
        <v>0.15</v>
      </c>
      <c r="L498" s="15">
        <v>0.35</v>
      </c>
      <c r="M498" s="58"/>
      <c r="N498" s="58">
        <v>0.03</v>
      </c>
      <c r="O498" s="92">
        <f t="shared" ref="O498:O510" si="470">J498/I498*D498</f>
        <v>0</v>
      </c>
      <c r="P498" s="92" t="e">
        <f t="shared" si="397"/>
        <v>#REF!</v>
      </c>
      <c r="Q498" s="92" t="e">
        <f t="shared" si="398"/>
        <v>#REF!</v>
      </c>
      <c r="R498" s="92">
        <f t="shared" ref="R498:R510" si="471">(C498*M498)</f>
        <v>0</v>
      </c>
      <c r="S498" s="92" t="e">
        <f t="shared" ref="S498:S510" si="472">(C498-T498-U498)*N498</f>
        <v>#REF!</v>
      </c>
      <c r="T498" s="3" t="e">
        <f>#REF!</f>
        <v>#REF!</v>
      </c>
      <c r="U498" s="3" t="e">
        <f>#REF!*D498</f>
        <v>#REF!</v>
      </c>
      <c r="V498" s="3">
        <f t="shared" ref="V498:V507" si="473">C498*0.06</f>
        <v>51</v>
      </c>
      <c r="W498" s="37" t="e">
        <f t="shared" ref="W498:W510" si="474">SUM(O498:V498)</f>
        <v>#REF!</v>
      </c>
      <c r="X498" s="60" t="e">
        <f>#REF!</f>
        <v>#REF!</v>
      </c>
      <c r="Y498" s="37" t="e">
        <f t="shared" ref="Y498:Y507" si="475">21000/I498*D498*X498</f>
        <v>#REF!</v>
      </c>
      <c r="Z498" s="16" t="e">
        <f t="shared" ref="Z498:Z510" si="476">W498+Y498</f>
        <v>#REF!</v>
      </c>
      <c r="AA498" s="36" t="e">
        <f t="shared" ref="AA498:AA510" si="477">(C498-Z498)/Z498</f>
        <v>#REF!</v>
      </c>
      <c r="AC498" s="16" t="e">
        <f t="shared" ref="AC498:AC510" si="478">AD498+AE498+AF498</f>
        <v>#REF!</v>
      </c>
      <c r="AD498" s="3" t="e">
        <f t="shared" ref="AD498:AE510" si="479">T498</f>
        <v>#REF!</v>
      </c>
      <c r="AE498" s="97" t="e">
        <f t="shared" si="479"/>
        <v>#REF!</v>
      </c>
      <c r="AF498" s="97" t="e">
        <f t="shared" ref="AF498:AF510" si="480">(C498-Z498)*0.15</f>
        <v>#REF!</v>
      </c>
      <c r="AG498" s="3" t="e">
        <f t="shared" ref="AG498:AG510" si="481">AE498+AF498</f>
        <v>#REF!</v>
      </c>
      <c r="AH498" s="16" t="e">
        <f t="shared" ref="AH498:AH510" si="482">AI498-AC498</f>
        <v>#REF!</v>
      </c>
      <c r="AI498" s="16">
        <f t="shared" ref="AI498:AI510" si="483">C498</f>
        <v>850</v>
      </c>
      <c r="AK498" s="3">
        <f t="shared" ref="AK498:AK499" si="484">CEILING(AL498,5)</f>
        <v>595</v>
      </c>
      <c r="AL498" s="204">
        <f t="shared" ref="AL498:AL499" si="485">C498*0.7</f>
        <v>595</v>
      </c>
    </row>
    <row r="499" spans="1:47" ht="13.5" hidden="1" outlineLevel="1" x14ac:dyDescent="0.15">
      <c r="A499" s="26">
        <v>18002</v>
      </c>
      <c r="B499" s="20" t="s">
        <v>217</v>
      </c>
      <c r="C499" s="16">
        <v>1400</v>
      </c>
      <c r="D499" s="3">
        <v>70</v>
      </c>
      <c r="E499" s="3"/>
      <c r="F499" s="102"/>
      <c r="G499" s="104">
        <v>104</v>
      </c>
      <c r="H499" s="104" t="s">
        <v>853</v>
      </c>
      <c r="I499" s="21">
        <f t="shared" si="469"/>
        <v>17940</v>
      </c>
      <c r="J499" s="3">
        <v>0</v>
      </c>
      <c r="K499" s="15">
        <v>0.15</v>
      </c>
      <c r="L499" s="15">
        <v>0.35</v>
      </c>
      <c r="M499" s="58"/>
      <c r="N499" s="58">
        <v>0.03</v>
      </c>
      <c r="O499" s="92">
        <f t="shared" si="470"/>
        <v>0</v>
      </c>
      <c r="P499" s="92" t="e">
        <f t="shared" si="397"/>
        <v>#REF!</v>
      </c>
      <c r="Q499" s="92" t="e">
        <f t="shared" si="398"/>
        <v>#REF!</v>
      </c>
      <c r="R499" s="92">
        <f t="shared" si="471"/>
        <v>0</v>
      </c>
      <c r="S499" s="92" t="e">
        <f t="shared" si="472"/>
        <v>#REF!</v>
      </c>
      <c r="T499" s="3" t="e">
        <f>#REF!</f>
        <v>#REF!</v>
      </c>
      <c r="U499" s="3" t="e">
        <f>#REF!*D499</f>
        <v>#REF!</v>
      </c>
      <c r="V499" s="3">
        <f t="shared" si="473"/>
        <v>84</v>
      </c>
      <c r="W499" s="37" t="e">
        <f t="shared" si="474"/>
        <v>#REF!</v>
      </c>
      <c r="X499" s="60" t="e">
        <f>#REF!</f>
        <v>#REF!</v>
      </c>
      <c r="Y499" s="37" t="e">
        <f t="shared" si="475"/>
        <v>#REF!</v>
      </c>
      <c r="Z499" s="16" t="e">
        <f t="shared" si="476"/>
        <v>#REF!</v>
      </c>
      <c r="AA499" s="36" t="e">
        <f t="shared" si="477"/>
        <v>#REF!</v>
      </c>
      <c r="AC499" s="16" t="e">
        <f t="shared" si="478"/>
        <v>#REF!</v>
      </c>
      <c r="AD499" s="3" t="e">
        <f t="shared" si="479"/>
        <v>#REF!</v>
      </c>
      <c r="AE499" s="97" t="e">
        <f t="shared" si="479"/>
        <v>#REF!</v>
      </c>
      <c r="AF499" s="97" t="e">
        <f t="shared" si="480"/>
        <v>#REF!</v>
      </c>
      <c r="AG499" s="3" t="e">
        <f t="shared" si="481"/>
        <v>#REF!</v>
      </c>
      <c r="AH499" s="16" t="e">
        <f t="shared" si="482"/>
        <v>#REF!</v>
      </c>
      <c r="AI499" s="16">
        <f t="shared" si="483"/>
        <v>1400</v>
      </c>
      <c r="AK499" s="3">
        <f t="shared" si="484"/>
        <v>980</v>
      </c>
      <c r="AL499" s="204">
        <f t="shared" si="485"/>
        <v>979.99999999999989</v>
      </c>
    </row>
    <row r="500" spans="1:47" ht="13.5" hidden="1" outlineLevel="1" x14ac:dyDescent="0.15">
      <c r="A500" s="26">
        <v>18003</v>
      </c>
      <c r="B500" s="20" t="s">
        <v>232</v>
      </c>
      <c r="C500" s="16">
        <v>600</v>
      </c>
      <c r="D500" s="3">
        <v>40</v>
      </c>
      <c r="E500" s="3"/>
      <c r="F500" s="102"/>
      <c r="G500" s="104">
        <v>104</v>
      </c>
      <c r="H500" s="104" t="s">
        <v>853</v>
      </c>
      <c r="I500" s="21">
        <f t="shared" si="469"/>
        <v>17940</v>
      </c>
      <c r="J500" s="3">
        <v>0</v>
      </c>
      <c r="K500" s="15"/>
      <c r="L500" s="15">
        <v>0.35</v>
      </c>
      <c r="M500" s="58"/>
      <c r="N500" s="58">
        <v>0.02</v>
      </c>
      <c r="O500" s="92">
        <f t="shared" si="470"/>
        <v>0</v>
      </c>
      <c r="P500" s="92" t="e">
        <f t="shared" si="397"/>
        <v>#REF!</v>
      </c>
      <c r="Q500" s="92" t="e">
        <f t="shared" si="398"/>
        <v>#REF!</v>
      </c>
      <c r="R500" s="92">
        <f t="shared" si="471"/>
        <v>0</v>
      </c>
      <c r="S500" s="92" t="e">
        <f t="shared" si="472"/>
        <v>#REF!</v>
      </c>
      <c r="T500" s="3" t="e">
        <f>#REF!</f>
        <v>#REF!</v>
      </c>
      <c r="U500" s="3" t="e">
        <f>#REF!*D500</f>
        <v>#REF!</v>
      </c>
      <c r="V500" s="3">
        <f t="shared" si="473"/>
        <v>36</v>
      </c>
      <c r="W500" s="37" t="e">
        <f t="shared" si="474"/>
        <v>#REF!</v>
      </c>
      <c r="X500" s="60" t="e">
        <f>#REF!</f>
        <v>#REF!</v>
      </c>
      <c r="Y500" s="37" t="e">
        <f t="shared" si="475"/>
        <v>#REF!</v>
      </c>
      <c r="Z500" s="16" t="e">
        <f t="shared" si="476"/>
        <v>#REF!</v>
      </c>
      <c r="AA500" s="36" t="e">
        <f t="shared" si="477"/>
        <v>#REF!</v>
      </c>
      <c r="AC500" s="16" t="e">
        <f t="shared" si="478"/>
        <v>#REF!</v>
      </c>
      <c r="AD500" s="3" t="e">
        <f t="shared" si="479"/>
        <v>#REF!</v>
      </c>
      <c r="AE500" s="97" t="e">
        <f t="shared" si="479"/>
        <v>#REF!</v>
      </c>
      <c r="AF500" s="97" t="e">
        <f t="shared" si="480"/>
        <v>#REF!</v>
      </c>
      <c r="AG500" s="3" t="e">
        <f t="shared" si="481"/>
        <v>#REF!</v>
      </c>
      <c r="AH500" s="16" t="e">
        <f t="shared" si="482"/>
        <v>#REF!</v>
      </c>
      <c r="AI500" s="16">
        <f t="shared" si="483"/>
        <v>600</v>
      </c>
      <c r="AK500" s="3" t="s">
        <v>40</v>
      </c>
      <c r="AL500" s="204"/>
    </row>
    <row r="501" spans="1:47" ht="13.5" hidden="1" outlineLevel="1" x14ac:dyDescent="0.15">
      <c r="A501" s="26">
        <v>18004</v>
      </c>
      <c r="B501" s="20" t="s">
        <v>233</v>
      </c>
      <c r="C501" s="16">
        <v>1050</v>
      </c>
      <c r="D501" s="3">
        <v>70</v>
      </c>
      <c r="E501" s="3"/>
      <c r="F501" s="102"/>
      <c r="G501" s="104">
        <v>104</v>
      </c>
      <c r="H501" s="104" t="s">
        <v>853</v>
      </c>
      <c r="I501" s="21">
        <f t="shared" si="469"/>
        <v>17940</v>
      </c>
      <c r="J501" s="3">
        <v>0</v>
      </c>
      <c r="K501" s="15"/>
      <c r="L501" s="15">
        <v>0.35</v>
      </c>
      <c r="M501" s="58"/>
      <c r="N501" s="58">
        <v>0.02</v>
      </c>
      <c r="O501" s="92">
        <f t="shared" si="470"/>
        <v>0</v>
      </c>
      <c r="P501" s="92" t="e">
        <f t="shared" si="397"/>
        <v>#REF!</v>
      </c>
      <c r="Q501" s="92" t="e">
        <f t="shared" si="398"/>
        <v>#REF!</v>
      </c>
      <c r="R501" s="92">
        <f t="shared" si="471"/>
        <v>0</v>
      </c>
      <c r="S501" s="92" t="e">
        <f t="shared" si="472"/>
        <v>#REF!</v>
      </c>
      <c r="T501" s="3" t="e">
        <f>#REF!</f>
        <v>#REF!</v>
      </c>
      <c r="U501" s="3" t="e">
        <f>#REF!*D501</f>
        <v>#REF!</v>
      </c>
      <c r="V501" s="3">
        <f t="shared" si="473"/>
        <v>63</v>
      </c>
      <c r="W501" s="37" t="e">
        <f t="shared" si="474"/>
        <v>#REF!</v>
      </c>
      <c r="X501" s="60" t="e">
        <f>#REF!</f>
        <v>#REF!</v>
      </c>
      <c r="Y501" s="37" t="e">
        <f t="shared" si="475"/>
        <v>#REF!</v>
      </c>
      <c r="Z501" s="16" t="e">
        <f t="shared" si="476"/>
        <v>#REF!</v>
      </c>
      <c r="AA501" s="36" t="e">
        <f t="shared" si="477"/>
        <v>#REF!</v>
      </c>
      <c r="AC501" s="16" t="e">
        <f t="shared" si="478"/>
        <v>#REF!</v>
      </c>
      <c r="AD501" s="3" t="e">
        <f t="shared" si="479"/>
        <v>#REF!</v>
      </c>
      <c r="AE501" s="97" t="e">
        <f t="shared" si="479"/>
        <v>#REF!</v>
      </c>
      <c r="AF501" s="97" t="e">
        <f t="shared" si="480"/>
        <v>#REF!</v>
      </c>
      <c r="AG501" s="3" t="e">
        <f t="shared" si="481"/>
        <v>#REF!</v>
      </c>
      <c r="AH501" s="16" t="e">
        <f t="shared" si="482"/>
        <v>#REF!</v>
      </c>
      <c r="AI501" s="16">
        <f t="shared" si="483"/>
        <v>1050</v>
      </c>
      <c r="AK501" s="3" t="s">
        <v>40</v>
      </c>
      <c r="AL501" s="204"/>
    </row>
    <row r="502" spans="1:47" s="120" customFormat="1" ht="25.5" hidden="1" outlineLevel="1" x14ac:dyDescent="0.15">
      <c r="A502" s="26">
        <v>18005</v>
      </c>
      <c r="B502" s="20" t="s">
        <v>268</v>
      </c>
      <c r="C502" s="16">
        <v>960</v>
      </c>
      <c r="D502" s="158">
        <v>30</v>
      </c>
      <c r="E502" s="147"/>
      <c r="F502" s="148"/>
      <c r="G502" s="149">
        <v>104</v>
      </c>
      <c r="H502" s="149" t="s">
        <v>264</v>
      </c>
      <c r="I502" s="150">
        <f t="shared" si="469"/>
        <v>17940</v>
      </c>
      <c r="J502" s="147">
        <v>0</v>
      </c>
      <c r="K502" s="151"/>
      <c r="L502" s="151">
        <v>0.4</v>
      </c>
      <c r="M502" s="152"/>
      <c r="N502" s="152">
        <v>0.03</v>
      </c>
      <c r="O502" s="153">
        <f t="shared" si="470"/>
        <v>0</v>
      </c>
      <c r="P502" s="153" t="e">
        <f t="shared" si="397"/>
        <v>#REF!</v>
      </c>
      <c r="Q502" s="153" t="e">
        <f t="shared" si="398"/>
        <v>#REF!</v>
      </c>
      <c r="R502" s="153">
        <f t="shared" si="471"/>
        <v>0</v>
      </c>
      <c r="S502" s="153" t="e">
        <f t="shared" si="472"/>
        <v>#REF!</v>
      </c>
      <c r="T502" s="147" t="e">
        <f>#REF!</f>
        <v>#REF!</v>
      </c>
      <c r="U502" s="147" t="e">
        <f>#REF!*D502</f>
        <v>#REF!</v>
      </c>
      <c r="V502" s="147">
        <f t="shared" si="473"/>
        <v>57.599999999999994</v>
      </c>
      <c r="W502" s="154" t="e">
        <f t="shared" si="474"/>
        <v>#REF!</v>
      </c>
      <c r="X502" s="155" t="e">
        <f>#REF!</f>
        <v>#REF!</v>
      </c>
      <c r="Y502" s="154" t="e">
        <f t="shared" si="475"/>
        <v>#REF!</v>
      </c>
      <c r="Z502" s="146" t="e">
        <f t="shared" si="476"/>
        <v>#REF!</v>
      </c>
      <c r="AA502" s="156" t="e">
        <f t="shared" si="477"/>
        <v>#REF!</v>
      </c>
      <c r="AB502" s="157"/>
      <c r="AC502" s="146" t="e">
        <f t="shared" si="478"/>
        <v>#REF!</v>
      </c>
      <c r="AD502" s="147" t="e">
        <f t="shared" si="479"/>
        <v>#REF!</v>
      </c>
      <c r="AE502" s="97" t="e">
        <f t="shared" si="479"/>
        <v>#REF!</v>
      </c>
      <c r="AF502" s="97" t="e">
        <f t="shared" si="480"/>
        <v>#REF!</v>
      </c>
      <c r="AG502" s="147" t="e">
        <f t="shared" si="481"/>
        <v>#REF!</v>
      </c>
      <c r="AH502" s="146" t="e">
        <f t="shared" si="482"/>
        <v>#REF!</v>
      </c>
      <c r="AI502" s="146">
        <f t="shared" si="483"/>
        <v>960</v>
      </c>
      <c r="AK502" s="3">
        <f t="shared" ref="AK502:AK507" si="486">CEILING(AL502,5)</f>
        <v>675</v>
      </c>
      <c r="AL502" s="204">
        <f t="shared" ref="AL502:AL507" si="487">C502*0.7</f>
        <v>672</v>
      </c>
      <c r="AM502" s="176" t="s">
        <v>861</v>
      </c>
      <c r="AN502" s="176"/>
      <c r="AQ502" s="173"/>
      <c r="AR502" s="167"/>
      <c r="AT502" s="173"/>
      <c r="AU502" s="167"/>
    </row>
    <row r="503" spans="1:47" ht="13.5" hidden="1" outlineLevel="1" x14ac:dyDescent="0.15">
      <c r="A503" s="26">
        <v>18006</v>
      </c>
      <c r="B503" s="20" t="s">
        <v>273</v>
      </c>
      <c r="C503" s="16">
        <v>300</v>
      </c>
      <c r="D503" s="63">
        <v>15</v>
      </c>
      <c r="E503" s="3">
        <v>2</v>
      </c>
      <c r="F503" s="103" t="s">
        <v>347</v>
      </c>
      <c r="G503" s="104">
        <v>104</v>
      </c>
      <c r="H503" s="104" t="s">
        <v>264</v>
      </c>
      <c r="I503" s="21">
        <f t="shared" si="469"/>
        <v>17940</v>
      </c>
      <c r="J503" s="3">
        <v>0</v>
      </c>
      <c r="K503" s="15"/>
      <c r="L503" s="151">
        <v>0.4</v>
      </c>
      <c r="M503" s="58"/>
      <c r="N503" s="58">
        <v>0.03</v>
      </c>
      <c r="O503" s="92">
        <f t="shared" si="470"/>
        <v>0</v>
      </c>
      <c r="P503" s="92" t="e">
        <f t="shared" si="397"/>
        <v>#REF!</v>
      </c>
      <c r="Q503" s="92" t="e">
        <f t="shared" si="398"/>
        <v>#REF!</v>
      </c>
      <c r="R503" s="92">
        <f t="shared" si="471"/>
        <v>0</v>
      </c>
      <c r="S503" s="92" t="e">
        <f t="shared" si="472"/>
        <v>#REF!</v>
      </c>
      <c r="T503" s="3" t="e">
        <f>#REF!</f>
        <v>#REF!</v>
      </c>
      <c r="U503" s="3" t="e">
        <f>#REF!*D503</f>
        <v>#REF!</v>
      </c>
      <c r="V503" s="3">
        <f t="shared" si="473"/>
        <v>18</v>
      </c>
      <c r="W503" s="37" t="e">
        <f t="shared" si="474"/>
        <v>#REF!</v>
      </c>
      <c r="X503" s="60" t="e">
        <f>#REF!</f>
        <v>#REF!</v>
      </c>
      <c r="Y503" s="37" t="e">
        <f t="shared" si="475"/>
        <v>#REF!</v>
      </c>
      <c r="Z503" s="16" t="e">
        <f t="shared" si="476"/>
        <v>#REF!</v>
      </c>
      <c r="AA503" s="36" t="e">
        <f t="shared" si="477"/>
        <v>#REF!</v>
      </c>
      <c r="AC503" s="16" t="e">
        <f t="shared" si="478"/>
        <v>#REF!</v>
      </c>
      <c r="AD503" s="3" t="e">
        <f t="shared" si="479"/>
        <v>#REF!</v>
      </c>
      <c r="AE503" s="97" t="e">
        <f t="shared" si="479"/>
        <v>#REF!</v>
      </c>
      <c r="AF503" s="97" t="e">
        <f t="shared" si="480"/>
        <v>#REF!</v>
      </c>
      <c r="AG503" s="3" t="e">
        <f t="shared" si="481"/>
        <v>#REF!</v>
      </c>
      <c r="AH503" s="16" t="e">
        <f t="shared" si="482"/>
        <v>#REF!</v>
      </c>
      <c r="AI503" s="16">
        <f t="shared" si="483"/>
        <v>300</v>
      </c>
      <c r="AK503" s="3">
        <f t="shared" si="486"/>
        <v>210</v>
      </c>
      <c r="AL503" s="204">
        <f t="shared" si="487"/>
        <v>210</v>
      </c>
    </row>
    <row r="504" spans="1:47" ht="38.25" hidden="1" outlineLevel="1" x14ac:dyDescent="0.15">
      <c r="A504" s="26">
        <v>18007</v>
      </c>
      <c r="B504" s="20" t="s">
        <v>265</v>
      </c>
      <c r="C504" s="16">
        <v>600</v>
      </c>
      <c r="D504" s="63">
        <v>30</v>
      </c>
      <c r="E504" s="3"/>
      <c r="F504" s="103"/>
      <c r="G504" s="104">
        <v>104</v>
      </c>
      <c r="H504" s="104" t="s">
        <v>264</v>
      </c>
      <c r="I504" s="21">
        <f t="shared" si="469"/>
        <v>17940</v>
      </c>
      <c r="J504" s="3">
        <v>0</v>
      </c>
      <c r="K504" s="15"/>
      <c r="L504" s="151">
        <v>0.4</v>
      </c>
      <c r="M504" s="58"/>
      <c r="N504" s="58">
        <v>0.03</v>
      </c>
      <c r="O504" s="92">
        <f t="shared" si="470"/>
        <v>0</v>
      </c>
      <c r="P504" s="92" t="e">
        <f t="shared" si="397"/>
        <v>#REF!</v>
      </c>
      <c r="Q504" s="92" t="e">
        <f t="shared" si="398"/>
        <v>#REF!</v>
      </c>
      <c r="R504" s="92">
        <f t="shared" si="471"/>
        <v>0</v>
      </c>
      <c r="S504" s="92" t="e">
        <f t="shared" si="472"/>
        <v>#REF!</v>
      </c>
      <c r="T504" s="3" t="e">
        <f>#REF!</f>
        <v>#REF!</v>
      </c>
      <c r="U504" s="3" t="e">
        <f>#REF!*D504</f>
        <v>#REF!</v>
      </c>
      <c r="V504" s="3">
        <f t="shared" si="473"/>
        <v>36</v>
      </c>
      <c r="W504" s="37" t="e">
        <f t="shared" si="474"/>
        <v>#REF!</v>
      </c>
      <c r="X504" s="60" t="e">
        <f>#REF!</f>
        <v>#REF!</v>
      </c>
      <c r="Y504" s="37" t="e">
        <f t="shared" si="475"/>
        <v>#REF!</v>
      </c>
      <c r="Z504" s="16" t="e">
        <f t="shared" si="476"/>
        <v>#REF!</v>
      </c>
      <c r="AA504" s="36" t="e">
        <f t="shared" si="477"/>
        <v>#REF!</v>
      </c>
      <c r="AC504" s="16" t="e">
        <f t="shared" si="478"/>
        <v>#REF!</v>
      </c>
      <c r="AD504" s="3" t="e">
        <f t="shared" si="479"/>
        <v>#REF!</v>
      </c>
      <c r="AE504" s="97" t="e">
        <f t="shared" si="479"/>
        <v>#REF!</v>
      </c>
      <c r="AF504" s="97" t="e">
        <f t="shared" si="480"/>
        <v>#REF!</v>
      </c>
      <c r="AG504" s="3" t="e">
        <f t="shared" si="481"/>
        <v>#REF!</v>
      </c>
      <c r="AH504" s="16" t="e">
        <f t="shared" si="482"/>
        <v>#REF!</v>
      </c>
      <c r="AI504" s="16">
        <f t="shared" si="483"/>
        <v>600</v>
      </c>
      <c r="AK504" s="3">
        <f t="shared" si="486"/>
        <v>420</v>
      </c>
      <c r="AL504" s="204">
        <f t="shared" si="487"/>
        <v>420</v>
      </c>
    </row>
    <row r="505" spans="1:47" ht="25.5" hidden="1" outlineLevel="1" x14ac:dyDescent="0.15">
      <c r="A505" s="26">
        <v>18008</v>
      </c>
      <c r="B505" s="20" t="s">
        <v>266</v>
      </c>
      <c r="C505" s="16">
        <v>300</v>
      </c>
      <c r="D505" s="63">
        <v>15</v>
      </c>
      <c r="E505" s="3"/>
      <c r="F505" s="103"/>
      <c r="G505" s="104">
        <v>104</v>
      </c>
      <c r="H505" s="104" t="s">
        <v>264</v>
      </c>
      <c r="I505" s="21">
        <f t="shared" si="469"/>
        <v>17940</v>
      </c>
      <c r="J505" s="3">
        <v>0</v>
      </c>
      <c r="K505" s="15"/>
      <c r="L505" s="151">
        <v>0.4</v>
      </c>
      <c r="M505" s="58"/>
      <c r="N505" s="58">
        <v>0.03</v>
      </c>
      <c r="O505" s="92">
        <f t="shared" si="470"/>
        <v>0</v>
      </c>
      <c r="P505" s="92" t="e">
        <f t="shared" si="397"/>
        <v>#REF!</v>
      </c>
      <c r="Q505" s="92" t="e">
        <f t="shared" si="398"/>
        <v>#REF!</v>
      </c>
      <c r="R505" s="92">
        <f t="shared" si="471"/>
        <v>0</v>
      </c>
      <c r="S505" s="92" t="e">
        <f t="shared" si="472"/>
        <v>#REF!</v>
      </c>
      <c r="T505" s="3" t="e">
        <f>#REF!</f>
        <v>#REF!</v>
      </c>
      <c r="U505" s="3" t="e">
        <f>#REF!*D505</f>
        <v>#REF!</v>
      </c>
      <c r="V505" s="3">
        <f t="shared" si="473"/>
        <v>18</v>
      </c>
      <c r="W505" s="37" t="e">
        <f t="shared" si="474"/>
        <v>#REF!</v>
      </c>
      <c r="X505" s="60" t="e">
        <f>#REF!</f>
        <v>#REF!</v>
      </c>
      <c r="Y505" s="37" t="e">
        <f t="shared" si="475"/>
        <v>#REF!</v>
      </c>
      <c r="Z505" s="16" t="e">
        <f t="shared" si="476"/>
        <v>#REF!</v>
      </c>
      <c r="AA505" s="36" t="e">
        <f t="shared" si="477"/>
        <v>#REF!</v>
      </c>
      <c r="AC505" s="16" t="e">
        <f t="shared" si="478"/>
        <v>#REF!</v>
      </c>
      <c r="AD505" s="3" t="e">
        <f t="shared" si="479"/>
        <v>#REF!</v>
      </c>
      <c r="AE505" s="97" t="e">
        <f t="shared" si="479"/>
        <v>#REF!</v>
      </c>
      <c r="AF505" s="97" t="e">
        <f t="shared" si="480"/>
        <v>#REF!</v>
      </c>
      <c r="AG505" s="3" t="e">
        <f t="shared" si="481"/>
        <v>#REF!</v>
      </c>
      <c r="AH505" s="16" t="e">
        <f t="shared" si="482"/>
        <v>#REF!</v>
      </c>
      <c r="AI505" s="16">
        <f t="shared" si="483"/>
        <v>300</v>
      </c>
      <c r="AK505" s="3">
        <f t="shared" si="486"/>
        <v>210</v>
      </c>
      <c r="AL505" s="204">
        <f t="shared" si="487"/>
        <v>210</v>
      </c>
    </row>
    <row r="506" spans="1:47" s="120" customFormat="1" ht="51" hidden="1" outlineLevel="1" x14ac:dyDescent="0.15">
      <c r="A506" s="26">
        <v>18009</v>
      </c>
      <c r="B506" s="20" t="s">
        <v>272</v>
      </c>
      <c r="C506" s="16">
        <v>1200</v>
      </c>
      <c r="D506" s="158">
        <v>60</v>
      </c>
      <c r="E506" s="147"/>
      <c r="F506" s="148"/>
      <c r="G506" s="149">
        <v>104</v>
      </c>
      <c r="H506" s="149" t="s">
        <v>264</v>
      </c>
      <c r="I506" s="150">
        <f t="shared" si="469"/>
        <v>17940</v>
      </c>
      <c r="J506" s="147">
        <v>0</v>
      </c>
      <c r="K506" s="151"/>
      <c r="L506" s="151">
        <v>0.4</v>
      </c>
      <c r="M506" s="152"/>
      <c r="N506" s="152">
        <v>0.03</v>
      </c>
      <c r="O506" s="153">
        <f t="shared" si="470"/>
        <v>0</v>
      </c>
      <c r="P506" s="153" t="e">
        <f t="shared" si="397"/>
        <v>#REF!</v>
      </c>
      <c r="Q506" s="153" t="e">
        <f t="shared" si="398"/>
        <v>#REF!</v>
      </c>
      <c r="R506" s="153">
        <f t="shared" si="471"/>
        <v>0</v>
      </c>
      <c r="S506" s="153" t="e">
        <f t="shared" si="472"/>
        <v>#REF!</v>
      </c>
      <c r="T506" s="147" t="e">
        <f>#REF!</f>
        <v>#REF!</v>
      </c>
      <c r="U506" s="147" t="e">
        <f>#REF!*D506</f>
        <v>#REF!</v>
      </c>
      <c r="V506" s="147">
        <f t="shared" si="473"/>
        <v>72</v>
      </c>
      <c r="W506" s="154" t="e">
        <f t="shared" si="474"/>
        <v>#REF!</v>
      </c>
      <c r="X506" s="155" t="e">
        <f>#REF!</f>
        <v>#REF!</v>
      </c>
      <c r="Y506" s="154" t="e">
        <f t="shared" si="475"/>
        <v>#REF!</v>
      </c>
      <c r="Z506" s="146" t="e">
        <f t="shared" si="476"/>
        <v>#REF!</v>
      </c>
      <c r="AA506" s="156" t="e">
        <f t="shared" si="477"/>
        <v>#REF!</v>
      </c>
      <c r="AB506" s="157"/>
      <c r="AC506" s="146" t="e">
        <f t="shared" si="478"/>
        <v>#REF!</v>
      </c>
      <c r="AD506" s="147" t="e">
        <f t="shared" si="479"/>
        <v>#REF!</v>
      </c>
      <c r="AE506" s="97" t="e">
        <f t="shared" si="479"/>
        <v>#REF!</v>
      </c>
      <c r="AF506" s="97" t="e">
        <f t="shared" si="480"/>
        <v>#REF!</v>
      </c>
      <c r="AG506" s="147" t="e">
        <f t="shared" si="481"/>
        <v>#REF!</v>
      </c>
      <c r="AH506" s="146" t="e">
        <f t="shared" si="482"/>
        <v>#REF!</v>
      </c>
      <c r="AI506" s="146">
        <f t="shared" si="483"/>
        <v>1200</v>
      </c>
      <c r="AK506" s="3">
        <f t="shared" si="486"/>
        <v>840</v>
      </c>
      <c r="AL506" s="204">
        <f t="shared" si="487"/>
        <v>840</v>
      </c>
      <c r="AM506" s="176" t="s">
        <v>861</v>
      </c>
      <c r="AN506" s="176"/>
      <c r="AQ506" s="173"/>
      <c r="AR506" s="167"/>
      <c r="AT506" s="173"/>
      <c r="AU506" s="167"/>
    </row>
    <row r="507" spans="1:47" s="120" customFormat="1" ht="25.5" hidden="1" outlineLevel="1" x14ac:dyDescent="0.15">
      <c r="A507" s="26">
        <v>18010</v>
      </c>
      <c r="B507" s="20" t="s">
        <v>267</v>
      </c>
      <c r="C507" s="16">
        <v>1440</v>
      </c>
      <c r="D507" s="158">
        <v>60</v>
      </c>
      <c r="E507" s="147">
        <v>60</v>
      </c>
      <c r="F507" s="148" t="s">
        <v>346</v>
      </c>
      <c r="G507" s="149" t="s">
        <v>269</v>
      </c>
      <c r="H507" s="149" t="s">
        <v>264</v>
      </c>
      <c r="I507" s="150">
        <f t="shared" si="469"/>
        <v>17940</v>
      </c>
      <c r="J507" s="147">
        <v>0</v>
      </c>
      <c r="K507" s="151"/>
      <c r="L507" s="151">
        <v>0.4</v>
      </c>
      <c r="M507" s="152"/>
      <c r="N507" s="152">
        <v>0.03</v>
      </c>
      <c r="O507" s="153">
        <f t="shared" si="470"/>
        <v>0</v>
      </c>
      <c r="P507" s="153" t="e">
        <f t="shared" si="397"/>
        <v>#REF!</v>
      </c>
      <c r="Q507" s="153" t="e">
        <f t="shared" si="398"/>
        <v>#REF!</v>
      </c>
      <c r="R507" s="153">
        <f t="shared" si="471"/>
        <v>0</v>
      </c>
      <c r="S507" s="153" t="e">
        <f t="shared" si="472"/>
        <v>#REF!</v>
      </c>
      <c r="T507" s="147" t="e">
        <f>#REF!</f>
        <v>#REF!</v>
      </c>
      <c r="U507" s="147" t="e">
        <f>#REF!*D507</f>
        <v>#REF!</v>
      </c>
      <c r="V507" s="147">
        <f t="shared" si="473"/>
        <v>86.399999999999991</v>
      </c>
      <c r="W507" s="154" t="e">
        <f t="shared" si="474"/>
        <v>#REF!</v>
      </c>
      <c r="X507" s="155" t="e">
        <f>#REF!</f>
        <v>#REF!</v>
      </c>
      <c r="Y507" s="154" t="e">
        <f t="shared" si="475"/>
        <v>#REF!</v>
      </c>
      <c r="Z507" s="146" t="e">
        <f t="shared" si="476"/>
        <v>#REF!</v>
      </c>
      <c r="AA507" s="156" t="e">
        <f t="shared" si="477"/>
        <v>#REF!</v>
      </c>
      <c r="AB507" s="157"/>
      <c r="AC507" s="146" t="e">
        <f t="shared" si="478"/>
        <v>#REF!</v>
      </c>
      <c r="AD507" s="147" t="e">
        <f t="shared" si="479"/>
        <v>#REF!</v>
      </c>
      <c r="AE507" s="97" t="e">
        <f t="shared" si="479"/>
        <v>#REF!</v>
      </c>
      <c r="AF507" s="97" t="e">
        <f t="shared" si="480"/>
        <v>#REF!</v>
      </c>
      <c r="AG507" s="147" t="e">
        <f t="shared" si="481"/>
        <v>#REF!</v>
      </c>
      <c r="AH507" s="146" t="e">
        <f t="shared" si="482"/>
        <v>#REF!</v>
      </c>
      <c r="AI507" s="146">
        <f t="shared" si="483"/>
        <v>1440</v>
      </c>
      <c r="AK507" s="3">
        <f t="shared" si="486"/>
        <v>1010</v>
      </c>
      <c r="AL507" s="204">
        <f t="shared" si="487"/>
        <v>1007.9999999999999</v>
      </c>
      <c r="AM507" s="176" t="s">
        <v>861</v>
      </c>
      <c r="AN507" s="176"/>
      <c r="AQ507" s="173"/>
      <c r="AR507" s="167"/>
      <c r="AT507" s="173"/>
      <c r="AU507" s="167"/>
    </row>
    <row r="508" spans="1:47" ht="13.5" hidden="1" outlineLevel="1" x14ac:dyDescent="0.15">
      <c r="A508" s="26">
        <v>18011</v>
      </c>
      <c r="B508" s="20" t="s">
        <v>341</v>
      </c>
      <c r="C508" s="16">
        <v>200</v>
      </c>
      <c r="D508" s="63">
        <v>30</v>
      </c>
      <c r="E508" s="3"/>
      <c r="F508" s="103"/>
      <c r="G508" s="104">
        <v>104</v>
      </c>
      <c r="H508" s="104" t="s">
        <v>854</v>
      </c>
      <c r="I508" s="21">
        <f t="shared" si="469"/>
        <v>17940</v>
      </c>
      <c r="J508" s="3"/>
      <c r="K508" s="15"/>
      <c r="L508" s="15">
        <v>0.35</v>
      </c>
      <c r="M508" s="58"/>
      <c r="N508" s="58">
        <v>0.02</v>
      </c>
      <c r="O508" s="92">
        <f t="shared" si="470"/>
        <v>0</v>
      </c>
      <c r="P508" s="92" t="e">
        <f t="shared" si="397"/>
        <v>#REF!</v>
      </c>
      <c r="Q508" s="92" t="e">
        <f t="shared" si="398"/>
        <v>#REF!</v>
      </c>
      <c r="R508" s="92">
        <f t="shared" si="471"/>
        <v>0</v>
      </c>
      <c r="S508" s="92" t="e">
        <f t="shared" si="472"/>
        <v>#REF!</v>
      </c>
      <c r="T508" s="3" t="e">
        <f>#REF!</f>
        <v>#REF!</v>
      </c>
      <c r="U508" s="3" t="e">
        <f>#REF!*D508</f>
        <v>#REF!</v>
      </c>
      <c r="V508" s="3"/>
      <c r="W508" s="37" t="e">
        <f t="shared" si="474"/>
        <v>#REF!</v>
      </c>
      <c r="X508" s="60" t="e">
        <f>#REF!</f>
        <v>#REF!</v>
      </c>
      <c r="Y508" s="37" t="e">
        <f>21000/I508*D508*X508</f>
        <v>#REF!</v>
      </c>
      <c r="Z508" s="16" t="e">
        <f t="shared" si="476"/>
        <v>#REF!</v>
      </c>
      <c r="AA508" s="36" t="e">
        <f t="shared" si="477"/>
        <v>#REF!</v>
      </c>
      <c r="AC508" s="16" t="e">
        <f t="shared" si="478"/>
        <v>#REF!</v>
      </c>
      <c r="AD508" s="3" t="e">
        <f t="shared" si="479"/>
        <v>#REF!</v>
      </c>
      <c r="AE508" s="97" t="e">
        <f t="shared" si="479"/>
        <v>#REF!</v>
      </c>
      <c r="AF508" s="97" t="e">
        <f t="shared" si="480"/>
        <v>#REF!</v>
      </c>
      <c r="AG508" s="3" t="e">
        <f t="shared" si="481"/>
        <v>#REF!</v>
      </c>
      <c r="AH508" s="16" t="e">
        <f t="shared" si="482"/>
        <v>#REF!</v>
      </c>
      <c r="AI508" s="16">
        <f t="shared" si="483"/>
        <v>200</v>
      </c>
      <c r="AK508" s="3" t="s">
        <v>40</v>
      </c>
      <c r="AL508" s="204"/>
    </row>
    <row r="509" spans="1:47" s="120" customFormat="1" ht="25.5" hidden="1" outlineLevel="1" x14ac:dyDescent="0.15">
      <c r="A509" s="26">
        <v>18012</v>
      </c>
      <c r="B509" s="20" t="s">
        <v>342</v>
      </c>
      <c r="C509" s="16">
        <v>200</v>
      </c>
      <c r="D509" s="158">
        <v>30</v>
      </c>
      <c r="E509" s="147"/>
      <c r="F509" s="148"/>
      <c r="G509" s="149">
        <v>104</v>
      </c>
      <c r="H509" s="149" t="s">
        <v>264</v>
      </c>
      <c r="I509" s="150">
        <f t="shared" si="469"/>
        <v>17940</v>
      </c>
      <c r="J509" s="147">
        <v>0</v>
      </c>
      <c r="K509" s="151"/>
      <c r="L509" s="151">
        <v>0.4</v>
      </c>
      <c r="M509" s="152"/>
      <c r="N509" s="152">
        <v>0.02</v>
      </c>
      <c r="O509" s="153">
        <f t="shared" si="470"/>
        <v>0</v>
      </c>
      <c r="P509" s="153" t="e">
        <f t="shared" si="397"/>
        <v>#REF!</v>
      </c>
      <c r="Q509" s="153" t="e">
        <f t="shared" si="398"/>
        <v>#REF!</v>
      </c>
      <c r="R509" s="153">
        <f t="shared" si="471"/>
        <v>0</v>
      </c>
      <c r="S509" s="153" t="e">
        <f t="shared" si="472"/>
        <v>#REF!</v>
      </c>
      <c r="T509" s="147" t="e">
        <f>#REF!</f>
        <v>#REF!</v>
      </c>
      <c r="U509" s="147" t="e">
        <f>#REF!*D509</f>
        <v>#REF!</v>
      </c>
      <c r="V509" s="147"/>
      <c r="W509" s="154" t="e">
        <f t="shared" si="474"/>
        <v>#REF!</v>
      </c>
      <c r="X509" s="155" t="e">
        <f>#REF!</f>
        <v>#REF!</v>
      </c>
      <c r="Y509" s="154" t="e">
        <f t="shared" ref="Y509:Y510" si="488">21000/I509*D509*X509</f>
        <v>#REF!</v>
      </c>
      <c r="Z509" s="146" t="e">
        <f t="shared" si="476"/>
        <v>#REF!</v>
      </c>
      <c r="AA509" s="156" t="e">
        <f t="shared" si="477"/>
        <v>#REF!</v>
      </c>
      <c r="AB509" s="157"/>
      <c r="AC509" s="146" t="e">
        <f t="shared" si="478"/>
        <v>#REF!</v>
      </c>
      <c r="AD509" s="147" t="e">
        <f t="shared" si="479"/>
        <v>#REF!</v>
      </c>
      <c r="AE509" s="97" t="e">
        <f t="shared" si="479"/>
        <v>#REF!</v>
      </c>
      <c r="AF509" s="97" t="e">
        <f t="shared" si="480"/>
        <v>#REF!</v>
      </c>
      <c r="AG509" s="147" t="e">
        <f t="shared" si="481"/>
        <v>#REF!</v>
      </c>
      <c r="AH509" s="146" t="e">
        <f t="shared" si="482"/>
        <v>#REF!</v>
      </c>
      <c r="AI509" s="146">
        <f t="shared" si="483"/>
        <v>200</v>
      </c>
      <c r="AK509" s="3" t="s">
        <v>40</v>
      </c>
      <c r="AL509" s="204"/>
      <c r="AM509" s="176" t="s">
        <v>861</v>
      </c>
      <c r="AN509" s="176"/>
      <c r="AQ509" s="173"/>
      <c r="AR509" s="167"/>
      <c r="AT509" s="173"/>
      <c r="AU509" s="167"/>
    </row>
    <row r="510" spans="1:47" s="159" customFormat="1" ht="51" hidden="1" outlineLevel="1" x14ac:dyDescent="0.15">
      <c r="A510" s="26">
        <v>18013</v>
      </c>
      <c r="B510" s="20" t="s">
        <v>443</v>
      </c>
      <c r="C510" s="16">
        <v>350</v>
      </c>
      <c r="D510" s="158">
        <v>60</v>
      </c>
      <c r="E510" s="147"/>
      <c r="F510" s="148"/>
      <c r="G510" s="149">
        <v>104</v>
      </c>
      <c r="H510" s="149" t="s">
        <v>264</v>
      </c>
      <c r="I510" s="150">
        <f t="shared" si="469"/>
        <v>17940</v>
      </c>
      <c r="J510" s="147">
        <v>0</v>
      </c>
      <c r="K510" s="151"/>
      <c r="L510" s="151">
        <v>0.4</v>
      </c>
      <c r="M510" s="152"/>
      <c r="N510" s="152">
        <v>0.02</v>
      </c>
      <c r="O510" s="153">
        <f t="shared" si="470"/>
        <v>0</v>
      </c>
      <c r="P510" s="153" t="e">
        <f t="shared" ref="P510:P571" si="489">(C510-T510-U510)*K510</f>
        <v>#REF!</v>
      </c>
      <c r="Q510" s="153" t="e">
        <f t="shared" ref="Q510:Q571" si="490">(C510-T510-U510)*L510</f>
        <v>#REF!</v>
      </c>
      <c r="R510" s="153">
        <f t="shared" si="471"/>
        <v>0</v>
      </c>
      <c r="S510" s="153" t="e">
        <f t="shared" si="472"/>
        <v>#REF!</v>
      </c>
      <c r="T510" s="147" t="e">
        <f>#REF!</f>
        <v>#REF!</v>
      </c>
      <c r="U510" s="147" t="e">
        <f>#REF!*D510</f>
        <v>#REF!</v>
      </c>
      <c r="V510" s="147"/>
      <c r="W510" s="154" t="e">
        <f t="shared" si="474"/>
        <v>#REF!</v>
      </c>
      <c r="X510" s="155" t="e">
        <f>#REF!</f>
        <v>#REF!</v>
      </c>
      <c r="Y510" s="154" t="e">
        <f t="shared" si="488"/>
        <v>#REF!</v>
      </c>
      <c r="Z510" s="146" t="e">
        <f t="shared" si="476"/>
        <v>#REF!</v>
      </c>
      <c r="AA510" s="156" t="e">
        <f t="shared" si="477"/>
        <v>#REF!</v>
      </c>
      <c r="AB510" s="157"/>
      <c r="AC510" s="146" t="e">
        <f t="shared" si="478"/>
        <v>#REF!</v>
      </c>
      <c r="AD510" s="147" t="e">
        <f t="shared" si="479"/>
        <v>#REF!</v>
      </c>
      <c r="AE510" s="97" t="e">
        <f t="shared" si="479"/>
        <v>#REF!</v>
      </c>
      <c r="AF510" s="97" t="e">
        <f t="shared" si="480"/>
        <v>#REF!</v>
      </c>
      <c r="AG510" s="147" t="e">
        <f t="shared" si="481"/>
        <v>#REF!</v>
      </c>
      <c r="AH510" s="146" t="e">
        <f t="shared" si="482"/>
        <v>#REF!</v>
      </c>
      <c r="AI510" s="146">
        <f t="shared" si="483"/>
        <v>350</v>
      </c>
      <c r="AK510" s="3" t="s">
        <v>40</v>
      </c>
      <c r="AL510" s="204"/>
      <c r="AM510" s="176" t="s">
        <v>861</v>
      </c>
      <c r="AN510" s="176"/>
      <c r="AO510" s="183"/>
      <c r="AQ510" s="178"/>
      <c r="AR510" s="186"/>
      <c r="AT510" s="178"/>
      <c r="AU510" s="186"/>
    </row>
    <row r="511" spans="1:47" ht="13.5" hidden="1" outlineLevel="1" x14ac:dyDescent="0.15">
      <c r="A511" s="25">
        <v>19000</v>
      </c>
      <c r="B511" s="56" t="s">
        <v>278</v>
      </c>
      <c r="C511" s="56"/>
      <c r="D511" s="56"/>
      <c r="E511" s="56"/>
      <c r="F511" s="128"/>
      <c r="G511" s="137"/>
      <c r="H511" s="137"/>
      <c r="I511" s="5"/>
      <c r="J511" s="6"/>
      <c r="K511" s="7"/>
      <c r="L511" s="7"/>
      <c r="M511" s="7"/>
      <c r="N511" s="7"/>
      <c r="O511" s="8"/>
      <c r="P511" s="8"/>
      <c r="Q511" s="8"/>
      <c r="R511" s="8"/>
      <c r="S511" s="8"/>
      <c r="T511" s="6"/>
      <c r="U511" s="6"/>
      <c r="V511" s="6"/>
      <c r="W511" s="5"/>
      <c r="X511" s="5"/>
      <c r="Y511" s="5"/>
      <c r="Z511" s="5"/>
      <c r="AA511" s="10"/>
      <c r="AB511" s="11"/>
      <c r="AC511" s="56"/>
      <c r="AD511" s="56"/>
      <c r="AE511" s="116"/>
      <c r="AF511" s="116"/>
      <c r="AG511" s="18"/>
      <c r="AH511" s="56"/>
      <c r="AI511" s="56"/>
      <c r="AK511" s="5"/>
      <c r="AL511" s="204"/>
    </row>
    <row r="512" spans="1:47" ht="13.5" outlineLevel="1" x14ac:dyDescent="0.15">
      <c r="A512" s="26">
        <v>19005</v>
      </c>
      <c r="B512" s="20" t="s">
        <v>350</v>
      </c>
      <c r="C512" s="16">
        <v>12500</v>
      </c>
      <c r="D512" s="3">
        <v>20</v>
      </c>
      <c r="E512" s="3">
        <v>20</v>
      </c>
      <c r="F512" s="103" t="s">
        <v>349</v>
      </c>
      <c r="G512" s="104" t="s">
        <v>654</v>
      </c>
      <c r="H512" s="104" t="s">
        <v>785</v>
      </c>
      <c r="I512" s="21">
        <f t="shared" ref="I512:I525" si="491">((247*12)+(52*7)+(52*5))*60/12</f>
        <v>17940</v>
      </c>
      <c r="J512" s="3">
        <v>0</v>
      </c>
      <c r="K512" s="15"/>
      <c r="L512" s="15">
        <v>0.4</v>
      </c>
      <c r="M512" s="58"/>
      <c r="N512" s="58">
        <v>0.03</v>
      </c>
      <c r="O512" s="92">
        <f t="shared" ref="O512:O525" si="492">J512/I512*D512</f>
        <v>0</v>
      </c>
      <c r="P512" s="92" t="e">
        <f t="shared" si="489"/>
        <v>#REF!</v>
      </c>
      <c r="Q512" s="92">
        <f t="shared" ref="Q512:Q525" si="493">C512*0.5</f>
        <v>6250</v>
      </c>
      <c r="R512" s="92">
        <f t="shared" ref="R512:R525" si="494">(C512*M512)</f>
        <v>0</v>
      </c>
      <c r="S512" s="92" t="e">
        <f t="shared" ref="S512:S525" si="495">(C512-T512-U512)*N512</f>
        <v>#REF!</v>
      </c>
      <c r="T512" s="3" t="e">
        <f>#REF!</f>
        <v>#REF!</v>
      </c>
      <c r="U512" s="3" t="e">
        <f>#REF!*D512</f>
        <v>#REF!</v>
      </c>
      <c r="V512" s="3">
        <f t="shared" ref="V512:V525" si="496">C512*0.06</f>
        <v>750</v>
      </c>
      <c r="W512" s="37" t="e">
        <f t="shared" ref="W512:W525" si="497">SUM(O512:V512)</f>
        <v>#REF!</v>
      </c>
      <c r="X512" s="60" t="e">
        <f>#REF!</f>
        <v>#REF!</v>
      </c>
      <c r="Y512" s="37" t="e">
        <f t="shared" ref="Y512:Y525" si="498">21000/I512*D512*X512</f>
        <v>#REF!</v>
      </c>
      <c r="Z512" s="16" t="e">
        <f t="shared" ref="Z512:Z525" si="499">W512+Y512</f>
        <v>#REF!</v>
      </c>
      <c r="AA512" s="36" t="e">
        <f t="shared" ref="AA512:AA525" si="500">(C512-Z512)/Z512</f>
        <v>#REF!</v>
      </c>
      <c r="AC512" s="16" t="e">
        <f t="shared" ref="AC512:AC525" si="501">AD512+AE512+AF512</f>
        <v>#REF!</v>
      </c>
      <c r="AD512" s="3" t="e">
        <f t="shared" ref="AD512:AE525" si="502">T512</f>
        <v>#REF!</v>
      </c>
      <c r="AE512" s="97" t="e">
        <f t="shared" si="502"/>
        <v>#REF!</v>
      </c>
      <c r="AF512" s="97" t="e">
        <f t="shared" ref="AF512:AF525" si="503">(C512-Z512)*0.15</f>
        <v>#REF!</v>
      </c>
      <c r="AG512" s="3" t="e">
        <f t="shared" ref="AG512:AG525" si="504">AE512+AF512</f>
        <v>#REF!</v>
      </c>
      <c r="AH512" s="16" t="e">
        <f t="shared" ref="AH512:AH525" si="505">AI512-AC512</f>
        <v>#REF!</v>
      </c>
      <c r="AI512" s="16">
        <f t="shared" ref="AI512:AI525" si="506">C512</f>
        <v>12500</v>
      </c>
      <c r="AK512" s="3">
        <f t="shared" ref="AK512:AK525" si="507">CEILING(AL512,5)</f>
        <v>8750</v>
      </c>
      <c r="AL512" s="204">
        <f t="shared" ref="AL512:AL525" si="508">C512*0.7</f>
        <v>8750</v>
      </c>
      <c r="AN512" s="46" t="e">
        <f t="shared" ref="AN512:AN525" si="509">AH512*0.4</f>
        <v>#REF!</v>
      </c>
      <c r="AO512" s="1">
        <f t="shared" ref="AO512:AO525" si="510">AI512*0.4</f>
        <v>5000</v>
      </c>
      <c r="AP512" s="1">
        <f t="shared" ref="AP512:AP525" si="511">AI512*0.5</f>
        <v>6250</v>
      </c>
      <c r="AR512" s="164">
        <v>0.90116347524518359</v>
      </c>
      <c r="AS512" s="48">
        <v>0.81828789021647008</v>
      </c>
      <c r="AT512" s="48">
        <v>0.53853748284614289</v>
      </c>
    </row>
    <row r="513" spans="1:95" ht="13.5" outlineLevel="1" x14ac:dyDescent="0.15">
      <c r="A513" s="26">
        <v>19006</v>
      </c>
      <c r="B513" s="20" t="s">
        <v>351</v>
      </c>
      <c r="C513" s="16">
        <v>19500</v>
      </c>
      <c r="D513" s="3">
        <v>40</v>
      </c>
      <c r="E513" s="3">
        <v>40</v>
      </c>
      <c r="F513" s="103" t="s">
        <v>349</v>
      </c>
      <c r="G513" s="104" t="s">
        <v>654</v>
      </c>
      <c r="H513" s="104" t="s">
        <v>785</v>
      </c>
      <c r="I513" s="21">
        <f t="shared" si="491"/>
        <v>17940</v>
      </c>
      <c r="J513" s="3">
        <v>0</v>
      </c>
      <c r="K513" s="15"/>
      <c r="L513" s="15">
        <v>0.4</v>
      </c>
      <c r="M513" s="58"/>
      <c r="N513" s="58">
        <v>0.03</v>
      </c>
      <c r="O513" s="92">
        <f t="shared" si="492"/>
        <v>0</v>
      </c>
      <c r="P513" s="92" t="e">
        <f t="shared" si="489"/>
        <v>#REF!</v>
      </c>
      <c r="Q513" s="92">
        <f t="shared" si="493"/>
        <v>9750</v>
      </c>
      <c r="R513" s="92">
        <f t="shared" si="494"/>
        <v>0</v>
      </c>
      <c r="S513" s="92" t="e">
        <f t="shared" si="495"/>
        <v>#REF!</v>
      </c>
      <c r="T513" s="3" t="e">
        <f>#REF!</f>
        <v>#REF!</v>
      </c>
      <c r="U513" s="3" t="e">
        <f>#REF!*D513</f>
        <v>#REF!</v>
      </c>
      <c r="V513" s="3">
        <f t="shared" si="496"/>
        <v>1170</v>
      </c>
      <c r="W513" s="37" t="e">
        <f t="shared" si="497"/>
        <v>#REF!</v>
      </c>
      <c r="X513" s="60" t="e">
        <f>#REF!</f>
        <v>#REF!</v>
      </c>
      <c r="Y513" s="37" t="e">
        <f t="shared" si="498"/>
        <v>#REF!</v>
      </c>
      <c r="Z513" s="16" t="e">
        <f t="shared" si="499"/>
        <v>#REF!</v>
      </c>
      <c r="AA513" s="36" t="e">
        <f t="shared" si="500"/>
        <v>#REF!</v>
      </c>
      <c r="AC513" s="16" t="e">
        <f t="shared" si="501"/>
        <v>#REF!</v>
      </c>
      <c r="AD513" s="3" t="e">
        <f t="shared" si="502"/>
        <v>#REF!</v>
      </c>
      <c r="AE513" s="97" t="e">
        <f t="shared" si="502"/>
        <v>#REF!</v>
      </c>
      <c r="AF513" s="97" t="e">
        <f t="shared" si="503"/>
        <v>#REF!</v>
      </c>
      <c r="AG513" s="3" t="e">
        <f t="shared" si="504"/>
        <v>#REF!</v>
      </c>
      <c r="AH513" s="16" t="e">
        <f t="shared" si="505"/>
        <v>#REF!</v>
      </c>
      <c r="AI513" s="16">
        <f t="shared" si="506"/>
        <v>19500</v>
      </c>
      <c r="AK513" s="3">
        <f t="shared" si="507"/>
        <v>13650</v>
      </c>
      <c r="AL513" s="204">
        <f t="shared" si="508"/>
        <v>13650</v>
      </c>
      <c r="AN513" s="46" t="e">
        <f t="shared" si="509"/>
        <v>#REF!</v>
      </c>
      <c r="AO513" s="1">
        <f t="shared" si="510"/>
        <v>7800</v>
      </c>
      <c r="AP513" s="1">
        <f t="shared" si="511"/>
        <v>9750</v>
      </c>
      <c r="AR513" s="164">
        <v>0.9066349704170279</v>
      </c>
      <c r="AS513" s="48">
        <v>0.82803024139062698</v>
      </c>
      <c r="AT513" s="48">
        <v>0.54550690527800394</v>
      </c>
    </row>
    <row r="514" spans="1:95" ht="13.5" outlineLevel="1" x14ac:dyDescent="0.15">
      <c r="A514" s="26">
        <v>19007</v>
      </c>
      <c r="B514" s="20" t="s">
        <v>352</v>
      </c>
      <c r="C514" s="16">
        <v>15500</v>
      </c>
      <c r="D514" s="3">
        <v>30</v>
      </c>
      <c r="E514" s="3">
        <v>30</v>
      </c>
      <c r="F514" s="103" t="s">
        <v>349</v>
      </c>
      <c r="G514" s="104" t="s">
        <v>654</v>
      </c>
      <c r="H514" s="104" t="s">
        <v>785</v>
      </c>
      <c r="I514" s="21">
        <f t="shared" si="491"/>
        <v>17940</v>
      </c>
      <c r="J514" s="3">
        <v>0</v>
      </c>
      <c r="K514" s="15"/>
      <c r="L514" s="15">
        <v>0.4</v>
      </c>
      <c r="M514" s="58"/>
      <c r="N514" s="58">
        <v>0.03</v>
      </c>
      <c r="O514" s="92">
        <f t="shared" si="492"/>
        <v>0</v>
      </c>
      <c r="P514" s="92" t="e">
        <f t="shared" si="489"/>
        <v>#REF!</v>
      </c>
      <c r="Q514" s="92">
        <f t="shared" si="493"/>
        <v>7750</v>
      </c>
      <c r="R514" s="92">
        <f t="shared" si="494"/>
        <v>0</v>
      </c>
      <c r="S514" s="92" t="e">
        <f t="shared" si="495"/>
        <v>#REF!</v>
      </c>
      <c r="T514" s="3" t="e">
        <f>#REF!</f>
        <v>#REF!</v>
      </c>
      <c r="U514" s="3" t="e">
        <f>#REF!*D514</f>
        <v>#REF!</v>
      </c>
      <c r="V514" s="3">
        <f t="shared" si="496"/>
        <v>930</v>
      </c>
      <c r="W514" s="37" t="e">
        <f t="shared" si="497"/>
        <v>#REF!</v>
      </c>
      <c r="X514" s="60" t="e">
        <f>#REF!</f>
        <v>#REF!</v>
      </c>
      <c r="Y514" s="37" t="e">
        <f t="shared" si="498"/>
        <v>#REF!</v>
      </c>
      <c r="Z514" s="16" t="e">
        <f t="shared" si="499"/>
        <v>#REF!</v>
      </c>
      <c r="AA514" s="36" t="e">
        <f t="shared" si="500"/>
        <v>#REF!</v>
      </c>
      <c r="AC514" s="16" t="e">
        <f t="shared" si="501"/>
        <v>#REF!</v>
      </c>
      <c r="AD514" s="3" t="e">
        <f t="shared" si="502"/>
        <v>#REF!</v>
      </c>
      <c r="AE514" s="97" t="e">
        <f t="shared" si="502"/>
        <v>#REF!</v>
      </c>
      <c r="AF514" s="97" t="e">
        <f t="shared" si="503"/>
        <v>#REF!</v>
      </c>
      <c r="AG514" s="3" t="e">
        <f t="shared" si="504"/>
        <v>#REF!</v>
      </c>
      <c r="AH514" s="16" t="e">
        <f t="shared" si="505"/>
        <v>#REF!</v>
      </c>
      <c r="AI514" s="16">
        <f t="shared" si="506"/>
        <v>15500</v>
      </c>
      <c r="AK514" s="3">
        <f t="shared" si="507"/>
        <v>10850</v>
      </c>
      <c r="AL514" s="204">
        <f t="shared" si="508"/>
        <v>10850</v>
      </c>
      <c r="AN514" s="46" t="e">
        <f t="shared" si="509"/>
        <v>#REF!</v>
      </c>
      <c r="AO514" s="1">
        <f t="shared" si="510"/>
        <v>6200</v>
      </c>
      <c r="AP514" s="1">
        <f t="shared" si="511"/>
        <v>7750</v>
      </c>
      <c r="AR514" s="164">
        <v>0.92437275667532015</v>
      </c>
      <c r="AS514" s="48">
        <v>0.85562184262603946</v>
      </c>
      <c r="AT514" s="48">
        <v>0.56518305598638752</v>
      </c>
    </row>
    <row r="515" spans="1:95" ht="13.5" outlineLevel="1" x14ac:dyDescent="0.15">
      <c r="A515" s="26">
        <v>19008</v>
      </c>
      <c r="B515" s="20" t="s">
        <v>353</v>
      </c>
      <c r="C515" s="16">
        <v>9500</v>
      </c>
      <c r="D515" s="3">
        <v>30</v>
      </c>
      <c r="E515" s="3">
        <v>30</v>
      </c>
      <c r="F515" s="103" t="s">
        <v>349</v>
      </c>
      <c r="G515" s="104" t="s">
        <v>654</v>
      </c>
      <c r="H515" s="104" t="s">
        <v>785</v>
      </c>
      <c r="I515" s="21">
        <f t="shared" si="491"/>
        <v>17940</v>
      </c>
      <c r="J515" s="3">
        <v>0</v>
      </c>
      <c r="K515" s="15"/>
      <c r="L515" s="15">
        <v>0.4</v>
      </c>
      <c r="M515" s="58"/>
      <c r="N515" s="58">
        <v>0.03</v>
      </c>
      <c r="O515" s="92">
        <f t="shared" si="492"/>
        <v>0</v>
      </c>
      <c r="P515" s="92" t="e">
        <f t="shared" si="489"/>
        <v>#REF!</v>
      </c>
      <c r="Q515" s="92">
        <f t="shared" si="493"/>
        <v>4750</v>
      </c>
      <c r="R515" s="92">
        <f t="shared" si="494"/>
        <v>0</v>
      </c>
      <c r="S515" s="92" t="e">
        <f t="shared" si="495"/>
        <v>#REF!</v>
      </c>
      <c r="T515" s="3" t="e">
        <f>#REF!</f>
        <v>#REF!</v>
      </c>
      <c r="U515" s="3" t="e">
        <f>#REF!*D515</f>
        <v>#REF!</v>
      </c>
      <c r="V515" s="3">
        <f t="shared" si="496"/>
        <v>570</v>
      </c>
      <c r="W515" s="37" t="e">
        <f t="shared" si="497"/>
        <v>#REF!</v>
      </c>
      <c r="X515" s="60" t="e">
        <f>#REF!</f>
        <v>#REF!</v>
      </c>
      <c r="Y515" s="37" t="e">
        <f t="shared" si="498"/>
        <v>#REF!</v>
      </c>
      <c r="Z515" s="16" t="e">
        <f t="shared" si="499"/>
        <v>#REF!</v>
      </c>
      <c r="AA515" s="36" t="e">
        <f t="shared" si="500"/>
        <v>#REF!</v>
      </c>
      <c r="AC515" s="16" t="e">
        <f t="shared" si="501"/>
        <v>#REF!</v>
      </c>
      <c r="AD515" s="3" t="e">
        <f t="shared" si="502"/>
        <v>#REF!</v>
      </c>
      <c r="AE515" s="97" t="e">
        <f t="shared" si="502"/>
        <v>#REF!</v>
      </c>
      <c r="AF515" s="97" t="e">
        <f t="shared" si="503"/>
        <v>#REF!</v>
      </c>
      <c r="AG515" s="3" t="e">
        <f t="shared" si="504"/>
        <v>#REF!</v>
      </c>
      <c r="AH515" s="16" t="e">
        <f t="shared" si="505"/>
        <v>#REF!</v>
      </c>
      <c r="AI515" s="16">
        <f t="shared" si="506"/>
        <v>9500</v>
      </c>
      <c r="AK515" s="3">
        <f t="shared" si="507"/>
        <v>6650</v>
      </c>
      <c r="AL515" s="204">
        <f t="shared" si="508"/>
        <v>6650</v>
      </c>
      <c r="AN515" s="46" t="e">
        <f t="shared" si="509"/>
        <v>#REF!</v>
      </c>
      <c r="AO515" s="1">
        <f t="shared" si="510"/>
        <v>3800</v>
      </c>
      <c r="AP515" s="1">
        <f t="shared" si="511"/>
        <v>4750</v>
      </c>
      <c r="AR515" s="164">
        <v>0.91748061251995572</v>
      </c>
      <c r="AS515" s="48">
        <v>0.84808691297045913</v>
      </c>
      <c r="AT515" s="48">
        <v>0.55981883534910815</v>
      </c>
    </row>
    <row r="516" spans="1:95" ht="13.5" outlineLevel="1" x14ac:dyDescent="0.15">
      <c r="A516" s="26">
        <v>19009</v>
      </c>
      <c r="B516" s="20" t="s">
        <v>354</v>
      </c>
      <c r="C516" s="16">
        <v>3500</v>
      </c>
      <c r="D516" s="3">
        <v>15</v>
      </c>
      <c r="E516" s="3">
        <v>15</v>
      </c>
      <c r="F516" s="103" t="s">
        <v>349</v>
      </c>
      <c r="G516" s="104" t="s">
        <v>654</v>
      </c>
      <c r="H516" s="104" t="s">
        <v>785</v>
      </c>
      <c r="I516" s="21">
        <f t="shared" si="491"/>
        <v>17940</v>
      </c>
      <c r="J516" s="3">
        <v>0</v>
      </c>
      <c r="K516" s="15"/>
      <c r="L516" s="15">
        <v>0.4</v>
      </c>
      <c r="M516" s="58"/>
      <c r="N516" s="58">
        <v>0.03</v>
      </c>
      <c r="O516" s="92">
        <f t="shared" si="492"/>
        <v>0</v>
      </c>
      <c r="P516" s="92" t="e">
        <f t="shared" si="489"/>
        <v>#REF!</v>
      </c>
      <c r="Q516" s="92">
        <f t="shared" si="493"/>
        <v>1750</v>
      </c>
      <c r="R516" s="92">
        <f t="shared" si="494"/>
        <v>0</v>
      </c>
      <c r="S516" s="92" t="e">
        <f t="shared" si="495"/>
        <v>#REF!</v>
      </c>
      <c r="T516" s="3" t="e">
        <f>#REF!</f>
        <v>#REF!</v>
      </c>
      <c r="U516" s="3" t="e">
        <f>#REF!*D516</f>
        <v>#REF!</v>
      </c>
      <c r="V516" s="3">
        <f t="shared" si="496"/>
        <v>210</v>
      </c>
      <c r="W516" s="37" t="e">
        <f t="shared" si="497"/>
        <v>#REF!</v>
      </c>
      <c r="X516" s="60" t="e">
        <f>#REF!</f>
        <v>#REF!</v>
      </c>
      <c r="Y516" s="37" t="e">
        <f t="shared" si="498"/>
        <v>#REF!</v>
      </c>
      <c r="Z516" s="16" t="e">
        <f t="shared" si="499"/>
        <v>#REF!</v>
      </c>
      <c r="AA516" s="36" t="e">
        <f t="shared" si="500"/>
        <v>#REF!</v>
      </c>
      <c r="AC516" s="16" t="e">
        <f t="shared" si="501"/>
        <v>#REF!</v>
      </c>
      <c r="AD516" s="3" t="e">
        <f t="shared" si="502"/>
        <v>#REF!</v>
      </c>
      <c r="AE516" s="97" t="e">
        <f t="shared" si="502"/>
        <v>#REF!</v>
      </c>
      <c r="AF516" s="97" t="e">
        <f t="shared" si="503"/>
        <v>#REF!</v>
      </c>
      <c r="AG516" s="3" t="e">
        <f t="shared" si="504"/>
        <v>#REF!</v>
      </c>
      <c r="AH516" s="16" t="e">
        <f t="shared" si="505"/>
        <v>#REF!</v>
      </c>
      <c r="AI516" s="16">
        <f t="shared" si="506"/>
        <v>3500</v>
      </c>
      <c r="AK516" s="3">
        <f t="shared" si="507"/>
        <v>2450</v>
      </c>
      <c r="AL516" s="204">
        <f t="shared" si="508"/>
        <v>2450</v>
      </c>
      <c r="AN516" s="46" t="e">
        <f t="shared" si="509"/>
        <v>#REF!</v>
      </c>
      <c r="AO516" s="1">
        <f t="shared" si="510"/>
        <v>1400</v>
      </c>
      <c r="AP516" s="1">
        <f t="shared" si="511"/>
        <v>1750</v>
      </c>
      <c r="AR516" s="164">
        <v>0.79239302976693893</v>
      </c>
      <c r="AS516" s="48">
        <v>0.66076766502035944</v>
      </c>
      <c r="AT516" s="48">
        <v>0.42423527569482694</v>
      </c>
    </row>
    <row r="517" spans="1:95" ht="13.5" outlineLevel="1" x14ac:dyDescent="0.15">
      <c r="A517" s="26">
        <v>19010</v>
      </c>
      <c r="B517" s="20" t="s">
        <v>355</v>
      </c>
      <c r="C517" s="16">
        <v>9500</v>
      </c>
      <c r="D517" s="3">
        <v>20</v>
      </c>
      <c r="E517" s="3">
        <v>15</v>
      </c>
      <c r="F517" s="103" t="s">
        <v>349</v>
      </c>
      <c r="G517" s="104" t="s">
        <v>654</v>
      </c>
      <c r="H517" s="104" t="s">
        <v>785</v>
      </c>
      <c r="I517" s="21">
        <f t="shared" si="491"/>
        <v>17940</v>
      </c>
      <c r="J517" s="3">
        <v>0</v>
      </c>
      <c r="K517" s="15"/>
      <c r="L517" s="15">
        <v>0.4</v>
      </c>
      <c r="M517" s="58"/>
      <c r="N517" s="58">
        <v>0.03</v>
      </c>
      <c r="O517" s="92">
        <f t="shared" si="492"/>
        <v>0</v>
      </c>
      <c r="P517" s="92" t="e">
        <f t="shared" si="489"/>
        <v>#REF!</v>
      </c>
      <c r="Q517" s="92">
        <f t="shared" si="493"/>
        <v>4750</v>
      </c>
      <c r="R517" s="92">
        <f t="shared" si="494"/>
        <v>0</v>
      </c>
      <c r="S517" s="92" t="e">
        <f t="shared" si="495"/>
        <v>#REF!</v>
      </c>
      <c r="T517" s="3" t="e">
        <f>#REF!</f>
        <v>#REF!</v>
      </c>
      <c r="U517" s="3" t="e">
        <f>#REF!*D517</f>
        <v>#REF!</v>
      </c>
      <c r="V517" s="3">
        <f t="shared" si="496"/>
        <v>570</v>
      </c>
      <c r="W517" s="37" t="e">
        <f t="shared" si="497"/>
        <v>#REF!</v>
      </c>
      <c r="X517" s="60" t="e">
        <f>#REF!</f>
        <v>#REF!</v>
      </c>
      <c r="Y517" s="37" t="e">
        <f t="shared" si="498"/>
        <v>#REF!</v>
      </c>
      <c r="Z517" s="16" t="e">
        <f t="shared" si="499"/>
        <v>#REF!</v>
      </c>
      <c r="AA517" s="36" t="e">
        <f t="shared" si="500"/>
        <v>#REF!</v>
      </c>
      <c r="AC517" s="16" t="e">
        <f t="shared" si="501"/>
        <v>#REF!</v>
      </c>
      <c r="AD517" s="3" t="e">
        <f t="shared" si="502"/>
        <v>#REF!</v>
      </c>
      <c r="AE517" s="97" t="e">
        <f t="shared" si="502"/>
        <v>#REF!</v>
      </c>
      <c r="AF517" s="97" t="e">
        <f t="shared" si="503"/>
        <v>#REF!</v>
      </c>
      <c r="AG517" s="3" t="e">
        <f t="shared" si="504"/>
        <v>#REF!</v>
      </c>
      <c r="AH517" s="16" t="e">
        <f t="shared" si="505"/>
        <v>#REF!</v>
      </c>
      <c r="AI517" s="16">
        <f t="shared" si="506"/>
        <v>9500</v>
      </c>
      <c r="AK517" s="3">
        <f t="shared" si="507"/>
        <v>6650</v>
      </c>
      <c r="AL517" s="204">
        <f t="shared" si="508"/>
        <v>6650</v>
      </c>
      <c r="AN517" s="46" t="e">
        <f t="shared" si="509"/>
        <v>#REF!</v>
      </c>
      <c r="AO517" s="1">
        <f t="shared" si="510"/>
        <v>3800</v>
      </c>
      <c r="AP517" s="1">
        <f t="shared" si="511"/>
        <v>4750</v>
      </c>
      <c r="AR517" s="164">
        <v>0.99882506900212453</v>
      </c>
      <c r="AS517" s="48">
        <v>0.97695834876072529</v>
      </c>
      <c r="AT517" s="48">
        <v>0.65063473646068459</v>
      </c>
    </row>
    <row r="518" spans="1:95" ht="13.5" outlineLevel="1" x14ac:dyDescent="0.15">
      <c r="A518" s="26">
        <v>19011</v>
      </c>
      <c r="B518" s="20" t="s">
        <v>47</v>
      </c>
      <c r="C518" s="16">
        <v>900</v>
      </c>
      <c r="D518" s="3">
        <v>15</v>
      </c>
      <c r="E518" s="3">
        <v>15</v>
      </c>
      <c r="F518" s="103" t="s">
        <v>349</v>
      </c>
      <c r="G518" s="104" t="s">
        <v>654</v>
      </c>
      <c r="H518" s="104" t="s">
        <v>785</v>
      </c>
      <c r="I518" s="21">
        <f t="shared" si="491"/>
        <v>17940</v>
      </c>
      <c r="J518" s="3">
        <v>0</v>
      </c>
      <c r="K518" s="15"/>
      <c r="L518" s="15">
        <v>0.4</v>
      </c>
      <c r="M518" s="58"/>
      <c r="N518" s="58">
        <v>0.03</v>
      </c>
      <c r="O518" s="92">
        <f t="shared" si="492"/>
        <v>0</v>
      </c>
      <c r="P518" s="92" t="e">
        <f t="shared" si="489"/>
        <v>#REF!</v>
      </c>
      <c r="Q518" s="92">
        <f t="shared" si="493"/>
        <v>450</v>
      </c>
      <c r="R518" s="92">
        <f t="shared" si="494"/>
        <v>0</v>
      </c>
      <c r="S518" s="92" t="e">
        <f t="shared" si="495"/>
        <v>#REF!</v>
      </c>
      <c r="T518" s="3" t="e">
        <f>#REF!</f>
        <v>#REF!</v>
      </c>
      <c r="U518" s="3" t="e">
        <f>#REF!*D518</f>
        <v>#REF!</v>
      </c>
      <c r="V518" s="3">
        <f t="shared" si="496"/>
        <v>54</v>
      </c>
      <c r="W518" s="37" t="e">
        <f t="shared" si="497"/>
        <v>#REF!</v>
      </c>
      <c r="X518" s="60" t="e">
        <f>#REF!</f>
        <v>#REF!</v>
      </c>
      <c r="Y518" s="37" t="e">
        <f t="shared" si="498"/>
        <v>#REF!</v>
      </c>
      <c r="Z518" s="16" t="e">
        <f t="shared" si="499"/>
        <v>#REF!</v>
      </c>
      <c r="AA518" s="36" t="e">
        <f t="shared" si="500"/>
        <v>#REF!</v>
      </c>
      <c r="AC518" s="16" t="e">
        <f t="shared" si="501"/>
        <v>#REF!</v>
      </c>
      <c r="AD518" s="3" t="e">
        <f t="shared" si="502"/>
        <v>#REF!</v>
      </c>
      <c r="AE518" s="97" t="e">
        <f t="shared" si="502"/>
        <v>#REF!</v>
      </c>
      <c r="AF518" s="97" t="e">
        <f t="shared" si="503"/>
        <v>#REF!</v>
      </c>
      <c r="AG518" s="3" t="e">
        <f t="shared" si="504"/>
        <v>#REF!</v>
      </c>
      <c r="AH518" s="16" t="e">
        <f t="shared" si="505"/>
        <v>#REF!</v>
      </c>
      <c r="AI518" s="16">
        <f t="shared" si="506"/>
        <v>900</v>
      </c>
      <c r="AK518" s="3">
        <f t="shared" si="507"/>
        <v>630</v>
      </c>
      <c r="AL518" s="204">
        <f t="shared" si="508"/>
        <v>630</v>
      </c>
      <c r="AN518" s="46" t="e">
        <f t="shared" si="509"/>
        <v>#REF!</v>
      </c>
      <c r="AO518" s="1">
        <f t="shared" si="510"/>
        <v>360</v>
      </c>
      <c r="AP518" s="1">
        <f t="shared" si="511"/>
        <v>450</v>
      </c>
      <c r="AR518" s="164">
        <v>0.74449580433218299</v>
      </c>
      <c r="AS518" s="48">
        <v>0.6174443665428847</v>
      </c>
      <c r="AT518" s="48">
        <v>0.39225488456046986</v>
      </c>
    </row>
    <row r="519" spans="1:95" ht="13.5" outlineLevel="1" x14ac:dyDescent="0.15">
      <c r="A519" s="26">
        <v>19012</v>
      </c>
      <c r="B519" s="20" t="s">
        <v>356</v>
      </c>
      <c r="C519" s="16">
        <v>400</v>
      </c>
      <c r="D519" s="3">
        <v>10</v>
      </c>
      <c r="E519" s="3">
        <v>10</v>
      </c>
      <c r="F519" s="103" t="s">
        <v>349</v>
      </c>
      <c r="G519" s="104" t="s">
        <v>654</v>
      </c>
      <c r="H519" s="104" t="s">
        <v>785</v>
      </c>
      <c r="I519" s="21">
        <f t="shared" si="491"/>
        <v>17940</v>
      </c>
      <c r="J519" s="3">
        <v>0</v>
      </c>
      <c r="K519" s="15"/>
      <c r="L519" s="15">
        <v>0.4</v>
      </c>
      <c r="M519" s="58"/>
      <c r="N519" s="58">
        <v>0.03</v>
      </c>
      <c r="O519" s="92">
        <f t="shared" si="492"/>
        <v>0</v>
      </c>
      <c r="P519" s="92" t="e">
        <f t="shared" si="489"/>
        <v>#REF!</v>
      </c>
      <c r="Q519" s="92">
        <f t="shared" si="493"/>
        <v>200</v>
      </c>
      <c r="R519" s="92">
        <f t="shared" si="494"/>
        <v>0</v>
      </c>
      <c r="S519" s="92" t="e">
        <f t="shared" si="495"/>
        <v>#REF!</v>
      </c>
      <c r="T519" s="3" t="e">
        <f>#REF!</f>
        <v>#REF!</v>
      </c>
      <c r="U519" s="3" t="e">
        <f>#REF!*D519</f>
        <v>#REF!</v>
      </c>
      <c r="V519" s="3">
        <f t="shared" si="496"/>
        <v>24</v>
      </c>
      <c r="W519" s="37" t="e">
        <f t="shared" si="497"/>
        <v>#REF!</v>
      </c>
      <c r="X519" s="60" t="e">
        <f>#REF!</f>
        <v>#REF!</v>
      </c>
      <c r="Y519" s="37" t="e">
        <f t="shared" si="498"/>
        <v>#REF!</v>
      </c>
      <c r="Z519" s="16" t="e">
        <f t="shared" si="499"/>
        <v>#REF!</v>
      </c>
      <c r="AA519" s="36" t="e">
        <f t="shared" si="500"/>
        <v>#REF!</v>
      </c>
      <c r="AC519" s="16" t="e">
        <f t="shared" si="501"/>
        <v>#REF!</v>
      </c>
      <c r="AD519" s="3" t="e">
        <f t="shared" si="502"/>
        <v>#REF!</v>
      </c>
      <c r="AE519" s="97" t="e">
        <f t="shared" si="502"/>
        <v>#REF!</v>
      </c>
      <c r="AF519" s="97" t="e">
        <f t="shared" si="503"/>
        <v>#REF!</v>
      </c>
      <c r="AG519" s="3" t="e">
        <f t="shared" si="504"/>
        <v>#REF!</v>
      </c>
      <c r="AH519" s="16" t="e">
        <f t="shared" si="505"/>
        <v>#REF!</v>
      </c>
      <c r="AI519" s="16">
        <f t="shared" si="506"/>
        <v>400</v>
      </c>
      <c r="AK519" s="3">
        <f t="shared" si="507"/>
        <v>280</v>
      </c>
      <c r="AL519" s="204">
        <f t="shared" si="508"/>
        <v>280</v>
      </c>
      <c r="AN519" s="46" t="e">
        <f t="shared" si="509"/>
        <v>#REF!</v>
      </c>
      <c r="AO519" s="1">
        <f t="shared" si="510"/>
        <v>160</v>
      </c>
      <c r="AP519" s="1">
        <f t="shared" si="511"/>
        <v>200</v>
      </c>
      <c r="AR519" s="164">
        <v>0.64819299953982756</v>
      </c>
      <c r="AS519" s="48">
        <v>0.49573666556405838</v>
      </c>
      <c r="AT519" s="48">
        <v>0.30112293720557964</v>
      </c>
    </row>
    <row r="520" spans="1:95" ht="13.5" outlineLevel="1" x14ac:dyDescent="0.15">
      <c r="A520" s="26">
        <v>19013</v>
      </c>
      <c r="B520" s="20" t="s">
        <v>357</v>
      </c>
      <c r="C520" s="16">
        <v>500</v>
      </c>
      <c r="D520" s="3">
        <v>15</v>
      </c>
      <c r="E520" s="3">
        <v>15</v>
      </c>
      <c r="F520" s="103" t="s">
        <v>349</v>
      </c>
      <c r="G520" s="104" t="s">
        <v>654</v>
      </c>
      <c r="H520" s="104" t="s">
        <v>785</v>
      </c>
      <c r="I520" s="21">
        <f t="shared" si="491"/>
        <v>17940</v>
      </c>
      <c r="J520" s="3">
        <v>0</v>
      </c>
      <c r="K520" s="15"/>
      <c r="L520" s="15">
        <v>0.4</v>
      </c>
      <c r="M520" s="58"/>
      <c r="N520" s="58">
        <v>0.03</v>
      </c>
      <c r="O520" s="92">
        <f t="shared" si="492"/>
        <v>0</v>
      </c>
      <c r="P520" s="92" t="e">
        <f t="shared" si="489"/>
        <v>#REF!</v>
      </c>
      <c r="Q520" s="92">
        <f t="shared" si="493"/>
        <v>250</v>
      </c>
      <c r="R520" s="92">
        <f t="shared" si="494"/>
        <v>0</v>
      </c>
      <c r="S520" s="92" t="e">
        <f t="shared" si="495"/>
        <v>#REF!</v>
      </c>
      <c r="T520" s="3" t="e">
        <f>#REF!</f>
        <v>#REF!</v>
      </c>
      <c r="U520" s="3" t="e">
        <f>#REF!*D520</f>
        <v>#REF!</v>
      </c>
      <c r="V520" s="3">
        <f t="shared" si="496"/>
        <v>30</v>
      </c>
      <c r="W520" s="37" t="e">
        <f t="shared" si="497"/>
        <v>#REF!</v>
      </c>
      <c r="X520" s="60" t="e">
        <f>#REF!</f>
        <v>#REF!</v>
      </c>
      <c r="Y520" s="37" t="e">
        <f t="shared" si="498"/>
        <v>#REF!</v>
      </c>
      <c r="Z520" s="16" t="e">
        <f t="shared" si="499"/>
        <v>#REF!</v>
      </c>
      <c r="AA520" s="36" t="e">
        <f t="shared" si="500"/>
        <v>#REF!</v>
      </c>
      <c r="AC520" s="16" t="e">
        <f t="shared" si="501"/>
        <v>#REF!</v>
      </c>
      <c r="AD520" s="3" t="e">
        <f t="shared" si="502"/>
        <v>#REF!</v>
      </c>
      <c r="AE520" s="97" t="e">
        <f t="shared" si="502"/>
        <v>#REF!</v>
      </c>
      <c r="AF520" s="97" t="e">
        <f t="shared" si="503"/>
        <v>#REF!</v>
      </c>
      <c r="AG520" s="3" t="e">
        <f t="shared" si="504"/>
        <v>#REF!</v>
      </c>
      <c r="AH520" s="16" t="e">
        <f t="shared" si="505"/>
        <v>#REF!</v>
      </c>
      <c r="AI520" s="16">
        <f t="shared" si="506"/>
        <v>500</v>
      </c>
      <c r="AK520" s="3">
        <f t="shared" si="507"/>
        <v>350</v>
      </c>
      <c r="AL520" s="204">
        <f t="shared" si="508"/>
        <v>350</v>
      </c>
      <c r="AN520" s="46" t="e">
        <f t="shared" si="509"/>
        <v>#REF!</v>
      </c>
      <c r="AO520" s="1">
        <f t="shared" si="510"/>
        <v>200</v>
      </c>
      <c r="AP520" s="1">
        <f t="shared" si="511"/>
        <v>250</v>
      </c>
      <c r="AR520" s="164">
        <v>0.53505391864734819</v>
      </c>
      <c r="AS520" s="48">
        <v>0.35016250587602477</v>
      </c>
      <c r="AT520" s="48">
        <v>0.18955345809105395</v>
      </c>
    </row>
    <row r="521" spans="1:95" ht="13.5" outlineLevel="1" x14ac:dyDescent="0.15">
      <c r="A521" s="26">
        <v>19014</v>
      </c>
      <c r="B521" s="20" t="s">
        <v>358</v>
      </c>
      <c r="C521" s="16">
        <v>3500</v>
      </c>
      <c r="D521" s="3">
        <v>25</v>
      </c>
      <c r="E521" s="3">
        <v>25</v>
      </c>
      <c r="F521" s="103" t="s">
        <v>349</v>
      </c>
      <c r="G521" s="104" t="s">
        <v>654</v>
      </c>
      <c r="H521" s="104" t="s">
        <v>785</v>
      </c>
      <c r="I521" s="21">
        <f t="shared" si="491"/>
        <v>17940</v>
      </c>
      <c r="J521" s="3">
        <v>0</v>
      </c>
      <c r="K521" s="15"/>
      <c r="L521" s="15">
        <v>0.4</v>
      </c>
      <c r="M521" s="58"/>
      <c r="N521" s="58">
        <v>0.03</v>
      </c>
      <c r="O521" s="92">
        <f t="shared" si="492"/>
        <v>0</v>
      </c>
      <c r="P521" s="92" t="e">
        <f t="shared" si="489"/>
        <v>#REF!</v>
      </c>
      <c r="Q521" s="92">
        <f t="shared" si="493"/>
        <v>1750</v>
      </c>
      <c r="R521" s="92">
        <f t="shared" si="494"/>
        <v>0</v>
      </c>
      <c r="S521" s="92" t="e">
        <f t="shared" si="495"/>
        <v>#REF!</v>
      </c>
      <c r="T521" s="3" t="e">
        <f>#REF!</f>
        <v>#REF!</v>
      </c>
      <c r="U521" s="3" t="e">
        <f>#REF!*D521</f>
        <v>#REF!</v>
      </c>
      <c r="V521" s="3">
        <f t="shared" si="496"/>
        <v>210</v>
      </c>
      <c r="W521" s="37" t="e">
        <f t="shared" si="497"/>
        <v>#REF!</v>
      </c>
      <c r="X521" s="60" t="e">
        <f>#REF!</f>
        <v>#REF!</v>
      </c>
      <c r="Y521" s="37" t="e">
        <f t="shared" si="498"/>
        <v>#REF!</v>
      </c>
      <c r="Z521" s="16" t="e">
        <f t="shared" si="499"/>
        <v>#REF!</v>
      </c>
      <c r="AA521" s="36" t="e">
        <f t="shared" si="500"/>
        <v>#REF!</v>
      </c>
      <c r="AC521" s="16" t="e">
        <f t="shared" si="501"/>
        <v>#REF!</v>
      </c>
      <c r="AD521" s="3" t="e">
        <f t="shared" si="502"/>
        <v>#REF!</v>
      </c>
      <c r="AE521" s="97" t="e">
        <f t="shared" si="502"/>
        <v>#REF!</v>
      </c>
      <c r="AF521" s="97" t="e">
        <f t="shared" si="503"/>
        <v>#REF!</v>
      </c>
      <c r="AG521" s="3" t="e">
        <f t="shared" si="504"/>
        <v>#REF!</v>
      </c>
      <c r="AH521" s="16" t="e">
        <f t="shared" si="505"/>
        <v>#REF!</v>
      </c>
      <c r="AI521" s="16">
        <f t="shared" si="506"/>
        <v>3500</v>
      </c>
      <c r="AK521" s="3">
        <f t="shared" si="507"/>
        <v>2450</v>
      </c>
      <c r="AL521" s="204">
        <f t="shared" si="508"/>
        <v>2450</v>
      </c>
      <c r="AN521" s="46" t="e">
        <f t="shared" si="509"/>
        <v>#REF!</v>
      </c>
      <c r="AO521" s="1">
        <f t="shared" si="510"/>
        <v>1400</v>
      </c>
      <c r="AP521" s="1">
        <f t="shared" si="511"/>
        <v>1750</v>
      </c>
      <c r="AR521" s="164">
        <v>0.58405550340877121</v>
      </c>
      <c r="AS521" s="48">
        <v>0.37986577823943996</v>
      </c>
      <c r="AT521" s="48">
        <v>0.21255013471074233</v>
      </c>
    </row>
    <row r="522" spans="1:95" ht="13.5" outlineLevel="1" x14ac:dyDescent="0.15">
      <c r="A522" s="26">
        <v>19015</v>
      </c>
      <c r="B522" s="20" t="s">
        <v>359</v>
      </c>
      <c r="C522" s="16">
        <v>12500</v>
      </c>
      <c r="D522" s="3">
        <v>40</v>
      </c>
      <c r="E522" s="3">
        <v>40</v>
      </c>
      <c r="F522" s="103" t="s">
        <v>349</v>
      </c>
      <c r="G522" s="104" t="s">
        <v>654</v>
      </c>
      <c r="H522" s="104" t="s">
        <v>785</v>
      </c>
      <c r="I522" s="21">
        <f t="shared" si="491"/>
        <v>17940</v>
      </c>
      <c r="J522" s="3">
        <v>0</v>
      </c>
      <c r="K522" s="15"/>
      <c r="L522" s="15">
        <v>0.4</v>
      </c>
      <c r="M522" s="58"/>
      <c r="N522" s="58">
        <v>0.03</v>
      </c>
      <c r="O522" s="92">
        <f t="shared" si="492"/>
        <v>0</v>
      </c>
      <c r="P522" s="92" t="e">
        <f t="shared" si="489"/>
        <v>#REF!</v>
      </c>
      <c r="Q522" s="92">
        <f t="shared" si="493"/>
        <v>6250</v>
      </c>
      <c r="R522" s="92">
        <f t="shared" si="494"/>
        <v>0</v>
      </c>
      <c r="S522" s="92" t="e">
        <f t="shared" si="495"/>
        <v>#REF!</v>
      </c>
      <c r="T522" s="3" t="e">
        <f>#REF!</f>
        <v>#REF!</v>
      </c>
      <c r="U522" s="3" t="e">
        <f>#REF!*D522</f>
        <v>#REF!</v>
      </c>
      <c r="V522" s="3">
        <f t="shared" si="496"/>
        <v>750</v>
      </c>
      <c r="W522" s="37" t="e">
        <f t="shared" si="497"/>
        <v>#REF!</v>
      </c>
      <c r="X522" s="60" t="e">
        <f>#REF!</f>
        <v>#REF!</v>
      </c>
      <c r="Y522" s="37" t="e">
        <f t="shared" si="498"/>
        <v>#REF!</v>
      </c>
      <c r="Z522" s="16" t="e">
        <f t="shared" si="499"/>
        <v>#REF!</v>
      </c>
      <c r="AA522" s="36" t="e">
        <f t="shared" si="500"/>
        <v>#REF!</v>
      </c>
      <c r="AC522" s="16" t="e">
        <f t="shared" si="501"/>
        <v>#REF!</v>
      </c>
      <c r="AD522" s="3" t="e">
        <f t="shared" si="502"/>
        <v>#REF!</v>
      </c>
      <c r="AE522" s="97" t="e">
        <f t="shared" si="502"/>
        <v>#REF!</v>
      </c>
      <c r="AF522" s="97" t="e">
        <f t="shared" si="503"/>
        <v>#REF!</v>
      </c>
      <c r="AG522" s="3" t="e">
        <f t="shared" si="504"/>
        <v>#REF!</v>
      </c>
      <c r="AH522" s="16" t="e">
        <f t="shared" si="505"/>
        <v>#REF!</v>
      </c>
      <c r="AI522" s="16">
        <f t="shared" si="506"/>
        <v>12500</v>
      </c>
      <c r="AK522" s="3">
        <f t="shared" si="507"/>
        <v>8750</v>
      </c>
      <c r="AL522" s="204">
        <f t="shared" si="508"/>
        <v>8750</v>
      </c>
      <c r="AN522" s="46" t="e">
        <f t="shared" si="509"/>
        <v>#REF!</v>
      </c>
      <c r="AO522" s="1">
        <f t="shared" si="510"/>
        <v>5000</v>
      </c>
      <c r="AP522" s="1">
        <f t="shared" si="511"/>
        <v>6250</v>
      </c>
      <c r="AR522" s="164">
        <v>0.78830383953777006</v>
      </c>
      <c r="AS522" s="48">
        <v>0.65241782350207667</v>
      </c>
      <c r="AT522" s="48">
        <v>0.41809008956859606</v>
      </c>
    </row>
    <row r="523" spans="1:95" ht="13.5" outlineLevel="1" x14ac:dyDescent="0.15">
      <c r="A523" s="26">
        <v>19016</v>
      </c>
      <c r="B523" s="20" t="s">
        <v>360</v>
      </c>
      <c r="C523" s="16">
        <v>950</v>
      </c>
      <c r="D523" s="3">
        <v>10</v>
      </c>
      <c r="E523" s="3">
        <v>10</v>
      </c>
      <c r="F523" s="103" t="s">
        <v>361</v>
      </c>
      <c r="G523" s="104" t="s">
        <v>654</v>
      </c>
      <c r="H523" s="104" t="s">
        <v>785</v>
      </c>
      <c r="I523" s="21">
        <f t="shared" si="491"/>
        <v>17940</v>
      </c>
      <c r="J523" s="3">
        <v>0</v>
      </c>
      <c r="K523" s="15"/>
      <c r="L523" s="15">
        <v>0.4</v>
      </c>
      <c r="M523" s="58"/>
      <c r="N523" s="58">
        <v>0.03</v>
      </c>
      <c r="O523" s="92">
        <f t="shared" si="492"/>
        <v>0</v>
      </c>
      <c r="P523" s="92" t="e">
        <f t="shared" si="489"/>
        <v>#REF!</v>
      </c>
      <c r="Q523" s="92">
        <f t="shared" si="493"/>
        <v>475</v>
      </c>
      <c r="R523" s="92">
        <f t="shared" si="494"/>
        <v>0</v>
      </c>
      <c r="S523" s="92" t="e">
        <f t="shared" si="495"/>
        <v>#REF!</v>
      </c>
      <c r="T523" s="3" t="e">
        <f>#REF!</f>
        <v>#REF!</v>
      </c>
      <c r="U523" s="3" t="e">
        <f>#REF!*D523</f>
        <v>#REF!</v>
      </c>
      <c r="V523" s="3">
        <f t="shared" si="496"/>
        <v>57</v>
      </c>
      <c r="W523" s="37" t="e">
        <f t="shared" si="497"/>
        <v>#REF!</v>
      </c>
      <c r="X523" s="60" t="e">
        <f>#REF!</f>
        <v>#REF!</v>
      </c>
      <c r="Y523" s="37" t="e">
        <f t="shared" si="498"/>
        <v>#REF!</v>
      </c>
      <c r="Z523" s="16" t="e">
        <f t="shared" si="499"/>
        <v>#REF!</v>
      </c>
      <c r="AA523" s="36" t="e">
        <f t="shared" si="500"/>
        <v>#REF!</v>
      </c>
      <c r="AC523" s="16" t="e">
        <f t="shared" si="501"/>
        <v>#REF!</v>
      </c>
      <c r="AD523" s="3" t="e">
        <f t="shared" si="502"/>
        <v>#REF!</v>
      </c>
      <c r="AE523" s="97" t="e">
        <f t="shared" si="502"/>
        <v>#REF!</v>
      </c>
      <c r="AF523" s="97" t="e">
        <f t="shared" si="503"/>
        <v>#REF!</v>
      </c>
      <c r="AG523" s="3" t="e">
        <f t="shared" si="504"/>
        <v>#REF!</v>
      </c>
      <c r="AH523" s="16" t="e">
        <f t="shared" si="505"/>
        <v>#REF!</v>
      </c>
      <c r="AI523" s="16">
        <f t="shared" si="506"/>
        <v>950</v>
      </c>
      <c r="AK523" s="3">
        <f t="shared" si="507"/>
        <v>665</v>
      </c>
      <c r="AL523" s="204">
        <f t="shared" si="508"/>
        <v>665</v>
      </c>
      <c r="AN523" s="46" t="e">
        <f t="shared" si="509"/>
        <v>#REF!</v>
      </c>
      <c r="AO523" s="1">
        <f t="shared" si="510"/>
        <v>380</v>
      </c>
      <c r="AP523" s="1">
        <f t="shared" si="511"/>
        <v>475</v>
      </c>
      <c r="AR523" s="164">
        <v>0.73164179079187641</v>
      </c>
      <c r="AS523" s="48">
        <v>0.58621884054145912</v>
      </c>
      <c r="AT523" s="48">
        <v>0.36905651651521054</v>
      </c>
    </row>
    <row r="524" spans="1:95" ht="13.5" outlineLevel="1" x14ac:dyDescent="0.15">
      <c r="A524" s="26">
        <v>19017</v>
      </c>
      <c r="B524" s="20" t="s">
        <v>362</v>
      </c>
      <c r="C524" s="16">
        <v>7500</v>
      </c>
      <c r="D524" s="3">
        <v>20</v>
      </c>
      <c r="E524" s="3">
        <v>20</v>
      </c>
      <c r="F524" s="103" t="s">
        <v>349</v>
      </c>
      <c r="G524" s="104" t="s">
        <v>654</v>
      </c>
      <c r="H524" s="104" t="s">
        <v>785</v>
      </c>
      <c r="I524" s="21">
        <f t="shared" si="491"/>
        <v>17940</v>
      </c>
      <c r="J524" s="3">
        <v>0</v>
      </c>
      <c r="K524" s="15"/>
      <c r="L524" s="15">
        <v>0.4</v>
      </c>
      <c r="M524" s="58"/>
      <c r="N524" s="58">
        <v>0.03</v>
      </c>
      <c r="O524" s="92">
        <f t="shared" si="492"/>
        <v>0</v>
      </c>
      <c r="P524" s="92" t="e">
        <f t="shared" si="489"/>
        <v>#REF!</v>
      </c>
      <c r="Q524" s="92">
        <f t="shared" si="493"/>
        <v>3750</v>
      </c>
      <c r="R524" s="92">
        <f t="shared" si="494"/>
        <v>0</v>
      </c>
      <c r="S524" s="92" t="e">
        <f t="shared" si="495"/>
        <v>#REF!</v>
      </c>
      <c r="T524" s="3" t="e">
        <f>#REF!</f>
        <v>#REF!</v>
      </c>
      <c r="U524" s="3" t="e">
        <f>#REF!*D524</f>
        <v>#REF!</v>
      </c>
      <c r="V524" s="3">
        <f t="shared" si="496"/>
        <v>450</v>
      </c>
      <c r="W524" s="37" t="e">
        <f t="shared" si="497"/>
        <v>#REF!</v>
      </c>
      <c r="X524" s="60" t="e">
        <f>#REF!</f>
        <v>#REF!</v>
      </c>
      <c r="Y524" s="37" t="e">
        <f t="shared" si="498"/>
        <v>#REF!</v>
      </c>
      <c r="Z524" s="16" t="e">
        <f t="shared" si="499"/>
        <v>#REF!</v>
      </c>
      <c r="AA524" s="36" t="e">
        <f t="shared" si="500"/>
        <v>#REF!</v>
      </c>
      <c r="AC524" s="16" t="e">
        <f t="shared" si="501"/>
        <v>#REF!</v>
      </c>
      <c r="AD524" s="3" t="e">
        <f t="shared" si="502"/>
        <v>#REF!</v>
      </c>
      <c r="AE524" s="97" t="e">
        <f t="shared" si="502"/>
        <v>#REF!</v>
      </c>
      <c r="AF524" s="97" t="e">
        <f t="shared" si="503"/>
        <v>#REF!</v>
      </c>
      <c r="AG524" s="3" t="e">
        <f t="shared" si="504"/>
        <v>#REF!</v>
      </c>
      <c r="AH524" s="16" t="e">
        <f t="shared" si="505"/>
        <v>#REF!</v>
      </c>
      <c r="AI524" s="16">
        <f t="shared" si="506"/>
        <v>7500</v>
      </c>
      <c r="AK524" s="3">
        <f t="shared" si="507"/>
        <v>5250</v>
      </c>
      <c r="AL524" s="204">
        <f t="shared" si="508"/>
        <v>5250</v>
      </c>
      <c r="AN524" s="46" t="e">
        <f t="shared" si="509"/>
        <v>#REF!</v>
      </c>
      <c r="AO524" s="1">
        <f t="shared" si="510"/>
        <v>3000</v>
      </c>
      <c r="AP524" s="1">
        <f t="shared" si="511"/>
        <v>3750</v>
      </c>
      <c r="AR524" s="164">
        <v>0.80677267391319096</v>
      </c>
      <c r="AS524" s="48">
        <v>0.6782051549984861</v>
      </c>
      <c r="AT524" s="48">
        <v>0.43704030946928818</v>
      </c>
    </row>
    <row r="525" spans="1:95" s="12" customFormat="1" ht="13.5" outlineLevel="1" collapsed="1" x14ac:dyDescent="0.15">
      <c r="A525" s="26">
        <v>19018</v>
      </c>
      <c r="B525" s="20" t="s">
        <v>363</v>
      </c>
      <c r="C525" s="16">
        <v>12500</v>
      </c>
      <c r="D525" s="3">
        <v>25</v>
      </c>
      <c r="E525" s="3">
        <v>25</v>
      </c>
      <c r="F525" s="103" t="s">
        <v>349</v>
      </c>
      <c r="G525" s="104" t="s">
        <v>654</v>
      </c>
      <c r="H525" s="104" t="s">
        <v>785</v>
      </c>
      <c r="I525" s="21">
        <f t="shared" si="491"/>
        <v>17940</v>
      </c>
      <c r="J525" s="3">
        <v>0</v>
      </c>
      <c r="K525" s="15"/>
      <c r="L525" s="15">
        <v>0.4</v>
      </c>
      <c r="M525" s="58"/>
      <c r="N525" s="58">
        <v>0.03</v>
      </c>
      <c r="O525" s="92">
        <f t="shared" si="492"/>
        <v>0</v>
      </c>
      <c r="P525" s="92" t="e">
        <f t="shared" si="489"/>
        <v>#REF!</v>
      </c>
      <c r="Q525" s="92">
        <f t="shared" si="493"/>
        <v>6250</v>
      </c>
      <c r="R525" s="92">
        <f t="shared" si="494"/>
        <v>0</v>
      </c>
      <c r="S525" s="92" t="e">
        <f t="shared" si="495"/>
        <v>#REF!</v>
      </c>
      <c r="T525" s="3" t="e">
        <f>#REF!</f>
        <v>#REF!</v>
      </c>
      <c r="U525" s="3" t="e">
        <f>#REF!*D525</f>
        <v>#REF!</v>
      </c>
      <c r="V525" s="3">
        <f t="shared" si="496"/>
        <v>750</v>
      </c>
      <c r="W525" s="37" t="e">
        <f t="shared" si="497"/>
        <v>#REF!</v>
      </c>
      <c r="X525" s="60" t="e">
        <f>#REF!</f>
        <v>#REF!</v>
      </c>
      <c r="Y525" s="37" t="e">
        <f t="shared" si="498"/>
        <v>#REF!</v>
      </c>
      <c r="Z525" s="16" t="e">
        <f t="shared" si="499"/>
        <v>#REF!</v>
      </c>
      <c r="AA525" s="36" t="e">
        <f t="shared" si="500"/>
        <v>#REF!</v>
      </c>
      <c r="AB525" s="49"/>
      <c r="AC525" s="16" t="e">
        <f t="shared" si="501"/>
        <v>#REF!</v>
      </c>
      <c r="AD525" s="3" t="e">
        <f t="shared" si="502"/>
        <v>#REF!</v>
      </c>
      <c r="AE525" s="97" t="e">
        <f t="shared" si="502"/>
        <v>#REF!</v>
      </c>
      <c r="AF525" s="97" t="e">
        <f t="shared" si="503"/>
        <v>#REF!</v>
      </c>
      <c r="AG525" s="3" t="e">
        <f t="shared" si="504"/>
        <v>#REF!</v>
      </c>
      <c r="AH525" s="16" t="e">
        <f t="shared" si="505"/>
        <v>#REF!</v>
      </c>
      <c r="AI525" s="16">
        <f t="shared" si="506"/>
        <v>12500</v>
      </c>
      <c r="AK525" s="3">
        <f t="shared" si="507"/>
        <v>8750</v>
      </c>
      <c r="AL525" s="204">
        <f t="shared" si="508"/>
        <v>8750</v>
      </c>
      <c r="AM525" s="180"/>
      <c r="AN525" s="46" t="e">
        <f t="shared" si="509"/>
        <v>#REF!</v>
      </c>
      <c r="AO525" s="1">
        <f t="shared" si="510"/>
        <v>5000</v>
      </c>
      <c r="AP525" s="1">
        <f t="shared" si="511"/>
        <v>6250</v>
      </c>
      <c r="AQ525" s="177"/>
      <c r="AR525" s="164">
        <v>0.89119740847465079</v>
      </c>
      <c r="AS525" s="48">
        <v>0.80386968523047453</v>
      </c>
      <c r="AT525" s="48">
        <v>0.52820196540085185</v>
      </c>
      <c r="AU525" s="164"/>
    </row>
    <row r="526" spans="1:95" s="12" customFormat="1" ht="13.5" hidden="1" x14ac:dyDescent="0.15">
      <c r="A526" s="25">
        <v>21000</v>
      </c>
      <c r="B526" s="56" t="s">
        <v>786</v>
      </c>
      <c r="C526" s="212"/>
      <c r="D526" s="56"/>
      <c r="E526" s="56"/>
      <c r="F526" s="128"/>
      <c r="G526" s="137"/>
      <c r="H526" s="137"/>
      <c r="I526" s="5"/>
      <c r="J526" s="6"/>
      <c r="K526" s="7"/>
      <c r="L526" s="7"/>
      <c r="M526" s="7"/>
      <c r="N526" s="7"/>
      <c r="O526" s="8"/>
      <c r="P526" s="8"/>
      <c r="Q526" s="8"/>
      <c r="R526" s="8"/>
      <c r="S526" s="8"/>
      <c r="T526" s="6"/>
      <c r="U526" s="6"/>
      <c r="V526" s="6"/>
      <c r="W526" s="5"/>
      <c r="X526" s="5"/>
      <c r="Y526" s="5"/>
      <c r="Z526" s="5"/>
      <c r="AA526" s="10"/>
      <c r="AB526" s="11"/>
      <c r="AC526" s="212"/>
      <c r="AD526" s="57"/>
      <c r="AE526" s="96"/>
      <c r="AF526" s="96"/>
      <c r="AG526" s="57"/>
      <c r="AH526" s="212"/>
      <c r="AI526" s="212"/>
      <c r="AK526" s="57"/>
      <c r="AL526" s="204"/>
      <c r="AM526" s="180"/>
      <c r="AN526" s="180"/>
      <c r="AO526" s="182"/>
      <c r="AQ526" s="177"/>
      <c r="AR526" s="185"/>
      <c r="AT526" s="177"/>
      <c r="AU526" s="185"/>
    </row>
    <row r="527" spans="1:95" s="107" customFormat="1" ht="13.5" outlineLevel="1" x14ac:dyDescent="0.15">
      <c r="A527" s="108">
        <v>21005</v>
      </c>
      <c r="B527" s="109" t="s">
        <v>788</v>
      </c>
      <c r="C527" s="102">
        <v>300</v>
      </c>
      <c r="D527" s="103">
        <v>10</v>
      </c>
      <c r="E527" s="103">
        <v>5</v>
      </c>
      <c r="F527" s="103" t="s">
        <v>349</v>
      </c>
      <c r="G527" s="104" t="s">
        <v>654</v>
      </c>
      <c r="H527" s="104" t="s">
        <v>785</v>
      </c>
      <c r="I527" s="110">
        <f t="shared" si="29"/>
        <v>17940</v>
      </c>
      <c r="J527" s="3">
        <v>0</v>
      </c>
      <c r="K527" s="15"/>
      <c r="L527" s="15">
        <v>0.4</v>
      </c>
      <c r="M527" s="58"/>
      <c r="N527" s="58">
        <v>0.03</v>
      </c>
      <c r="O527" s="92">
        <f t="shared" ref="O527:O543" si="512">J527/I527*D527</f>
        <v>0</v>
      </c>
      <c r="P527" s="92" t="e">
        <f t="shared" si="489"/>
        <v>#REF!</v>
      </c>
      <c r="Q527" s="92">
        <f t="shared" ref="Q527:Q543" si="513">C527*0.5</f>
        <v>150</v>
      </c>
      <c r="R527" s="92">
        <f t="shared" ref="R527:R543" si="514">(C527*M527)</f>
        <v>0</v>
      </c>
      <c r="S527" s="92" t="e">
        <f t="shared" ref="S527:S543" si="515">(C527-T527-U527)*N527</f>
        <v>#REF!</v>
      </c>
      <c r="T527" s="3" t="e">
        <f>#REF!</f>
        <v>#REF!</v>
      </c>
      <c r="U527" s="3" t="e">
        <f>(#REF!+#REF!)*D527</f>
        <v>#REF!</v>
      </c>
      <c r="V527" s="3">
        <f t="shared" ref="V527:V543" si="516">C527*0.06</f>
        <v>18</v>
      </c>
      <c r="W527" s="37" t="e">
        <f t="shared" ref="W527:W543" si="517">SUM(O527:V527)</f>
        <v>#REF!</v>
      </c>
      <c r="X527" s="60" t="e">
        <f>#REF!</f>
        <v>#REF!</v>
      </c>
      <c r="Y527" s="37" t="e">
        <f t="shared" ref="Y527:Y543" si="518">21000/I527*D527*X527</f>
        <v>#REF!</v>
      </c>
      <c r="Z527" s="16" t="e">
        <f t="shared" ref="Z527:Z543" si="519">W527+Y527</f>
        <v>#REF!</v>
      </c>
      <c r="AA527" s="36" t="e">
        <f t="shared" ref="AA527:AA543" si="520">(C527-Z527)/Z527</f>
        <v>#REF!</v>
      </c>
      <c r="AB527" s="49"/>
      <c r="AC527" s="16" t="e">
        <f t="shared" ref="AC527:AC543" si="521">AD527+AE527+AF527</f>
        <v>#REF!</v>
      </c>
      <c r="AD527" s="3" t="e">
        <f t="shared" ref="AD527:AE543" si="522">T527</f>
        <v>#REF!</v>
      </c>
      <c r="AE527" s="97" t="e">
        <f t="shared" si="522"/>
        <v>#REF!</v>
      </c>
      <c r="AF527" s="97" t="e">
        <f t="shared" ref="AF527:AF543" si="523">(C527-Z527)*0.15</f>
        <v>#REF!</v>
      </c>
      <c r="AG527" s="3" t="e">
        <f t="shared" ref="AG527:AG543" si="524">AE527+AF527</f>
        <v>#REF!</v>
      </c>
      <c r="AH527" s="16" t="e">
        <f t="shared" ref="AH527:AH543" si="525">AI527-AC527</f>
        <v>#REF!</v>
      </c>
      <c r="AI527" s="16">
        <f t="shared" ref="AI527:AI543" si="526">C527</f>
        <v>300</v>
      </c>
      <c r="AJ527" s="106"/>
      <c r="AK527" s="3">
        <f t="shared" ref="AK527:AK543" si="527">CEILING(AL527,5)</f>
        <v>210</v>
      </c>
      <c r="AL527" s="204">
        <f t="shared" ref="AL527:AL543" si="528">C527*0.7</f>
        <v>210</v>
      </c>
      <c r="AM527" s="174"/>
      <c r="AN527" s="46" t="e">
        <f t="shared" ref="AN527:AN543" si="529">AH527*0.4</f>
        <v>#REF!</v>
      </c>
      <c r="AO527" s="1">
        <f t="shared" ref="AO527:AO543" si="530">AI527*0.4</f>
        <v>120</v>
      </c>
      <c r="AP527" s="1">
        <f t="shared" ref="AP527:AP543" si="531">AI527*0.5</f>
        <v>150</v>
      </c>
      <c r="AQ527" s="170"/>
      <c r="AR527" s="164">
        <v>0.67946910575911135</v>
      </c>
      <c r="AS527" s="48">
        <v>0.55605956578433768</v>
      </c>
      <c r="AT527" s="48">
        <v>0.34653127818030954</v>
      </c>
      <c r="AU527" s="164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</row>
    <row r="528" spans="1:95" s="107" customFormat="1" ht="13.5" outlineLevel="1" x14ac:dyDescent="0.15">
      <c r="A528" s="108">
        <v>21006</v>
      </c>
      <c r="B528" s="109" t="s">
        <v>789</v>
      </c>
      <c r="C528" s="102">
        <v>200</v>
      </c>
      <c r="D528" s="103">
        <v>10</v>
      </c>
      <c r="E528" s="103">
        <v>5</v>
      </c>
      <c r="F528" s="103" t="s">
        <v>348</v>
      </c>
      <c r="G528" s="104" t="s">
        <v>654</v>
      </c>
      <c r="H528" s="104" t="s">
        <v>785</v>
      </c>
      <c r="I528" s="110">
        <f t="shared" si="29"/>
        <v>17940</v>
      </c>
      <c r="J528" s="3">
        <v>0</v>
      </c>
      <c r="K528" s="15"/>
      <c r="L528" s="15">
        <v>0.4</v>
      </c>
      <c r="M528" s="58"/>
      <c r="N528" s="58">
        <v>0.03</v>
      </c>
      <c r="O528" s="92">
        <f t="shared" si="512"/>
        <v>0</v>
      </c>
      <c r="P528" s="92" t="e">
        <f t="shared" si="489"/>
        <v>#REF!</v>
      </c>
      <c r="Q528" s="92">
        <f t="shared" si="513"/>
        <v>100</v>
      </c>
      <c r="R528" s="92">
        <f t="shared" si="514"/>
        <v>0</v>
      </c>
      <c r="S528" s="92" t="e">
        <f t="shared" si="515"/>
        <v>#REF!</v>
      </c>
      <c r="T528" s="3" t="e">
        <f>#REF!</f>
        <v>#REF!</v>
      </c>
      <c r="U528" s="3" t="e">
        <f>(#REF!+#REF!)*D528</f>
        <v>#REF!</v>
      </c>
      <c r="V528" s="3">
        <f t="shared" si="516"/>
        <v>12</v>
      </c>
      <c r="W528" s="37" t="e">
        <f t="shared" si="517"/>
        <v>#REF!</v>
      </c>
      <c r="X528" s="60" t="e">
        <f>#REF!</f>
        <v>#REF!</v>
      </c>
      <c r="Y528" s="37" t="e">
        <f t="shared" si="518"/>
        <v>#REF!</v>
      </c>
      <c r="Z528" s="16" t="e">
        <f t="shared" si="519"/>
        <v>#REF!</v>
      </c>
      <c r="AA528" s="36" t="e">
        <f t="shared" si="520"/>
        <v>#REF!</v>
      </c>
      <c r="AB528" s="49"/>
      <c r="AC528" s="16" t="e">
        <f t="shared" si="521"/>
        <v>#REF!</v>
      </c>
      <c r="AD528" s="3" t="e">
        <f t="shared" si="522"/>
        <v>#REF!</v>
      </c>
      <c r="AE528" s="97" t="e">
        <f t="shared" si="522"/>
        <v>#REF!</v>
      </c>
      <c r="AF528" s="97" t="e">
        <f t="shared" si="523"/>
        <v>#REF!</v>
      </c>
      <c r="AG528" s="3" t="e">
        <f t="shared" si="524"/>
        <v>#REF!</v>
      </c>
      <c r="AH528" s="16" t="e">
        <f t="shared" si="525"/>
        <v>#REF!</v>
      </c>
      <c r="AI528" s="16">
        <f t="shared" si="526"/>
        <v>200</v>
      </c>
      <c r="AJ528" s="106"/>
      <c r="AK528" s="3">
        <f t="shared" si="527"/>
        <v>140</v>
      </c>
      <c r="AL528" s="204">
        <f t="shared" si="528"/>
        <v>140</v>
      </c>
      <c r="AM528" s="174"/>
      <c r="AN528" s="46" t="e">
        <f t="shared" si="529"/>
        <v>#REF!</v>
      </c>
      <c r="AO528" s="1">
        <f t="shared" si="530"/>
        <v>80</v>
      </c>
      <c r="AP528" s="1">
        <f t="shared" si="531"/>
        <v>100</v>
      </c>
      <c r="AQ528" s="170"/>
      <c r="AR528" s="164">
        <v>0.36935355619317672</v>
      </c>
      <c r="AS528" s="48">
        <v>0.1644938016674217</v>
      </c>
      <c r="AT528" s="48">
        <v>4.3033228692826254E-2</v>
      </c>
      <c r="AU528" s="164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</row>
    <row r="529" spans="1:95" s="107" customFormat="1" ht="13.5" outlineLevel="1" x14ac:dyDescent="0.15">
      <c r="A529" s="108">
        <v>21007</v>
      </c>
      <c r="B529" s="109" t="s">
        <v>790</v>
      </c>
      <c r="C529" s="102">
        <v>400</v>
      </c>
      <c r="D529" s="103">
        <v>10</v>
      </c>
      <c r="E529" s="103">
        <v>10</v>
      </c>
      <c r="F529" s="103" t="s">
        <v>349</v>
      </c>
      <c r="G529" s="104" t="s">
        <v>654</v>
      </c>
      <c r="H529" s="104" t="s">
        <v>785</v>
      </c>
      <c r="I529" s="110">
        <f t="shared" si="29"/>
        <v>17940</v>
      </c>
      <c r="J529" s="3">
        <v>0</v>
      </c>
      <c r="K529" s="15"/>
      <c r="L529" s="15">
        <v>0.4</v>
      </c>
      <c r="M529" s="58"/>
      <c r="N529" s="58">
        <v>0.03</v>
      </c>
      <c r="O529" s="92">
        <f t="shared" si="512"/>
        <v>0</v>
      </c>
      <c r="P529" s="92" t="e">
        <f t="shared" si="489"/>
        <v>#REF!</v>
      </c>
      <c r="Q529" s="92">
        <f t="shared" si="513"/>
        <v>200</v>
      </c>
      <c r="R529" s="92">
        <f t="shared" si="514"/>
        <v>0</v>
      </c>
      <c r="S529" s="92" t="e">
        <f t="shared" si="515"/>
        <v>#REF!</v>
      </c>
      <c r="T529" s="3" t="e">
        <f>#REF!</f>
        <v>#REF!</v>
      </c>
      <c r="U529" s="3" t="e">
        <f>(#REF!+#REF!)*D529</f>
        <v>#REF!</v>
      </c>
      <c r="V529" s="3">
        <f t="shared" si="516"/>
        <v>24</v>
      </c>
      <c r="W529" s="37" t="e">
        <f t="shared" si="517"/>
        <v>#REF!</v>
      </c>
      <c r="X529" s="60" t="e">
        <f>#REF!</f>
        <v>#REF!</v>
      </c>
      <c r="Y529" s="37" t="e">
        <f t="shared" si="518"/>
        <v>#REF!</v>
      </c>
      <c r="Z529" s="16" t="e">
        <f t="shared" si="519"/>
        <v>#REF!</v>
      </c>
      <c r="AA529" s="36" t="e">
        <f t="shared" si="520"/>
        <v>#REF!</v>
      </c>
      <c r="AB529" s="49"/>
      <c r="AC529" s="16" t="e">
        <f t="shared" si="521"/>
        <v>#REF!</v>
      </c>
      <c r="AD529" s="3" t="e">
        <f t="shared" si="522"/>
        <v>#REF!</v>
      </c>
      <c r="AE529" s="97" t="e">
        <f t="shared" si="522"/>
        <v>#REF!</v>
      </c>
      <c r="AF529" s="97" t="e">
        <f t="shared" si="523"/>
        <v>#REF!</v>
      </c>
      <c r="AG529" s="3" t="e">
        <f t="shared" si="524"/>
        <v>#REF!</v>
      </c>
      <c r="AH529" s="16" t="e">
        <f t="shared" si="525"/>
        <v>#REF!</v>
      </c>
      <c r="AI529" s="16">
        <f t="shared" si="526"/>
        <v>400</v>
      </c>
      <c r="AJ529" s="106"/>
      <c r="AK529" s="3">
        <f t="shared" si="527"/>
        <v>280</v>
      </c>
      <c r="AL529" s="204">
        <f t="shared" si="528"/>
        <v>280</v>
      </c>
      <c r="AM529" s="174"/>
      <c r="AN529" s="46" t="e">
        <f t="shared" si="529"/>
        <v>#REF!</v>
      </c>
      <c r="AO529" s="1">
        <f t="shared" si="530"/>
        <v>160</v>
      </c>
      <c r="AP529" s="1">
        <f t="shared" si="531"/>
        <v>200</v>
      </c>
      <c r="AQ529" s="170"/>
      <c r="AR529" s="164">
        <v>0.53713605831092381</v>
      </c>
      <c r="AS529" s="48">
        <v>0.34559795894337503</v>
      </c>
      <c r="AT529" s="48">
        <v>0.1860088501396992</v>
      </c>
      <c r="AU529" s="164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</row>
    <row r="530" spans="1:95" s="107" customFormat="1" ht="13.5" outlineLevel="1" x14ac:dyDescent="0.15">
      <c r="A530" s="108">
        <v>21008</v>
      </c>
      <c r="B530" s="109" t="s">
        <v>791</v>
      </c>
      <c r="C530" s="102">
        <v>500</v>
      </c>
      <c r="D530" s="103">
        <v>15</v>
      </c>
      <c r="E530" s="103">
        <v>15</v>
      </c>
      <c r="F530" s="103" t="s">
        <v>349</v>
      </c>
      <c r="G530" s="104" t="s">
        <v>654</v>
      </c>
      <c r="H530" s="104" t="s">
        <v>785</v>
      </c>
      <c r="I530" s="110">
        <f t="shared" si="29"/>
        <v>17940</v>
      </c>
      <c r="J530" s="3">
        <v>0</v>
      </c>
      <c r="K530" s="15"/>
      <c r="L530" s="15">
        <v>0.4</v>
      </c>
      <c r="M530" s="58"/>
      <c r="N530" s="58">
        <v>0.03</v>
      </c>
      <c r="O530" s="92">
        <f t="shared" si="512"/>
        <v>0</v>
      </c>
      <c r="P530" s="92" t="e">
        <f t="shared" si="489"/>
        <v>#REF!</v>
      </c>
      <c r="Q530" s="92">
        <f t="shared" si="513"/>
        <v>250</v>
      </c>
      <c r="R530" s="92">
        <f t="shared" si="514"/>
        <v>0</v>
      </c>
      <c r="S530" s="92" t="e">
        <f t="shared" si="515"/>
        <v>#REF!</v>
      </c>
      <c r="T530" s="3" t="e">
        <f>#REF!</f>
        <v>#REF!</v>
      </c>
      <c r="U530" s="3" t="e">
        <f>(#REF!+#REF!)*D530</f>
        <v>#REF!</v>
      </c>
      <c r="V530" s="3">
        <f t="shared" si="516"/>
        <v>30</v>
      </c>
      <c r="W530" s="37" t="e">
        <f t="shared" si="517"/>
        <v>#REF!</v>
      </c>
      <c r="X530" s="60" t="e">
        <f>#REF!</f>
        <v>#REF!</v>
      </c>
      <c r="Y530" s="37" t="e">
        <f t="shared" si="518"/>
        <v>#REF!</v>
      </c>
      <c r="Z530" s="16" t="e">
        <f t="shared" si="519"/>
        <v>#REF!</v>
      </c>
      <c r="AA530" s="36" t="e">
        <f t="shared" si="520"/>
        <v>#REF!</v>
      </c>
      <c r="AB530" s="49"/>
      <c r="AC530" s="16" t="e">
        <f t="shared" si="521"/>
        <v>#REF!</v>
      </c>
      <c r="AD530" s="3" t="e">
        <f t="shared" si="522"/>
        <v>#REF!</v>
      </c>
      <c r="AE530" s="97" t="e">
        <f t="shared" si="522"/>
        <v>#REF!</v>
      </c>
      <c r="AF530" s="97" t="e">
        <f t="shared" si="523"/>
        <v>#REF!</v>
      </c>
      <c r="AG530" s="3" t="e">
        <f t="shared" si="524"/>
        <v>#REF!</v>
      </c>
      <c r="AH530" s="16" t="e">
        <f t="shared" si="525"/>
        <v>#REF!</v>
      </c>
      <c r="AI530" s="16">
        <f t="shared" si="526"/>
        <v>500</v>
      </c>
      <c r="AJ530" s="106"/>
      <c r="AK530" s="3">
        <f t="shared" si="527"/>
        <v>350</v>
      </c>
      <c r="AL530" s="204">
        <f t="shared" si="528"/>
        <v>350</v>
      </c>
      <c r="AM530" s="174"/>
      <c r="AN530" s="46" t="e">
        <f t="shared" si="529"/>
        <v>#REF!</v>
      </c>
      <c r="AO530" s="1">
        <f t="shared" si="530"/>
        <v>200</v>
      </c>
      <c r="AP530" s="1">
        <f t="shared" si="531"/>
        <v>250</v>
      </c>
      <c r="AQ530" s="170"/>
      <c r="AR530" s="164">
        <v>0.35527513940442085</v>
      </c>
      <c r="AS530" s="48">
        <v>0.12649645405521728</v>
      </c>
      <c r="AT530" s="48">
        <v>1.2444895575955439E-2</v>
      </c>
      <c r="AU530" s="164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</row>
    <row r="531" spans="1:95" s="107" customFormat="1" ht="13.5" outlineLevel="1" x14ac:dyDescent="0.15">
      <c r="A531" s="108">
        <v>21009</v>
      </c>
      <c r="B531" s="109" t="s">
        <v>792</v>
      </c>
      <c r="C531" s="102">
        <v>5500</v>
      </c>
      <c r="D531" s="103">
        <v>15</v>
      </c>
      <c r="E531" s="103">
        <v>15</v>
      </c>
      <c r="F531" s="103" t="s">
        <v>349</v>
      </c>
      <c r="G531" s="104" t="s">
        <v>654</v>
      </c>
      <c r="H531" s="104" t="s">
        <v>785</v>
      </c>
      <c r="I531" s="110">
        <f t="shared" si="29"/>
        <v>17940</v>
      </c>
      <c r="J531" s="3">
        <v>0</v>
      </c>
      <c r="K531" s="15"/>
      <c r="L531" s="15">
        <v>0.4</v>
      </c>
      <c r="M531" s="58"/>
      <c r="N531" s="58">
        <v>0.03</v>
      </c>
      <c r="O531" s="92">
        <f t="shared" si="512"/>
        <v>0</v>
      </c>
      <c r="P531" s="92" t="e">
        <f t="shared" si="489"/>
        <v>#REF!</v>
      </c>
      <c r="Q531" s="92">
        <f t="shared" si="513"/>
        <v>2750</v>
      </c>
      <c r="R531" s="92">
        <f t="shared" si="514"/>
        <v>0</v>
      </c>
      <c r="S531" s="92" t="e">
        <f t="shared" si="515"/>
        <v>#REF!</v>
      </c>
      <c r="T531" s="3" t="e">
        <f>#REF!</f>
        <v>#REF!</v>
      </c>
      <c r="U531" s="3" t="e">
        <f>(#REF!+#REF!)*D531</f>
        <v>#REF!</v>
      </c>
      <c r="V531" s="3">
        <f t="shared" si="516"/>
        <v>330</v>
      </c>
      <c r="W531" s="37" t="e">
        <f t="shared" si="517"/>
        <v>#REF!</v>
      </c>
      <c r="X531" s="60" t="e">
        <f>#REF!</f>
        <v>#REF!</v>
      </c>
      <c r="Y531" s="37" t="e">
        <f t="shared" si="518"/>
        <v>#REF!</v>
      </c>
      <c r="Z531" s="16" t="e">
        <f t="shared" si="519"/>
        <v>#REF!</v>
      </c>
      <c r="AA531" s="36" t="e">
        <f t="shared" si="520"/>
        <v>#REF!</v>
      </c>
      <c r="AB531" s="49"/>
      <c r="AC531" s="16" t="e">
        <f t="shared" si="521"/>
        <v>#REF!</v>
      </c>
      <c r="AD531" s="3" t="e">
        <f t="shared" si="522"/>
        <v>#REF!</v>
      </c>
      <c r="AE531" s="97" t="e">
        <f t="shared" si="522"/>
        <v>#REF!</v>
      </c>
      <c r="AF531" s="97" t="e">
        <f t="shared" si="523"/>
        <v>#REF!</v>
      </c>
      <c r="AG531" s="3" t="e">
        <f t="shared" si="524"/>
        <v>#REF!</v>
      </c>
      <c r="AH531" s="16" t="e">
        <f t="shared" si="525"/>
        <v>#REF!</v>
      </c>
      <c r="AI531" s="16">
        <f t="shared" si="526"/>
        <v>5500</v>
      </c>
      <c r="AJ531" s="106"/>
      <c r="AK531" s="3">
        <f t="shared" si="527"/>
        <v>3850</v>
      </c>
      <c r="AL531" s="204">
        <f t="shared" si="528"/>
        <v>3849.9999999999995</v>
      </c>
      <c r="AM531" s="174"/>
      <c r="AN531" s="46" t="e">
        <f t="shared" si="529"/>
        <v>#REF!</v>
      </c>
      <c r="AO531" s="1">
        <f t="shared" si="530"/>
        <v>2200</v>
      </c>
      <c r="AP531" s="1">
        <f t="shared" si="531"/>
        <v>2750</v>
      </c>
      <c r="AQ531" s="170"/>
      <c r="AR531" s="164">
        <v>0.98018707988372289</v>
      </c>
      <c r="AS531" s="48">
        <v>0.94802075132482277</v>
      </c>
      <c r="AT531" s="48">
        <v>0.63041292936223092</v>
      </c>
      <c r="AU531" s="164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</row>
    <row r="532" spans="1:95" s="107" customFormat="1" ht="13.5" outlineLevel="1" x14ac:dyDescent="0.15">
      <c r="A532" s="108">
        <v>21010</v>
      </c>
      <c r="B532" s="109" t="s">
        <v>793</v>
      </c>
      <c r="C532" s="102">
        <v>9500</v>
      </c>
      <c r="D532" s="103">
        <v>30</v>
      </c>
      <c r="E532" s="103">
        <v>25</v>
      </c>
      <c r="F532" s="103" t="s">
        <v>349</v>
      </c>
      <c r="G532" s="104" t="s">
        <v>654</v>
      </c>
      <c r="H532" s="104" t="s">
        <v>785</v>
      </c>
      <c r="I532" s="110">
        <f t="shared" si="29"/>
        <v>17940</v>
      </c>
      <c r="J532" s="3">
        <v>0</v>
      </c>
      <c r="K532" s="15"/>
      <c r="L532" s="15">
        <v>0.4</v>
      </c>
      <c r="M532" s="58"/>
      <c r="N532" s="58">
        <v>0.03</v>
      </c>
      <c r="O532" s="92">
        <f t="shared" si="512"/>
        <v>0</v>
      </c>
      <c r="P532" s="92" t="e">
        <f t="shared" si="489"/>
        <v>#REF!</v>
      </c>
      <c r="Q532" s="92">
        <f t="shared" si="513"/>
        <v>4750</v>
      </c>
      <c r="R532" s="92">
        <f t="shared" si="514"/>
        <v>0</v>
      </c>
      <c r="S532" s="92" t="e">
        <f t="shared" si="515"/>
        <v>#REF!</v>
      </c>
      <c r="T532" s="3" t="e">
        <f>#REF!</f>
        <v>#REF!</v>
      </c>
      <c r="U532" s="3" t="e">
        <f>(#REF!+#REF!)*D532</f>
        <v>#REF!</v>
      </c>
      <c r="V532" s="3">
        <f t="shared" si="516"/>
        <v>570</v>
      </c>
      <c r="W532" s="37" t="e">
        <f t="shared" si="517"/>
        <v>#REF!</v>
      </c>
      <c r="X532" s="60" t="e">
        <f>#REF!</f>
        <v>#REF!</v>
      </c>
      <c r="Y532" s="37" t="e">
        <f t="shared" si="518"/>
        <v>#REF!</v>
      </c>
      <c r="Z532" s="16" t="e">
        <f t="shared" si="519"/>
        <v>#REF!</v>
      </c>
      <c r="AA532" s="36" t="e">
        <f t="shared" si="520"/>
        <v>#REF!</v>
      </c>
      <c r="AB532" s="49"/>
      <c r="AC532" s="16" t="e">
        <f t="shared" si="521"/>
        <v>#REF!</v>
      </c>
      <c r="AD532" s="3" t="e">
        <f t="shared" si="522"/>
        <v>#REF!</v>
      </c>
      <c r="AE532" s="97" t="e">
        <f t="shared" si="522"/>
        <v>#REF!</v>
      </c>
      <c r="AF532" s="97" t="e">
        <f t="shared" si="523"/>
        <v>#REF!</v>
      </c>
      <c r="AG532" s="3" t="e">
        <f t="shared" si="524"/>
        <v>#REF!</v>
      </c>
      <c r="AH532" s="16" t="e">
        <f t="shared" si="525"/>
        <v>#REF!</v>
      </c>
      <c r="AI532" s="16">
        <f t="shared" si="526"/>
        <v>9500</v>
      </c>
      <c r="AJ532" s="106"/>
      <c r="AK532" s="3">
        <f t="shared" si="527"/>
        <v>6650</v>
      </c>
      <c r="AL532" s="204">
        <f t="shared" si="528"/>
        <v>6650</v>
      </c>
      <c r="AM532" s="174"/>
      <c r="AN532" s="46" t="e">
        <f t="shared" si="529"/>
        <v>#REF!</v>
      </c>
      <c r="AO532" s="1">
        <f t="shared" si="530"/>
        <v>3800</v>
      </c>
      <c r="AP532" s="1">
        <f t="shared" si="531"/>
        <v>4750</v>
      </c>
      <c r="AQ532" s="170"/>
      <c r="AR532" s="164">
        <v>0.96642981956124352</v>
      </c>
      <c r="AS532" s="48">
        <v>0.92675186575285429</v>
      </c>
      <c r="AT532" s="48">
        <v>0.61548750861954116</v>
      </c>
      <c r="AU532" s="164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</row>
    <row r="533" spans="1:95" s="107" customFormat="1" ht="13.5" outlineLevel="1" x14ac:dyDescent="0.15">
      <c r="A533" s="108">
        <v>21011</v>
      </c>
      <c r="B533" s="109" t="s">
        <v>794</v>
      </c>
      <c r="C533" s="102">
        <v>8500</v>
      </c>
      <c r="D533" s="103">
        <v>15</v>
      </c>
      <c r="E533" s="103">
        <v>10</v>
      </c>
      <c r="F533" s="103" t="s">
        <v>349</v>
      </c>
      <c r="G533" s="104" t="s">
        <v>654</v>
      </c>
      <c r="H533" s="104" t="s">
        <v>785</v>
      </c>
      <c r="I533" s="110">
        <f t="shared" si="29"/>
        <v>17940</v>
      </c>
      <c r="J533" s="3">
        <v>0</v>
      </c>
      <c r="K533" s="15"/>
      <c r="L533" s="15">
        <v>0.4</v>
      </c>
      <c r="M533" s="58"/>
      <c r="N533" s="58">
        <v>0.03</v>
      </c>
      <c r="O533" s="92">
        <f t="shared" si="512"/>
        <v>0</v>
      </c>
      <c r="P533" s="92" t="e">
        <f t="shared" si="489"/>
        <v>#REF!</v>
      </c>
      <c r="Q533" s="92">
        <f t="shared" si="513"/>
        <v>4250</v>
      </c>
      <c r="R533" s="92">
        <f t="shared" si="514"/>
        <v>0</v>
      </c>
      <c r="S533" s="92" t="e">
        <f t="shared" si="515"/>
        <v>#REF!</v>
      </c>
      <c r="T533" s="3" t="e">
        <f>#REF!</f>
        <v>#REF!</v>
      </c>
      <c r="U533" s="3" t="e">
        <f>(#REF!+#REF!)*D533</f>
        <v>#REF!</v>
      </c>
      <c r="V533" s="3">
        <f t="shared" si="516"/>
        <v>510</v>
      </c>
      <c r="W533" s="37" t="e">
        <f t="shared" si="517"/>
        <v>#REF!</v>
      </c>
      <c r="X533" s="60" t="e">
        <f>#REF!</f>
        <v>#REF!</v>
      </c>
      <c r="Y533" s="37" t="e">
        <f t="shared" si="518"/>
        <v>#REF!</v>
      </c>
      <c r="Z533" s="16" t="e">
        <f t="shared" si="519"/>
        <v>#REF!</v>
      </c>
      <c r="AA533" s="36" t="e">
        <f t="shared" si="520"/>
        <v>#REF!</v>
      </c>
      <c r="AB533" s="49"/>
      <c r="AC533" s="16" t="e">
        <f t="shared" si="521"/>
        <v>#REF!</v>
      </c>
      <c r="AD533" s="3" t="e">
        <f t="shared" si="522"/>
        <v>#REF!</v>
      </c>
      <c r="AE533" s="97" t="e">
        <f t="shared" si="522"/>
        <v>#REF!</v>
      </c>
      <c r="AF533" s="97" t="e">
        <f t="shared" si="523"/>
        <v>#REF!</v>
      </c>
      <c r="AG533" s="3" t="e">
        <f t="shared" si="524"/>
        <v>#REF!</v>
      </c>
      <c r="AH533" s="16" t="e">
        <f t="shared" si="525"/>
        <v>#REF!</v>
      </c>
      <c r="AI533" s="16">
        <f t="shared" si="526"/>
        <v>8500</v>
      </c>
      <c r="AJ533" s="106"/>
      <c r="AK533" s="3">
        <f t="shared" si="527"/>
        <v>5950</v>
      </c>
      <c r="AL533" s="204">
        <f t="shared" si="528"/>
        <v>5950</v>
      </c>
      <c r="AM533" s="174"/>
      <c r="AN533" s="46" t="e">
        <f t="shared" si="529"/>
        <v>#REF!</v>
      </c>
      <c r="AO533" s="1">
        <f t="shared" si="530"/>
        <v>3400</v>
      </c>
      <c r="AP533" s="1">
        <f t="shared" si="531"/>
        <v>4250</v>
      </c>
      <c r="AQ533" s="170"/>
      <c r="AR533" s="164">
        <v>1.0011699334664717</v>
      </c>
      <c r="AS533" s="48">
        <v>0.9797928147553242</v>
      </c>
      <c r="AT533" s="48">
        <v>0.65261022904907362</v>
      </c>
      <c r="AU533" s="164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</row>
    <row r="534" spans="1:95" s="107" customFormat="1" ht="13.5" outlineLevel="1" x14ac:dyDescent="0.15">
      <c r="A534" s="108">
        <v>21012</v>
      </c>
      <c r="B534" s="109" t="s">
        <v>795</v>
      </c>
      <c r="C534" s="102">
        <v>16500</v>
      </c>
      <c r="D534" s="103">
        <v>30</v>
      </c>
      <c r="E534" s="103">
        <v>20</v>
      </c>
      <c r="F534" s="103" t="s">
        <v>349</v>
      </c>
      <c r="G534" s="104" t="s">
        <v>654</v>
      </c>
      <c r="H534" s="104" t="s">
        <v>785</v>
      </c>
      <c r="I534" s="110">
        <f t="shared" si="29"/>
        <v>17940</v>
      </c>
      <c r="J534" s="3">
        <v>0</v>
      </c>
      <c r="K534" s="15"/>
      <c r="L534" s="15">
        <v>0.4</v>
      </c>
      <c r="M534" s="58"/>
      <c r="N534" s="58">
        <v>0.03</v>
      </c>
      <c r="O534" s="92">
        <f t="shared" si="512"/>
        <v>0</v>
      </c>
      <c r="P534" s="92" t="e">
        <f t="shared" si="489"/>
        <v>#REF!</v>
      </c>
      <c r="Q534" s="92">
        <f t="shared" si="513"/>
        <v>8250</v>
      </c>
      <c r="R534" s="92">
        <f t="shared" si="514"/>
        <v>0</v>
      </c>
      <c r="S534" s="92" t="e">
        <f t="shared" si="515"/>
        <v>#REF!</v>
      </c>
      <c r="T534" s="3" t="e">
        <f>#REF!</f>
        <v>#REF!</v>
      </c>
      <c r="U534" s="3" t="e">
        <f>(#REF!+#REF!)*D534</f>
        <v>#REF!</v>
      </c>
      <c r="V534" s="3">
        <f t="shared" si="516"/>
        <v>990</v>
      </c>
      <c r="W534" s="37" t="e">
        <f t="shared" si="517"/>
        <v>#REF!</v>
      </c>
      <c r="X534" s="60" t="e">
        <f>#REF!</f>
        <v>#REF!</v>
      </c>
      <c r="Y534" s="37" t="e">
        <f t="shared" si="518"/>
        <v>#REF!</v>
      </c>
      <c r="Z534" s="16" t="e">
        <f t="shared" si="519"/>
        <v>#REF!</v>
      </c>
      <c r="AA534" s="36" t="e">
        <f t="shared" si="520"/>
        <v>#REF!</v>
      </c>
      <c r="AB534" s="49"/>
      <c r="AC534" s="16" t="e">
        <f t="shared" si="521"/>
        <v>#REF!</v>
      </c>
      <c r="AD534" s="3" t="e">
        <f t="shared" si="522"/>
        <v>#REF!</v>
      </c>
      <c r="AE534" s="97" t="e">
        <f t="shared" si="522"/>
        <v>#REF!</v>
      </c>
      <c r="AF534" s="97" t="e">
        <f t="shared" si="523"/>
        <v>#REF!</v>
      </c>
      <c r="AG534" s="3" t="e">
        <f t="shared" si="524"/>
        <v>#REF!</v>
      </c>
      <c r="AH534" s="16" t="e">
        <f t="shared" si="525"/>
        <v>#REF!</v>
      </c>
      <c r="AI534" s="16">
        <f t="shared" si="526"/>
        <v>16500</v>
      </c>
      <c r="AJ534" s="106"/>
      <c r="AK534" s="3">
        <f t="shared" si="527"/>
        <v>11550</v>
      </c>
      <c r="AL534" s="204">
        <f t="shared" si="528"/>
        <v>11550</v>
      </c>
      <c r="AM534" s="174"/>
      <c r="AN534" s="46" t="e">
        <f t="shared" si="529"/>
        <v>#REF!</v>
      </c>
      <c r="AO534" s="1">
        <f t="shared" si="530"/>
        <v>6600</v>
      </c>
      <c r="AP534" s="1">
        <f t="shared" si="531"/>
        <v>8250</v>
      </c>
      <c r="AQ534" s="170"/>
      <c r="AR534" s="164">
        <v>0.93166992138112925</v>
      </c>
      <c r="AS534" s="48">
        <v>0.86686823989402395</v>
      </c>
      <c r="AT534" s="48">
        <v>0.57317685016337205</v>
      </c>
      <c r="AU534" s="164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</row>
    <row r="535" spans="1:95" s="107" customFormat="1" ht="13.5" outlineLevel="1" x14ac:dyDescent="0.15">
      <c r="A535" s="108">
        <v>21013</v>
      </c>
      <c r="B535" s="109" t="s">
        <v>796</v>
      </c>
      <c r="C535" s="102">
        <v>9500</v>
      </c>
      <c r="D535" s="103">
        <v>15</v>
      </c>
      <c r="E535" s="103">
        <v>15</v>
      </c>
      <c r="F535" s="103" t="s">
        <v>348</v>
      </c>
      <c r="G535" s="104" t="s">
        <v>654</v>
      </c>
      <c r="H535" s="104" t="s">
        <v>785</v>
      </c>
      <c r="I535" s="110">
        <f t="shared" si="29"/>
        <v>17940</v>
      </c>
      <c r="J535" s="3">
        <v>0</v>
      </c>
      <c r="K535" s="15"/>
      <c r="L535" s="15">
        <v>0.4</v>
      </c>
      <c r="M535" s="58"/>
      <c r="N535" s="58">
        <v>0.03</v>
      </c>
      <c r="O535" s="92">
        <f t="shared" si="512"/>
        <v>0</v>
      </c>
      <c r="P535" s="92" t="e">
        <f t="shared" si="489"/>
        <v>#REF!</v>
      </c>
      <c r="Q535" s="92">
        <f t="shared" si="513"/>
        <v>4750</v>
      </c>
      <c r="R535" s="92">
        <f t="shared" si="514"/>
        <v>0</v>
      </c>
      <c r="S535" s="92" t="e">
        <f t="shared" si="515"/>
        <v>#REF!</v>
      </c>
      <c r="T535" s="3" t="e">
        <f>#REF!</f>
        <v>#REF!</v>
      </c>
      <c r="U535" s="3" t="e">
        <f>(#REF!+#REF!)*D535</f>
        <v>#REF!</v>
      </c>
      <c r="V535" s="3">
        <f t="shared" si="516"/>
        <v>570</v>
      </c>
      <c r="W535" s="37" t="e">
        <f t="shared" si="517"/>
        <v>#REF!</v>
      </c>
      <c r="X535" s="60" t="e">
        <f>#REF!</f>
        <v>#REF!</v>
      </c>
      <c r="Y535" s="37" t="e">
        <f t="shared" si="518"/>
        <v>#REF!</v>
      </c>
      <c r="Z535" s="16" t="e">
        <f t="shared" si="519"/>
        <v>#REF!</v>
      </c>
      <c r="AA535" s="36" t="e">
        <f t="shared" si="520"/>
        <v>#REF!</v>
      </c>
      <c r="AB535" s="49"/>
      <c r="AC535" s="16" t="e">
        <f t="shared" si="521"/>
        <v>#REF!</v>
      </c>
      <c r="AD535" s="3" t="e">
        <f t="shared" si="522"/>
        <v>#REF!</v>
      </c>
      <c r="AE535" s="97" t="e">
        <f t="shared" si="522"/>
        <v>#REF!</v>
      </c>
      <c r="AF535" s="97" t="e">
        <f t="shared" si="523"/>
        <v>#REF!</v>
      </c>
      <c r="AG535" s="3" t="e">
        <f t="shared" si="524"/>
        <v>#REF!</v>
      </c>
      <c r="AH535" s="16" t="e">
        <f t="shared" si="525"/>
        <v>#REF!</v>
      </c>
      <c r="AI535" s="16">
        <f t="shared" si="526"/>
        <v>9500</v>
      </c>
      <c r="AJ535" s="106"/>
      <c r="AK535" s="3">
        <f t="shared" si="527"/>
        <v>6650</v>
      </c>
      <c r="AL535" s="204">
        <f t="shared" si="528"/>
        <v>6650</v>
      </c>
      <c r="AM535" s="174"/>
      <c r="AN535" s="46" t="e">
        <f t="shared" si="529"/>
        <v>#REF!</v>
      </c>
      <c r="AO535" s="1">
        <f t="shared" si="530"/>
        <v>3800</v>
      </c>
      <c r="AP535" s="1">
        <f t="shared" si="531"/>
        <v>4750</v>
      </c>
      <c r="AQ535" s="170"/>
      <c r="AR535" s="164">
        <v>0.55755773297589195</v>
      </c>
      <c r="AS535" s="48">
        <v>0.33787957452435824</v>
      </c>
      <c r="AT535" s="48">
        <v>0.18000863012384266</v>
      </c>
      <c r="AU535" s="164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</row>
    <row r="536" spans="1:95" s="107" customFormat="1" ht="13.5" outlineLevel="1" x14ac:dyDescent="0.15">
      <c r="A536" s="108">
        <v>21014</v>
      </c>
      <c r="B536" s="109" t="s">
        <v>797</v>
      </c>
      <c r="C536" s="102">
        <v>25500</v>
      </c>
      <c r="D536" s="103">
        <v>15</v>
      </c>
      <c r="E536" s="103">
        <v>15</v>
      </c>
      <c r="F536" s="103" t="s">
        <v>348</v>
      </c>
      <c r="G536" s="104" t="s">
        <v>654</v>
      </c>
      <c r="H536" s="104" t="s">
        <v>785</v>
      </c>
      <c r="I536" s="110">
        <f t="shared" si="29"/>
        <v>17940</v>
      </c>
      <c r="J536" s="3">
        <v>0</v>
      </c>
      <c r="K536" s="15"/>
      <c r="L536" s="15">
        <v>0.4</v>
      </c>
      <c r="M536" s="58"/>
      <c r="N536" s="58">
        <v>0.03</v>
      </c>
      <c r="O536" s="92">
        <f t="shared" si="512"/>
        <v>0</v>
      </c>
      <c r="P536" s="92" t="e">
        <f t="shared" si="489"/>
        <v>#REF!</v>
      </c>
      <c r="Q536" s="92">
        <f t="shared" si="513"/>
        <v>12750</v>
      </c>
      <c r="R536" s="92">
        <f t="shared" si="514"/>
        <v>0</v>
      </c>
      <c r="S536" s="92" t="e">
        <f t="shared" si="515"/>
        <v>#REF!</v>
      </c>
      <c r="T536" s="3" t="e">
        <f>#REF!</f>
        <v>#REF!</v>
      </c>
      <c r="U536" s="3" t="e">
        <f>(#REF!+#REF!)*D536</f>
        <v>#REF!</v>
      </c>
      <c r="V536" s="3">
        <f t="shared" si="516"/>
        <v>1530</v>
      </c>
      <c r="W536" s="37" t="e">
        <f t="shared" si="517"/>
        <v>#REF!</v>
      </c>
      <c r="X536" s="60" t="e">
        <f>#REF!</f>
        <v>#REF!</v>
      </c>
      <c r="Y536" s="37" t="e">
        <f t="shared" si="518"/>
        <v>#REF!</v>
      </c>
      <c r="Z536" s="16" t="e">
        <f t="shared" si="519"/>
        <v>#REF!</v>
      </c>
      <c r="AA536" s="36" t="e">
        <f t="shared" si="520"/>
        <v>#REF!</v>
      </c>
      <c r="AB536" s="49"/>
      <c r="AC536" s="16" t="e">
        <f t="shared" si="521"/>
        <v>#REF!</v>
      </c>
      <c r="AD536" s="3" t="e">
        <f t="shared" si="522"/>
        <v>#REF!</v>
      </c>
      <c r="AE536" s="97" t="e">
        <f t="shared" si="522"/>
        <v>#REF!</v>
      </c>
      <c r="AF536" s="97" t="e">
        <f t="shared" si="523"/>
        <v>#REF!</v>
      </c>
      <c r="AG536" s="3" t="e">
        <f t="shared" si="524"/>
        <v>#REF!</v>
      </c>
      <c r="AH536" s="16" t="e">
        <f t="shared" si="525"/>
        <v>#REF!</v>
      </c>
      <c r="AI536" s="16">
        <f t="shared" si="526"/>
        <v>25500</v>
      </c>
      <c r="AJ536" s="106"/>
      <c r="AK536" s="3">
        <f t="shared" si="527"/>
        <v>17850</v>
      </c>
      <c r="AL536" s="204">
        <f t="shared" si="528"/>
        <v>17850</v>
      </c>
      <c r="AM536" s="174"/>
      <c r="AN536" s="46" t="e">
        <f t="shared" si="529"/>
        <v>#REF!</v>
      </c>
      <c r="AO536" s="1">
        <f t="shared" si="530"/>
        <v>10200</v>
      </c>
      <c r="AP536" s="1">
        <f t="shared" si="531"/>
        <v>12750</v>
      </c>
      <c r="AQ536" s="170"/>
      <c r="AR536" s="164">
        <v>0.82382997941576319</v>
      </c>
      <c r="AS536" s="48">
        <v>0.69855864538660573</v>
      </c>
      <c r="AT536" s="48">
        <v>0.4519383941853744</v>
      </c>
      <c r="AU536" s="164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</row>
    <row r="537" spans="1:95" s="107" customFormat="1" ht="25.5" outlineLevel="1" x14ac:dyDescent="0.15">
      <c r="A537" s="108">
        <v>21015</v>
      </c>
      <c r="B537" s="109" t="s">
        <v>798</v>
      </c>
      <c r="C537" s="102">
        <v>23500</v>
      </c>
      <c r="D537" s="103">
        <v>20</v>
      </c>
      <c r="E537" s="103">
        <v>15</v>
      </c>
      <c r="F537" s="103" t="s">
        <v>807</v>
      </c>
      <c r="G537" s="104" t="s">
        <v>654</v>
      </c>
      <c r="H537" s="104" t="s">
        <v>785</v>
      </c>
      <c r="I537" s="110">
        <f t="shared" si="29"/>
        <v>17940</v>
      </c>
      <c r="J537" s="3">
        <v>0</v>
      </c>
      <c r="K537" s="15"/>
      <c r="L537" s="15">
        <v>0.4</v>
      </c>
      <c r="M537" s="58"/>
      <c r="N537" s="58">
        <v>0.03</v>
      </c>
      <c r="O537" s="92">
        <f t="shared" si="512"/>
        <v>0</v>
      </c>
      <c r="P537" s="92" t="e">
        <f t="shared" si="489"/>
        <v>#REF!</v>
      </c>
      <c r="Q537" s="92">
        <f t="shared" si="513"/>
        <v>11750</v>
      </c>
      <c r="R537" s="92">
        <f t="shared" si="514"/>
        <v>0</v>
      </c>
      <c r="S537" s="92" t="e">
        <f t="shared" si="515"/>
        <v>#REF!</v>
      </c>
      <c r="T537" s="3" t="e">
        <f>#REF!</f>
        <v>#REF!</v>
      </c>
      <c r="U537" s="3" t="e">
        <f>(#REF!+#REF!)*D537</f>
        <v>#REF!</v>
      </c>
      <c r="V537" s="3">
        <f t="shared" si="516"/>
        <v>1410</v>
      </c>
      <c r="W537" s="37" t="e">
        <f t="shared" si="517"/>
        <v>#REF!</v>
      </c>
      <c r="X537" s="60" t="e">
        <f>#REF!</f>
        <v>#REF!</v>
      </c>
      <c r="Y537" s="37" t="e">
        <f t="shared" si="518"/>
        <v>#REF!</v>
      </c>
      <c r="Z537" s="16" t="e">
        <f t="shared" si="519"/>
        <v>#REF!</v>
      </c>
      <c r="AA537" s="36" t="e">
        <f t="shared" si="520"/>
        <v>#REF!</v>
      </c>
      <c r="AB537" s="49"/>
      <c r="AC537" s="16" t="e">
        <f t="shared" si="521"/>
        <v>#REF!</v>
      </c>
      <c r="AD537" s="3" t="e">
        <f t="shared" si="522"/>
        <v>#REF!</v>
      </c>
      <c r="AE537" s="97" t="e">
        <f t="shared" si="522"/>
        <v>#REF!</v>
      </c>
      <c r="AF537" s="97" t="e">
        <f t="shared" si="523"/>
        <v>#REF!</v>
      </c>
      <c r="AG537" s="3" t="e">
        <f t="shared" si="524"/>
        <v>#REF!</v>
      </c>
      <c r="AH537" s="16" t="e">
        <f t="shared" si="525"/>
        <v>#REF!</v>
      </c>
      <c r="AI537" s="16">
        <f t="shared" si="526"/>
        <v>23500</v>
      </c>
      <c r="AJ537" s="106"/>
      <c r="AK537" s="3">
        <f t="shared" si="527"/>
        <v>16450</v>
      </c>
      <c r="AL537" s="204">
        <f t="shared" si="528"/>
        <v>16450</v>
      </c>
      <c r="AM537" s="174"/>
      <c r="AN537" s="46" t="e">
        <f t="shared" si="529"/>
        <v>#REF!</v>
      </c>
      <c r="AO537" s="1">
        <f t="shared" si="530"/>
        <v>9400</v>
      </c>
      <c r="AP537" s="1">
        <f t="shared" si="531"/>
        <v>11750</v>
      </c>
      <c r="AQ537" s="170"/>
      <c r="AR537" s="164">
        <v>1.0110171958820859</v>
      </c>
      <c r="AS537" s="48">
        <v>0.99333099047587614</v>
      </c>
      <c r="AT537" s="48">
        <v>0.66203283479695241</v>
      </c>
      <c r="AU537" s="164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</row>
    <row r="538" spans="1:95" s="107" customFormat="1" ht="13.5" outlineLevel="1" x14ac:dyDescent="0.15">
      <c r="A538" s="108">
        <v>21016</v>
      </c>
      <c r="B538" s="109" t="s">
        <v>799</v>
      </c>
      <c r="C538" s="102">
        <v>30500</v>
      </c>
      <c r="D538" s="103">
        <v>30</v>
      </c>
      <c r="E538" s="103">
        <v>30</v>
      </c>
      <c r="F538" s="103" t="s">
        <v>807</v>
      </c>
      <c r="G538" s="104" t="s">
        <v>654</v>
      </c>
      <c r="H538" s="104" t="s">
        <v>785</v>
      </c>
      <c r="I538" s="110">
        <f t="shared" si="29"/>
        <v>17940</v>
      </c>
      <c r="J538" s="3">
        <v>0</v>
      </c>
      <c r="K538" s="15"/>
      <c r="L538" s="15">
        <v>0.4</v>
      </c>
      <c r="M538" s="58"/>
      <c r="N538" s="58">
        <v>0.03</v>
      </c>
      <c r="O538" s="92">
        <f t="shared" si="512"/>
        <v>0</v>
      </c>
      <c r="P538" s="92" t="e">
        <f t="shared" si="489"/>
        <v>#REF!</v>
      </c>
      <c r="Q538" s="92">
        <f t="shared" si="513"/>
        <v>15250</v>
      </c>
      <c r="R538" s="92">
        <f t="shared" si="514"/>
        <v>0</v>
      </c>
      <c r="S538" s="92" t="e">
        <f t="shared" si="515"/>
        <v>#REF!</v>
      </c>
      <c r="T538" s="3" t="e">
        <f>#REF!</f>
        <v>#REF!</v>
      </c>
      <c r="U538" s="3" t="e">
        <f>(#REF!+#REF!)*D538</f>
        <v>#REF!</v>
      </c>
      <c r="V538" s="3">
        <f t="shared" si="516"/>
        <v>1830</v>
      </c>
      <c r="W538" s="37" t="e">
        <f t="shared" si="517"/>
        <v>#REF!</v>
      </c>
      <c r="X538" s="60" t="e">
        <f>#REF!</f>
        <v>#REF!</v>
      </c>
      <c r="Y538" s="37" t="e">
        <f t="shared" si="518"/>
        <v>#REF!</v>
      </c>
      <c r="Z538" s="16" t="e">
        <f t="shared" si="519"/>
        <v>#REF!</v>
      </c>
      <c r="AA538" s="36" t="e">
        <f t="shared" si="520"/>
        <v>#REF!</v>
      </c>
      <c r="AB538" s="49"/>
      <c r="AC538" s="16" t="e">
        <f t="shared" si="521"/>
        <v>#REF!</v>
      </c>
      <c r="AD538" s="3" t="e">
        <f t="shared" si="522"/>
        <v>#REF!</v>
      </c>
      <c r="AE538" s="97" t="e">
        <f t="shared" si="522"/>
        <v>#REF!</v>
      </c>
      <c r="AF538" s="97" t="e">
        <f t="shared" si="523"/>
        <v>#REF!</v>
      </c>
      <c r="AG538" s="3" t="e">
        <f t="shared" si="524"/>
        <v>#REF!</v>
      </c>
      <c r="AH538" s="16" t="e">
        <f t="shared" si="525"/>
        <v>#REF!</v>
      </c>
      <c r="AI538" s="16">
        <f t="shared" si="526"/>
        <v>30500</v>
      </c>
      <c r="AJ538" s="106"/>
      <c r="AK538" s="3">
        <f t="shared" si="527"/>
        <v>21350</v>
      </c>
      <c r="AL538" s="204">
        <f t="shared" si="528"/>
        <v>21350</v>
      </c>
      <c r="AM538" s="174"/>
      <c r="AN538" s="46" t="e">
        <f t="shared" si="529"/>
        <v>#REF!</v>
      </c>
      <c r="AO538" s="1">
        <f t="shared" si="530"/>
        <v>12200</v>
      </c>
      <c r="AP538" s="1">
        <f t="shared" si="531"/>
        <v>15250</v>
      </c>
      <c r="AQ538" s="170"/>
      <c r="AR538" s="164">
        <v>1.0067604744385705</v>
      </c>
      <c r="AS538" s="48">
        <v>0.98664415956173457</v>
      </c>
      <c r="AT538" s="48">
        <v>0.65738144314310887</v>
      </c>
      <c r="AU538" s="164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</row>
    <row r="539" spans="1:95" s="107" customFormat="1" ht="13.5" outlineLevel="1" x14ac:dyDescent="0.15">
      <c r="A539" s="108">
        <v>21017</v>
      </c>
      <c r="B539" s="109" t="s">
        <v>800</v>
      </c>
      <c r="C539" s="102">
        <v>9500</v>
      </c>
      <c r="D539" s="103">
        <v>30</v>
      </c>
      <c r="E539" s="103">
        <v>30</v>
      </c>
      <c r="F539" s="103" t="s">
        <v>349</v>
      </c>
      <c r="G539" s="104" t="s">
        <v>654</v>
      </c>
      <c r="H539" s="104" t="s">
        <v>785</v>
      </c>
      <c r="I539" s="110">
        <f t="shared" si="29"/>
        <v>17940</v>
      </c>
      <c r="J539" s="3">
        <v>0</v>
      </c>
      <c r="K539" s="15"/>
      <c r="L539" s="15">
        <v>0.4</v>
      </c>
      <c r="M539" s="58"/>
      <c r="N539" s="58">
        <v>0.03</v>
      </c>
      <c r="O539" s="92">
        <f t="shared" si="512"/>
        <v>0</v>
      </c>
      <c r="P539" s="92" t="e">
        <f t="shared" si="489"/>
        <v>#REF!</v>
      </c>
      <c r="Q539" s="92">
        <f t="shared" si="513"/>
        <v>4750</v>
      </c>
      <c r="R539" s="92">
        <f t="shared" si="514"/>
        <v>0</v>
      </c>
      <c r="S539" s="92" t="e">
        <f t="shared" si="515"/>
        <v>#REF!</v>
      </c>
      <c r="T539" s="3" t="e">
        <f>#REF!</f>
        <v>#REF!</v>
      </c>
      <c r="U539" s="3" t="e">
        <f>(#REF!+#REF!)*D539</f>
        <v>#REF!</v>
      </c>
      <c r="V539" s="3">
        <f t="shared" si="516"/>
        <v>570</v>
      </c>
      <c r="W539" s="37" t="e">
        <f t="shared" si="517"/>
        <v>#REF!</v>
      </c>
      <c r="X539" s="60" t="e">
        <f>#REF!</f>
        <v>#REF!</v>
      </c>
      <c r="Y539" s="37" t="e">
        <f t="shared" si="518"/>
        <v>#REF!</v>
      </c>
      <c r="Z539" s="16" t="e">
        <f t="shared" si="519"/>
        <v>#REF!</v>
      </c>
      <c r="AA539" s="36" t="e">
        <f t="shared" si="520"/>
        <v>#REF!</v>
      </c>
      <c r="AB539" s="49"/>
      <c r="AC539" s="16" t="e">
        <f t="shared" si="521"/>
        <v>#REF!</v>
      </c>
      <c r="AD539" s="3" t="e">
        <f t="shared" si="522"/>
        <v>#REF!</v>
      </c>
      <c r="AE539" s="97" t="e">
        <f t="shared" si="522"/>
        <v>#REF!</v>
      </c>
      <c r="AF539" s="97" t="e">
        <f t="shared" si="523"/>
        <v>#REF!</v>
      </c>
      <c r="AG539" s="3" t="e">
        <f t="shared" si="524"/>
        <v>#REF!</v>
      </c>
      <c r="AH539" s="16" t="e">
        <f t="shared" si="525"/>
        <v>#REF!</v>
      </c>
      <c r="AI539" s="16">
        <f t="shared" si="526"/>
        <v>9500</v>
      </c>
      <c r="AJ539" s="106"/>
      <c r="AK539" s="3">
        <f t="shared" si="527"/>
        <v>6650</v>
      </c>
      <c r="AL539" s="204">
        <f t="shared" si="528"/>
        <v>6650</v>
      </c>
      <c r="AM539" s="174"/>
      <c r="AN539" s="46" t="e">
        <f t="shared" si="529"/>
        <v>#REF!</v>
      </c>
      <c r="AO539" s="1">
        <f t="shared" si="530"/>
        <v>3800</v>
      </c>
      <c r="AP539" s="1">
        <f t="shared" si="531"/>
        <v>4750</v>
      </c>
      <c r="AQ539" s="170"/>
      <c r="AR539" s="164">
        <v>0.78585147818296597</v>
      </c>
      <c r="AS539" s="48">
        <v>0.64876553667062498</v>
      </c>
      <c r="AT539" s="48">
        <v>0.41539936698036117</v>
      </c>
      <c r="AU539" s="164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</row>
    <row r="540" spans="1:95" s="107" customFormat="1" ht="13.5" outlineLevel="1" x14ac:dyDescent="0.15">
      <c r="A540" s="108">
        <v>21018</v>
      </c>
      <c r="B540" s="109" t="s">
        <v>801</v>
      </c>
      <c r="C540" s="102">
        <v>1200</v>
      </c>
      <c r="D540" s="103">
        <v>15</v>
      </c>
      <c r="E540" s="103">
        <v>15</v>
      </c>
      <c r="F540" s="103" t="s">
        <v>349</v>
      </c>
      <c r="G540" s="104" t="s">
        <v>654</v>
      </c>
      <c r="H540" s="104" t="s">
        <v>785</v>
      </c>
      <c r="I540" s="110">
        <f t="shared" si="29"/>
        <v>17940</v>
      </c>
      <c r="J540" s="3">
        <v>0</v>
      </c>
      <c r="K540" s="15"/>
      <c r="L540" s="15">
        <v>0.4</v>
      </c>
      <c r="M540" s="58"/>
      <c r="N540" s="58">
        <v>0.03</v>
      </c>
      <c r="O540" s="92">
        <f t="shared" si="512"/>
        <v>0</v>
      </c>
      <c r="P540" s="92" t="e">
        <f t="shared" si="489"/>
        <v>#REF!</v>
      </c>
      <c r="Q540" s="92">
        <f t="shared" si="513"/>
        <v>600</v>
      </c>
      <c r="R540" s="92">
        <f t="shared" si="514"/>
        <v>0</v>
      </c>
      <c r="S540" s="92" t="e">
        <f t="shared" si="515"/>
        <v>#REF!</v>
      </c>
      <c r="T540" s="3" t="e">
        <f>#REF!</f>
        <v>#REF!</v>
      </c>
      <c r="U540" s="3" t="e">
        <f>(#REF!+#REF!)*D540</f>
        <v>#REF!</v>
      </c>
      <c r="V540" s="3">
        <f t="shared" si="516"/>
        <v>72</v>
      </c>
      <c r="W540" s="37" t="e">
        <f t="shared" si="517"/>
        <v>#REF!</v>
      </c>
      <c r="X540" s="60" t="e">
        <f>#REF!</f>
        <v>#REF!</v>
      </c>
      <c r="Y540" s="37" t="e">
        <f t="shared" si="518"/>
        <v>#REF!</v>
      </c>
      <c r="Z540" s="16" t="e">
        <f t="shared" si="519"/>
        <v>#REF!</v>
      </c>
      <c r="AA540" s="36" t="e">
        <f t="shared" si="520"/>
        <v>#REF!</v>
      </c>
      <c r="AB540" s="49"/>
      <c r="AC540" s="16" t="e">
        <f t="shared" si="521"/>
        <v>#REF!</v>
      </c>
      <c r="AD540" s="3" t="e">
        <f t="shared" si="522"/>
        <v>#REF!</v>
      </c>
      <c r="AE540" s="97" t="e">
        <f t="shared" si="522"/>
        <v>#REF!</v>
      </c>
      <c r="AF540" s="97" t="e">
        <f t="shared" si="523"/>
        <v>#REF!</v>
      </c>
      <c r="AG540" s="3" t="e">
        <f t="shared" si="524"/>
        <v>#REF!</v>
      </c>
      <c r="AH540" s="16" t="e">
        <f t="shared" si="525"/>
        <v>#REF!</v>
      </c>
      <c r="AI540" s="16">
        <f t="shared" si="526"/>
        <v>1200</v>
      </c>
      <c r="AJ540" s="106"/>
      <c r="AK540" s="3">
        <f t="shared" si="527"/>
        <v>840</v>
      </c>
      <c r="AL540" s="204">
        <f t="shared" si="528"/>
        <v>840</v>
      </c>
      <c r="AM540" s="174"/>
      <c r="AN540" s="46" t="e">
        <f t="shared" si="529"/>
        <v>#REF!</v>
      </c>
      <c r="AO540" s="1">
        <f t="shared" si="530"/>
        <v>480</v>
      </c>
      <c r="AP540" s="1">
        <f t="shared" si="531"/>
        <v>600</v>
      </c>
      <c r="AQ540" s="170"/>
      <c r="AR540" s="164">
        <v>0.85426240231235973</v>
      </c>
      <c r="AS540" s="48">
        <v>0.77349669452111736</v>
      </c>
      <c r="AT540" s="48">
        <v>0.50634661947663084</v>
      </c>
      <c r="AU540" s="164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</row>
    <row r="541" spans="1:95" s="107" customFormat="1" ht="13.5" outlineLevel="1" x14ac:dyDescent="0.15">
      <c r="A541" s="108">
        <v>21019</v>
      </c>
      <c r="B541" s="109" t="s">
        <v>802</v>
      </c>
      <c r="C541" s="102">
        <v>17500</v>
      </c>
      <c r="D541" s="103">
        <v>30</v>
      </c>
      <c r="E541" s="103">
        <v>30</v>
      </c>
      <c r="F541" s="103" t="s">
        <v>806</v>
      </c>
      <c r="G541" s="104" t="s">
        <v>654</v>
      </c>
      <c r="H541" s="104" t="s">
        <v>785</v>
      </c>
      <c r="I541" s="110">
        <f t="shared" si="29"/>
        <v>17940</v>
      </c>
      <c r="J541" s="3">
        <v>0</v>
      </c>
      <c r="K541" s="15"/>
      <c r="L541" s="15">
        <v>0.4</v>
      </c>
      <c r="M541" s="58"/>
      <c r="N541" s="58">
        <v>0.03</v>
      </c>
      <c r="O541" s="92">
        <f t="shared" si="512"/>
        <v>0</v>
      </c>
      <c r="P541" s="92" t="e">
        <f t="shared" si="489"/>
        <v>#REF!</v>
      </c>
      <c r="Q541" s="92">
        <f t="shared" si="513"/>
        <v>8750</v>
      </c>
      <c r="R541" s="92">
        <f t="shared" si="514"/>
        <v>0</v>
      </c>
      <c r="S541" s="92" t="e">
        <f t="shared" si="515"/>
        <v>#REF!</v>
      </c>
      <c r="T541" s="3" t="e">
        <f>#REF!</f>
        <v>#REF!</v>
      </c>
      <c r="U541" s="3" t="e">
        <f>(#REF!+#REF!)*D541</f>
        <v>#REF!</v>
      </c>
      <c r="V541" s="3">
        <f t="shared" si="516"/>
        <v>1050</v>
      </c>
      <c r="W541" s="37" t="e">
        <f t="shared" si="517"/>
        <v>#REF!</v>
      </c>
      <c r="X541" s="60" t="e">
        <f>#REF!</f>
        <v>#REF!</v>
      </c>
      <c r="Y541" s="37" t="e">
        <f t="shared" si="518"/>
        <v>#REF!</v>
      </c>
      <c r="Z541" s="16" t="e">
        <f t="shared" si="519"/>
        <v>#REF!</v>
      </c>
      <c r="AA541" s="36" t="e">
        <f t="shared" si="520"/>
        <v>#REF!</v>
      </c>
      <c r="AB541" s="49"/>
      <c r="AC541" s="16" t="e">
        <f t="shared" si="521"/>
        <v>#REF!</v>
      </c>
      <c r="AD541" s="3" t="e">
        <f t="shared" si="522"/>
        <v>#REF!</v>
      </c>
      <c r="AE541" s="97" t="e">
        <f t="shared" si="522"/>
        <v>#REF!</v>
      </c>
      <c r="AF541" s="97" t="e">
        <f t="shared" si="523"/>
        <v>#REF!</v>
      </c>
      <c r="AG541" s="3" t="e">
        <f t="shared" si="524"/>
        <v>#REF!</v>
      </c>
      <c r="AH541" s="16" t="e">
        <f t="shared" si="525"/>
        <v>#REF!</v>
      </c>
      <c r="AI541" s="16">
        <f t="shared" si="526"/>
        <v>17500</v>
      </c>
      <c r="AJ541" s="106"/>
      <c r="AK541" s="3">
        <f t="shared" si="527"/>
        <v>12250</v>
      </c>
      <c r="AL541" s="204">
        <f t="shared" si="528"/>
        <v>12250</v>
      </c>
      <c r="AM541" s="174"/>
      <c r="AN541" s="46" t="e">
        <f t="shared" si="529"/>
        <v>#REF!</v>
      </c>
      <c r="AO541" s="1">
        <f t="shared" si="530"/>
        <v>7000</v>
      </c>
      <c r="AP541" s="1">
        <f t="shared" si="531"/>
        <v>8750</v>
      </c>
      <c r="AQ541" s="170"/>
      <c r="AR541" s="164">
        <v>0.9341602098225118</v>
      </c>
      <c r="AS541" s="48">
        <v>0.87053793679873959</v>
      </c>
      <c r="AT541" s="48">
        <v>0.57578194582072029</v>
      </c>
      <c r="AU541" s="164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</row>
    <row r="542" spans="1:95" s="107" customFormat="1" ht="13.5" outlineLevel="1" x14ac:dyDescent="0.15">
      <c r="A542" s="108">
        <v>21020</v>
      </c>
      <c r="B542" s="109" t="s">
        <v>803</v>
      </c>
      <c r="C542" s="102">
        <v>12500</v>
      </c>
      <c r="D542" s="103">
        <v>30</v>
      </c>
      <c r="E542" s="103">
        <v>30</v>
      </c>
      <c r="F542" s="103" t="s">
        <v>349</v>
      </c>
      <c r="G542" s="104" t="s">
        <v>654</v>
      </c>
      <c r="H542" s="104" t="s">
        <v>785</v>
      </c>
      <c r="I542" s="110">
        <f t="shared" si="29"/>
        <v>17940</v>
      </c>
      <c r="J542" s="3">
        <v>0</v>
      </c>
      <c r="K542" s="15"/>
      <c r="L542" s="15">
        <v>0.4</v>
      </c>
      <c r="M542" s="58"/>
      <c r="N542" s="58">
        <v>0.03</v>
      </c>
      <c r="O542" s="92">
        <f t="shared" si="512"/>
        <v>0</v>
      </c>
      <c r="P542" s="92" t="e">
        <f t="shared" si="489"/>
        <v>#REF!</v>
      </c>
      <c r="Q542" s="92">
        <f t="shared" si="513"/>
        <v>6250</v>
      </c>
      <c r="R542" s="92">
        <f t="shared" si="514"/>
        <v>0</v>
      </c>
      <c r="S542" s="92" t="e">
        <f t="shared" si="515"/>
        <v>#REF!</v>
      </c>
      <c r="T542" s="3" t="e">
        <f>#REF!</f>
        <v>#REF!</v>
      </c>
      <c r="U542" s="3" t="e">
        <f>(#REF!+#REF!)*D542</f>
        <v>#REF!</v>
      </c>
      <c r="V542" s="3">
        <f t="shared" si="516"/>
        <v>750</v>
      </c>
      <c r="W542" s="37" t="e">
        <f t="shared" si="517"/>
        <v>#REF!</v>
      </c>
      <c r="X542" s="60" t="e">
        <f>#REF!</f>
        <v>#REF!</v>
      </c>
      <c r="Y542" s="37" t="e">
        <f t="shared" si="518"/>
        <v>#REF!</v>
      </c>
      <c r="Z542" s="16" t="e">
        <f t="shared" si="519"/>
        <v>#REF!</v>
      </c>
      <c r="AA542" s="36" t="e">
        <f t="shared" si="520"/>
        <v>#REF!</v>
      </c>
      <c r="AB542" s="49"/>
      <c r="AC542" s="16" t="e">
        <f t="shared" si="521"/>
        <v>#REF!</v>
      </c>
      <c r="AD542" s="3" t="e">
        <f t="shared" si="522"/>
        <v>#REF!</v>
      </c>
      <c r="AE542" s="97" t="e">
        <f t="shared" si="522"/>
        <v>#REF!</v>
      </c>
      <c r="AF542" s="97" t="e">
        <f t="shared" si="523"/>
        <v>#REF!</v>
      </c>
      <c r="AG542" s="3" t="e">
        <f t="shared" si="524"/>
        <v>#REF!</v>
      </c>
      <c r="AH542" s="16" t="e">
        <f t="shared" si="525"/>
        <v>#REF!</v>
      </c>
      <c r="AI542" s="16">
        <f t="shared" si="526"/>
        <v>12500</v>
      </c>
      <c r="AJ542" s="106"/>
      <c r="AK542" s="3">
        <f t="shared" si="527"/>
        <v>8750</v>
      </c>
      <c r="AL542" s="204">
        <f t="shared" si="528"/>
        <v>8750</v>
      </c>
      <c r="AM542" s="174"/>
      <c r="AN542" s="46" t="e">
        <f t="shared" si="529"/>
        <v>#REF!</v>
      </c>
      <c r="AO542" s="1">
        <f t="shared" si="530"/>
        <v>5000</v>
      </c>
      <c r="AP542" s="1">
        <f t="shared" si="531"/>
        <v>6250</v>
      </c>
      <c r="AQ542" s="170"/>
      <c r="AR542" s="164">
        <v>0.84708502664872132</v>
      </c>
      <c r="AS542" s="48">
        <v>0.73752132463955522</v>
      </c>
      <c r="AT542" s="48">
        <v>0.48031366809287784</v>
      </c>
      <c r="AU542" s="164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</row>
    <row r="543" spans="1:95" s="111" customFormat="1" ht="13.5" outlineLevel="1" collapsed="1" x14ac:dyDescent="0.15">
      <c r="A543" s="108">
        <v>21021</v>
      </c>
      <c r="B543" s="109" t="s">
        <v>804</v>
      </c>
      <c r="C543" s="102">
        <v>5500</v>
      </c>
      <c r="D543" s="103">
        <v>15</v>
      </c>
      <c r="E543" s="103">
        <v>15</v>
      </c>
      <c r="F543" s="103" t="s">
        <v>349</v>
      </c>
      <c r="G543" s="104" t="s">
        <v>654</v>
      </c>
      <c r="H543" s="104" t="s">
        <v>785</v>
      </c>
      <c r="I543" s="110">
        <f t="shared" si="29"/>
        <v>17940</v>
      </c>
      <c r="J543" s="3">
        <v>0</v>
      </c>
      <c r="K543" s="15"/>
      <c r="L543" s="15">
        <v>0.4</v>
      </c>
      <c r="M543" s="58"/>
      <c r="N543" s="58">
        <v>0.03</v>
      </c>
      <c r="O543" s="92">
        <f t="shared" si="512"/>
        <v>0</v>
      </c>
      <c r="P543" s="92" t="e">
        <f t="shared" si="489"/>
        <v>#REF!</v>
      </c>
      <c r="Q543" s="92">
        <f t="shared" si="513"/>
        <v>2750</v>
      </c>
      <c r="R543" s="92">
        <f t="shared" si="514"/>
        <v>0</v>
      </c>
      <c r="S543" s="92" t="e">
        <f t="shared" si="515"/>
        <v>#REF!</v>
      </c>
      <c r="T543" s="3" t="e">
        <f>#REF!</f>
        <v>#REF!</v>
      </c>
      <c r="U543" s="3" t="e">
        <f>(#REF!+#REF!)*D543</f>
        <v>#REF!</v>
      </c>
      <c r="V543" s="3">
        <f t="shared" si="516"/>
        <v>330</v>
      </c>
      <c r="W543" s="37" t="e">
        <f t="shared" si="517"/>
        <v>#REF!</v>
      </c>
      <c r="X543" s="60" t="e">
        <f>#REF!</f>
        <v>#REF!</v>
      </c>
      <c r="Y543" s="37" t="e">
        <f t="shared" si="518"/>
        <v>#REF!</v>
      </c>
      <c r="Z543" s="16" t="e">
        <f t="shared" si="519"/>
        <v>#REF!</v>
      </c>
      <c r="AA543" s="36" t="e">
        <f t="shared" si="520"/>
        <v>#REF!</v>
      </c>
      <c r="AB543" s="49"/>
      <c r="AC543" s="16" t="e">
        <f t="shared" si="521"/>
        <v>#REF!</v>
      </c>
      <c r="AD543" s="3" t="e">
        <f t="shared" si="522"/>
        <v>#REF!</v>
      </c>
      <c r="AE543" s="97" t="e">
        <f t="shared" si="522"/>
        <v>#REF!</v>
      </c>
      <c r="AF543" s="97" t="e">
        <f t="shared" si="523"/>
        <v>#REF!</v>
      </c>
      <c r="AG543" s="3" t="e">
        <f t="shared" si="524"/>
        <v>#REF!</v>
      </c>
      <c r="AH543" s="16" t="e">
        <f t="shared" si="525"/>
        <v>#REF!</v>
      </c>
      <c r="AI543" s="16">
        <f t="shared" si="526"/>
        <v>5500</v>
      </c>
      <c r="AJ543" s="105"/>
      <c r="AK543" s="3">
        <f t="shared" si="527"/>
        <v>3850</v>
      </c>
      <c r="AL543" s="204">
        <f t="shared" si="528"/>
        <v>3849.9999999999995</v>
      </c>
      <c r="AM543" s="181"/>
      <c r="AN543" s="46" t="e">
        <f t="shared" si="529"/>
        <v>#REF!</v>
      </c>
      <c r="AO543" s="1">
        <f t="shared" si="530"/>
        <v>2200</v>
      </c>
      <c r="AP543" s="1">
        <f t="shared" si="531"/>
        <v>2750</v>
      </c>
      <c r="AQ543" s="179"/>
      <c r="AR543" s="164">
        <v>0.99661142058170227</v>
      </c>
      <c r="AS543" s="48">
        <v>0.97522236215846425</v>
      </c>
      <c r="AT543" s="48">
        <v>0.6494243717762932</v>
      </c>
      <c r="AU543" s="164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  <c r="BY543" s="105"/>
      <c r="BZ543" s="105"/>
      <c r="CA543" s="105"/>
      <c r="CB543" s="105"/>
      <c r="CC543" s="105"/>
      <c r="CD543" s="105"/>
      <c r="CE543" s="105"/>
      <c r="CF543" s="105"/>
      <c r="CG543" s="105"/>
      <c r="CH543" s="105"/>
      <c r="CI543" s="105"/>
      <c r="CJ543" s="105"/>
      <c r="CK543" s="105"/>
      <c r="CL543" s="105"/>
      <c r="CM543" s="105"/>
      <c r="CN543" s="105"/>
      <c r="CO543" s="105"/>
      <c r="CP543" s="105"/>
      <c r="CQ543" s="105"/>
    </row>
    <row r="544" spans="1:95" s="12" customFormat="1" ht="13.5" hidden="1" x14ac:dyDescent="0.15">
      <c r="A544" s="25">
        <v>22000</v>
      </c>
      <c r="B544" s="56" t="s">
        <v>67</v>
      </c>
      <c r="C544" s="212"/>
      <c r="D544" s="56"/>
      <c r="E544" s="56"/>
      <c r="F544" s="128"/>
      <c r="G544" s="137"/>
      <c r="H544" s="137"/>
      <c r="I544" s="5"/>
      <c r="J544" s="6"/>
      <c r="K544" s="7"/>
      <c r="L544" s="7"/>
      <c r="M544" s="7"/>
      <c r="N544" s="7"/>
      <c r="O544" s="8"/>
      <c r="P544" s="8"/>
      <c r="Q544" s="8"/>
      <c r="R544" s="8"/>
      <c r="S544" s="8"/>
      <c r="T544" s="6"/>
      <c r="U544" s="6"/>
      <c r="V544" s="6"/>
      <c r="W544" s="5"/>
      <c r="X544" s="5"/>
      <c r="Y544" s="5"/>
      <c r="Z544" s="5"/>
      <c r="AA544" s="10"/>
      <c r="AB544" s="11"/>
      <c r="AC544" s="212"/>
      <c r="AD544" s="57"/>
      <c r="AE544" s="96"/>
      <c r="AF544" s="96"/>
      <c r="AG544" s="57"/>
      <c r="AH544" s="212"/>
      <c r="AI544" s="212"/>
      <c r="AK544" s="57"/>
      <c r="AL544" s="204"/>
      <c r="AM544" s="180"/>
      <c r="AN544" s="180"/>
      <c r="AO544" s="182"/>
      <c r="AQ544" s="177"/>
      <c r="AR544" s="185"/>
      <c r="AT544" s="177"/>
      <c r="AU544" s="185"/>
    </row>
    <row r="545" spans="1:51" ht="25.5" hidden="1" outlineLevel="1" x14ac:dyDescent="0.15">
      <c r="A545" s="25"/>
      <c r="B545" s="56" t="s">
        <v>446</v>
      </c>
      <c r="C545" s="211"/>
      <c r="D545" s="56"/>
      <c r="E545" s="56"/>
      <c r="F545" s="133"/>
      <c r="G545" s="137"/>
      <c r="H545" s="137"/>
      <c r="I545" s="6"/>
      <c r="J545" s="6"/>
      <c r="K545" s="7"/>
      <c r="L545" s="7"/>
      <c r="M545" s="7"/>
      <c r="N545" s="7"/>
      <c r="O545" s="13"/>
      <c r="P545" s="13"/>
      <c r="Q545" s="13"/>
      <c r="R545" s="13"/>
      <c r="S545" s="13"/>
      <c r="T545" s="6"/>
      <c r="U545" s="6"/>
      <c r="V545" s="6"/>
      <c r="W545" s="18"/>
      <c r="X545" s="9"/>
      <c r="Y545" s="18"/>
      <c r="Z545" s="18"/>
      <c r="AA545" s="68"/>
      <c r="AB545" s="69"/>
      <c r="AC545" s="211"/>
      <c r="AD545" s="70"/>
      <c r="AE545" s="96"/>
      <c r="AF545" s="96"/>
      <c r="AG545" s="57"/>
      <c r="AH545" s="211"/>
      <c r="AI545" s="211"/>
      <c r="AK545" s="70"/>
      <c r="AL545" s="204"/>
      <c r="AO545" s="47">
        <v>0.43</v>
      </c>
      <c r="AQ545" s="169" t="s">
        <v>857</v>
      </c>
      <c r="AR545" s="47"/>
      <c r="AS545" s="1" t="s">
        <v>858</v>
      </c>
      <c r="AT545" s="169" t="s">
        <v>859</v>
      </c>
      <c r="AU545" s="47"/>
    </row>
    <row r="546" spans="1:51" s="12" customFormat="1" ht="13.5" hidden="1" outlineLevel="1" collapsed="1" x14ac:dyDescent="0.15">
      <c r="A546" s="26">
        <v>22001</v>
      </c>
      <c r="B546" s="20" t="s">
        <v>426</v>
      </c>
      <c r="C546" s="16">
        <v>1000</v>
      </c>
      <c r="D546" s="3">
        <v>40</v>
      </c>
      <c r="E546" s="3"/>
      <c r="F546" s="103"/>
      <c r="G546" s="104" t="s">
        <v>765</v>
      </c>
      <c r="H546" s="104" t="s">
        <v>562</v>
      </c>
      <c r="I546" s="21">
        <f t="shared" ref="I546:I589" si="532">((247*12)+(52*7)+(52*5))*60/12</f>
        <v>17940</v>
      </c>
      <c r="J546" s="3">
        <v>0</v>
      </c>
      <c r="K546" s="15">
        <v>0.1</v>
      </c>
      <c r="L546" s="15">
        <v>0.43</v>
      </c>
      <c r="M546" s="58"/>
      <c r="N546" s="58">
        <v>0.03</v>
      </c>
      <c r="O546" s="92">
        <f t="shared" ref="O546:O554" si="533">J546/I546*D546</f>
        <v>0</v>
      </c>
      <c r="P546" s="92" t="e">
        <f t="shared" si="489"/>
        <v>#REF!</v>
      </c>
      <c r="Q546" s="92" t="e">
        <f t="shared" si="490"/>
        <v>#REF!</v>
      </c>
      <c r="R546" s="92">
        <f t="shared" ref="R546:R554" si="534">(C546*M546)</f>
        <v>0</v>
      </c>
      <c r="S546" s="92" t="e">
        <f t="shared" ref="S546:S554" si="535">(C546-T546-U546)*N546</f>
        <v>#REF!</v>
      </c>
      <c r="T546" s="3" t="e">
        <f>#REF!</f>
        <v>#REF!</v>
      </c>
      <c r="U546" s="3" t="e">
        <f>#REF!*D546</f>
        <v>#REF!</v>
      </c>
      <c r="V546" s="3">
        <f t="shared" ref="V546:V554" si="536">C546*0.06</f>
        <v>60</v>
      </c>
      <c r="W546" s="37" t="e">
        <f t="shared" ref="W546:W554" si="537">SUM(O546:V546)</f>
        <v>#REF!</v>
      </c>
      <c r="X546" s="60" t="e">
        <f>#REF!</f>
        <v>#REF!</v>
      </c>
      <c r="Y546" s="37" t="e">
        <f t="shared" ref="Y546:Y554" si="538">21000/I546*D546*X546</f>
        <v>#REF!</v>
      </c>
      <c r="Z546" s="16" t="e">
        <f t="shared" ref="Z546:Z554" si="539">W546+Y546</f>
        <v>#REF!</v>
      </c>
      <c r="AA546" s="36" t="e">
        <f t="shared" ref="AA546:AA554" si="540">(C546-Z546)/Z546</f>
        <v>#REF!</v>
      </c>
      <c r="AB546" s="162"/>
      <c r="AC546" s="16" t="e">
        <f t="shared" ref="AC546:AC554" si="541">AD546+AE546+AF546</f>
        <v>#REF!</v>
      </c>
      <c r="AD546" s="3" t="e">
        <f t="shared" ref="AD546:AE554" si="542">T546</f>
        <v>#REF!</v>
      </c>
      <c r="AE546" s="97" t="e">
        <f t="shared" si="542"/>
        <v>#REF!</v>
      </c>
      <c r="AF546" s="97" t="e">
        <f t="shared" ref="AF546:AF554" si="543">(C546-Z546)*0.15</f>
        <v>#REF!</v>
      </c>
      <c r="AG546" s="3" t="e">
        <f t="shared" ref="AG546:AG554" si="544">AE546+AF546</f>
        <v>#REF!</v>
      </c>
      <c r="AH546" s="16" t="e">
        <f t="shared" ref="AH546:AH554" si="545">AI546-AC546</f>
        <v>#REF!</v>
      </c>
      <c r="AI546" s="16">
        <f t="shared" ref="AI546:AI554" si="546">C546</f>
        <v>1000</v>
      </c>
      <c r="AK546" s="3">
        <f t="shared" ref="AK546:AK554" si="547">CEILING(AL546,5)</f>
        <v>700</v>
      </c>
      <c r="AL546" s="204">
        <f t="shared" ref="AL546:AL554" si="548">C546*0.7</f>
        <v>700</v>
      </c>
      <c r="AM546" s="46" t="s">
        <v>855</v>
      </c>
      <c r="AN546" s="180" t="e">
        <f>(C546-AD546-AE546-AF546)*0.43</f>
        <v>#REF!</v>
      </c>
      <c r="AO546" s="185" t="e">
        <f>AN546/C546</f>
        <v>#REF!</v>
      </c>
      <c r="AP546" s="163"/>
      <c r="AQ546" s="177">
        <v>347.28098329480804</v>
      </c>
      <c r="AR546" s="185">
        <f>AQ546/C546</f>
        <v>0.34728098329480805</v>
      </c>
      <c r="AS546" s="46" t="e">
        <f>AN546-AQ546</f>
        <v>#REF!</v>
      </c>
      <c r="AT546" s="185" t="e">
        <f>AN546/AQ546-1</f>
        <v>#REF!</v>
      </c>
      <c r="AU546" s="185"/>
      <c r="AX546" s="168"/>
      <c r="AY546" s="168"/>
    </row>
    <row r="547" spans="1:51" s="12" customFormat="1" ht="13.5" hidden="1" outlineLevel="1" collapsed="1" x14ac:dyDescent="0.15">
      <c r="A547" s="26">
        <v>22002</v>
      </c>
      <c r="B547" s="20" t="s">
        <v>427</v>
      </c>
      <c r="C547" s="16">
        <v>1500</v>
      </c>
      <c r="D547" s="3">
        <v>60</v>
      </c>
      <c r="E547" s="3"/>
      <c r="F547" s="103"/>
      <c r="G547" s="104" t="s">
        <v>765</v>
      </c>
      <c r="H547" s="104" t="s">
        <v>562</v>
      </c>
      <c r="I547" s="21">
        <f t="shared" si="532"/>
        <v>17940</v>
      </c>
      <c r="J547" s="3">
        <v>0</v>
      </c>
      <c r="K547" s="15">
        <v>0.1</v>
      </c>
      <c r="L547" s="15">
        <v>0.43</v>
      </c>
      <c r="M547" s="58"/>
      <c r="N547" s="58">
        <v>0.03</v>
      </c>
      <c r="O547" s="92">
        <f t="shared" si="533"/>
        <v>0</v>
      </c>
      <c r="P547" s="92" t="e">
        <f t="shared" si="489"/>
        <v>#REF!</v>
      </c>
      <c r="Q547" s="92" t="e">
        <f t="shared" si="490"/>
        <v>#REF!</v>
      </c>
      <c r="R547" s="92">
        <f t="shared" si="534"/>
        <v>0</v>
      </c>
      <c r="S547" s="92" t="e">
        <f t="shared" si="535"/>
        <v>#REF!</v>
      </c>
      <c r="T547" s="3" t="e">
        <f>#REF!</f>
        <v>#REF!</v>
      </c>
      <c r="U547" s="3" t="e">
        <f>#REF!*D547</f>
        <v>#REF!</v>
      </c>
      <c r="V547" s="3">
        <f t="shared" si="536"/>
        <v>90</v>
      </c>
      <c r="W547" s="37" t="e">
        <f t="shared" si="537"/>
        <v>#REF!</v>
      </c>
      <c r="X547" s="60" t="e">
        <f>#REF!</f>
        <v>#REF!</v>
      </c>
      <c r="Y547" s="37" t="e">
        <f t="shared" si="538"/>
        <v>#REF!</v>
      </c>
      <c r="Z547" s="16" t="e">
        <f t="shared" si="539"/>
        <v>#REF!</v>
      </c>
      <c r="AA547" s="36" t="e">
        <f t="shared" si="540"/>
        <v>#REF!</v>
      </c>
      <c r="AB547" s="162"/>
      <c r="AC547" s="16" t="e">
        <f t="shared" si="541"/>
        <v>#REF!</v>
      </c>
      <c r="AD547" s="3" t="e">
        <f t="shared" si="542"/>
        <v>#REF!</v>
      </c>
      <c r="AE547" s="97" t="e">
        <f t="shared" si="542"/>
        <v>#REF!</v>
      </c>
      <c r="AF547" s="97" t="e">
        <f t="shared" si="543"/>
        <v>#REF!</v>
      </c>
      <c r="AG547" s="3" t="e">
        <f t="shared" si="544"/>
        <v>#REF!</v>
      </c>
      <c r="AH547" s="16" t="e">
        <f t="shared" si="545"/>
        <v>#REF!</v>
      </c>
      <c r="AI547" s="16">
        <f t="shared" si="546"/>
        <v>1500</v>
      </c>
      <c r="AK547" s="3">
        <f t="shared" si="547"/>
        <v>1050</v>
      </c>
      <c r="AL547" s="204">
        <f t="shared" si="548"/>
        <v>1050</v>
      </c>
      <c r="AM547" s="46" t="s">
        <v>855</v>
      </c>
      <c r="AN547" s="180" t="e">
        <f>(C547-AD547-AE547-AF547)*0.43</f>
        <v>#REF!</v>
      </c>
      <c r="AO547" s="185" t="e">
        <f t="shared" ref="AO547:AO589" si="549">AN547/AI547</f>
        <v>#REF!</v>
      </c>
      <c r="AP547" s="163"/>
      <c r="AQ547" s="177">
        <v>526.53108321505204</v>
      </c>
      <c r="AR547" s="185">
        <f t="shared" ref="AR547:AR589" si="550">AQ547/C547</f>
        <v>0.35102072214336805</v>
      </c>
      <c r="AS547" s="46" t="e">
        <f t="shared" ref="AS547:AS554" si="551">AN547-AQ547</f>
        <v>#REF!</v>
      </c>
      <c r="AT547" s="185" t="e">
        <f t="shared" ref="AT547:AT589" si="552">AN547/AQ547-1</f>
        <v>#REF!</v>
      </c>
      <c r="AU547" s="185"/>
      <c r="AX547" s="168"/>
      <c r="AY547" s="168"/>
    </row>
    <row r="548" spans="1:51" s="12" customFormat="1" ht="13.5" hidden="1" outlineLevel="1" collapsed="1" x14ac:dyDescent="0.15">
      <c r="A548" s="26">
        <v>22003</v>
      </c>
      <c r="B548" s="20" t="s">
        <v>428</v>
      </c>
      <c r="C548" s="16">
        <v>2500</v>
      </c>
      <c r="D548" s="3">
        <v>100</v>
      </c>
      <c r="E548" s="3"/>
      <c r="F548" s="103"/>
      <c r="G548" s="104" t="s">
        <v>765</v>
      </c>
      <c r="H548" s="104" t="s">
        <v>562</v>
      </c>
      <c r="I548" s="21">
        <f t="shared" si="532"/>
        <v>17940</v>
      </c>
      <c r="J548" s="3">
        <v>0</v>
      </c>
      <c r="K548" s="15">
        <v>0.1</v>
      </c>
      <c r="L548" s="15">
        <v>0.43</v>
      </c>
      <c r="M548" s="58"/>
      <c r="N548" s="58">
        <v>0.03</v>
      </c>
      <c r="O548" s="92">
        <f t="shared" si="533"/>
        <v>0</v>
      </c>
      <c r="P548" s="92" t="e">
        <f t="shared" si="489"/>
        <v>#REF!</v>
      </c>
      <c r="Q548" s="92" t="e">
        <f t="shared" si="490"/>
        <v>#REF!</v>
      </c>
      <c r="R548" s="92">
        <f t="shared" si="534"/>
        <v>0</v>
      </c>
      <c r="S548" s="92" t="e">
        <f t="shared" si="535"/>
        <v>#REF!</v>
      </c>
      <c r="T548" s="3" t="e">
        <f>#REF!</f>
        <v>#REF!</v>
      </c>
      <c r="U548" s="3" t="e">
        <f>#REF!*D548</f>
        <v>#REF!</v>
      </c>
      <c r="V548" s="3">
        <f t="shared" si="536"/>
        <v>150</v>
      </c>
      <c r="W548" s="37" t="e">
        <f t="shared" si="537"/>
        <v>#REF!</v>
      </c>
      <c r="X548" s="60" t="e">
        <f>#REF!</f>
        <v>#REF!</v>
      </c>
      <c r="Y548" s="37" t="e">
        <f t="shared" si="538"/>
        <v>#REF!</v>
      </c>
      <c r="Z548" s="16" t="e">
        <f t="shared" si="539"/>
        <v>#REF!</v>
      </c>
      <c r="AA548" s="36" t="e">
        <f t="shared" si="540"/>
        <v>#REF!</v>
      </c>
      <c r="AB548" s="162"/>
      <c r="AC548" s="16" t="e">
        <f t="shared" si="541"/>
        <v>#REF!</v>
      </c>
      <c r="AD548" s="3" t="e">
        <f t="shared" si="542"/>
        <v>#REF!</v>
      </c>
      <c r="AE548" s="97" t="e">
        <f t="shared" si="542"/>
        <v>#REF!</v>
      </c>
      <c r="AF548" s="97" t="e">
        <f t="shared" si="543"/>
        <v>#REF!</v>
      </c>
      <c r="AG548" s="3" t="e">
        <f t="shared" si="544"/>
        <v>#REF!</v>
      </c>
      <c r="AH548" s="16" t="e">
        <f t="shared" si="545"/>
        <v>#REF!</v>
      </c>
      <c r="AI548" s="16">
        <f t="shared" si="546"/>
        <v>2500</v>
      </c>
      <c r="AK548" s="3">
        <f t="shared" si="547"/>
        <v>1750</v>
      </c>
      <c r="AL548" s="204">
        <f t="shared" si="548"/>
        <v>1750</v>
      </c>
      <c r="AM548" s="46" t="s">
        <v>855</v>
      </c>
      <c r="AN548" s="180" t="e">
        <f t="shared" ref="AN548:AN589" si="553">(C548-AD548-AE548-AF548)*0.43</f>
        <v>#REF!</v>
      </c>
      <c r="AO548" s="190" t="e">
        <f t="shared" si="549"/>
        <v>#REF!</v>
      </c>
      <c r="AP548" s="163"/>
      <c r="AQ548" s="177">
        <v>881.79290505554002</v>
      </c>
      <c r="AR548" s="185">
        <f t="shared" si="550"/>
        <v>0.35271716202221598</v>
      </c>
      <c r="AS548" s="46" t="e">
        <f t="shared" si="551"/>
        <v>#REF!</v>
      </c>
      <c r="AT548" s="185" t="e">
        <f t="shared" si="552"/>
        <v>#REF!</v>
      </c>
      <c r="AU548" s="190"/>
      <c r="AX548" s="168"/>
      <c r="AY548" s="168"/>
    </row>
    <row r="549" spans="1:51" s="159" customFormat="1" ht="25.5" hidden="1" outlineLevel="1" collapsed="1" x14ac:dyDescent="0.15">
      <c r="A549" s="144">
        <v>22004</v>
      </c>
      <c r="B549" s="145" t="s">
        <v>429</v>
      </c>
      <c r="C549" s="146">
        <v>450</v>
      </c>
      <c r="D549" s="147">
        <v>30</v>
      </c>
      <c r="E549" s="147"/>
      <c r="F549" s="148"/>
      <c r="G549" s="149" t="s">
        <v>765</v>
      </c>
      <c r="H549" s="149" t="s">
        <v>562</v>
      </c>
      <c r="I549" s="150">
        <f t="shared" si="532"/>
        <v>17940</v>
      </c>
      <c r="J549" s="147">
        <v>0</v>
      </c>
      <c r="K549" s="151">
        <v>0.1</v>
      </c>
      <c r="L549" s="151">
        <v>0.43</v>
      </c>
      <c r="M549" s="152"/>
      <c r="N549" s="152">
        <v>0.03</v>
      </c>
      <c r="O549" s="153">
        <f t="shared" si="533"/>
        <v>0</v>
      </c>
      <c r="P549" s="153" t="e">
        <f t="shared" si="489"/>
        <v>#REF!</v>
      </c>
      <c r="Q549" s="153" t="e">
        <f t="shared" si="490"/>
        <v>#REF!</v>
      </c>
      <c r="R549" s="153">
        <f t="shared" si="534"/>
        <v>0</v>
      </c>
      <c r="S549" s="153" t="e">
        <f t="shared" si="535"/>
        <v>#REF!</v>
      </c>
      <c r="T549" s="147" t="e">
        <f>#REF!</f>
        <v>#REF!</v>
      </c>
      <c r="U549" s="147" t="e">
        <f>#REF!*D549</f>
        <v>#REF!</v>
      </c>
      <c r="V549" s="147">
        <f t="shared" si="536"/>
        <v>27</v>
      </c>
      <c r="W549" s="154" t="e">
        <f t="shared" si="537"/>
        <v>#REF!</v>
      </c>
      <c r="X549" s="155" t="e">
        <f>#REF!</f>
        <v>#REF!</v>
      </c>
      <c r="Y549" s="154" t="e">
        <f t="shared" si="538"/>
        <v>#REF!</v>
      </c>
      <c r="Z549" s="146" t="e">
        <f t="shared" si="539"/>
        <v>#REF!</v>
      </c>
      <c r="AA549" s="156" t="e">
        <f t="shared" si="540"/>
        <v>#REF!</v>
      </c>
      <c r="AB549" s="162"/>
      <c r="AC549" s="146" t="e">
        <f t="shared" si="541"/>
        <v>#REF!</v>
      </c>
      <c r="AD549" s="147" t="e">
        <f t="shared" si="542"/>
        <v>#REF!</v>
      </c>
      <c r="AE549" s="160" t="e">
        <f t="shared" si="542"/>
        <v>#REF!</v>
      </c>
      <c r="AF549" s="160" t="e">
        <f t="shared" si="543"/>
        <v>#REF!</v>
      </c>
      <c r="AG549" s="147" t="e">
        <f t="shared" si="544"/>
        <v>#REF!</v>
      </c>
      <c r="AH549" s="146" t="e">
        <f t="shared" si="545"/>
        <v>#REF!</v>
      </c>
      <c r="AI549" s="146">
        <f t="shared" si="546"/>
        <v>450</v>
      </c>
      <c r="AK549" s="147">
        <f t="shared" si="547"/>
        <v>315</v>
      </c>
      <c r="AL549" s="161">
        <f t="shared" si="548"/>
        <v>315</v>
      </c>
      <c r="AM549" s="46" t="s">
        <v>860</v>
      </c>
      <c r="AN549" s="180" t="e">
        <f t="shared" si="553"/>
        <v>#REF!</v>
      </c>
      <c r="AO549" s="185" t="e">
        <f t="shared" si="549"/>
        <v>#REF!</v>
      </c>
      <c r="AP549" s="163"/>
      <c r="AQ549" s="178">
        <v>143.59593333468595</v>
      </c>
      <c r="AR549" s="185">
        <f t="shared" si="550"/>
        <v>0.31910207407707991</v>
      </c>
      <c r="AS549" s="46" t="e">
        <f t="shared" si="551"/>
        <v>#REF!</v>
      </c>
      <c r="AT549" s="185" t="e">
        <f t="shared" si="552"/>
        <v>#REF!</v>
      </c>
      <c r="AU549" s="186"/>
      <c r="AX549" s="168"/>
      <c r="AY549" s="168"/>
    </row>
    <row r="550" spans="1:51" s="159" customFormat="1" ht="25.5" hidden="1" outlineLevel="1" collapsed="1" x14ac:dyDescent="0.15">
      <c r="A550" s="144">
        <v>22005</v>
      </c>
      <c r="B550" s="145" t="s">
        <v>430</v>
      </c>
      <c r="C550" s="146">
        <v>500</v>
      </c>
      <c r="D550" s="147">
        <v>30</v>
      </c>
      <c r="E550" s="147"/>
      <c r="F550" s="148"/>
      <c r="G550" s="149" t="s">
        <v>765</v>
      </c>
      <c r="H550" s="149" t="s">
        <v>562</v>
      </c>
      <c r="I550" s="150">
        <f t="shared" si="532"/>
        <v>17940</v>
      </c>
      <c r="J550" s="147">
        <v>0</v>
      </c>
      <c r="K550" s="151">
        <v>0.1</v>
      </c>
      <c r="L550" s="151">
        <v>0.43</v>
      </c>
      <c r="M550" s="152"/>
      <c r="N550" s="152">
        <v>0.03</v>
      </c>
      <c r="O550" s="153">
        <f t="shared" si="533"/>
        <v>0</v>
      </c>
      <c r="P550" s="153" t="e">
        <f t="shared" si="489"/>
        <v>#REF!</v>
      </c>
      <c r="Q550" s="153" t="e">
        <f t="shared" si="490"/>
        <v>#REF!</v>
      </c>
      <c r="R550" s="153">
        <f t="shared" si="534"/>
        <v>0</v>
      </c>
      <c r="S550" s="153" t="e">
        <f t="shared" si="535"/>
        <v>#REF!</v>
      </c>
      <c r="T550" s="147" t="e">
        <f>#REF!</f>
        <v>#REF!</v>
      </c>
      <c r="U550" s="147" t="e">
        <f>#REF!*D550</f>
        <v>#REF!</v>
      </c>
      <c r="V550" s="147">
        <f t="shared" si="536"/>
        <v>30</v>
      </c>
      <c r="W550" s="154" t="e">
        <f t="shared" si="537"/>
        <v>#REF!</v>
      </c>
      <c r="X550" s="155" t="e">
        <f>#REF!</f>
        <v>#REF!</v>
      </c>
      <c r="Y550" s="154" t="e">
        <f t="shared" si="538"/>
        <v>#REF!</v>
      </c>
      <c r="Z550" s="146" t="e">
        <f t="shared" si="539"/>
        <v>#REF!</v>
      </c>
      <c r="AA550" s="156" t="e">
        <f t="shared" si="540"/>
        <v>#REF!</v>
      </c>
      <c r="AB550" s="162"/>
      <c r="AC550" s="146" t="e">
        <f t="shared" si="541"/>
        <v>#REF!</v>
      </c>
      <c r="AD550" s="147" t="e">
        <f t="shared" si="542"/>
        <v>#REF!</v>
      </c>
      <c r="AE550" s="160" t="e">
        <f t="shared" si="542"/>
        <v>#REF!</v>
      </c>
      <c r="AF550" s="160" t="e">
        <f t="shared" si="543"/>
        <v>#REF!</v>
      </c>
      <c r="AG550" s="147" t="e">
        <f t="shared" si="544"/>
        <v>#REF!</v>
      </c>
      <c r="AH550" s="146" t="e">
        <f t="shared" si="545"/>
        <v>#REF!</v>
      </c>
      <c r="AI550" s="146">
        <f t="shared" si="546"/>
        <v>500</v>
      </c>
      <c r="AK550" s="147">
        <f t="shared" si="547"/>
        <v>350</v>
      </c>
      <c r="AL550" s="161">
        <f t="shared" si="548"/>
        <v>350</v>
      </c>
      <c r="AM550" s="46" t="s">
        <v>860</v>
      </c>
      <c r="AN550" s="180" t="e">
        <f t="shared" si="553"/>
        <v>#REF!</v>
      </c>
      <c r="AO550" s="185" t="e">
        <f t="shared" si="549"/>
        <v>#REF!</v>
      </c>
      <c r="AP550" s="163"/>
      <c r="AQ550" s="178">
        <v>162.60593333468594</v>
      </c>
      <c r="AR550" s="185">
        <f t="shared" si="550"/>
        <v>0.32521186666937191</v>
      </c>
      <c r="AS550" s="46" t="e">
        <f t="shared" si="551"/>
        <v>#REF!</v>
      </c>
      <c r="AT550" s="185" t="e">
        <f t="shared" si="552"/>
        <v>#REF!</v>
      </c>
      <c r="AU550" s="186"/>
      <c r="AX550" s="168"/>
      <c r="AY550" s="168"/>
    </row>
    <row r="551" spans="1:51" s="12" customFormat="1" ht="13.5" hidden="1" outlineLevel="1" collapsed="1" x14ac:dyDescent="0.15">
      <c r="A551" s="26">
        <v>22006</v>
      </c>
      <c r="B551" s="20" t="s">
        <v>412</v>
      </c>
      <c r="C551" s="16">
        <v>360</v>
      </c>
      <c r="D551" s="3">
        <v>30</v>
      </c>
      <c r="E551" s="3"/>
      <c r="F551" s="103"/>
      <c r="G551" s="104" t="s">
        <v>765</v>
      </c>
      <c r="H551" s="104" t="s">
        <v>562</v>
      </c>
      <c r="I551" s="21">
        <f t="shared" si="532"/>
        <v>17940</v>
      </c>
      <c r="J551" s="3">
        <v>0</v>
      </c>
      <c r="K551" s="15">
        <v>0.1</v>
      </c>
      <c r="L551" s="15">
        <v>0.43</v>
      </c>
      <c r="M551" s="58"/>
      <c r="N551" s="58">
        <v>0.03</v>
      </c>
      <c r="O551" s="92">
        <f t="shared" si="533"/>
        <v>0</v>
      </c>
      <c r="P551" s="92" t="e">
        <f t="shared" si="489"/>
        <v>#REF!</v>
      </c>
      <c r="Q551" s="92" t="e">
        <f t="shared" si="490"/>
        <v>#REF!</v>
      </c>
      <c r="R551" s="92">
        <f t="shared" si="534"/>
        <v>0</v>
      </c>
      <c r="S551" s="92" t="e">
        <f t="shared" si="535"/>
        <v>#REF!</v>
      </c>
      <c r="T551" s="3" t="e">
        <f>#REF!</f>
        <v>#REF!</v>
      </c>
      <c r="U551" s="3" t="e">
        <f>#REF!*D551</f>
        <v>#REF!</v>
      </c>
      <c r="V551" s="3">
        <f t="shared" si="536"/>
        <v>21.599999999999998</v>
      </c>
      <c r="W551" s="37" t="e">
        <f t="shared" si="537"/>
        <v>#REF!</v>
      </c>
      <c r="X551" s="60" t="e">
        <f>#REF!</f>
        <v>#REF!</v>
      </c>
      <c r="Y551" s="37" t="e">
        <f t="shared" si="538"/>
        <v>#REF!</v>
      </c>
      <c r="Z551" s="16" t="e">
        <f t="shared" si="539"/>
        <v>#REF!</v>
      </c>
      <c r="AA551" s="36" t="e">
        <f t="shared" si="540"/>
        <v>#REF!</v>
      </c>
      <c r="AB551" s="162"/>
      <c r="AC551" s="16" t="e">
        <f t="shared" si="541"/>
        <v>#REF!</v>
      </c>
      <c r="AD551" s="3" t="e">
        <f t="shared" si="542"/>
        <v>#REF!</v>
      </c>
      <c r="AE551" s="97" t="e">
        <f t="shared" si="542"/>
        <v>#REF!</v>
      </c>
      <c r="AF551" s="97" t="e">
        <f t="shared" si="543"/>
        <v>#REF!</v>
      </c>
      <c r="AG551" s="3" t="e">
        <f t="shared" si="544"/>
        <v>#REF!</v>
      </c>
      <c r="AH551" s="16" t="e">
        <f t="shared" si="545"/>
        <v>#REF!</v>
      </c>
      <c r="AI551" s="16">
        <f t="shared" si="546"/>
        <v>360</v>
      </c>
      <c r="AK551" s="3">
        <f t="shared" si="547"/>
        <v>255</v>
      </c>
      <c r="AL551" s="204">
        <f t="shared" si="548"/>
        <v>251.99999999999997</v>
      </c>
      <c r="AM551" s="46" t="s">
        <v>855</v>
      </c>
      <c r="AN551" s="180" t="e">
        <f t="shared" si="553"/>
        <v>#REF!</v>
      </c>
      <c r="AO551" s="185" t="e">
        <f t="shared" si="549"/>
        <v>#REF!</v>
      </c>
      <c r="AP551" s="163"/>
      <c r="AQ551" s="177">
        <v>112.61631133468596</v>
      </c>
      <c r="AR551" s="185">
        <f t="shared" si="550"/>
        <v>0.31282308704079431</v>
      </c>
      <c r="AS551" s="46" t="e">
        <f t="shared" si="551"/>
        <v>#REF!</v>
      </c>
      <c r="AT551" s="185" t="e">
        <f t="shared" si="552"/>
        <v>#REF!</v>
      </c>
      <c r="AU551" s="185"/>
      <c r="AX551" s="168"/>
      <c r="AY551" s="168"/>
    </row>
    <row r="552" spans="1:51" s="12" customFormat="1" ht="25.5" hidden="1" outlineLevel="1" collapsed="1" x14ac:dyDescent="0.15">
      <c r="A552" s="26">
        <v>22007</v>
      </c>
      <c r="B552" s="20" t="s">
        <v>413</v>
      </c>
      <c r="C552" s="16">
        <v>420</v>
      </c>
      <c r="D552" s="3">
        <v>30</v>
      </c>
      <c r="E552" s="3"/>
      <c r="F552" s="103"/>
      <c r="G552" s="104" t="s">
        <v>765</v>
      </c>
      <c r="H552" s="104" t="s">
        <v>562</v>
      </c>
      <c r="I552" s="21">
        <f t="shared" si="532"/>
        <v>17940</v>
      </c>
      <c r="J552" s="3">
        <v>0</v>
      </c>
      <c r="K552" s="15">
        <v>0.1</v>
      </c>
      <c r="L552" s="15">
        <v>0.43</v>
      </c>
      <c r="M552" s="58"/>
      <c r="N552" s="58">
        <v>0.03</v>
      </c>
      <c r="O552" s="92">
        <f t="shared" si="533"/>
        <v>0</v>
      </c>
      <c r="P552" s="92" t="e">
        <f t="shared" si="489"/>
        <v>#REF!</v>
      </c>
      <c r="Q552" s="92" t="e">
        <f t="shared" si="490"/>
        <v>#REF!</v>
      </c>
      <c r="R552" s="92">
        <f t="shared" si="534"/>
        <v>0</v>
      </c>
      <c r="S552" s="92" t="e">
        <f t="shared" si="535"/>
        <v>#REF!</v>
      </c>
      <c r="T552" s="3" t="e">
        <f>#REF!</f>
        <v>#REF!</v>
      </c>
      <c r="U552" s="3" t="e">
        <f>#REF!*D552</f>
        <v>#REF!</v>
      </c>
      <c r="V552" s="3">
        <f t="shared" si="536"/>
        <v>25.2</v>
      </c>
      <c r="W552" s="37" t="e">
        <f t="shared" si="537"/>
        <v>#REF!</v>
      </c>
      <c r="X552" s="60" t="e">
        <f>#REF!</f>
        <v>#REF!</v>
      </c>
      <c r="Y552" s="37" t="e">
        <f t="shared" si="538"/>
        <v>#REF!</v>
      </c>
      <c r="Z552" s="16" t="e">
        <f t="shared" si="539"/>
        <v>#REF!</v>
      </c>
      <c r="AA552" s="36" t="e">
        <f t="shared" si="540"/>
        <v>#REF!</v>
      </c>
      <c r="AB552" s="162"/>
      <c r="AC552" s="16" t="e">
        <f t="shared" si="541"/>
        <v>#REF!</v>
      </c>
      <c r="AD552" s="3" t="e">
        <f t="shared" si="542"/>
        <v>#REF!</v>
      </c>
      <c r="AE552" s="97" t="e">
        <f t="shared" si="542"/>
        <v>#REF!</v>
      </c>
      <c r="AF552" s="97" t="e">
        <f t="shared" si="543"/>
        <v>#REF!</v>
      </c>
      <c r="AG552" s="3" t="e">
        <f t="shared" si="544"/>
        <v>#REF!</v>
      </c>
      <c r="AH552" s="16" t="e">
        <f t="shared" si="545"/>
        <v>#REF!</v>
      </c>
      <c r="AI552" s="16">
        <f t="shared" si="546"/>
        <v>420</v>
      </c>
      <c r="AK552" s="3">
        <f t="shared" si="547"/>
        <v>295</v>
      </c>
      <c r="AL552" s="204">
        <f t="shared" si="548"/>
        <v>294</v>
      </c>
      <c r="AM552" s="46" t="s">
        <v>855</v>
      </c>
      <c r="AN552" s="180" t="e">
        <f t="shared" si="553"/>
        <v>#REF!</v>
      </c>
      <c r="AO552" s="185" t="e">
        <f t="shared" si="549"/>
        <v>#REF!</v>
      </c>
      <c r="AP552" s="163"/>
      <c r="AQ552" s="177">
        <v>132.18993333468595</v>
      </c>
      <c r="AR552" s="185">
        <f t="shared" si="550"/>
        <v>0.314737936511157</v>
      </c>
      <c r="AS552" s="46" t="e">
        <f t="shared" si="551"/>
        <v>#REF!</v>
      </c>
      <c r="AT552" s="185" t="e">
        <f t="shared" si="552"/>
        <v>#REF!</v>
      </c>
      <c r="AU552" s="185"/>
      <c r="AX552" s="168"/>
      <c r="AY552" s="168"/>
    </row>
    <row r="553" spans="1:51" s="12" customFormat="1" ht="13.5" hidden="1" outlineLevel="1" collapsed="1" x14ac:dyDescent="0.15">
      <c r="A553" s="26">
        <v>22008</v>
      </c>
      <c r="B553" s="20" t="s">
        <v>414</v>
      </c>
      <c r="C553" s="16">
        <v>420</v>
      </c>
      <c r="D553" s="3">
        <v>30</v>
      </c>
      <c r="E553" s="3"/>
      <c r="F553" s="103"/>
      <c r="G553" s="104" t="s">
        <v>765</v>
      </c>
      <c r="H553" s="104" t="s">
        <v>562</v>
      </c>
      <c r="I553" s="21">
        <f t="shared" si="532"/>
        <v>17940</v>
      </c>
      <c r="J553" s="3">
        <v>0</v>
      </c>
      <c r="K553" s="15">
        <v>0.1</v>
      </c>
      <c r="L553" s="15">
        <v>0.43</v>
      </c>
      <c r="M553" s="58"/>
      <c r="N553" s="58">
        <v>0.03</v>
      </c>
      <c r="O553" s="92">
        <f t="shared" si="533"/>
        <v>0</v>
      </c>
      <c r="P553" s="92" t="e">
        <f t="shared" si="489"/>
        <v>#REF!</v>
      </c>
      <c r="Q553" s="92" t="e">
        <f t="shared" si="490"/>
        <v>#REF!</v>
      </c>
      <c r="R553" s="92">
        <f t="shared" si="534"/>
        <v>0</v>
      </c>
      <c r="S553" s="92" t="e">
        <f t="shared" si="535"/>
        <v>#REF!</v>
      </c>
      <c r="T553" s="3" t="e">
        <f>#REF!</f>
        <v>#REF!</v>
      </c>
      <c r="U553" s="3" t="e">
        <f>#REF!*D553</f>
        <v>#REF!</v>
      </c>
      <c r="V553" s="3">
        <f t="shared" si="536"/>
        <v>25.2</v>
      </c>
      <c r="W553" s="37" t="e">
        <f t="shared" si="537"/>
        <v>#REF!</v>
      </c>
      <c r="X553" s="60" t="e">
        <f>#REF!</f>
        <v>#REF!</v>
      </c>
      <c r="Y553" s="37" t="e">
        <f t="shared" si="538"/>
        <v>#REF!</v>
      </c>
      <c r="Z553" s="16" t="e">
        <f t="shared" si="539"/>
        <v>#REF!</v>
      </c>
      <c r="AA553" s="36" t="e">
        <f t="shared" si="540"/>
        <v>#REF!</v>
      </c>
      <c r="AB553" s="162"/>
      <c r="AC553" s="16" t="e">
        <f t="shared" si="541"/>
        <v>#REF!</v>
      </c>
      <c r="AD553" s="3" t="e">
        <f t="shared" si="542"/>
        <v>#REF!</v>
      </c>
      <c r="AE553" s="97" t="e">
        <f t="shared" si="542"/>
        <v>#REF!</v>
      </c>
      <c r="AF553" s="97" t="e">
        <f t="shared" si="543"/>
        <v>#REF!</v>
      </c>
      <c r="AG553" s="3" t="e">
        <f t="shared" si="544"/>
        <v>#REF!</v>
      </c>
      <c r="AH553" s="16" t="e">
        <f t="shared" si="545"/>
        <v>#REF!</v>
      </c>
      <c r="AI553" s="16">
        <f t="shared" si="546"/>
        <v>420</v>
      </c>
      <c r="AK553" s="3">
        <f t="shared" si="547"/>
        <v>295</v>
      </c>
      <c r="AL553" s="204">
        <f t="shared" si="548"/>
        <v>294</v>
      </c>
      <c r="AM553" s="46" t="s">
        <v>855</v>
      </c>
      <c r="AN553" s="180" t="e">
        <f t="shared" si="553"/>
        <v>#REF!</v>
      </c>
      <c r="AO553" s="185" t="e">
        <f t="shared" si="549"/>
        <v>#REF!</v>
      </c>
      <c r="AP553" s="163"/>
      <c r="AQ553" s="177">
        <v>133.07932533532596</v>
      </c>
      <c r="AR553" s="185">
        <f t="shared" si="550"/>
        <v>0.31685553651268084</v>
      </c>
      <c r="AS553" s="46" t="e">
        <f t="shared" si="551"/>
        <v>#REF!</v>
      </c>
      <c r="AT553" s="185" t="e">
        <f t="shared" si="552"/>
        <v>#REF!</v>
      </c>
      <c r="AU553" s="185"/>
      <c r="AX553" s="168"/>
      <c r="AY553" s="168"/>
    </row>
    <row r="554" spans="1:51" s="12" customFormat="1" ht="13.5" hidden="1" outlineLevel="1" x14ac:dyDescent="0.15">
      <c r="A554" s="26">
        <v>22038</v>
      </c>
      <c r="B554" s="20" t="s">
        <v>475</v>
      </c>
      <c r="C554" s="16">
        <v>500</v>
      </c>
      <c r="D554" s="3">
        <v>30</v>
      </c>
      <c r="E554" s="3"/>
      <c r="F554" s="103"/>
      <c r="G554" s="104" t="s">
        <v>765</v>
      </c>
      <c r="H554" s="104" t="s">
        <v>562</v>
      </c>
      <c r="I554" s="21">
        <f t="shared" si="532"/>
        <v>17940</v>
      </c>
      <c r="J554" s="3">
        <v>0</v>
      </c>
      <c r="K554" s="15">
        <v>0.1</v>
      </c>
      <c r="L554" s="15">
        <v>0.43</v>
      </c>
      <c r="M554" s="58"/>
      <c r="N554" s="58">
        <v>0.03</v>
      </c>
      <c r="O554" s="92">
        <f t="shared" si="533"/>
        <v>0</v>
      </c>
      <c r="P554" s="92" t="e">
        <f t="shared" si="489"/>
        <v>#REF!</v>
      </c>
      <c r="Q554" s="92" t="e">
        <f t="shared" si="490"/>
        <v>#REF!</v>
      </c>
      <c r="R554" s="92">
        <f t="shared" si="534"/>
        <v>0</v>
      </c>
      <c r="S554" s="92" t="e">
        <f t="shared" si="535"/>
        <v>#REF!</v>
      </c>
      <c r="T554" s="3" t="e">
        <f>#REF!</f>
        <v>#REF!</v>
      </c>
      <c r="U554" s="3" t="e">
        <f>#REF!*D554</f>
        <v>#REF!</v>
      </c>
      <c r="V554" s="3">
        <f t="shared" si="536"/>
        <v>30</v>
      </c>
      <c r="W554" s="37" t="e">
        <f t="shared" si="537"/>
        <v>#REF!</v>
      </c>
      <c r="X554" s="60" t="e">
        <f>#REF!</f>
        <v>#REF!</v>
      </c>
      <c r="Y554" s="37" t="e">
        <f t="shared" si="538"/>
        <v>#REF!</v>
      </c>
      <c r="Z554" s="16" t="e">
        <f t="shared" si="539"/>
        <v>#REF!</v>
      </c>
      <c r="AA554" s="36" t="e">
        <f t="shared" si="540"/>
        <v>#REF!</v>
      </c>
      <c r="AB554" s="162"/>
      <c r="AC554" s="16" t="e">
        <f t="shared" si="541"/>
        <v>#REF!</v>
      </c>
      <c r="AD554" s="3" t="e">
        <f t="shared" si="542"/>
        <v>#REF!</v>
      </c>
      <c r="AE554" s="97" t="e">
        <f t="shared" si="542"/>
        <v>#REF!</v>
      </c>
      <c r="AF554" s="97" t="e">
        <f t="shared" si="543"/>
        <v>#REF!</v>
      </c>
      <c r="AG554" s="3" t="e">
        <f t="shared" si="544"/>
        <v>#REF!</v>
      </c>
      <c r="AH554" s="16" t="e">
        <f t="shared" si="545"/>
        <v>#REF!</v>
      </c>
      <c r="AI554" s="16">
        <f t="shared" si="546"/>
        <v>500</v>
      </c>
      <c r="AK554" s="3">
        <f t="shared" si="547"/>
        <v>350</v>
      </c>
      <c r="AL554" s="204">
        <f t="shared" si="548"/>
        <v>350</v>
      </c>
      <c r="AM554" s="46" t="s">
        <v>855</v>
      </c>
      <c r="AN554" s="180" t="e">
        <f t="shared" si="553"/>
        <v>#REF!</v>
      </c>
      <c r="AO554" s="185" t="e">
        <f t="shared" si="549"/>
        <v>#REF!</v>
      </c>
      <c r="AP554" s="163"/>
      <c r="AQ554" s="177">
        <v>164.384717335966</v>
      </c>
      <c r="AR554" s="185">
        <f t="shared" si="550"/>
        <v>0.32876943467193198</v>
      </c>
      <c r="AS554" s="46" t="e">
        <f t="shared" si="551"/>
        <v>#REF!</v>
      </c>
      <c r="AT554" s="185" t="e">
        <f t="shared" si="552"/>
        <v>#REF!</v>
      </c>
      <c r="AU554" s="185"/>
      <c r="AX554" s="168"/>
      <c r="AY554" s="168"/>
    </row>
    <row r="555" spans="1:51" s="12" customFormat="1" ht="13.5" hidden="1" outlineLevel="1" x14ac:dyDescent="0.15">
      <c r="A555" s="25"/>
      <c r="B555" s="56" t="s">
        <v>447</v>
      </c>
      <c r="C555" s="211"/>
      <c r="D555" s="56"/>
      <c r="E555" s="56"/>
      <c r="F555" s="133"/>
      <c r="G555" s="137"/>
      <c r="H555" s="137"/>
      <c r="I555" s="6"/>
      <c r="J555" s="6"/>
      <c r="K555" s="7"/>
      <c r="L555" s="7"/>
      <c r="M555" s="7"/>
      <c r="N555" s="7"/>
      <c r="O555" s="13"/>
      <c r="P555" s="13"/>
      <c r="Q555" s="13"/>
      <c r="R555" s="13"/>
      <c r="S555" s="13"/>
      <c r="T555" s="6"/>
      <c r="U555" s="6"/>
      <c r="V555" s="6"/>
      <c r="W555" s="18"/>
      <c r="X555" s="9"/>
      <c r="Y555" s="18"/>
      <c r="Z555" s="18"/>
      <c r="AA555" s="68"/>
      <c r="AB555" s="162"/>
      <c r="AC555" s="211"/>
      <c r="AD555" s="70"/>
      <c r="AE555" s="96"/>
      <c r="AF555" s="96"/>
      <c r="AG555" s="57"/>
      <c r="AH555" s="211"/>
      <c r="AI555" s="211"/>
      <c r="AK555" s="70"/>
      <c r="AL555" s="204"/>
      <c r="AM555" s="180"/>
      <c r="AN555" s="180"/>
      <c r="AO555" s="185"/>
      <c r="AP555" s="163"/>
      <c r="AQ555" s="177"/>
      <c r="AR555" s="185"/>
      <c r="AS555" s="1"/>
      <c r="AT555" s="185"/>
      <c r="AU555" s="185"/>
      <c r="AX555" s="168"/>
      <c r="AY555" s="168"/>
    </row>
    <row r="556" spans="1:51" s="12" customFormat="1" ht="13.5" hidden="1" outlineLevel="1" collapsed="1" x14ac:dyDescent="0.15">
      <c r="A556" s="26">
        <v>22009</v>
      </c>
      <c r="B556" s="20" t="s">
        <v>431</v>
      </c>
      <c r="C556" s="16">
        <v>800</v>
      </c>
      <c r="D556" s="3">
        <v>40</v>
      </c>
      <c r="E556" s="3"/>
      <c r="F556" s="103"/>
      <c r="G556" s="104" t="s">
        <v>765</v>
      </c>
      <c r="H556" s="104" t="s">
        <v>562</v>
      </c>
      <c r="I556" s="21">
        <f t="shared" si="532"/>
        <v>17940</v>
      </c>
      <c r="J556" s="3">
        <v>0</v>
      </c>
      <c r="K556" s="15">
        <v>0.1</v>
      </c>
      <c r="L556" s="15">
        <v>0.43</v>
      </c>
      <c r="M556" s="58"/>
      <c r="N556" s="58">
        <v>0.03</v>
      </c>
      <c r="O556" s="92">
        <f t="shared" ref="O556:O571" si="554">J556/I556*D556</f>
        <v>0</v>
      </c>
      <c r="P556" s="92" t="e">
        <f t="shared" si="489"/>
        <v>#REF!</v>
      </c>
      <c r="Q556" s="92" t="e">
        <f t="shared" si="490"/>
        <v>#REF!</v>
      </c>
      <c r="R556" s="92">
        <f t="shared" ref="R556:R571" si="555">(C556*M556)</f>
        <v>0</v>
      </c>
      <c r="S556" s="92" t="e">
        <f t="shared" ref="S556:S571" si="556">(C556-T556-U556)*N556</f>
        <v>#REF!</v>
      </c>
      <c r="T556" s="3" t="e">
        <f>#REF!</f>
        <v>#REF!</v>
      </c>
      <c r="U556" s="3" t="e">
        <f>#REF!*D556</f>
        <v>#REF!</v>
      </c>
      <c r="V556" s="3">
        <f t="shared" ref="V556:V571" si="557">C556*0.06</f>
        <v>48</v>
      </c>
      <c r="W556" s="37" t="e">
        <f t="shared" ref="W556:W571" si="558">SUM(O556:V556)</f>
        <v>#REF!</v>
      </c>
      <c r="X556" s="60" t="e">
        <f>#REF!</f>
        <v>#REF!</v>
      </c>
      <c r="Y556" s="37" t="e">
        <f t="shared" ref="Y556:Y571" si="559">21000/I556*D556*X556</f>
        <v>#REF!</v>
      </c>
      <c r="Z556" s="16" t="e">
        <f t="shared" ref="Z556:Z571" si="560">W556+Y556</f>
        <v>#REF!</v>
      </c>
      <c r="AA556" s="36" t="e">
        <f t="shared" ref="AA556:AA571" si="561">(C556-Z556)/Z556</f>
        <v>#REF!</v>
      </c>
      <c r="AB556" s="162"/>
      <c r="AC556" s="16" t="e">
        <f t="shared" ref="AC556:AC571" si="562">AD556+AE556+AF556</f>
        <v>#REF!</v>
      </c>
      <c r="AD556" s="3" t="e">
        <f t="shared" ref="AD556:AE571" si="563">T556</f>
        <v>#REF!</v>
      </c>
      <c r="AE556" s="97" t="e">
        <f t="shared" si="563"/>
        <v>#REF!</v>
      </c>
      <c r="AF556" s="97" t="e">
        <f t="shared" ref="AF556:AF571" si="564">(C556-Z556)*0.15</f>
        <v>#REF!</v>
      </c>
      <c r="AG556" s="3" t="e">
        <f t="shared" ref="AG556:AG571" si="565">AE556+AF556</f>
        <v>#REF!</v>
      </c>
      <c r="AH556" s="16" t="e">
        <f t="shared" ref="AH556:AH571" si="566">AI556-AC556</f>
        <v>#REF!</v>
      </c>
      <c r="AI556" s="16">
        <f t="shared" ref="AI556:AI571" si="567">C556</f>
        <v>800</v>
      </c>
      <c r="AK556" s="3">
        <f t="shared" ref="AK556:AK571" si="568">CEILING(AL556,5)</f>
        <v>560</v>
      </c>
      <c r="AL556" s="204">
        <f t="shared" ref="AL556:AL571" si="569">C556*0.7</f>
        <v>560</v>
      </c>
      <c r="AM556" s="46" t="s">
        <v>855</v>
      </c>
      <c r="AN556" s="180" t="e">
        <f t="shared" si="553"/>
        <v>#REF!</v>
      </c>
      <c r="AO556" s="185" t="e">
        <f t="shared" si="549"/>
        <v>#REF!</v>
      </c>
      <c r="AP556" s="163"/>
      <c r="AQ556" s="177">
        <v>271.24098329480802</v>
      </c>
      <c r="AR556" s="185">
        <f t="shared" si="550"/>
        <v>0.33905122911851004</v>
      </c>
      <c r="AS556" s="46" t="e">
        <f t="shared" ref="AS556:AS571" si="570">AN556-AQ556</f>
        <v>#REF!</v>
      </c>
      <c r="AT556" s="185" t="e">
        <f t="shared" si="552"/>
        <v>#REF!</v>
      </c>
      <c r="AU556" s="185"/>
      <c r="AX556" s="168"/>
      <c r="AY556" s="168"/>
    </row>
    <row r="557" spans="1:51" s="12" customFormat="1" ht="13.5" hidden="1" outlineLevel="1" collapsed="1" x14ac:dyDescent="0.15">
      <c r="A557" s="26">
        <v>22010</v>
      </c>
      <c r="B557" s="20" t="s">
        <v>432</v>
      </c>
      <c r="C557" s="16">
        <v>900</v>
      </c>
      <c r="D557" s="3">
        <v>40</v>
      </c>
      <c r="E557" s="3"/>
      <c r="F557" s="103"/>
      <c r="G557" s="104" t="s">
        <v>765</v>
      </c>
      <c r="H557" s="104" t="s">
        <v>562</v>
      </c>
      <c r="I557" s="21">
        <f t="shared" si="532"/>
        <v>17940</v>
      </c>
      <c r="J557" s="3">
        <v>0</v>
      </c>
      <c r="K557" s="15">
        <v>0.1</v>
      </c>
      <c r="L557" s="15">
        <v>0.43</v>
      </c>
      <c r="M557" s="58"/>
      <c r="N557" s="58">
        <v>0.03</v>
      </c>
      <c r="O557" s="92">
        <f t="shared" si="554"/>
        <v>0</v>
      </c>
      <c r="P557" s="92" t="e">
        <f t="shared" si="489"/>
        <v>#REF!</v>
      </c>
      <c r="Q557" s="92" t="e">
        <f t="shared" si="490"/>
        <v>#REF!</v>
      </c>
      <c r="R557" s="92">
        <f t="shared" si="555"/>
        <v>0</v>
      </c>
      <c r="S557" s="92" t="e">
        <f t="shared" si="556"/>
        <v>#REF!</v>
      </c>
      <c r="T557" s="3" t="e">
        <f>#REF!</f>
        <v>#REF!</v>
      </c>
      <c r="U557" s="3" t="e">
        <f>#REF!*D557</f>
        <v>#REF!</v>
      </c>
      <c r="V557" s="3">
        <f t="shared" si="557"/>
        <v>54</v>
      </c>
      <c r="W557" s="37" t="e">
        <f t="shared" si="558"/>
        <v>#REF!</v>
      </c>
      <c r="X557" s="60" t="e">
        <f>#REF!</f>
        <v>#REF!</v>
      </c>
      <c r="Y557" s="37" t="e">
        <f t="shared" si="559"/>
        <v>#REF!</v>
      </c>
      <c r="Z557" s="16" t="e">
        <f t="shared" si="560"/>
        <v>#REF!</v>
      </c>
      <c r="AA557" s="36" t="e">
        <f t="shared" si="561"/>
        <v>#REF!</v>
      </c>
      <c r="AB557" s="162"/>
      <c r="AC557" s="16" t="e">
        <f t="shared" si="562"/>
        <v>#REF!</v>
      </c>
      <c r="AD557" s="3" t="e">
        <f t="shared" si="563"/>
        <v>#REF!</v>
      </c>
      <c r="AE557" s="97" t="e">
        <f t="shared" si="563"/>
        <v>#REF!</v>
      </c>
      <c r="AF557" s="97" t="e">
        <f t="shared" si="564"/>
        <v>#REF!</v>
      </c>
      <c r="AG557" s="3" t="e">
        <f t="shared" si="565"/>
        <v>#REF!</v>
      </c>
      <c r="AH557" s="16" t="e">
        <f t="shared" si="566"/>
        <v>#REF!</v>
      </c>
      <c r="AI557" s="16">
        <f t="shared" si="567"/>
        <v>900</v>
      </c>
      <c r="AK557" s="3">
        <f t="shared" si="568"/>
        <v>630</v>
      </c>
      <c r="AL557" s="204">
        <f t="shared" si="569"/>
        <v>630</v>
      </c>
      <c r="AM557" s="46" t="s">
        <v>855</v>
      </c>
      <c r="AN557" s="180" t="e">
        <f t="shared" si="553"/>
        <v>#REF!</v>
      </c>
      <c r="AO557" s="185" t="e">
        <f t="shared" si="549"/>
        <v>#REF!</v>
      </c>
      <c r="AP557" s="163"/>
      <c r="AQ557" s="177">
        <v>309.260983294808</v>
      </c>
      <c r="AR557" s="185">
        <f t="shared" si="550"/>
        <v>0.34362331477200891</v>
      </c>
      <c r="AS557" s="46" t="e">
        <f t="shared" si="570"/>
        <v>#REF!</v>
      </c>
      <c r="AT557" s="185" t="e">
        <f t="shared" si="552"/>
        <v>#REF!</v>
      </c>
      <c r="AU557" s="185"/>
      <c r="AX557" s="168"/>
      <c r="AY557" s="168"/>
    </row>
    <row r="558" spans="1:51" s="12" customFormat="1" ht="13.5" hidden="1" outlineLevel="1" collapsed="1" x14ac:dyDescent="0.15">
      <c r="A558" s="26">
        <v>22011</v>
      </c>
      <c r="B558" s="20" t="s">
        <v>415</v>
      </c>
      <c r="C558" s="16">
        <v>400</v>
      </c>
      <c r="D558" s="3">
        <v>20</v>
      </c>
      <c r="E558" s="3"/>
      <c r="F558" s="103"/>
      <c r="G558" s="104" t="s">
        <v>765</v>
      </c>
      <c r="H558" s="104" t="s">
        <v>562</v>
      </c>
      <c r="I558" s="21">
        <f t="shared" si="532"/>
        <v>17940</v>
      </c>
      <c r="J558" s="3">
        <v>0</v>
      </c>
      <c r="K558" s="15">
        <v>0.1</v>
      </c>
      <c r="L558" s="15">
        <v>0.43</v>
      </c>
      <c r="M558" s="58"/>
      <c r="N558" s="58">
        <v>0.03</v>
      </c>
      <c r="O558" s="92">
        <f t="shared" si="554"/>
        <v>0</v>
      </c>
      <c r="P558" s="92" t="e">
        <f t="shared" si="489"/>
        <v>#REF!</v>
      </c>
      <c r="Q558" s="92" t="e">
        <f t="shared" si="490"/>
        <v>#REF!</v>
      </c>
      <c r="R558" s="92">
        <f t="shared" si="555"/>
        <v>0</v>
      </c>
      <c r="S558" s="92" t="e">
        <f t="shared" si="556"/>
        <v>#REF!</v>
      </c>
      <c r="T558" s="3" t="e">
        <f>#REF!</f>
        <v>#REF!</v>
      </c>
      <c r="U558" s="3" t="e">
        <f>#REF!*D558</f>
        <v>#REF!</v>
      </c>
      <c r="V558" s="3">
        <f t="shared" si="557"/>
        <v>24</v>
      </c>
      <c r="W558" s="37" t="e">
        <f t="shared" si="558"/>
        <v>#REF!</v>
      </c>
      <c r="X558" s="60" t="e">
        <f>#REF!</f>
        <v>#REF!</v>
      </c>
      <c r="Y558" s="37" t="e">
        <f t="shared" si="559"/>
        <v>#REF!</v>
      </c>
      <c r="Z558" s="16" t="e">
        <f t="shared" si="560"/>
        <v>#REF!</v>
      </c>
      <c r="AA558" s="36" t="e">
        <f t="shared" si="561"/>
        <v>#REF!</v>
      </c>
      <c r="AB558" s="162"/>
      <c r="AC558" s="16" t="e">
        <f t="shared" si="562"/>
        <v>#REF!</v>
      </c>
      <c r="AD558" s="3" t="e">
        <f t="shared" si="563"/>
        <v>#REF!</v>
      </c>
      <c r="AE558" s="97" t="e">
        <f t="shared" si="563"/>
        <v>#REF!</v>
      </c>
      <c r="AF558" s="97" t="e">
        <f t="shared" si="564"/>
        <v>#REF!</v>
      </c>
      <c r="AG558" s="3" t="e">
        <f t="shared" si="565"/>
        <v>#REF!</v>
      </c>
      <c r="AH558" s="16" t="e">
        <f t="shared" si="566"/>
        <v>#REF!</v>
      </c>
      <c r="AI558" s="16">
        <f t="shared" si="567"/>
        <v>400</v>
      </c>
      <c r="AK558" s="3">
        <f t="shared" si="568"/>
        <v>280</v>
      </c>
      <c r="AL558" s="204">
        <f t="shared" si="569"/>
        <v>280</v>
      </c>
      <c r="AM558" s="46" t="s">
        <v>855</v>
      </c>
      <c r="AN558" s="180" t="e">
        <f t="shared" si="553"/>
        <v>#REF!</v>
      </c>
      <c r="AO558" s="185" t="e">
        <f t="shared" si="549"/>
        <v>#REF!</v>
      </c>
      <c r="AP558" s="163"/>
      <c r="AQ558" s="177">
        <v>138.266423375844</v>
      </c>
      <c r="AR558" s="185">
        <f t="shared" si="550"/>
        <v>0.34566605843961001</v>
      </c>
      <c r="AS558" s="46" t="e">
        <f t="shared" si="570"/>
        <v>#REF!</v>
      </c>
      <c r="AT558" s="185" t="e">
        <f t="shared" si="552"/>
        <v>#REF!</v>
      </c>
      <c r="AU558" s="185"/>
      <c r="AX558" s="168"/>
      <c r="AY558" s="168"/>
    </row>
    <row r="559" spans="1:51" s="12" customFormat="1" ht="13.5" hidden="1" outlineLevel="1" collapsed="1" x14ac:dyDescent="0.15">
      <c r="A559" s="26">
        <v>22012</v>
      </c>
      <c r="B559" s="20" t="s">
        <v>416</v>
      </c>
      <c r="C559" s="16">
        <v>540</v>
      </c>
      <c r="D559" s="3">
        <v>30</v>
      </c>
      <c r="E559" s="3"/>
      <c r="F559" s="103"/>
      <c r="G559" s="104" t="s">
        <v>765</v>
      </c>
      <c r="H559" s="104" t="s">
        <v>562</v>
      </c>
      <c r="I559" s="21">
        <f t="shared" si="532"/>
        <v>17940</v>
      </c>
      <c r="J559" s="3">
        <v>0</v>
      </c>
      <c r="K559" s="15">
        <v>0.1</v>
      </c>
      <c r="L559" s="15">
        <v>0.43</v>
      </c>
      <c r="M559" s="58"/>
      <c r="N559" s="58">
        <v>0.03</v>
      </c>
      <c r="O559" s="92">
        <f t="shared" si="554"/>
        <v>0</v>
      </c>
      <c r="P559" s="92" t="e">
        <f t="shared" si="489"/>
        <v>#REF!</v>
      </c>
      <c r="Q559" s="92" t="e">
        <f t="shared" si="490"/>
        <v>#REF!</v>
      </c>
      <c r="R559" s="92">
        <f t="shared" si="555"/>
        <v>0</v>
      </c>
      <c r="S559" s="92" t="e">
        <f t="shared" si="556"/>
        <v>#REF!</v>
      </c>
      <c r="T559" s="3" t="e">
        <f>#REF!</f>
        <v>#REF!</v>
      </c>
      <c r="U559" s="3" t="e">
        <f>#REF!*D559</f>
        <v>#REF!</v>
      </c>
      <c r="V559" s="3">
        <f t="shared" si="557"/>
        <v>32.4</v>
      </c>
      <c r="W559" s="37" t="e">
        <f t="shared" si="558"/>
        <v>#REF!</v>
      </c>
      <c r="X559" s="60" t="e">
        <f>#REF!</f>
        <v>#REF!</v>
      </c>
      <c r="Y559" s="37" t="e">
        <f t="shared" si="559"/>
        <v>#REF!</v>
      </c>
      <c r="Z559" s="16" t="e">
        <f t="shared" si="560"/>
        <v>#REF!</v>
      </c>
      <c r="AA559" s="36" t="e">
        <f t="shared" si="561"/>
        <v>#REF!</v>
      </c>
      <c r="AB559" s="162"/>
      <c r="AC559" s="16" t="e">
        <f t="shared" si="562"/>
        <v>#REF!</v>
      </c>
      <c r="AD559" s="3" t="e">
        <f t="shared" si="563"/>
        <v>#REF!</v>
      </c>
      <c r="AE559" s="97" t="e">
        <f t="shared" si="563"/>
        <v>#REF!</v>
      </c>
      <c r="AF559" s="97" t="e">
        <f t="shared" si="564"/>
        <v>#REF!</v>
      </c>
      <c r="AG559" s="3" t="e">
        <f t="shared" si="565"/>
        <v>#REF!</v>
      </c>
      <c r="AH559" s="16" t="e">
        <f t="shared" si="566"/>
        <v>#REF!</v>
      </c>
      <c r="AI559" s="16">
        <f t="shared" si="567"/>
        <v>540</v>
      </c>
      <c r="AK559" s="3">
        <f t="shared" si="568"/>
        <v>380</v>
      </c>
      <c r="AL559" s="204">
        <f t="shared" si="569"/>
        <v>378</v>
      </c>
      <c r="AM559" s="46" t="s">
        <v>855</v>
      </c>
      <c r="AN559" s="180" t="e">
        <f t="shared" si="553"/>
        <v>#REF!</v>
      </c>
      <c r="AO559" s="185" t="e">
        <f t="shared" si="549"/>
        <v>#REF!</v>
      </c>
      <c r="AP559" s="163"/>
      <c r="AQ559" s="177">
        <v>178.70332533532599</v>
      </c>
      <c r="AR559" s="185">
        <f t="shared" si="550"/>
        <v>0.3309320839543074</v>
      </c>
      <c r="AS559" s="46" t="e">
        <f t="shared" si="570"/>
        <v>#REF!</v>
      </c>
      <c r="AT559" s="185" t="e">
        <f t="shared" si="552"/>
        <v>#REF!</v>
      </c>
      <c r="AU559" s="185"/>
      <c r="AX559" s="168"/>
      <c r="AY559" s="168"/>
    </row>
    <row r="560" spans="1:51" s="12" customFormat="1" ht="13.5" hidden="1" outlineLevel="1" collapsed="1" x14ac:dyDescent="0.15">
      <c r="A560" s="26">
        <v>22013</v>
      </c>
      <c r="B560" s="20" t="s">
        <v>448</v>
      </c>
      <c r="C560" s="16">
        <v>560</v>
      </c>
      <c r="D560" s="3">
        <v>30</v>
      </c>
      <c r="E560" s="3"/>
      <c r="F560" s="103"/>
      <c r="G560" s="104" t="s">
        <v>765</v>
      </c>
      <c r="H560" s="104" t="s">
        <v>562</v>
      </c>
      <c r="I560" s="21">
        <f t="shared" si="532"/>
        <v>17940</v>
      </c>
      <c r="J560" s="3">
        <v>0</v>
      </c>
      <c r="K560" s="15">
        <v>0.1</v>
      </c>
      <c r="L560" s="15">
        <v>0.43</v>
      </c>
      <c r="M560" s="58"/>
      <c r="N560" s="58">
        <v>0.03</v>
      </c>
      <c r="O560" s="92">
        <f t="shared" si="554"/>
        <v>0</v>
      </c>
      <c r="P560" s="92" t="e">
        <f t="shared" si="489"/>
        <v>#REF!</v>
      </c>
      <c r="Q560" s="92" t="e">
        <f t="shared" si="490"/>
        <v>#REF!</v>
      </c>
      <c r="R560" s="92">
        <f t="shared" si="555"/>
        <v>0</v>
      </c>
      <c r="S560" s="92" t="e">
        <f t="shared" si="556"/>
        <v>#REF!</v>
      </c>
      <c r="T560" s="3" t="e">
        <f>#REF!</f>
        <v>#REF!</v>
      </c>
      <c r="U560" s="3" t="e">
        <f>#REF!*D560</f>
        <v>#REF!</v>
      </c>
      <c r="V560" s="3">
        <f t="shared" si="557"/>
        <v>33.6</v>
      </c>
      <c r="W560" s="37" t="e">
        <f t="shared" si="558"/>
        <v>#REF!</v>
      </c>
      <c r="X560" s="60" t="e">
        <f>#REF!</f>
        <v>#REF!</v>
      </c>
      <c r="Y560" s="37" t="e">
        <f t="shared" si="559"/>
        <v>#REF!</v>
      </c>
      <c r="Z560" s="16" t="e">
        <f t="shared" si="560"/>
        <v>#REF!</v>
      </c>
      <c r="AA560" s="36" t="e">
        <f t="shared" si="561"/>
        <v>#REF!</v>
      </c>
      <c r="AB560" s="162"/>
      <c r="AC560" s="16" t="e">
        <f t="shared" si="562"/>
        <v>#REF!</v>
      </c>
      <c r="AD560" s="3" t="e">
        <f t="shared" si="563"/>
        <v>#REF!</v>
      </c>
      <c r="AE560" s="97" t="e">
        <f t="shared" si="563"/>
        <v>#REF!</v>
      </c>
      <c r="AF560" s="97" t="e">
        <f t="shared" si="564"/>
        <v>#REF!</v>
      </c>
      <c r="AG560" s="3" t="e">
        <f t="shared" si="565"/>
        <v>#REF!</v>
      </c>
      <c r="AH560" s="16" t="e">
        <f t="shared" si="566"/>
        <v>#REF!</v>
      </c>
      <c r="AI560" s="16">
        <f t="shared" si="567"/>
        <v>560</v>
      </c>
      <c r="AK560" s="3">
        <f t="shared" si="568"/>
        <v>395</v>
      </c>
      <c r="AL560" s="204">
        <f t="shared" si="569"/>
        <v>392</v>
      </c>
      <c r="AM560" s="46" t="s">
        <v>855</v>
      </c>
      <c r="AN560" s="180" t="e">
        <f t="shared" si="553"/>
        <v>#REF!</v>
      </c>
      <c r="AO560" s="185" t="e">
        <f t="shared" si="549"/>
        <v>#REF!</v>
      </c>
      <c r="AP560" s="163"/>
      <c r="AQ560" s="177">
        <v>186.30732533532597</v>
      </c>
      <c r="AR560" s="185">
        <f t="shared" si="550"/>
        <v>0.33269165238451065</v>
      </c>
      <c r="AS560" s="46" t="e">
        <f t="shared" si="570"/>
        <v>#REF!</v>
      </c>
      <c r="AT560" s="185" t="e">
        <f t="shared" si="552"/>
        <v>#REF!</v>
      </c>
      <c r="AU560" s="185"/>
      <c r="AX560" s="168"/>
      <c r="AY560" s="168"/>
    </row>
    <row r="561" spans="1:52" s="12" customFormat="1" ht="13.5" hidden="1" outlineLevel="1" collapsed="1" x14ac:dyDescent="0.15">
      <c r="A561" s="26">
        <v>22014</v>
      </c>
      <c r="B561" s="20" t="s">
        <v>417</v>
      </c>
      <c r="C561" s="16">
        <v>500</v>
      </c>
      <c r="D561" s="3">
        <v>30</v>
      </c>
      <c r="E561" s="3"/>
      <c r="F561" s="103"/>
      <c r="G561" s="104" t="s">
        <v>765</v>
      </c>
      <c r="H561" s="104" t="s">
        <v>562</v>
      </c>
      <c r="I561" s="21">
        <f t="shared" si="532"/>
        <v>17940</v>
      </c>
      <c r="J561" s="3">
        <v>0</v>
      </c>
      <c r="K561" s="15">
        <v>0.1</v>
      </c>
      <c r="L561" s="15">
        <v>0.43</v>
      </c>
      <c r="M561" s="58"/>
      <c r="N561" s="58">
        <v>0.03</v>
      </c>
      <c r="O561" s="92">
        <f t="shared" si="554"/>
        <v>0</v>
      </c>
      <c r="P561" s="92" t="e">
        <f t="shared" si="489"/>
        <v>#REF!</v>
      </c>
      <c r="Q561" s="92" t="e">
        <f t="shared" si="490"/>
        <v>#REF!</v>
      </c>
      <c r="R561" s="92">
        <f t="shared" si="555"/>
        <v>0</v>
      </c>
      <c r="S561" s="92" t="e">
        <f t="shared" si="556"/>
        <v>#REF!</v>
      </c>
      <c r="T561" s="3" t="e">
        <f>#REF!</f>
        <v>#REF!</v>
      </c>
      <c r="U561" s="3" t="e">
        <f>#REF!*D561</f>
        <v>#REF!</v>
      </c>
      <c r="V561" s="3">
        <f t="shared" si="557"/>
        <v>30</v>
      </c>
      <c r="W561" s="37" t="e">
        <f t="shared" si="558"/>
        <v>#REF!</v>
      </c>
      <c r="X561" s="60" t="e">
        <f>#REF!</f>
        <v>#REF!</v>
      </c>
      <c r="Y561" s="37" t="e">
        <f t="shared" si="559"/>
        <v>#REF!</v>
      </c>
      <c r="Z561" s="16" t="e">
        <f t="shared" si="560"/>
        <v>#REF!</v>
      </c>
      <c r="AA561" s="36" t="e">
        <f t="shared" si="561"/>
        <v>#REF!</v>
      </c>
      <c r="AB561" s="162"/>
      <c r="AC561" s="16" t="e">
        <f t="shared" si="562"/>
        <v>#REF!</v>
      </c>
      <c r="AD561" s="3" t="e">
        <f t="shared" si="563"/>
        <v>#REF!</v>
      </c>
      <c r="AE561" s="97" t="e">
        <f t="shared" si="563"/>
        <v>#REF!</v>
      </c>
      <c r="AF561" s="97" t="e">
        <f t="shared" si="564"/>
        <v>#REF!</v>
      </c>
      <c r="AG561" s="3" t="e">
        <f t="shared" si="565"/>
        <v>#REF!</v>
      </c>
      <c r="AH561" s="16" t="e">
        <f t="shared" si="566"/>
        <v>#REF!</v>
      </c>
      <c r="AI561" s="16">
        <f t="shared" si="567"/>
        <v>500</v>
      </c>
      <c r="AK561" s="3">
        <f t="shared" si="568"/>
        <v>350</v>
      </c>
      <c r="AL561" s="204">
        <f t="shared" si="569"/>
        <v>350</v>
      </c>
      <c r="AM561" s="46" t="s">
        <v>855</v>
      </c>
      <c r="AN561" s="180" t="e">
        <f t="shared" si="553"/>
        <v>#REF!</v>
      </c>
      <c r="AO561" s="185" t="e">
        <f t="shared" si="549"/>
        <v>#REF!</v>
      </c>
      <c r="AP561" s="163"/>
      <c r="AQ561" s="177">
        <v>163.49532533532599</v>
      </c>
      <c r="AR561" s="185">
        <f t="shared" si="550"/>
        <v>0.32699065067065197</v>
      </c>
      <c r="AS561" s="46" t="e">
        <f t="shared" si="570"/>
        <v>#REF!</v>
      </c>
      <c r="AT561" s="185" t="e">
        <f t="shared" si="552"/>
        <v>#REF!</v>
      </c>
      <c r="AU561" s="185"/>
      <c r="AX561" s="168"/>
      <c r="AY561" s="168"/>
    </row>
    <row r="562" spans="1:52" s="12" customFormat="1" ht="13.5" hidden="1" outlineLevel="1" collapsed="1" x14ac:dyDescent="0.15">
      <c r="A562" s="26">
        <v>22015</v>
      </c>
      <c r="B562" s="20" t="s">
        <v>433</v>
      </c>
      <c r="C562" s="16">
        <v>1250</v>
      </c>
      <c r="D562" s="3">
        <v>40</v>
      </c>
      <c r="E562" s="3"/>
      <c r="F562" s="103"/>
      <c r="G562" s="104" t="s">
        <v>765</v>
      </c>
      <c r="H562" s="104" t="s">
        <v>562</v>
      </c>
      <c r="I562" s="21">
        <f t="shared" si="532"/>
        <v>17940</v>
      </c>
      <c r="J562" s="3">
        <v>0</v>
      </c>
      <c r="K562" s="15">
        <v>0.1</v>
      </c>
      <c r="L562" s="15">
        <v>0.43</v>
      </c>
      <c r="M562" s="58"/>
      <c r="N562" s="58">
        <v>0.03</v>
      </c>
      <c r="O562" s="92">
        <f t="shared" si="554"/>
        <v>0</v>
      </c>
      <c r="P562" s="92" t="e">
        <f t="shared" si="489"/>
        <v>#REF!</v>
      </c>
      <c r="Q562" s="92" t="e">
        <f t="shared" si="490"/>
        <v>#REF!</v>
      </c>
      <c r="R562" s="92">
        <f t="shared" si="555"/>
        <v>0</v>
      </c>
      <c r="S562" s="92" t="e">
        <f t="shared" si="556"/>
        <v>#REF!</v>
      </c>
      <c r="T562" s="3" t="e">
        <f>#REF!</f>
        <v>#REF!</v>
      </c>
      <c r="U562" s="3" t="e">
        <f>#REF!*D562</f>
        <v>#REF!</v>
      </c>
      <c r="V562" s="3">
        <f t="shared" si="557"/>
        <v>75</v>
      </c>
      <c r="W562" s="37" t="e">
        <f t="shared" si="558"/>
        <v>#REF!</v>
      </c>
      <c r="X562" s="60" t="e">
        <f>#REF!</f>
        <v>#REF!</v>
      </c>
      <c r="Y562" s="37" t="e">
        <f t="shared" si="559"/>
        <v>#REF!</v>
      </c>
      <c r="Z562" s="16" t="e">
        <f t="shared" si="560"/>
        <v>#REF!</v>
      </c>
      <c r="AA562" s="36" t="e">
        <f t="shared" si="561"/>
        <v>#REF!</v>
      </c>
      <c r="AB562" s="162"/>
      <c r="AC562" s="16" t="e">
        <f t="shared" si="562"/>
        <v>#REF!</v>
      </c>
      <c r="AD562" s="3" t="e">
        <f t="shared" si="563"/>
        <v>#REF!</v>
      </c>
      <c r="AE562" s="97" t="e">
        <f t="shared" si="563"/>
        <v>#REF!</v>
      </c>
      <c r="AF562" s="97" t="e">
        <f t="shared" si="564"/>
        <v>#REF!</v>
      </c>
      <c r="AG562" s="3" t="e">
        <f t="shared" si="565"/>
        <v>#REF!</v>
      </c>
      <c r="AH562" s="16" t="e">
        <f t="shared" si="566"/>
        <v>#REF!</v>
      </c>
      <c r="AI562" s="16">
        <f t="shared" si="567"/>
        <v>1250</v>
      </c>
      <c r="AK562" s="3">
        <f t="shared" si="568"/>
        <v>875</v>
      </c>
      <c r="AL562" s="204">
        <f t="shared" si="569"/>
        <v>875</v>
      </c>
      <c r="AM562" s="46" t="s">
        <v>855</v>
      </c>
      <c r="AN562" s="180" t="e">
        <f t="shared" si="553"/>
        <v>#REF!</v>
      </c>
      <c r="AO562" s="185" t="e">
        <f t="shared" si="549"/>
        <v>#REF!</v>
      </c>
      <c r="AP562" s="163"/>
      <c r="AQ562" s="177">
        <v>439.09260529480798</v>
      </c>
      <c r="AR562" s="185">
        <f t="shared" si="550"/>
        <v>0.35127408423584638</v>
      </c>
      <c r="AS562" s="46" t="e">
        <f t="shared" si="570"/>
        <v>#REF!</v>
      </c>
      <c r="AT562" s="185" t="e">
        <f t="shared" si="552"/>
        <v>#REF!</v>
      </c>
      <c r="AU562" s="185"/>
      <c r="AX562" s="168"/>
      <c r="AY562" s="168"/>
      <c r="AZ562" s="12" t="e">
        <f>AX562/AY562</f>
        <v>#DIV/0!</v>
      </c>
    </row>
    <row r="563" spans="1:52" s="12" customFormat="1" ht="13.5" hidden="1" outlineLevel="1" collapsed="1" x14ac:dyDescent="0.15">
      <c r="A563" s="26">
        <v>22016</v>
      </c>
      <c r="B563" s="20" t="s">
        <v>418</v>
      </c>
      <c r="C563" s="16">
        <v>520</v>
      </c>
      <c r="D563" s="3">
        <v>30</v>
      </c>
      <c r="E563" s="3"/>
      <c r="F563" s="103"/>
      <c r="G563" s="104" t="s">
        <v>765</v>
      </c>
      <c r="H563" s="104" t="s">
        <v>562</v>
      </c>
      <c r="I563" s="21">
        <f t="shared" si="532"/>
        <v>17940</v>
      </c>
      <c r="J563" s="3">
        <v>0</v>
      </c>
      <c r="K563" s="15">
        <v>0.1</v>
      </c>
      <c r="L563" s="15">
        <v>0.43</v>
      </c>
      <c r="M563" s="58"/>
      <c r="N563" s="58">
        <v>0.03</v>
      </c>
      <c r="O563" s="92">
        <f t="shared" si="554"/>
        <v>0</v>
      </c>
      <c r="P563" s="92" t="e">
        <f t="shared" si="489"/>
        <v>#REF!</v>
      </c>
      <c r="Q563" s="92" t="e">
        <f t="shared" si="490"/>
        <v>#REF!</v>
      </c>
      <c r="R563" s="92">
        <f t="shared" si="555"/>
        <v>0</v>
      </c>
      <c r="S563" s="92" t="e">
        <f t="shared" si="556"/>
        <v>#REF!</v>
      </c>
      <c r="T563" s="3" t="e">
        <f>#REF!</f>
        <v>#REF!</v>
      </c>
      <c r="U563" s="3" t="e">
        <f>#REF!*D563</f>
        <v>#REF!</v>
      </c>
      <c r="V563" s="3">
        <f t="shared" si="557"/>
        <v>31.2</v>
      </c>
      <c r="W563" s="37" t="e">
        <f t="shared" si="558"/>
        <v>#REF!</v>
      </c>
      <c r="X563" s="60" t="e">
        <f>#REF!</f>
        <v>#REF!</v>
      </c>
      <c r="Y563" s="37" t="e">
        <f t="shared" si="559"/>
        <v>#REF!</v>
      </c>
      <c r="Z563" s="16" t="e">
        <f t="shared" si="560"/>
        <v>#REF!</v>
      </c>
      <c r="AA563" s="36" t="e">
        <f t="shared" si="561"/>
        <v>#REF!</v>
      </c>
      <c r="AB563" s="162"/>
      <c r="AC563" s="16" t="e">
        <f t="shared" si="562"/>
        <v>#REF!</v>
      </c>
      <c r="AD563" s="3" t="e">
        <f t="shared" si="563"/>
        <v>#REF!</v>
      </c>
      <c r="AE563" s="97" t="e">
        <f t="shared" si="563"/>
        <v>#REF!</v>
      </c>
      <c r="AF563" s="97" t="e">
        <f t="shared" si="564"/>
        <v>#REF!</v>
      </c>
      <c r="AG563" s="3" t="e">
        <f t="shared" si="565"/>
        <v>#REF!</v>
      </c>
      <c r="AH563" s="16" t="e">
        <f t="shared" si="566"/>
        <v>#REF!</v>
      </c>
      <c r="AI563" s="16">
        <f t="shared" si="567"/>
        <v>520</v>
      </c>
      <c r="AK563" s="3">
        <f t="shared" si="568"/>
        <v>365</v>
      </c>
      <c r="AL563" s="204">
        <f t="shared" si="569"/>
        <v>364</v>
      </c>
      <c r="AM563" s="46" t="s">
        <v>855</v>
      </c>
      <c r="AN563" s="180" t="e">
        <f t="shared" si="553"/>
        <v>#REF!</v>
      </c>
      <c r="AO563" s="185" t="e">
        <f t="shared" si="549"/>
        <v>#REF!</v>
      </c>
      <c r="AP563" s="163"/>
      <c r="AQ563" s="177">
        <v>171.09932533532597</v>
      </c>
      <c r="AR563" s="185">
        <f t="shared" si="550"/>
        <v>0.32903716410639611</v>
      </c>
      <c r="AS563" s="46" t="e">
        <f t="shared" si="570"/>
        <v>#REF!</v>
      </c>
      <c r="AT563" s="185" t="e">
        <f t="shared" si="552"/>
        <v>#REF!</v>
      </c>
      <c r="AU563" s="185"/>
      <c r="AX563" s="168"/>
      <c r="AY563" s="168"/>
    </row>
    <row r="564" spans="1:52" s="12" customFormat="1" ht="13.5" hidden="1" outlineLevel="1" collapsed="1" x14ac:dyDescent="0.15">
      <c r="A564" s="26">
        <v>22017</v>
      </c>
      <c r="B564" s="20" t="s">
        <v>419</v>
      </c>
      <c r="C564" s="16">
        <v>620</v>
      </c>
      <c r="D564" s="3">
        <v>30</v>
      </c>
      <c r="E564" s="3"/>
      <c r="F564" s="103"/>
      <c r="G564" s="104" t="s">
        <v>765</v>
      </c>
      <c r="H564" s="104" t="s">
        <v>562</v>
      </c>
      <c r="I564" s="21">
        <f t="shared" si="532"/>
        <v>17940</v>
      </c>
      <c r="J564" s="3">
        <v>0</v>
      </c>
      <c r="K564" s="15">
        <v>0.1</v>
      </c>
      <c r="L564" s="15">
        <v>0.43</v>
      </c>
      <c r="M564" s="58"/>
      <c r="N564" s="58">
        <v>0.03</v>
      </c>
      <c r="O564" s="92">
        <f t="shared" si="554"/>
        <v>0</v>
      </c>
      <c r="P564" s="92" t="e">
        <f t="shared" si="489"/>
        <v>#REF!</v>
      </c>
      <c r="Q564" s="92" t="e">
        <f t="shared" si="490"/>
        <v>#REF!</v>
      </c>
      <c r="R564" s="92">
        <f t="shared" si="555"/>
        <v>0</v>
      </c>
      <c r="S564" s="92" t="e">
        <f t="shared" si="556"/>
        <v>#REF!</v>
      </c>
      <c r="T564" s="3" t="e">
        <f>#REF!</f>
        <v>#REF!</v>
      </c>
      <c r="U564" s="3" t="e">
        <f>#REF!*D564</f>
        <v>#REF!</v>
      </c>
      <c r="V564" s="3">
        <f t="shared" si="557"/>
        <v>37.199999999999996</v>
      </c>
      <c r="W564" s="37" t="e">
        <f t="shared" si="558"/>
        <v>#REF!</v>
      </c>
      <c r="X564" s="60" t="e">
        <f>#REF!</f>
        <v>#REF!</v>
      </c>
      <c r="Y564" s="37" t="e">
        <f t="shared" si="559"/>
        <v>#REF!</v>
      </c>
      <c r="Z564" s="16" t="e">
        <f t="shared" si="560"/>
        <v>#REF!</v>
      </c>
      <c r="AA564" s="36" t="e">
        <f t="shared" si="561"/>
        <v>#REF!</v>
      </c>
      <c r="AB564" s="162"/>
      <c r="AC564" s="16" t="e">
        <f t="shared" si="562"/>
        <v>#REF!</v>
      </c>
      <c r="AD564" s="3" t="e">
        <f t="shared" si="563"/>
        <v>#REF!</v>
      </c>
      <c r="AE564" s="97" t="e">
        <f t="shared" si="563"/>
        <v>#REF!</v>
      </c>
      <c r="AF564" s="97" t="e">
        <f t="shared" si="564"/>
        <v>#REF!</v>
      </c>
      <c r="AG564" s="3" t="e">
        <f t="shared" si="565"/>
        <v>#REF!</v>
      </c>
      <c r="AH564" s="16" t="e">
        <f t="shared" si="566"/>
        <v>#REF!</v>
      </c>
      <c r="AI564" s="16">
        <f t="shared" si="567"/>
        <v>620</v>
      </c>
      <c r="AK564" s="3">
        <f t="shared" si="568"/>
        <v>435</v>
      </c>
      <c r="AL564" s="204">
        <f t="shared" si="569"/>
        <v>434</v>
      </c>
      <c r="AM564" s="46" t="s">
        <v>855</v>
      </c>
      <c r="AN564" s="180" t="e">
        <f t="shared" si="553"/>
        <v>#REF!</v>
      </c>
      <c r="AO564" s="185" t="e">
        <f t="shared" si="549"/>
        <v>#REF!</v>
      </c>
      <c r="AP564" s="163"/>
      <c r="AQ564" s="177">
        <v>209.11932533532595</v>
      </c>
      <c r="AR564" s="185">
        <f t="shared" si="550"/>
        <v>0.33728923441181607</v>
      </c>
      <c r="AS564" s="46" t="e">
        <f t="shared" si="570"/>
        <v>#REF!</v>
      </c>
      <c r="AT564" s="185" t="e">
        <f t="shared" si="552"/>
        <v>#REF!</v>
      </c>
      <c r="AU564" s="185"/>
      <c r="AX564" s="168"/>
      <c r="AY564" s="168"/>
    </row>
    <row r="565" spans="1:52" s="12" customFormat="1" ht="13.5" hidden="1" outlineLevel="1" collapsed="1" x14ac:dyDescent="0.15">
      <c r="A565" s="26">
        <v>22018</v>
      </c>
      <c r="B565" s="20" t="s">
        <v>420</v>
      </c>
      <c r="C565" s="16">
        <v>2500</v>
      </c>
      <c r="D565" s="3">
        <v>90</v>
      </c>
      <c r="E565" s="3"/>
      <c r="F565" s="103"/>
      <c r="G565" s="104" t="s">
        <v>765</v>
      </c>
      <c r="H565" s="104" t="s">
        <v>562</v>
      </c>
      <c r="I565" s="21">
        <f t="shared" si="532"/>
        <v>17940</v>
      </c>
      <c r="J565" s="3">
        <v>0</v>
      </c>
      <c r="K565" s="15">
        <v>0.1</v>
      </c>
      <c r="L565" s="15">
        <v>0.43</v>
      </c>
      <c r="M565" s="58"/>
      <c r="N565" s="58">
        <v>0.03</v>
      </c>
      <c r="O565" s="92">
        <f t="shared" si="554"/>
        <v>0</v>
      </c>
      <c r="P565" s="92" t="e">
        <f t="shared" si="489"/>
        <v>#REF!</v>
      </c>
      <c r="Q565" s="92" t="e">
        <f t="shared" si="490"/>
        <v>#REF!</v>
      </c>
      <c r="R565" s="92">
        <f t="shared" si="555"/>
        <v>0</v>
      </c>
      <c r="S565" s="92" t="e">
        <f t="shared" si="556"/>
        <v>#REF!</v>
      </c>
      <c r="T565" s="3" t="e">
        <f>#REF!</f>
        <v>#REF!</v>
      </c>
      <c r="U565" s="3" t="e">
        <f>#REF!*D565</f>
        <v>#REF!</v>
      </c>
      <c r="V565" s="3">
        <f t="shared" si="557"/>
        <v>150</v>
      </c>
      <c r="W565" s="37" t="e">
        <f t="shared" si="558"/>
        <v>#REF!</v>
      </c>
      <c r="X565" s="60" t="e">
        <f>#REF!</f>
        <v>#REF!</v>
      </c>
      <c r="Y565" s="37" t="e">
        <f t="shared" si="559"/>
        <v>#REF!</v>
      </c>
      <c r="Z565" s="16" t="e">
        <f t="shared" si="560"/>
        <v>#REF!</v>
      </c>
      <c r="AA565" s="36" t="e">
        <f t="shared" si="561"/>
        <v>#REF!</v>
      </c>
      <c r="AB565" s="162"/>
      <c r="AC565" s="16" t="e">
        <f t="shared" si="562"/>
        <v>#REF!</v>
      </c>
      <c r="AD565" s="3" t="e">
        <f t="shared" si="563"/>
        <v>#REF!</v>
      </c>
      <c r="AE565" s="97" t="e">
        <f t="shared" si="563"/>
        <v>#REF!</v>
      </c>
      <c r="AF565" s="97" t="e">
        <f t="shared" si="564"/>
        <v>#REF!</v>
      </c>
      <c r="AG565" s="3" t="e">
        <f t="shared" si="565"/>
        <v>#REF!</v>
      </c>
      <c r="AH565" s="16" t="e">
        <f t="shared" si="566"/>
        <v>#REF!</v>
      </c>
      <c r="AI565" s="16">
        <f t="shared" si="567"/>
        <v>2500</v>
      </c>
      <c r="AK565" s="3">
        <f t="shared" si="568"/>
        <v>1750</v>
      </c>
      <c r="AL565" s="204">
        <f t="shared" si="569"/>
        <v>1750</v>
      </c>
      <c r="AM565" s="46" t="s">
        <v>855</v>
      </c>
      <c r="AN565" s="180" t="e">
        <f t="shared" si="553"/>
        <v>#REF!</v>
      </c>
      <c r="AO565" s="185" t="e">
        <f t="shared" si="549"/>
        <v>#REF!</v>
      </c>
      <c r="AP565" s="163"/>
      <c r="AQ565" s="177">
        <v>883.97947709541813</v>
      </c>
      <c r="AR565" s="185">
        <f t="shared" si="550"/>
        <v>0.35359179083816727</v>
      </c>
      <c r="AS565" s="46" t="e">
        <f t="shared" si="570"/>
        <v>#REF!</v>
      </c>
      <c r="AT565" s="185" t="e">
        <f t="shared" si="552"/>
        <v>#REF!</v>
      </c>
      <c r="AU565" s="185"/>
      <c r="AX565" s="168"/>
      <c r="AY565" s="168"/>
    </row>
    <row r="566" spans="1:52" s="12" customFormat="1" ht="13.5" hidden="1" outlineLevel="1" collapsed="1" x14ac:dyDescent="0.15">
      <c r="A566" s="26">
        <v>22019</v>
      </c>
      <c r="B566" s="20" t="s">
        <v>452</v>
      </c>
      <c r="C566" s="16">
        <v>1150</v>
      </c>
      <c r="D566" s="3">
        <v>40</v>
      </c>
      <c r="E566" s="3"/>
      <c r="F566" s="103"/>
      <c r="G566" s="104" t="s">
        <v>765</v>
      </c>
      <c r="H566" s="104" t="s">
        <v>562</v>
      </c>
      <c r="I566" s="21">
        <f t="shared" si="532"/>
        <v>17940</v>
      </c>
      <c r="J566" s="3">
        <v>0</v>
      </c>
      <c r="K566" s="15">
        <v>0.1</v>
      </c>
      <c r="L566" s="15">
        <v>0.43</v>
      </c>
      <c r="M566" s="58"/>
      <c r="N566" s="58">
        <v>0.03</v>
      </c>
      <c r="O566" s="92">
        <f t="shared" si="554"/>
        <v>0</v>
      </c>
      <c r="P566" s="92" t="e">
        <f t="shared" si="489"/>
        <v>#REF!</v>
      </c>
      <c r="Q566" s="92" t="e">
        <f t="shared" si="490"/>
        <v>#REF!</v>
      </c>
      <c r="R566" s="92">
        <f t="shared" si="555"/>
        <v>0</v>
      </c>
      <c r="S566" s="92" t="e">
        <f t="shared" si="556"/>
        <v>#REF!</v>
      </c>
      <c r="T566" s="3" t="e">
        <f>#REF!</f>
        <v>#REF!</v>
      </c>
      <c r="U566" s="3" t="e">
        <f>#REF!*D566</f>
        <v>#REF!</v>
      </c>
      <c r="V566" s="3">
        <f t="shared" si="557"/>
        <v>69</v>
      </c>
      <c r="W566" s="37" t="e">
        <f t="shared" si="558"/>
        <v>#REF!</v>
      </c>
      <c r="X566" s="60" t="e">
        <f>#REF!</f>
        <v>#REF!</v>
      </c>
      <c r="Y566" s="37" t="e">
        <f t="shared" si="559"/>
        <v>#REF!</v>
      </c>
      <c r="Z566" s="16" t="e">
        <f t="shared" si="560"/>
        <v>#REF!</v>
      </c>
      <c r="AA566" s="36" t="e">
        <f t="shared" si="561"/>
        <v>#REF!</v>
      </c>
      <c r="AB566" s="162"/>
      <c r="AC566" s="16" t="e">
        <f t="shared" si="562"/>
        <v>#REF!</v>
      </c>
      <c r="AD566" s="3" t="e">
        <f t="shared" si="563"/>
        <v>#REF!</v>
      </c>
      <c r="AE566" s="97" t="e">
        <f t="shared" si="563"/>
        <v>#REF!</v>
      </c>
      <c r="AF566" s="97" t="e">
        <f t="shared" si="564"/>
        <v>#REF!</v>
      </c>
      <c r="AG566" s="3" t="e">
        <f t="shared" si="565"/>
        <v>#REF!</v>
      </c>
      <c r="AH566" s="16" t="e">
        <f t="shared" si="566"/>
        <v>#REF!</v>
      </c>
      <c r="AI566" s="16">
        <f t="shared" si="567"/>
        <v>1150</v>
      </c>
      <c r="AK566" s="3">
        <f t="shared" si="568"/>
        <v>805</v>
      </c>
      <c r="AL566" s="204">
        <f t="shared" si="569"/>
        <v>805</v>
      </c>
      <c r="AM566" s="46" t="s">
        <v>855</v>
      </c>
      <c r="AN566" s="180" t="e">
        <f t="shared" si="553"/>
        <v>#REF!</v>
      </c>
      <c r="AO566" s="185" t="e">
        <f t="shared" si="549"/>
        <v>#REF!</v>
      </c>
      <c r="AP566" s="163"/>
      <c r="AQ566" s="177">
        <v>405.20037529544788</v>
      </c>
      <c r="AR566" s="185">
        <f t="shared" si="550"/>
        <v>0.35234815243082424</v>
      </c>
      <c r="AS566" s="46" t="e">
        <f t="shared" si="570"/>
        <v>#REF!</v>
      </c>
      <c r="AT566" s="185" t="e">
        <f t="shared" si="552"/>
        <v>#REF!</v>
      </c>
      <c r="AU566" s="185"/>
      <c r="AX566" s="168"/>
      <c r="AY566" s="168"/>
    </row>
    <row r="567" spans="1:52" s="12" customFormat="1" ht="13.5" hidden="1" outlineLevel="1" collapsed="1" x14ac:dyDescent="0.15">
      <c r="A567" s="26">
        <v>22020</v>
      </c>
      <c r="B567" s="20" t="s">
        <v>449</v>
      </c>
      <c r="C567" s="16">
        <v>670</v>
      </c>
      <c r="D567" s="3">
        <v>30</v>
      </c>
      <c r="E567" s="3"/>
      <c r="F567" s="103"/>
      <c r="G567" s="104" t="s">
        <v>765</v>
      </c>
      <c r="H567" s="104" t="s">
        <v>562</v>
      </c>
      <c r="I567" s="21">
        <f t="shared" si="532"/>
        <v>17940</v>
      </c>
      <c r="J567" s="3">
        <v>0</v>
      </c>
      <c r="K567" s="15">
        <v>0.1</v>
      </c>
      <c r="L567" s="15">
        <v>0.43</v>
      </c>
      <c r="M567" s="58"/>
      <c r="N567" s="58">
        <v>0.03</v>
      </c>
      <c r="O567" s="92">
        <f t="shared" si="554"/>
        <v>0</v>
      </c>
      <c r="P567" s="92" t="e">
        <f t="shared" si="489"/>
        <v>#REF!</v>
      </c>
      <c r="Q567" s="92" t="e">
        <f t="shared" si="490"/>
        <v>#REF!</v>
      </c>
      <c r="R567" s="92">
        <f t="shared" si="555"/>
        <v>0</v>
      </c>
      <c r="S567" s="92" t="e">
        <f t="shared" si="556"/>
        <v>#REF!</v>
      </c>
      <c r="T567" s="3" t="e">
        <f>#REF!</f>
        <v>#REF!</v>
      </c>
      <c r="U567" s="3" t="e">
        <f>#REF!*D567</f>
        <v>#REF!</v>
      </c>
      <c r="V567" s="3">
        <f t="shared" si="557"/>
        <v>40.199999999999996</v>
      </c>
      <c r="W567" s="37" t="e">
        <f t="shared" si="558"/>
        <v>#REF!</v>
      </c>
      <c r="X567" s="60" t="e">
        <f>#REF!</f>
        <v>#REF!</v>
      </c>
      <c r="Y567" s="37" t="e">
        <f t="shared" si="559"/>
        <v>#REF!</v>
      </c>
      <c r="Z567" s="16" t="e">
        <f t="shared" si="560"/>
        <v>#REF!</v>
      </c>
      <c r="AA567" s="36" t="e">
        <f t="shared" si="561"/>
        <v>#REF!</v>
      </c>
      <c r="AB567" s="162"/>
      <c r="AC567" s="16" t="e">
        <f t="shared" si="562"/>
        <v>#REF!</v>
      </c>
      <c r="AD567" s="3" t="e">
        <f t="shared" si="563"/>
        <v>#REF!</v>
      </c>
      <c r="AE567" s="97" t="e">
        <f t="shared" si="563"/>
        <v>#REF!</v>
      </c>
      <c r="AF567" s="97" t="e">
        <f t="shared" si="564"/>
        <v>#REF!</v>
      </c>
      <c r="AG567" s="3" t="e">
        <f t="shared" si="565"/>
        <v>#REF!</v>
      </c>
      <c r="AH567" s="16" t="e">
        <f t="shared" si="566"/>
        <v>#REF!</v>
      </c>
      <c r="AI567" s="16">
        <f t="shared" si="567"/>
        <v>670</v>
      </c>
      <c r="AK567" s="3">
        <f t="shared" si="568"/>
        <v>470</v>
      </c>
      <c r="AL567" s="204">
        <f t="shared" si="569"/>
        <v>468.99999999999994</v>
      </c>
      <c r="AM567" s="46" t="s">
        <v>855</v>
      </c>
      <c r="AN567" s="180" t="e">
        <f t="shared" si="553"/>
        <v>#REF!</v>
      </c>
      <c r="AO567" s="185" t="e">
        <f t="shared" si="549"/>
        <v>#REF!</v>
      </c>
      <c r="AP567" s="163"/>
      <c r="AQ567" s="177">
        <v>228.129325335326</v>
      </c>
      <c r="AR567" s="185">
        <f t="shared" si="550"/>
        <v>0.34049153035123286</v>
      </c>
      <c r="AS567" s="46" t="e">
        <f t="shared" si="570"/>
        <v>#REF!</v>
      </c>
      <c r="AT567" s="185" t="e">
        <f t="shared" si="552"/>
        <v>#REF!</v>
      </c>
      <c r="AU567" s="185"/>
      <c r="AX567" s="168"/>
      <c r="AY567" s="168"/>
    </row>
    <row r="568" spans="1:52" s="12" customFormat="1" ht="13.5" hidden="1" outlineLevel="1" collapsed="1" x14ac:dyDescent="0.15">
      <c r="A568" s="26">
        <v>22021</v>
      </c>
      <c r="B568" s="20" t="s">
        <v>451</v>
      </c>
      <c r="C568" s="16">
        <v>820</v>
      </c>
      <c r="D568" s="3">
        <v>40</v>
      </c>
      <c r="E568" s="3"/>
      <c r="F568" s="103"/>
      <c r="G568" s="104" t="s">
        <v>765</v>
      </c>
      <c r="H568" s="104" t="s">
        <v>562</v>
      </c>
      <c r="I568" s="21">
        <f t="shared" si="532"/>
        <v>17940</v>
      </c>
      <c r="J568" s="3">
        <v>0</v>
      </c>
      <c r="K568" s="15">
        <v>0.1</v>
      </c>
      <c r="L568" s="15">
        <v>0.43</v>
      </c>
      <c r="M568" s="58"/>
      <c r="N568" s="58">
        <v>0.03</v>
      </c>
      <c r="O568" s="92">
        <f t="shared" si="554"/>
        <v>0</v>
      </c>
      <c r="P568" s="92" t="e">
        <f t="shared" si="489"/>
        <v>#REF!</v>
      </c>
      <c r="Q568" s="92" t="e">
        <f t="shared" si="490"/>
        <v>#REF!</v>
      </c>
      <c r="R568" s="92">
        <f t="shared" si="555"/>
        <v>0</v>
      </c>
      <c r="S568" s="92" t="e">
        <f t="shared" si="556"/>
        <v>#REF!</v>
      </c>
      <c r="T568" s="3" t="e">
        <f>#REF!</f>
        <v>#REF!</v>
      </c>
      <c r="U568" s="3" t="e">
        <f>#REF!*D568</f>
        <v>#REF!</v>
      </c>
      <c r="V568" s="3">
        <f t="shared" si="557"/>
        <v>49.199999999999996</v>
      </c>
      <c r="W568" s="37" t="e">
        <f t="shared" si="558"/>
        <v>#REF!</v>
      </c>
      <c r="X568" s="60" t="e">
        <f>#REF!</f>
        <v>#REF!</v>
      </c>
      <c r="Y568" s="37" t="e">
        <f t="shared" si="559"/>
        <v>#REF!</v>
      </c>
      <c r="Z568" s="16" t="e">
        <f t="shared" si="560"/>
        <v>#REF!</v>
      </c>
      <c r="AA568" s="36" t="e">
        <f t="shared" si="561"/>
        <v>#REF!</v>
      </c>
      <c r="AB568" s="162"/>
      <c r="AC568" s="16" t="e">
        <f t="shared" si="562"/>
        <v>#REF!</v>
      </c>
      <c r="AD568" s="3" t="e">
        <f t="shared" si="563"/>
        <v>#REF!</v>
      </c>
      <c r="AE568" s="97" t="e">
        <f t="shared" si="563"/>
        <v>#REF!</v>
      </c>
      <c r="AF568" s="97" t="e">
        <f t="shared" si="564"/>
        <v>#REF!</v>
      </c>
      <c r="AG568" s="3" t="e">
        <f t="shared" si="565"/>
        <v>#REF!</v>
      </c>
      <c r="AH568" s="16" t="e">
        <f t="shared" si="566"/>
        <v>#REF!</v>
      </c>
      <c r="AI568" s="16">
        <f t="shared" si="567"/>
        <v>820</v>
      </c>
      <c r="AK568" s="3">
        <f t="shared" si="568"/>
        <v>575</v>
      </c>
      <c r="AL568" s="204">
        <f t="shared" si="569"/>
        <v>574</v>
      </c>
      <c r="AM568" s="46" t="s">
        <v>855</v>
      </c>
      <c r="AN568" s="180" t="e">
        <f t="shared" si="553"/>
        <v>#REF!</v>
      </c>
      <c r="AO568" s="185" t="e">
        <f t="shared" si="549"/>
        <v>#REF!</v>
      </c>
      <c r="AP568" s="163"/>
      <c r="AQ568" s="177">
        <v>279.73437529544793</v>
      </c>
      <c r="AR568" s="185">
        <f t="shared" si="550"/>
        <v>0.3411394820676194</v>
      </c>
      <c r="AS568" s="46" t="e">
        <f t="shared" si="570"/>
        <v>#REF!</v>
      </c>
      <c r="AT568" s="185" t="e">
        <f t="shared" si="552"/>
        <v>#REF!</v>
      </c>
      <c r="AU568" s="185"/>
      <c r="AX568" s="168"/>
      <c r="AY568" s="168"/>
    </row>
    <row r="569" spans="1:52" s="12" customFormat="1" ht="13.5" hidden="1" outlineLevel="1" collapsed="1" x14ac:dyDescent="0.15">
      <c r="A569" s="26">
        <v>22022</v>
      </c>
      <c r="B569" s="20" t="s">
        <v>450</v>
      </c>
      <c r="C569" s="16">
        <v>500</v>
      </c>
      <c r="D569" s="3">
        <v>20</v>
      </c>
      <c r="E569" s="3"/>
      <c r="F569" s="103"/>
      <c r="G569" s="104" t="s">
        <v>765</v>
      </c>
      <c r="H569" s="104" t="s">
        <v>562</v>
      </c>
      <c r="I569" s="21">
        <f t="shared" si="532"/>
        <v>17940</v>
      </c>
      <c r="J569" s="3">
        <v>0</v>
      </c>
      <c r="K569" s="15">
        <v>0.1</v>
      </c>
      <c r="L569" s="15">
        <v>0.43</v>
      </c>
      <c r="M569" s="58"/>
      <c r="N569" s="58">
        <v>0.03</v>
      </c>
      <c r="O569" s="92">
        <f t="shared" si="554"/>
        <v>0</v>
      </c>
      <c r="P569" s="92" t="e">
        <f t="shared" si="489"/>
        <v>#REF!</v>
      </c>
      <c r="Q569" s="92" t="e">
        <f t="shared" si="490"/>
        <v>#REF!</v>
      </c>
      <c r="R569" s="92">
        <f t="shared" si="555"/>
        <v>0</v>
      </c>
      <c r="S569" s="92" t="e">
        <f t="shared" si="556"/>
        <v>#REF!</v>
      </c>
      <c r="T569" s="3" t="e">
        <f>#REF!</f>
        <v>#REF!</v>
      </c>
      <c r="U569" s="3" t="e">
        <f>#REF!*D569</f>
        <v>#REF!</v>
      </c>
      <c r="V569" s="3">
        <f t="shared" si="557"/>
        <v>30</v>
      </c>
      <c r="W569" s="37" t="e">
        <f t="shared" si="558"/>
        <v>#REF!</v>
      </c>
      <c r="X569" s="60" t="e">
        <f>#REF!</f>
        <v>#REF!</v>
      </c>
      <c r="Y569" s="37" t="e">
        <f t="shared" si="559"/>
        <v>#REF!</v>
      </c>
      <c r="Z569" s="16" t="e">
        <f t="shared" si="560"/>
        <v>#REF!</v>
      </c>
      <c r="AA569" s="36" t="e">
        <f t="shared" si="561"/>
        <v>#REF!</v>
      </c>
      <c r="AB569" s="162"/>
      <c r="AC569" s="16" t="e">
        <f t="shared" si="562"/>
        <v>#REF!</v>
      </c>
      <c r="AD569" s="3" t="e">
        <f t="shared" si="563"/>
        <v>#REF!</v>
      </c>
      <c r="AE569" s="97" t="e">
        <f t="shared" si="563"/>
        <v>#REF!</v>
      </c>
      <c r="AF569" s="97" t="e">
        <f t="shared" si="564"/>
        <v>#REF!</v>
      </c>
      <c r="AG569" s="3" t="e">
        <f t="shared" si="565"/>
        <v>#REF!</v>
      </c>
      <c r="AH569" s="16" t="e">
        <f t="shared" si="566"/>
        <v>#REF!</v>
      </c>
      <c r="AI569" s="16">
        <f t="shared" si="567"/>
        <v>500</v>
      </c>
      <c r="AK569" s="3">
        <f t="shared" si="568"/>
        <v>350</v>
      </c>
      <c r="AL569" s="204">
        <f t="shared" si="569"/>
        <v>350</v>
      </c>
      <c r="AM569" s="46" t="s">
        <v>855</v>
      </c>
      <c r="AN569" s="180" t="e">
        <f t="shared" si="553"/>
        <v>#REF!</v>
      </c>
      <c r="AO569" s="185" t="e">
        <f t="shared" si="549"/>
        <v>#REF!</v>
      </c>
      <c r="AP569" s="163"/>
      <c r="AQ569" s="177">
        <v>168.920275375204</v>
      </c>
      <c r="AR569" s="185">
        <f t="shared" si="550"/>
        <v>0.33784055075040798</v>
      </c>
      <c r="AS569" s="46" t="e">
        <f t="shared" si="570"/>
        <v>#REF!</v>
      </c>
      <c r="AT569" s="185" t="e">
        <f t="shared" si="552"/>
        <v>#REF!</v>
      </c>
      <c r="AU569" s="185"/>
      <c r="AX569" s="168"/>
      <c r="AY569" s="168"/>
    </row>
    <row r="570" spans="1:52" s="12" customFormat="1" ht="13.5" hidden="1" outlineLevel="1" x14ac:dyDescent="0.15">
      <c r="A570" s="26">
        <v>22039</v>
      </c>
      <c r="B570" s="20" t="s">
        <v>476</v>
      </c>
      <c r="C570" s="16">
        <v>960</v>
      </c>
      <c r="D570" s="3">
        <v>40</v>
      </c>
      <c r="E570" s="3"/>
      <c r="F570" s="103"/>
      <c r="G570" s="104" t="s">
        <v>765</v>
      </c>
      <c r="H570" s="104" t="s">
        <v>562</v>
      </c>
      <c r="I570" s="21">
        <f t="shared" si="532"/>
        <v>17940</v>
      </c>
      <c r="J570" s="3">
        <v>0</v>
      </c>
      <c r="K570" s="15">
        <v>0.1</v>
      </c>
      <c r="L570" s="15">
        <v>0.43</v>
      </c>
      <c r="M570" s="58"/>
      <c r="N570" s="58">
        <v>0.03</v>
      </c>
      <c r="O570" s="92">
        <f t="shared" si="554"/>
        <v>0</v>
      </c>
      <c r="P570" s="92" t="e">
        <f t="shared" si="489"/>
        <v>#REF!</v>
      </c>
      <c r="Q570" s="92" t="e">
        <f t="shared" si="490"/>
        <v>#REF!</v>
      </c>
      <c r="R570" s="92">
        <f t="shared" si="555"/>
        <v>0</v>
      </c>
      <c r="S570" s="92" t="e">
        <f t="shared" si="556"/>
        <v>#REF!</v>
      </c>
      <c r="T570" s="3" t="e">
        <f>#REF!</f>
        <v>#REF!</v>
      </c>
      <c r="U570" s="3" t="e">
        <f>#REF!*D570</f>
        <v>#REF!</v>
      </c>
      <c r="V570" s="3">
        <f t="shared" si="557"/>
        <v>57.599999999999994</v>
      </c>
      <c r="W570" s="37" t="e">
        <f t="shared" si="558"/>
        <v>#REF!</v>
      </c>
      <c r="X570" s="60" t="e">
        <f>#REF!</f>
        <v>#REF!</v>
      </c>
      <c r="Y570" s="37" t="e">
        <f t="shared" si="559"/>
        <v>#REF!</v>
      </c>
      <c r="Z570" s="16" t="e">
        <f t="shared" si="560"/>
        <v>#REF!</v>
      </c>
      <c r="AA570" s="36" t="e">
        <f t="shared" si="561"/>
        <v>#REF!</v>
      </c>
      <c r="AB570" s="162"/>
      <c r="AC570" s="16" t="e">
        <f t="shared" si="562"/>
        <v>#REF!</v>
      </c>
      <c r="AD570" s="3" t="e">
        <f t="shared" si="563"/>
        <v>#REF!</v>
      </c>
      <c r="AE570" s="97" t="e">
        <f t="shared" si="563"/>
        <v>#REF!</v>
      </c>
      <c r="AF570" s="97" t="e">
        <f t="shared" si="564"/>
        <v>#REF!</v>
      </c>
      <c r="AG570" s="3" t="e">
        <f t="shared" si="565"/>
        <v>#REF!</v>
      </c>
      <c r="AH570" s="16" t="e">
        <f t="shared" si="566"/>
        <v>#REF!</v>
      </c>
      <c r="AI570" s="16">
        <f t="shared" si="567"/>
        <v>960</v>
      </c>
      <c r="AK570" s="3">
        <f t="shared" si="568"/>
        <v>675</v>
      </c>
      <c r="AL570" s="204">
        <f t="shared" si="569"/>
        <v>672</v>
      </c>
      <c r="AM570" s="46" t="s">
        <v>855</v>
      </c>
      <c r="AN570" s="180" t="e">
        <f t="shared" si="553"/>
        <v>#REF!</v>
      </c>
      <c r="AO570" s="185" t="e">
        <f t="shared" si="549"/>
        <v>#REF!</v>
      </c>
      <c r="AP570" s="163"/>
      <c r="AQ570" s="177">
        <v>320.89825529608794</v>
      </c>
      <c r="AR570" s="185">
        <f t="shared" si="550"/>
        <v>0.33426901593342495</v>
      </c>
      <c r="AS570" s="46" t="e">
        <f t="shared" si="570"/>
        <v>#REF!</v>
      </c>
      <c r="AT570" s="185" t="e">
        <f t="shared" si="552"/>
        <v>#REF!</v>
      </c>
      <c r="AU570" s="185"/>
      <c r="AX570" s="168"/>
      <c r="AY570" s="168"/>
    </row>
    <row r="571" spans="1:52" s="12" customFormat="1" ht="13.5" hidden="1" outlineLevel="1" x14ac:dyDescent="0.15">
      <c r="A571" s="26">
        <v>22040</v>
      </c>
      <c r="B571" s="20" t="s">
        <v>477</v>
      </c>
      <c r="C571" s="16">
        <v>400</v>
      </c>
      <c r="D571" s="3">
        <v>15</v>
      </c>
      <c r="E571" s="3"/>
      <c r="F571" s="103"/>
      <c r="G571" s="104" t="s">
        <v>765</v>
      </c>
      <c r="H571" s="104" t="s">
        <v>562</v>
      </c>
      <c r="I571" s="21">
        <f t="shared" si="532"/>
        <v>17940</v>
      </c>
      <c r="J571" s="3">
        <v>0</v>
      </c>
      <c r="K571" s="15">
        <v>0.1</v>
      </c>
      <c r="L571" s="15">
        <v>0.43</v>
      </c>
      <c r="M571" s="58"/>
      <c r="N571" s="58">
        <v>0.03</v>
      </c>
      <c r="O571" s="92">
        <f t="shared" si="554"/>
        <v>0</v>
      </c>
      <c r="P571" s="92" t="e">
        <f t="shared" si="489"/>
        <v>#REF!</v>
      </c>
      <c r="Q571" s="92" t="e">
        <f t="shared" si="490"/>
        <v>#REF!</v>
      </c>
      <c r="R571" s="92">
        <f t="shared" si="555"/>
        <v>0</v>
      </c>
      <c r="S571" s="92" t="e">
        <f t="shared" si="556"/>
        <v>#REF!</v>
      </c>
      <c r="T571" s="3" t="e">
        <f>#REF!</f>
        <v>#REF!</v>
      </c>
      <c r="U571" s="3" t="e">
        <f>#REF!*D571</f>
        <v>#REF!</v>
      </c>
      <c r="V571" s="3">
        <f t="shared" si="557"/>
        <v>24</v>
      </c>
      <c r="W571" s="37" t="e">
        <f t="shared" si="558"/>
        <v>#REF!</v>
      </c>
      <c r="X571" s="60" t="e">
        <f>#REF!</f>
        <v>#REF!</v>
      </c>
      <c r="Y571" s="37" t="e">
        <f t="shared" si="559"/>
        <v>#REF!</v>
      </c>
      <c r="Z571" s="16" t="e">
        <f t="shared" si="560"/>
        <v>#REF!</v>
      </c>
      <c r="AA571" s="36" t="e">
        <f t="shared" si="561"/>
        <v>#REF!</v>
      </c>
      <c r="AB571" s="162"/>
      <c r="AC571" s="16" t="e">
        <f t="shared" si="562"/>
        <v>#REF!</v>
      </c>
      <c r="AD571" s="3" t="e">
        <f t="shared" si="563"/>
        <v>#REF!</v>
      </c>
      <c r="AE571" s="97" t="e">
        <f t="shared" si="563"/>
        <v>#REF!</v>
      </c>
      <c r="AF571" s="97" t="e">
        <f t="shared" si="564"/>
        <v>#REF!</v>
      </c>
      <c r="AG571" s="3" t="e">
        <f t="shared" si="565"/>
        <v>#REF!</v>
      </c>
      <c r="AH571" s="16" t="e">
        <f t="shared" si="566"/>
        <v>#REF!</v>
      </c>
      <c r="AI571" s="16">
        <f t="shared" si="567"/>
        <v>400</v>
      </c>
      <c r="AK571" s="3">
        <f t="shared" si="568"/>
        <v>280</v>
      </c>
      <c r="AL571" s="204">
        <f t="shared" si="569"/>
        <v>280</v>
      </c>
      <c r="AM571" s="46" t="s">
        <v>855</v>
      </c>
      <c r="AN571" s="180" t="e">
        <f t="shared" si="553"/>
        <v>#REF!</v>
      </c>
      <c r="AO571" s="185" t="e">
        <f t="shared" si="549"/>
        <v>#REF!</v>
      </c>
      <c r="AP571" s="163"/>
      <c r="AQ571" s="177">
        <v>134.50214239578301</v>
      </c>
      <c r="AR571" s="185">
        <f t="shared" si="550"/>
        <v>0.33625535598945755</v>
      </c>
      <c r="AS571" s="46" t="e">
        <f t="shared" si="570"/>
        <v>#REF!</v>
      </c>
      <c r="AT571" s="185" t="e">
        <f t="shared" si="552"/>
        <v>#REF!</v>
      </c>
      <c r="AU571" s="185"/>
      <c r="AX571" s="168"/>
      <c r="AY571" s="168"/>
    </row>
    <row r="572" spans="1:52" s="12" customFormat="1" ht="13.5" hidden="1" outlineLevel="1" x14ac:dyDescent="0.15">
      <c r="A572" s="25"/>
      <c r="B572" s="56" t="s">
        <v>453</v>
      </c>
      <c r="C572" s="211"/>
      <c r="D572" s="56"/>
      <c r="E572" s="56"/>
      <c r="F572" s="133"/>
      <c r="G572" s="137"/>
      <c r="H572" s="137"/>
      <c r="I572" s="6"/>
      <c r="J572" s="6"/>
      <c r="K572" s="7"/>
      <c r="L572" s="7"/>
      <c r="M572" s="7"/>
      <c r="N572" s="7"/>
      <c r="O572" s="13"/>
      <c r="P572" s="13"/>
      <c r="Q572" s="13"/>
      <c r="R572" s="13"/>
      <c r="S572" s="13"/>
      <c r="T572" s="6"/>
      <c r="U572" s="6"/>
      <c r="V572" s="6"/>
      <c r="W572" s="18"/>
      <c r="X572" s="9"/>
      <c r="Y572" s="18"/>
      <c r="Z572" s="18"/>
      <c r="AA572" s="68"/>
      <c r="AB572" s="162"/>
      <c r="AC572" s="211"/>
      <c r="AD572" s="70"/>
      <c r="AE572" s="96"/>
      <c r="AF572" s="96"/>
      <c r="AG572" s="57"/>
      <c r="AH572" s="211"/>
      <c r="AI572" s="211"/>
      <c r="AK572" s="70"/>
      <c r="AL572" s="204"/>
      <c r="AM572" s="180"/>
      <c r="AN572" s="180"/>
      <c r="AO572" s="185"/>
      <c r="AP572" s="163"/>
      <c r="AQ572" s="177"/>
      <c r="AR572" s="185"/>
      <c r="AS572" s="1"/>
      <c r="AT572" s="185"/>
      <c r="AU572" s="185"/>
      <c r="AX572" s="168"/>
      <c r="AY572" s="168"/>
    </row>
    <row r="573" spans="1:52" s="12" customFormat="1" ht="13.5" hidden="1" outlineLevel="1" collapsed="1" x14ac:dyDescent="0.15">
      <c r="A573" s="26">
        <v>22023</v>
      </c>
      <c r="B573" s="20" t="s">
        <v>455</v>
      </c>
      <c r="C573" s="16">
        <v>1500</v>
      </c>
      <c r="D573" s="3">
        <v>70</v>
      </c>
      <c r="E573" s="3"/>
      <c r="F573" s="103"/>
      <c r="G573" s="104" t="s">
        <v>765</v>
      </c>
      <c r="H573" s="104" t="s">
        <v>562</v>
      </c>
      <c r="I573" s="21">
        <f t="shared" si="532"/>
        <v>17940</v>
      </c>
      <c r="J573" s="3">
        <v>0</v>
      </c>
      <c r="K573" s="15">
        <v>0.1</v>
      </c>
      <c r="L573" s="15">
        <v>0.43</v>
      </c>
      <c r="M573" s="58"/>
      <c r="N573" s="58">
        <v>0.03</v>
      </c>
      <c r="O573" s="92">
        <f t="shared" ref="O573:O576" si="571">J573/I573*D573</f>
        <v>0</v>
      </c>
      <c r="P573" s="92" t="e">
        <f t="shared" ref="P573:P636" si="572">(C573-T573-U573)*K573</f>
        <v>#REF!</v>
      </c>
      <c r="Q573" s="92" t="e">
        <f t="shared" ref="Q573:Q636" si="573">(C573-T573-U573)*L573</f>
        <v>#REF!</v>
      </c>
      <c r="R573" s="92">
        <f t="shared" ref="R573:R576" si="574">(C573*M573)</f>
        <v>0</v>
      </c>
      <c r="S573" s="92" t="e">
        <f t="shared" ref="S573:S576" si="575">(C573-T573-U573)*N573</f>
        <v>#REF!</v>
      </c>
      <c r="T573" s="3" t="e">
        <f>#REF!</f>
        <v>#REF!</v>
      </c>
      <c r="U573" s="3" t="e">
        <f>#REF!*D573</f>
        <v>#REF!</v>
      </c>
      <c r="V573" s="3">
        <f t="shared" ref="V573:V576" si="576">C573*0.06</f>
        <v>90</v>
      </c>
      <c r="W573" s="37" t="e">
        <f t="shared" ref="W573:W576" si="577">SUM(O573:V573)</f>
        <v>#REF!</v>
      </c>
      <c r="X573" s="60" t="e">
        <f>#REF!</f>
        <v>#REF!</v>
      </c>
      <c r="Y573" s="37" t="e">
        <f t="shared" ref="Y573:Y576" si="578">21000/I573*D573*X573</f>
        <v>#REF!</v>
      </c>
      <c r="Z573" s="16" t="e">
        <f>W573+Y573</f>
        <v>#REF!</v>
      </c>
      <c r="AA573" s="36" t="e">
        <f>(C573-Z573)/Z573</f>
        <v>#REF!</v>
      </c>
      <c r="AB573" s="162"/>
      <c r="AC573" s="16" t="e">
        <f t="shared" ref="AC573:AC576" si="579">AD573+AE573+AF573</f>
        <v>#REF!</v>
      </c>
      <c r="AD573" s="3" t="e">
        <f t="shared" ref="AD573:AE576" si="580">T573</f>
        <v>#REF!</v>
      </c>
      <c r="AE573" s="97" t="e">
        <f t="shared" si="580"/>
        <v>#REF!</v>
      </c>
      <c r="AF573" s="97" t="e">
        <f t="shared" ref="AF573:AF576" si="581">(C573-Z573)*0.15</f>
        <v>#REF!</v>
      </c>
      <c r="AG573" s="3" t="e">
        <f t="shared" ref="AG573:AG576" si="582">AE573+AF573</f>
        <v>#REF!</v>
      </c>
      <c r="AH573" s="16" t="e">
        <f t="shared" ref="AH573:AH576" si="583">AI573-AC573</f>
        <v>#REF!</v>
      </c>
      <c r="AI573" s="16">
        <f>C573</f>
        <v>1500</v>
      </c>
      <c r="AK573" s="3">
        <f t="shared" ref="AK573:AK576" si="584">CEILING(AL573,5)</f>
        <v>1050</v>
      </c>
      <c r="AL573" s="204">
        <f t="shared" ref="AL573:AL576" si="585">C573*0.7</f>
        <v>1050</v>
      </c>
      <c r="AM573" s="46" t="s">
        <v>855</v>
      </c>
      <c r="AN573" s="180" t="e">
        <f t="shared" si="553"/>
        <v>#REF!</v>
      </c>
      <c r="AO573" s="185" t="e">
        <f t="shared" si="549"/>
        <v>#REF!</v>
      </c>
      <c r="AP573" s="163"/>
      <c r="AQ573" s="177">
        <v>521.10613317517402</v>
      </c>
      <c r="AR573" s="185">
        <f t="shared" si="550"/>
        <v>0.34740408878344936</v>
      </c>
      <c r="AS573" s="46" t="e">
        <f t="shared" ref="AS573:AS576" si="586">AN573-AQ573</f>
        <v>#REF!</v>
      </c>
      <c r="AT573" s="185" t="e">
        <f t="shared" si="552"/>
        <v>#REF!</v>
      </c>
      <c r="AU573" s="185"/>
      <c r="AX573" s="168"/>
      <c r="AY573" s="168"/>
    </row>
    <row r="574" spans="1:52" s="12" customFormat="1" ht="13.5" hidden="1" outlineLevel="1" collapsed="1" x14ac:dyDescent="0.15">
      <c r="A574" s="26">
        <v>22024</v>
      </c>
      <c r="B574" s="20" t="s">
        <v>454</v>
      </c>
      <c r="C574" s="16">
        <v>2000</v>
      </c>
      <c r="D574" s="3">
        <v>90</v>
      </c>
      <c r="E574" s="3"/>
      <c r="F574" s="103"/>
      <c r="G574" s="104" t="s">
        <v>765</v>
      </c>
      <c r="H574" s="104" t="s">
        <v>562</v>
      </c>
      <c r="I574" s="21">
        <f t="shared" si="532"/>
        <v>17940</v>
      </c>
      <c r="J574" s="3">
        <v>0</v>
      </c>
      <c r="K574" s="15">
        <v>0.1</v>
      </c>
      <c r="L574" s="15">
        <v>0.43</v>
      </c>
      <c r="M574" s="58"/>
      <c r="N574" s="58">
        <v>0.03</v>
      </c>
      <c r="O574" s="92">
        <f t="shared" si="571"/>
        <v>0</v>
      </c>
      <c r="P574" s="92" t="e">
        <f t="shared" si="572"/>
        <v>#REF!</v>
      </c>
      <c r="Q574" s="92" t="e">
        <f t="shared" si="573"/>
        <v>#REF!</v>
      </c>
      <c r="R574" s="92">
        <f t="shared" si="574"/>
        <v>0</v>
      </c>
      <c r="S574" s="92" t="e">
        <f t="shared" si="575"/>
        <v>#REF!</v>
      </c>
      <c r="T574" s="3" t="e">
        <f>#REF!</f>
        <v>#REF!</v>
      </c>
      <c r="U574" s="3" t="e">
        <f>#REF!*D574</f>
        <v>#REF!</v>
      </c>
      <c r="V574" s="3">
        <f t="shared" si="576"/>
        <v>120</v>
      </c>
      <c r="W574" s="37" t="e">
        <f t="shared" si="577"/>
        <v>#REF!</v>
      </c>
      <c r="X574" s="60" t="e">
        <f>#REF!</f>
        <v>#REF!</v>
      </c>
      <c r="Y574" s="37" t="e">
        <f t="shared" si="578"/>
        <v>#REF!</v>
      </c>
      <c r="Z574" s="16" t="e">
        <f>W574+Y574</f>
        <v>#REF!</v>
      </c>
      <c r="AA574" s="36" t="e">
        <f>(C574-Z574)/Z574</f>
        <v>#REF!</v>
      </c>
      <c r="AB574" s="162"/>
      <c r="AC574" s="16" t="e">
        <f t="shared" si="579"/>
        <v>#REF!</v>
      </c>
      <c r="AD574" s="3" t="e">
        <f t="shared" si="580"/>
        <v>#REF!</v>
      </c>
      <c r="AE574" s="97" t="e">
        <f t="shared" si="580"/>
        <v>#REF!</v>
      </c>
      <c r="AF574" s="97" t="e">
        <f t="shared" si="581"/>
        <v>#REF!</v>
      </c>
      <c r="AG574" s="3" t="e">
        <f t="shared" si="582"/>
        <v>#REF!</v>
      </c>
      <c r="AH574" s="16" t="e">
        <f t="shared" si="583"/>
        <v>#REF!</v>
      </c>
      <c r="AI574" s="16">
        <f>C574</f>
        <v>2000</v>
      </c>
      <c r="AK574" s="3">
        <f t="shared" si="584"/>
        <v>1400</v>
      </c>
      <c r="AL574" s="204">
        <f t="shared" si="585"/>
        <v>1400</v>
      </c>
      <c r="AM574" s="46" t="s">
        <v>855</v>
      </c>
      <c r="AN574" s="180" t="e">
        <f t="shared" si="553"/>
        <v>#REF!</v>
      </c>
      <c r="AO574" s="185" t="e">
        <f t="shared" si="549"/>
        <v>#REF!</v>
      </c>
      <c r="AP574" s="163"/>
      <c r="AQ574" s="177">
        <v>698.00724709605788</v>
      </c>
      <c r="AR574" s="185">
        <f t="shared" si="550"/>
        <v>0.34900362354802894</v>
      </c>
      <c r="AS574" s="46" t="e">
        <f t="shared" si="586"/>
        <v>#REF!</v>
      </c>
      <c r="AT574" s="185" t="e">
        <f t="shared" si="552"/>
        <v>#REF!</v>
      </c>
      <c r="AU574" s="185"/>
      <c r="AX574" s="168"/>
      <c r="AY574" s="168"/>
    </row>
    <row r="575" spans="1:52" s="12" customFormat="1" ht="13.5" hidden="1" outlineLevel="1" collapsed="1" x14ac:dyDescent="0.15">
      <c r="A575" s="26">
        <v>22025</v>
      </c>
      <c r="B575" s="20" t="s">
        <v>425</v>
      </c>
      <c r="C575" s="16">
        <v>600</v>
      </c>
      <c r="D575" s="3">
        <v>30</v>
      </c>
      <c r="E575" s="3"/>
      <c r="F575" s="103"/>
      <c r="G575" s="104" t="s">
        <v>765</v>
      </c>
      <c r="H575" s="104" t="s">
        <v>562</v>
      </c>
      <c r="I575" s="21">
        <f t="shared" si="532"/>
        <v>17940</v>
      </c>
      <c r="J575" s="3">
        <v>0</v>
      </c>
      <c r="K575" s="15">
        <v>0.1</v>
      </c>
      <c r="L575" s="15">
        <v>0.43</v>
      </c>
      <c r="M575" s="58"/>
      <c r="N575" s="58">
        <v>0.03</v>
      </c>
      <c r="O575" s="92">
        <f t="shared" si="571"/>
        <v>0</v>
      </c>
      <c r="P575" s="92" t="e">
        <f t="shared" si="572"/>
        <v>#REF!</v>
      </c>
      <c r="Q575" s="92" t="e">
        <f t="shared" si="573"/>
        <v>#REF!</v>
      </c>
      <c r="R575" s="92">
        <f t="shared" si="574"/>
        <v>0</v>
      </c>
      <c r="S575" s="92" t="e">
        <f t="shared" si="575"/>
        <v>#REF!</v>
      </c>
      <c r="T575" s="3" t="e">
        <f>#REF!</f>
        <v>#REF!</v>
      </c>
      <c r="U575" s="3" t="e">
        <f>#REF!*D575</f>
        <v>#REF!</v>
      </c>
      <c r="V575" s="3">
        <f t="shared" si="576"/>
        <v>36</v>
      </c>
      <c r="W575" s="37" t="e">
        <f t="shared" si="577"/>
        <v>#REF!</v>
      </c>
      <c r="X575" s="60" t="e">
        <f>#REF!</f>
        <v>#REF!</v>
      </c>
      <c r="Y575" s="37" t="e">
        <f t="shared" si="578"/>
        <v>#REF!</v>
      </c>
      <c r="Z575" s="16" t="e">
        <f>W575+Y575</f>
        <v>#REF!</v>
      </c>
      <c r="AA575" s="36" t="e">
        <f>(C575-Z575)/Z575</f>
        <v>#REF!</v>
      </c>
      <c r="AB575" s="162"/>
      <c r="AC575" s="16" t="e">
        <f t="shared" si="579"/>
        <v>#REF!</v>
      </c>
      <c r="AD575" s="3" t="e">
        <f t="shared" si="580"/>
        <v>#REF!</v>
      </c>
      <c r="AE575" s="97" t="e">
        <f t="shared" si="580"/>
        <v>#REF!</v>
      </c>
      <c r="AF575" s="97" t="e">
        <f t="shared" si="581"/>
        <v>#REF!</v>
      </c>
      <c r="AG575" s="3" t="e">
        <f t="shared" si="582"/>
        <v>#REF!</v>
      </c>
      <c r="AH575" s="16" t="e">
        <f t="shared" si="583"/>
        <v>#REF!</v>
      </c>
      <c r="AI575" s="16">
        <f>C575</f>
        <v>600</v>
      </c>
      <c r="AK575" s="3">
        <f t="shared" si="584"/>
        <v>420</v>
      </c>
      <c r="AL575" s="204">
        <f t="shared" si="585"/>
        <v>420</v>
      </c>
      <c r="AM575" s="46" t="s">
        <v>855</v>
      </c>
      <c r="AN575" s="180" t="e">
        <f t="shared" si="553"/>
        <v>#REF!</v>
      </c>
      <c r="AO575" s="185" t="e">
        <f t="shared" si="549"/>
        <v>#REF!</v>
      </c>
      <c r="AP575" s="163"/>
      <c r="AQ575" s="177">
        <v>200.62593333468601</v>
      </c>
      <c r="AR575" s="185">
        <f t="shared" si="550"/>
        <v>0.33437655555781004</v>
      </c>
      <c r="AS575" s="46" t="e">
        <f t="shared" si="586"/>
        <v>#REF!</v>
      </c>
      <c r="AT575" s="185" t="e">
        <f t="shared" si="552"/>
        <v>#REF!</v>
      </c>
      <c r="AU575" s="185"/>
      <c r="AX575" s="168"/>
      <c r="AY575" s="168"/>
    </row>
    <row r="576" spans="1:52" s="12" customFormat="1" ht="13.5" hidden="1" outlineLevel="1" collapsed="1" x14ac:dyDescent="0.15">
      <c r="A576" s="26">
        <v>22026</v>
      </c>
      <c r="B576" s="20" t="s">
        <v>456</v>
      </c>
      <c r="C576" s="16">
        <v>800</v>
      </c>
      <c r="D576" s="3">
        <v>30</v>
      </c>
      <c r="E576" s="3"/>
      <c r="F576" s="103"/>
      <c r="G576" s="104" t="s">
        <v>765</v>
      </c>
      <c r="H576" s="104" t="s">
        <v>562</v>
      </c>
      <c r="I576" s="21">
        <f t="shared" si="532"/>
        <v>17940</v>
      </c>
      <c r="J576" s="3">
        <v>0</v>
      </c>
      <c r="K576" s="15">
        <v>0.1</v>
      </c>
      <c r="L576" s="15">
        <v>0.43</v>
      </c>
      <c r="M576" s="58"/>
      <c r="N576" s="58">
        <v>0.03</v>
      </c>
      <c r="O576" s="92">
        <f t="shared" si="571"/>
        <v>0</v>
      </c>
      <c r="P576" s="92" t="e">
        <f t="shared" si="572"/>
        <v>#REF!</v>
      </c>
      <c r="Q576" s="92" t="e">
        <f t="shared" si="573"/>
        <v>#REF!</v>
      </c>
      <c r="R576" s="92">
        <f t="shared" si="574"/>
        <v>0</v>
      </c>
      <c r="S576" s="92" t="e">
        <f t="shared" si="575"/>
        <v>#REF!</v>
      </c>
      <c r="T576" s="3" t="e">
        <f>#REF!</f>
        <v>#REF!</v>
      </c>
      <c r="U576" s="3" t="e">
        <f>#REF!*D576</f>
        <v>#REF!</v>
      </c>
      <c r="V576" s="3">
        <f t="shared" si="576"/>
        <v>48</v>
      </c>
      <c r="W576" s="37" t="e">
        <f t="shared" si="577"/>
        <v>#REF!</v>
      </c>
      <c r="X576" s="60" t="e">
        <f>#REF!</f>
        <v>#REF!</v>
      </c>
      <c r="Y576" s="37" t="e">
        <f t="shared" si="578"/>
        <v>#REF!</v>
      </c>
      <c r="Z576" s="16" t="e">
        <f>W576+Y576</f>
        <v>#REF!</v>
      </c>
      <c r="AA576" s="36" t="e">
        <f>(C576-Z576)/Z576</f>
        <v>#REF!</v>
      </c>
      <c r="AB576" s="162"/>
      <c r="AC576" s="16" t="e">
        <f t="shared" si="579"/>
        <v>#REF!</v>
      </c>
      <c r="AD576" s="3" t="e">
        <f t="shared" si="580"/>
        <v>#REF!</v>
      </c>
      <c r="AE576" s="97" t="e">
        <f t="shared" si="580"/>
        <v>#REF!</v>
      </c>
      <c r="AF576" s="97" t="e">
        <f t="shared" si="581"/>
        <v>#REF!</v>
      </c>
      <c r="AG576" s="3" t="e">
        <f t="shared" si="582"/>
        <v>#REF!</v>
      </c>
      <c r="AH576" s="16" t="e">
        <f t="shared" si="583"/>
        <v>#REF!</v>
      </c>
      <c r="AI576" s="16">
        <f>C576</f>
        <v>800</v>
      </c>
      <c r="AK576" s="3">
        <f t="shared" si="584"/>
        <v>560</v>
      </c>
      <c r="AL576" s="204">
        <f t="shared" si="585"/>
        <v>560</v>
      </c>
      <c r="AM576" s="46" t="s">
        <v>855</v>
      </c>
      <c r="AN576" s="180" t="e">
        <f t="shared" si="553"/>
        <v>#REF!</v>
      </c>
      <c r="AO576" s="185" t="e">
        <f t="shared" si="549"/>
        <v>#REF!</v>
      </c>
      <c r="AP576" s="163"/>
      <c r="AQ576" s="177">
        <v>277.55532533532596</v>
      </c>
      <c r="AR576" s="185">
        <f t="shared" si="550"/>
        <v>0.34694415666915746</v>
      </c>
      <c r="AS576" s="46" t="e">
        <f t="shared" si="586"/>
        <v>#REF!</v>
      </c>
      <c r="AT576" s="185" t="e">
        <f t="shared" si="552"/>
        <v>#REF!</v>
      </c>
      <c r="AU576" s="185"/>
      <c r="AX576" s="168"/>
      <c r="AY576" s="168"/>
    </row>
    <row r="577" spans="1:51" s="12" customFormat="1" ht="13.5" hidden="1" outlineLevel="1" x14ac:dyDescent="0.15">
      <c r="A577" s="25"/>
      <c r="B577" s="56" t="s">
        <v>457</v>
      </c>
      <c r="C577" s="211"/>
      <c r="D577" s="56"/>
      <c r="E577" s="56"/>
      <c r="F577" s="133"/>
      <c r="G577" s="137"/>
      <c r="H577" s="137"/>
      <c r="I577" s="6"/>
      <c r="J577" s="6"/>
      <c r="K577" s="7"/>
      <c r="L577" s="7"/>
      <c r="M577" s="7"/>
      <c r="N577" s="7"/>
      <c r="O577" s="13"/>
      <c r="P577" s="13"/>
      <c r="Q577" s="13"/>
      <c r="R577" s="13"/>
      <c r="S577" s="13"/>
      <c r="T577" s="6"/>
      <c r="U577" s="6"/>
      <c r="V577" s="6"/>
      <c r="W577" s="18"/>
      <c r="X577" s="9"/>
      <c r="Y577" s="18"/>
      <c r="Z577" s="18"/>
      <c r="AA577" s="68"/>
      <c r="AB577" s="162"/>
      <c r="AC577" s="211"/>
      <c r="AD577" s="70"/>
      <c r="AE577" s="96"/>
      <c r="AF577" s="96"/>
      <c r="AG577" s="57"/>
      <c r="AH577" s="211"/>
      <c r="AI577" s="211"/>
      <c r="AK577" s="70"/>
      <c r="AL577" s="204"/>
      <c r="AM577" s="180"/>
      <c r="AN577" s="180"/>
      <c r="AO577" s="185"/>
      <c r="AP577" s="163"/>
      <c r="AQ577" s="177"/>
      <c r="AR577" s="185"/>
      <c r="AS577" s="1"/>
      <c r="AT577" s="185"/>
      <c r="AU577" s="185"/>
      <c r="AX577" s="168"/>
      <c r="AY577" s="168"/>
    </row>
    <row r="578" spans="1:51" s="12" customFormat="1" ht="13.5" hidden="1" outlineLevel="1" collapsed="1" x14ac:dyDescent="0.15">
      <c r="A578" s="26">
        <v>22027</v>
      </c>
      <c r="B578" s="20" t="s">
        <v>458</v>
      </c>
      <c r="C578" s="16">
        <v>1100</v>
      </c>
      <c r="D578" s="3">
        <v>40</v>
      </c>
      <c r="E578" s="3"/>
      <c r="F578" s="103"/>
      <c r="G578" s="104" t="s">
        <v>765</v>
      </c>
      <c r="H578" s="104" t="s">
        <v>562</v>
      </c>
      <c r="I578" s="21">
        <f t="shared" si="532"/>
        <v>17940</v>
      </c>
      <c r="J578" s="3">
        <v>0</v>
      </c>
      <c r="K578" s="15">
        <v>0.1</v>
      </c>
      <c r="L578" s="15">
        <v>0.43</v>
      </c>
      <c r="M578" s="58"/>
      <c r="N578" s="58">
        <v>0.03</v>
      </c>
      <c r="O578" s="92">
        <f t="shared" ref="O578:O580" si="587">J578/I578*D578</f>
        <v>0</v>
      </c>
      <c r="P578" s="92" t="e">
        <f t="shared" si="572"/>
        <v>#REF!</v>
      </c>
      <c r="Q578" s="92" t="e">
        <f t="shared" si="573"/>
        <v>#REF!</v>
      </c>
      <c r="R578" s="92">
        <f t="shared" ref="R578:R580" si="588">(C578*M578)</f>
        <v>0</v>
      </c>
      <c r="S578" s="92" t="e">
        <f t="shared" ref="S578:S580" si="589">(C578-T578-U578)*N578</f>
        <v>#REF!</v>
      </c>
      <c r="T578" s="3" t="e">
        <f>#REF!</f>
        <v>#REF!</v>
      </c>
      <c r="U578" s="3" t="e">
        <f>#REF!*D578</f>
        <v>#REF!</v>
      </c>
      <c r="V578" s="3">
        <f t="shared" ref="V578:V580" si="590">C578*0.06</f>
        <v>66</v>
      </c>
      <c r="W578" s="37" t="e">
        <f t="shared" ref="W578:W580" si="591">SUM(O578:V578)</f>
        <v>#REF!</v>
      </c>
      <c r="X578" s="60" t="e">
        <f>#REF!</f>
        <v>#REF!</v>
      </c>
      <c r="Y578" s="37" t="e">
        <f t="shared" ref="Y578:Y580" si="592">21000/I578*D578*X578</f>
        <v>#REF!</v>
      </c>
      <c r="Z578" s="16" t="e">
        <f>W578+Y578</f>
        <v>#REF!</v>
      </c>
      <c r="AA578" s="36" t="e">
        <f>(C578-Z578)/Z578</f>
        <v>#REF!</v>
      </c>
      <c r="AB578" s="162"/>
      <c r="AC578" s="16" t="e">
        <f t="shared" ref="AC578:AC580" si="593">AD578+AE578+AF578</f>
        <v>#REF!</v>
      </c>
      <c r="AD578" s="3" t="e">
        <f t="shared" ref="AD578:AE580" si="594">T578</f>
        <v>#REF!</v>
      </c>
      <c r="AE578" s="97" t="e">
        <f t="shared" si="594"/>
        <v>#REF!</v>
      </c>
      <c r="AF578" s="97" t="e">
        <f t="shared" ref="AF578:AF580" si="595">(C578-Z578)*0.15</f>
        <v>#REF!</v>
      </c>
      <c r="AG578" s="3" t="e">
        <f t="shared" ref="AG578:AG580" si="596">AE578+AF578</f>
        <v>#REF!</v>
      </c>
      <c r="AH578" s="16" t="e">
        <f t="shared" ref="AH578:AH580" si="597">AI578-AC578</f>
        <v>#REF!</v>
      </c>
      <c r="AI578" s="16">
        <f>C578</f>
        <v>1100</v>
      </c>
      <c r="AK578" s="3">
        <f t="shared" ref="AK578:AK580" si="598">CEILING(AL578,5)</f>
        <v>770</v>
      </c>
      <c r="AL578" s="204">
        <f t="shared" ref="AL578:AL580" si="599">C578*0.7</f>
        <v>770</v>
      </c>
      <c r="AM578" s="46" t="s">
        <v>855</v>
      </c>
      <c r="AN578" s="180" t="e">
        <f t="shared" si="553"/>
        <v>#REF!</v>
      </c>
      <c r="AO578" s="185" t="e">
        <f t="shared" si="549"/>
        <v>#REF!</v>
      </c>
      <c r="AP578" s="163"/>
      <c r="AQ578" s="177">
        <v>385.30098329480802</v>
      </c>
      <c r="AR578" s="185">
        <f t="shared" si="550"/>
        <v>0.3502736211770982</v>
      </c>
      <c r="AS578" s="46" t="e">
        <f t="shared" ref="AS578:AS580" si="600">AN578-AQ578</f>
        <v>#REF!</v>
      </c>
      <c r="AT578" s="185" t="e">
        <f t="shared" si="552"/>
        <v>#REF!</v>
      </c>
      <c r="AU578" s="185"/>
      <c r="AX578" s="168"/>
      <c r="AY578" s="168"/>
    </row>
    <row r="579" spans="1:51" s="12" customFormat="1" ht="13.5" hidden="1" outlineLevel="1" collapsed="1" x14ac:dyDescent="0.15">
      <c r="A579" s="26">
        <v>22028</v>
      </c>
      <c r="B579" s="20" t="s">
        <v>459</v>
      </c>
      <c r="C579" s="16">
        <v>1100</v>
      </c>
      <c r="D579" s="3">
        <v>40</v>
      </c>
      <c r="E579" s="3"/>
      <c r="F579" s="103"/>
      <c r="G579" s="104" t="s">
        <v>765</v>
      </c>
      <c r="H579" s="104" t="s">
        <v>562</v>
      </c>
      <c r="I579" s="21">
        <f t="shared" si="532"/>
        <v>17940</v>
      </c>
      <c r="J579" s="3">
        <v>0</v>
      </c>
      <c r="K579" s="15">
        <v>0.1</v>
      </c>
      <c r="L579" s="15">
        <v>0.43</v>
      </c>
      <c r="M579" s="58"/>
      <c r="N579" s="58">
        <v>0.03</v>
      </c>
      <c r="O579" s="92">
        <f t="shared" si="587"/>
        <v>0</v>
      </c>
      <c r="P579" s="92" t="e">
        <f t="shared" si="572"/>
        <v>#REF!</v>
      </c>
      <c r="Q579" s="92" t="e">
        <f t="shared" si="573"/>
        <v>#REF!</v>
      </c>
      <c r="R579" s="92">
        <f t="shared" si="588"/>
        <v>0</v>
      </c>
      <c r="S579" s="92" t="e">
        <f t="shared" si="589"/>
        <v>#REF!</v>
      </c>
      <c r="T579" s="3" t="e">
        <f>#REF!</f>
        <v>#REF!</v>
      </c>
      <c r="U579" s="3" t="e">
        <f>#REF!*D579</f>
        <v>#REF!</v>
      </c>
      <c r="V579" s="3">
        <f t="shared" si="590"/>
        <v>66</v>
      </c>
      <c r="W579" s="37" t="e">
        <f t="shared" si="591"/>
        <v>#REF!</v>
      </c>
      <c r="X579" s="60" t="e">
        <f>#REF!</f>
        <v>#REF!</v>
      </c>
      <c r="Y579" s="37" t="e">
        <f t="shared" si="592"/>
        <v>#REF!</v>
      </c>
      <c r="Z579" s="16" t="e">
        <f>W579+Y579</f>
        <v>#REF!</v>
      </c>
      <c r="AA579" s="36" t="e">
        <f>(C579-Z579)/Z579</f>
        <v>#REF!</v>
      </c>
      <c r="AB579" s="162"/>
      <c r="AC579" s="16" t="e">
        <f t="shared" si="593"/>
        <v>#REF!</v>
      </c>
      <c r="AD579" s="3" t="e">
        <f t="shared" si="594"/>
        <v>#REF!</v>
      </c>
      <c r="AE579" s="97" t="e">
        <f t="shared" si="594"/>
        <v>#REF!</v>
      </c>
      <c r="AF579" s="97" t="e">
        <f t="shared" si="595"/>
        <v>#REF!</v>
      </c>
      <c r="AG579" s="3" t="e">
        <f t="shared" si="596"/>
        <v>#REF!</v>
      </c>
      <c r="AH579" s="16" t="e">
        <f t="shared" si="597"/>
        <v>#REF!</v>
      </c>
      <c r="AI579" s="16">
        <f>C579</f>
        <v>1100</v>
      </c>
      <c r="AK579" s="3">
        <f t="shared" si="598"/>
        <v>770</v>
      </c>
      <c r="AL579" s="204">
        <f t="shared" si="599"/>
        <v>770</v>
      </c>
      <c r="AM579" s="46" t="s">
        <v>855</v>
      </c>
      <c r="AN579" s="180" t="e">
        <f t="shared" si="553"/>
        <v>#REF!</v>
      </c>
      <c r="AO579" s="185" t="e">
        <f t="shared" si="549"/>
        <v>#REF!</v>
      </c>
      <c r="AP579" s="163"/>
      <c r="AQ579" s="177">
        <v>385.30098329480802</v>
      </c>
      <c r="AR579" s="185">
        <f t="shared" si="550"/>
        <v>0.3502736211770982</v>
      </c>
      <c r="AS579" s="46" t="e">
        <f t="shared" si="600"/>
        <v>#REF!</v>
      </c>
      <c r="AT579" s="185" t="e">
        <f t="shared" si="552"/>
        <v>#REF!</v>
      </c>
      <c r="AU579" s="185"/>
      <c r="AX579" s="168"/>
      <c r="AY579" s="168"/>
    </row>
    <row r="580" spans="1:51" s="12" customFormat="1" ht="13.5" hidden="1" outlineLevel="1" collapsed="1" x14ac:dyDescent="0.15">
      <c r="A580" s="26">
        <v>22029</v>
      </c>
      <c r="B580" s="20" t="s">
        <v>460</v>
      </c>
      <c r="C580" s="16">
        <v>1700</v>
      </c>
      <c r="D580" s="3">
        <v>90</v>
      </c>
      <c r="E580" s="3"/>
      <c r="F580" s="103"/>
      <c r="G580" s="104" t="s">
        <v>765</v>
      </c>
      <c r="H580" s="104" t="s">
        <v>562</v>
      </c>
      <c r="I580" s="21">
        <f t="shared" si="532"/>
        <v>17940</v>
      </c>
      <c r="J580" s="3">
        <v>0</v>
      </c>
      <c r="K580" s="15">
        <v>0.1</v>
      </c>
      <c r="L580" s="15">
        <v>0.43</v>
      </c>
      <c r="M580" s="58"/>
      <c r="N580" s="58">
        <v>0.03</v>
      </c>
      <c r="O580" s="92">
        <f t="shared" si="587"/>
        <v>0</v>
      </c>
      <c r="P580" s="92" t="e">
        <f t="shared" si="572"/>
        <v>#REF!</v>
      </c>
      <c r="Q580" s="92" t="e">
        <f t="shared" si="573"/>
        <v>#REF!</v>
      </c>
      <c r="R580" s="92">
        <f t="shared" si="588"/>
        <v>0</v>
      </c>
      <c r="S580" s="92" t="e">
        <f t="shared" si="589"/>
        <v>#REF!</v>
      </c>
      <c r="T580" s="3" t="e">
        <f>#REF!</f>
        <v>#REF!</v>
      </c>
      <c r="U580" s="3" t="e">
        <f>#REF!*D580</f>
        <v>#REF!</v>
      </c>
      <c r="V580" s="3">
        <f t="shared" si="590"/>
        <v>102</v>
      </c>
      <c r="W580" s="37" t="e">
        <f t="shared" si="591"/>
        <v>#REF!</v>
      </c>
      <c r="X580" s="60" t="e">
        <f>#REF!</f>
        <v>#REF!</v>
      </c>
      <c r="Y580" s="37" t="e">
        <f t="shared" si="592"/>
        <v>#REF!</v>
      </c>
      <c r="Z580" s="16" t="e">
        <f>W580+Y580</f>
        <v>#REF!</v>
      </c>
      <c r="AA580" s="36" t="e">
        <f>(C580-Z580)/Z580</f>
        <v>#REF!</v>
      </c>
      <c r="AB580" s="162"/>
      <c r="AC580" s="16" t="e">
        <f t="shared" si="593"/>
        <v>#REF!</v>
      </c>
      <c r="AD580" s="3" t="e">
        <f t="shared" si="594"/>
        <v>#REF!</v>
      </c>
      <c r="AE580" s="97" t="e">
        <f t="shared" si="594"/>
        <v>#REF!</v>
      </c>
      <c r="AF580" s="97" t="e">
        <f t="shared" si="595"/>
        <v>#REF!</v>
      </c>
      <c r="AG580" s="3" t="e">
        <f t="shared" si="596"/>
        <v>#REF!</v>
      </c>
      <c r="AH580" s="16" t="e">
        <f t="shared" si="597"/>
        <v>#REF!</v>
      </c>
      <c r="AI580" s="16">
        <f>C580</f>
        <v>1700</v>
      </c>
      <c r="AK580" s="3">
        <f t="shared" si="598"/>
        <v>1190</v>
      </c>
      <c r="AL580" s="204">
        <f t="shared" si="599"/>
        <v>1190</v>
      </c>
      <c r="AM580" s="46" t="s">
        <v>855</v>
      </c>
      <c r="AN580" s="180" t="e">
        <f t="shared" si="553"/>
        <v>#REF!</v>
      </c>
      <c r="AO580" s="185" t="e">
        <f t="shared" si="549"/>
        <v>#REF!</v>
      </c>
      <c r="AP580" s="163"/>
      <c r="AQ580" s="177">
        <v>586.29623309541796</v>
      </c>
      <c r="AR580" s="185">
        <f t="shared" si="550"/>
        <v>0.34488013711495175</v>
      </c>
      <c r="AS580" s="46" t="e">
        <f t="shared" si="600"/>
        <v>#REF!</v>
      </c>
      <c r="AT580" s="185" t="e">
        <f t="shared" si="552"/>
        <v>#REF!</v>
      </c>
      <c r="AU580" s="185"/>
      <c r="AX580" s="168"/>
      <c r="AY580" s="168"/>
    </row>
    <row r="581" spans="1:51" s="12" customFormat="1" ht="13.5" hidden="1" outlineLevel="1" x14ac:dyDescent="0.15">
      <c r="A581" s="25"/>
      <c r="B581" s="56" t="s">
        <v>461</v>
      </c>
      <c r="C581" s="211"/>
      <c r="D581" s="56"/>
      <c r="E581" s="56"/>
      <c r="F581" s="133"/>
      <c r="G581" s="137"/>
      <c r="H581" s="137"/>
      <c r="I581" s="6"/>
      <c r="J581" s="6"/>
      <c r="K581" s="7"/>
      <c r="L581" s="7"/>
      <c r="M581" s="7"/>
      <c r="N581" s="7"/>
      <c r="O581" s="13"/>
      <c r="P581" s="13"/>
      <c r="Q581" s="13"/>
      <c r="R581" s="13"/>
      <c r="S581" s="13"/>
      <c r="T581" s="6"/>
      <c r="U581" s="6"/>
      <c r="V581" s="6"/>
      <c r="W581" s="18"/>
      <c r="X581" s="9"/>
      <c r="Y581" s="18"/>
      <c r="Z581" s="18"/>
      <c r="AA581" s="68"/>
      <c r="AB581" s="162"/>
      <c r="AC581" s="211"/>
      <c r="AD581" s="70"/>
      <c r="AE581" s="96"/>
      <c r="AF581" s="96"/>
      <c r="AG581" s="57"/>
      <c r="AH581" s="211"/>
      <c r="AI581" s="211"/>
      <c r="AK581" s="70"/>
      <c r="AL581" s="204"/>
      <c r="AM581" s="180"/>
      <c r="AN581" s="180"/>
      <c r="AO581" s="185"/>
      <c r="AP581" s="163"/>
      <c r="AQ581" s="177"/>
      <c r="AR581" s="185"/>
      <c r="AS581" s="1"/>
      <c r="AT581" s="185"/>
      <c r="AU581" s="185"/>
      <c r="AX581" s="168"/>
      <c r="AY581" s="168"/>
    </row>
    <row r="582" spans="1:51" s="12" customFormat="1" ht="13.5" hidden="1" outlineLevel="1" collapsed="1" x14ac:dyDescent="0.15">
      <c r="A582" s="26">
        <v>22030</v>
      </c>
      <c r="B582" s="20" t="s">
        <v>422</v>
      </c>
      <c r="C582" s="16">
        <v>1700</v>
      </c>
      <c r="D582" s="3">
        <v>90</v>
      </c>
      <c r="E582" s="3"/>
      <c r="F582" s="103"/>
      <c r="G582" s="104" t="s">
        <v>765</v>
      </c>
      <c r="H582" s="104" t="s">
        <v>562</v>
      </c>
      <c r="I582" s="21">
        <f t="shared" si="532"/>
        <v>17940</v>
      </c>
      <c r="J582" s="3">
        <v>0</v>
      </c>
      <c r="K582" s="15">
        <v>0.1</v>
      </c>
      <c r="L582" s="15">
        <v>0.43</v>
      </c>
      <c r="M582" s="58"/>
      <c r="N582" s="58">
        <v>0.03</v>
      </c>
      <c r="O582" s="92">
        <f t="shared" ref="O582:O589" si="601">J582/I582*D582</f>
        <v>0</v>
      </c>
      <c r="P582" s="92" t="e">
        <f t="shared" si="572"/>
        <v>#REF!</v>
      </c>
      <c r="Q582" s="92" t="e">
        <f t="shared" si="573"/>
        <v>#REF!</v>
      </c>
      <c r="R582" s="92">
        <f t="shared" ref="R582:R589" si="602">(C582*M582)</f>
        <v>0</v>
      </c>
      <c r="S582" s="92" t="e">
        <f t="shared" ref="S582:S589" si="603">(C582-T582-U582)*N582</f>
        <v>#REF!</v>
      </c>
      <c r="T582" s="3" t="e">
        <f>#REF!</f>
        <v>#REF!</v>
      </c>
      <c r="U582" s="3" t="e">
        <f>#REF!*D582</f>
        <v>#REF!</v>
      </c>
      <c r="V582" s="3">
        <f t="shared" ref="V582:V645" si="604">C582*0.06</f>
        <v>102</v>
      </c>
      <c r="W582" s="37" t="e">
        <f t="shared" ref="W582:W589" si="605">SUM(O582:V582)</f>
        <v>#REF!</v>
      </c>
      <c r="X582" s="60" t="e">
        <f>#REF!</f>
        <v>#REF!</v>
      </c>
      <c r="Y582" s="37" t="e">
        <f t="shared" ref="Y582:Y589" si="606">21000/I582*D582*X582</f>
        <v>#REF!</v>
      </c>
      <c r="Z582" s="16" t="e">
        <f t="shared" ref="Z582:Z589" si="607">W582+Y582</f>
        <v>#REF!</v>
      </c>
      <c r="AA582" s="36" t="e">
        <f t="shared" ref="AA582:AA589" si="608">(C582-Z582)/Z582</f>
        <v>#REF!</v>
      </c>
      <c r="AB582" s="162"/>
      <c r="AC582" s="16" t="e">
        <f t="shared" ref="AC582:AC589" si="609">AD582+AE582+AF582</f>
        <v>#REF!</v>
      </c>
      <c r="AD582" s="3" t="e">
        <f t="shared" ref="AD582:AE589" si="610">T582</f>
        <v>#REF!</v>
      </c>
      <c r="AE582" s="97" t="e">
        <f t="shared" si="610"/>
        <v>#REF!</v>
      </c>
      <c r="AF582" s="97" t="e">
        <f t="shared" ref="AF582:AF589" si="611">(C582-Z582)*0.15</f>
        <v>#REF!</v>
      </c>
      <c r="AG582" s="3" t="e">
        <f t="shared" ref="AG582:AG589" si="612">AE582+AF582</f>
        <v>#REF!</v>
      </c>
      <c r="AH582" s="16" t="e">
        <f t="shared" ref="AH582:AH589" si="613">AI582-AC582</f>
        <v>#REF!</v>
      </c>
      <c r="AI582" s="16">
        <f t="shared" ref="AI582:AI589" si="614">C582</f>
        <v>1700</v>
      </c>
      <c r="AK582" s="3">
        <f t="shared" ref="AK582:AK589" si="615">CEILING(AL582,5)</f>
        <v>1190</v>
      </c>
      <c r="AL582" s="204">
        <f t="shared" ref="AL582:AL589" si="616">C582*0.7</f>
        <v>1190</v>
      </c>
      <c r="AM582" s="46" t="s">
        <v>855</v>
      </c>
      <c r="AN582" s="180" t="e">
        <f t="shared" si="553"/>
        <v>#REF!</v>
      </c>
      <c r="AO582" s="185" t="e">
        <f t="shared" si="549"/>
        <v>#REF!</v>
      </c>
      <c r="AP582" s="163"/>
      <c r="AQ582" s="177">
        <v>586.6114171760579</v>
      </c>
      <c r="AR582" s="185">
        <f t="shared" si="550"/>
        <v>0.3450655395153282</v>
      </c>
      <c r="AS582" s="46" t="e">
        <f t="shared" ref="AS582:AS589" si="617">AN582-AQ582</f>
        <v>#REF!</v>
      </c>
      <c r="AT582" s="185" t="e">
        <f t="shared" si="552"/>
        <v>#REF!</v>
      </c>
      <c r="AU582" s="185"/>
      <c r="AX582" s="168"/>
      <c r="AY582" s="168"/>
    </row>
    <row r="583" spans="1:51" s="12" customFormat="1" ht="13.5" hidden="1" outlineLevel="1" collapsed="1" x14ac:dyDescent="0.15">
      <c r="A583" s="26">
        <v>22031</v>
      </c>
      <c r="B583" s="20" t="s">
        <v>423</v>
      </c>
      <c r="C583" s="16">
        <v>2500</v>
      </c>
      <c r="D583" s="3">
        <v>90</v>
      </c>
      <c r="E583" s="3"/>
      <c r="F583" s="103"/>
      <c r="G583" s="104" t="s">
        <v>765</v>
      </c>
      <c r="H583" s="104" t="s">
        <v>562</v>
      </c>
      <c r="I583" s="21">
        <f t="shared" si="532"/>
        <v>17940</v>
      </c>
      <c r="J583" s="3">
        <v>0</v>
      </c>
      <c r="K583" s="15">
        <v>0.1</v>
      </c>
      <c r="L583" s="15">
        <v>0.43</v>
      </c>
      <c r="M583" s="58"/>
      <c r="N583" s="58">
        <v>0.03</v>
      </c>
      <c r="O583" s="92">
        <f t="shared" si="601"/>
        <v>0</v>
      </c>
      <c r="P583" s="92" t="e">
        <f t="shared" si="572"/>
        <v>#REF!</v>
      </c>
      <c r="Q583" s="92" t="e">
        <f t="shared" si="573"/>
        <v>#REF!</v>
      </c>
      <c r="R583" s="92">
        <f t="shared" si="602"/>
        <v>0</v>
      </c>
      <c r="S583" s="92" t="e">
        <f t="shared" si="603"/>
        <v>#REF!</v>
      </c>
      <c r="T583" s="3" t="e">
        <f>#REF!</f>
        <v>#REF!</v>
      </c>
      <c r="U583" s="3" t="e">
        <f>#REF!*D583</f>
        <v>#REF!</v>
      </c>
      <c r="V583" s="3">
        <f t="shared" si="604"/>
        <v>150</v>
      </c>
      <c r="W583" s="37" t="e">
        <f t="shared" si="605"/>
        <v>#REF!</v>
      </c>
      <c r="X583" s="60" t="e">
        <f>#REF!</f>
        <v>#REF!</v>
      </c>
      <c r="Y583" s="37" t="e">
        <f t="shared" si="606"/>
        <v>#REF!</v>
      </c>
      <c r="Z583" s="16" t="e">
        <f t="shared" si="607"/>
        <v>#REF!</v>
      </c>
      <c r="AA583" s="36" t="e">
        <f t="shared" si="608"/>
        <v>#REF!</v>
      </c>
      <c r="AB583" s="162"/>
      <c r="AC583" s="16" t="e">
        <f t="shared" si="609"/>
        <v>#REF!</v>
      </c>
      <c r="AD583" s="3" t="e">
        <f t="shared" si="610"/>
        <v>#REF!</v>
      </c>
      <c r="AE583" s="97" t="e">
        <f t="shared" si="610"/>
        <v>#REF!</v>
      </c>
      <c r="AF583" s="97" t="e">
        <f t="shared" si="611"/>
        <v>#REF!</v>
      </c>
      <c r="AG583" s="3" t="e">
        <f t="shared" si="612"/>
        <v>#REF!</v>
      </c>
      <c r="AH583" s="16" t="e">
        <f t="shared" si="613"/>
        <v>#REF!</v>
      </c>
      <c r="AI583" s="16">
        <f t="shared" si="614"/>
        <v>2500</v>
      </c>
      <c r="AK583" s="3">
        <f t="shared" si="615"/>
        <v>1750</v>
      </c>
      <c r="AL583" s="204">
        <f t="shared" si="616"/>
        <v>1750</v>
      </c>
      <c r="AM583" s="46" t="s">
        <v>855</v>
      </c>
      <c r="AN583" s="180" t="e">
        <f t="shared" si="553"/>
        <v>#REF!</v>
      </c>
      <c r="AO583" s="185" t="e">
        <f t="shared" si="549"/>
        <v>#REF!</v>
      </c>
      <c r="AP583" s="163"/>
      <c r="AQ583" s="177">
        <v>891.34562509605803</v>
      </c>
      <c r="AR583" s="185">
        <f t="shared" si="550"/>
        <v>0.35653825003842321</v>
      </c>
      <c r="AS583" s="46" t="e">
        <f t="shared" si="617"/>
        <v>#REF!</v>
      </c>
      <c r="AT583" s="185" t="e">
        <f t="shared" si="552"/>
        <v>#REF!</v>
      </c>
      <c r="AU583" s="185"/>
      <c r="AX583" s="168"/>
      <c r="AY583" s="168"/>
    </row>
    <row r="584" spans="1:51" s="12" customFormat="1" ht="13.5" hidden="1" outlineLevel="1" collapsed="1" x14ac:dyDescent="0.15">
      <c r="A584" s="26">
        <v>22032</v>
      </c>
      <c r="B584" s="20" t="s">
        <v>462</v>
      </c>
      <c r="C584" s="16">
        <v>3190</v>
      </c>
      <c r="D584" s="3">
        <v>170</v>
      </c>
      <c r="E584" s="3"/>
      <c r="F584" s="103"/>
      <c r="G584" s="104">
        <v>201</v>
      </c>
      <c r="H584" s="104" t="s">
        <v>421</v>
      </c>
      <c r="I584" s="21">
        <f t="shared" si="532"/>
        <v>17940</v>
      </c>
      <c r="J584" s="3">
        <v>0</v>
      </c>
      <c r="K584" s="15">
        <v>0.1</v>
      </c>
      <c r="L584" s="15">
        <v>0.43</v>
      </c>
      <c r="M584" s="58"/>
      <c r="N584" s="58">
        <v>0.03</v>
      </c>
      <c r="O584" s="92">
        <f t="shared" si="601"/>
        <v>0</v>
      </c>
      <c r="P584" s="92" t="e">
        <f t="shared" si="572"/>
        <v>#REF!</v>
      </c>
      <c r="Q584" s="92" t="e">
        <f t="shared" si="573"/>
        <v>#REF!</v>
      </c>
      <c r="R584" s="92">
        <f t="shared" si="602"/>
        <v>0</v>
      </c>
      <c r="S584" s="92" t="e">
        <f t="shared" si="603"/>
        <v>#REF!</v>
      </c>
      <c r="T584" s="3" t="e">
        <f>#REF!</f>
        <v>#REF!</v>
      </c>
      <c r="U584" s="3" t="e">
        <f>#REF!*D584</f>
        <v>#REF!</v>
      </c>
      <c r="V584" s="3">
        <f t="shared" si="604"/>
        <v>191.4</v>
      </c>
      <c r="W584" s="37" t="e">
        <f t="shared" si="605"/>
        <v>#REF!</v>
      </c>
      <c r="X584" s="60" t="e">
        <f>#REF!</f>
        <v>#REF!</v>
      </c>
      <c r="Y584" s="37" t="e">
        <f t="shared" si="606"/>
        <v>#REF!</v>
      </c>
      <c r="Z584" s="16" t="e">
        <f t="shared" si="607"/>
        <v>#REF!</v>
      </c>
      <c r="AA584" s="36" t="e">
        <f t="shared" si="608"/>
        <v>#REF!</v>
      </c>
      <c r="AB584" s="162"/>
      <c r="AC584" s="16" t="e">
        <f t="shared" si="609"/>
        <v>#REF!</v>
      </c>
      <c r="AD584" s="3" t="e">
        <f t="shared" si="610"/>
        <v>#REF!</v>
      </c>
      <c r="AE584" s="97" t="e">
        <f t="shared" si="610"/>
        <v>#REF!</v>
      </c>
      <c r="AF584" s="97" t="e">
        <f t="shared" si="611"/>
        <v>#REF!</v>
      </c>
      <c r="AG584" s="3" t="e">
        <f t="shared" si="612"/>
        <v>#REF!</v>
      </c>
      <c r="AH584" s="16" t="e">
        <f t="shared" si="613"/>
        <v>#REF!</v>
      </c>
      <c r="AI584" s="16">
        <f t="shared" si="614"/>
        <v>3190</v>
      </c>
      <c r="AK584" s="3">
        <f t="shared" si="615"/>
        <v>2235</v>
      </c>
      <c r="AL584" s="204">
        <f t="shared" si="616"/>
        <v>2233</v>
      </c>
      <c r="AM584" s="46" t="s">
        <v>855</v>
      </c>
      <c r="AN584" s="180" t="e">
        <f t="shared" si="553"/>
        <v>#REF!</v>
      </c>
      <c r="AO584" s="185" t="e">
        <f t="shared" si="549"/>
        <v>#REF!</v>
      </c>
      <c r="AP584" s="163"/>
      <c r="AQ584" s="177">
        <v>1102.917876776394</v>
      </c>
      <c r="AR584" s="185">
        <f t="shared" si="550"/>
        <v>0.34574228112112665</v>
      </c>
      <c r="AS584" s="46" t="e">
        <f t="shared" si="617"/>
        <v>#REF!</v>
      </c>
      <c r="AT584" s="185" t="e">
        <f t="shared" si="552"/>
        <v>#REF!</v>
      </c>
      <c r="AU584" s="185"/>
      <c r="AX584" s="168"/>
      <c r="AY584" s="168"/>
    </row>
    <row r="585" spans="1:51" s="12" customFormat="1" ht="13.5" hidden="1" outlineLevel="1" collapsed="1" x14ac:dyDescent="0.15">
      <c r="A585" s="26">
        <v>22033</v>
      </c>
      <c r="B585" s="20" t="s">
        <v>463</v>
      </c>
      <c r="C585" s="16">
        <v>2500</v>
      </c>
      <c r="D585" s="3">
        <v>90</v>
      </c>
      <c r="E585" s="3"/>
      <c r="F585" s="103"/>
      <c r="G585" s="104">
        <v>206</v>
      </c>
      <c r="H585" s="104" t="s">
        <v>424</v>
      </c>
      <c r="I585" s="21">
        <f t="shared" si="532"/>
        <v>17940</v>
      </c>
      <c r="J585" s="3">
        <v>0</v>
      </c>
      <c r="K585" s="15">
        <v>0.1</v>
      </c>
      <c r="L585" s="15">
        <v>0.43</v>
      </c>
      <c r="M585" s="58"/>
      <c r="N585" s="58">
        <v>0.03</v>
      </c>
      <c r="O585" s="92">
        <f t="shared" si="601"/>
        <v>0</v>
      </c>
      <c r="P585" s="92" t="e">
        <f t="shared" si="572"/>
        <v>#REF!</v>
      </c>
      <c r="Q585" s="92" t="e">
        <f t="shared" si="573"/>
        <v>#REF!</v>
      </c>
      <c r="R585" s="92">
        <f t="shared" si="602"/>
        <v>0</v>
      </c>
      <c r="S585" s="92" t="e">
        <f t="shared" si="603"/>
        <v>#REF!</v>
      </c>
      <c r="T585" s="3" t="e">
        <f>#REF!</f>
        <v>#REF!</v>
      </c>
      <c r="U585" s="3" t="e">
        <f>#REF!*D585</f>
        <v>#REF!</v>
      </c>
      <c r="V585" s="3">
        <f t="shared" si="604"/>
        <v>150</v>
      </c>
      <c r="W585" s="37" t="e">
        <f t="shared" si="605"/>
        <v>#REF!</v>
      </c>
      <c r="X585" s="60" t="e">
        <f>#REF!</f>
        <v>#REF!</v>
      </c>
      <c r="Y585" s="37" t="e">
        <f t="shared" si="606"/>
        <v>#REF!</v>
      </c>
      <c r="Z585" s="16" t="e">
        <f t="shared" si="607"/>
        <v>#REF!</v>
      </c>
      <c r="AA585" s="36" t="e">
        <f t="shared" si="608"/>
        <v>#REF!</v>
      </c>
      <c r="AB585" s="162"/>
      <c r="AC585" s="16" t="e">
        <f t="shared" si="609"/>
        <v>#REF!</v>
      </c>
      <c r="AD585" s="3" t="e">
        <f t="shared" si="610"/>
        <v>#REF!</v>
      </c>
      <c r="AE585" s="97" t="e">
        <f t="shared" si="610"/>
        <v>#REF!</v>
      </c>
      <c r="AF585" s="97" t="e">
        <f t="shared" si="611"/>
        <v>#REF!</v>
      </c>
      <c r="AG585" s="3" t="e">
        <f t="shared" si="612"/>
        <v>#REF!</v>
      </c>
      <c r="AH585" s="16" t="e">
        <f t="shared" si="613"/>
        <v>#REF!</v>
      </c>
      <c r="AI585" s="16">
        <f t="shared" si="614"/>
        <v>2500</v>
      </c>
      <c r="AK585" s="3">
        <f t="shared" si="615"/>
        <v>1750</v>
      </c>
      <c r="AL585" s="204">
        <f t="shared" si="616"/>
        <v>1750</v>
      </c>
      <c r="AM585" s="46" t="s">
        <v>855</v>
      </c>
      <c r="AN585" s="180" t="e">
        <f t="shared" si="553"/>
        <v>#REF!</v>
      </c>
      <c r="AO585" s="185" t="e">
        <f t="shared" si="549"/>
        <v>#REF!</v>
      </c>
      <c r="AP585" s="163"/>
      <c r="AQ585" s="177">
        <v>864.54920909541806</v>
      </c>
      <c r="AR585" s="185">
        <f t="shared" si="550"/>
        <v>0.34581968363816723</v>
      </c>
      <c r="AS585" s="46" t="e">
        <f t="shared" si="617"/>
        <v>#REF!</v>
      </c>
      <c r="AT585" s="185" t="e">
        <f t="shared" si="552"/>
        <v>#REF!</v>
      </c>
      <c r="AU585" s="185"/>
      <c r="AX585" s="168"/>
      <c r="AY585" s="168"/>
    </row>
    <row r="586" spans="1:51" s="12" customFormat="1" ht="13.5" hidden="1" outlineLevel="1" collapsed="1" x14ac:dyDescent="0.15">
      <c r="A586" s="26">
        <v>22034</v>
      </c>
      <c r="B586" s="20" t="s">
        <v>464</v>
      </c>
      <c r="C586" s="16">
        <v>2880</v>
      </c>
      <c r="D586" s="3">
        <v>100</v>
      </c>
      <c r="E586" s="3"/>
      <c r="F586" s="103"/>
      <c r="G586" s="104">
        <v>201</v>
      </c>
      <c r="H586" s="104" t="s">
        <v>421</v>
      </c>
      <c r="I586" s="21">
        <f t="shared" si="532"/>
        <v>17940</v>
      </c>
      <c r="J586" s="3">
        <v>0</v>
      </c>
      <c r="K586" s="15">
        <v>0.1</v>
      </c>
      <c r="L586" s="15">
        <v>0.43</v>
      </c>
      <c r="M586" s="58"/>
      <c r="N586" s="58">
        <v>0.03</v>
      </c>
      <c r="O586" s="92">
        <f t="shared" si="601"/>
        <v>0</v>
      </c>
      <c r="P586" s="92" t="e">
        <f t="shared" si="572"/>
        <v>#REF!</v>
      </c>
      <c r="Q586" s="92" t="e">
        <f t="shared" si="573"/>
        <v>#REF!</v>
      </c>
      <c r="R586" s="92">
        <f t="shared" si="602"/>
        <v>0</v>
      </c>
      <c r="S586" s="92" t="e">
        <f t="shared" si="603"/>
        <v>#REF!</v>
      </c>
      <c r="T586" s="3" t="e">
        <f>#REF!</f>
        <v>#REF!</v>
      </c>
      <c r="U586" s="3" t="e">
        <f>#REF!*D586</f>
        <v>#REF!</v>
      </c>
      <c r="V586" s="3">
        <f t="shared" si="604"/>
        <v>172.79999999999998</v>
      </c>
      <c r="W586" s="37" t="e">
        <f t="shared" si="605"/>
        <v>#REF!</v>
      </c>
      <c r="X586" s="60" t="e">
        <f>#REF!</f>
        <v>#REF!</v>
      </c>
      <c r="Y586" s="37" t="e">
        <f t="shared" si="606"/>
        <v>#REF!</v>
      </c>
      <c r="Z586" s="16" t="e">
        <f t="shared" si="607"/>
        <v>#REF!</v>
      </c>
      <c r="AA586" s="36" t="e">
        <f t="shared" si="608"/>
        <v>#REF!</v>
      </c>
      <c r="AB586" s="162"/>
      <c r="AC586" s="16" t="e">
        <f t="shared" si="609"/>
        <v>#REF!</v>
      </c>
      <c r="AD586" s="3" t="e">
        <f t="shared" si="610"/>
        <v>#REF!</v>
      </c>
      <c r="AE586" s="97" t="e">
        <f t="shared" si="610"/>
        <v>#REF!</v>
      </c>
      <c r="AF586" s="97" t="e">
        <f t="shared" si="611"/>
        <v>#REF!</v>
      </c>
      <c r="AG586" s="3" t="e">
        <f t="shared" si="612"/>
        <v>#REF!</v>
      </c>
      <c r="AH586" s="16" t="e">
        <f t="shared" si="613"/>
        <v>#REF!</v>
      </c>
      <c r="AI586" s="16">
        <f t="shared" si="614"/>
        <v>2880</v>
      </c>
      <c r="AK586" s="3">
        <f t="shared" si="615"/>
        <v>2020</v>
      </c>
      <c r="AL586" s="204">
        <f t="shared" si="616"/>
        <v>2015.9999999999998</v>
      </c>
      <c r="AM586" s="46" t="s">
        <v>855</v>
      </c>
      <c r="AN586" s="180" t="e">
        <f t="shared" si="553"/>
        <v>#REF!</v>
      </c>
      <c r="AO586" s="185" t="e">
        <f t="shared" si="549"/>
        <v>#REF!</v>
      </c>
      <c r="AP586" s="163"/>
      <c r="AQ586" s="177">
        <v>1005.2243742568201</v>
      </c>
      <c r="AR586" s="185">
        <f t="shared" si="550"/>
        <v>0.34903624106139586</v>
      </c>
      <c r="AS586" s="46" t="e">
        <f t="shared" si="617"/>
        <v>#REF!</v>
      </c>
      <c r="AT586" s="185" t="e">
        <f t="shared" si="552"/>
        <v>#REF!</v>
      </c>
      <c r="AU586" s="185"/>
      <c r="AX586" s="168"/>
      <c r="AY586" s="168"/>
    </row>
    <row r="587" spans="1:51" s="12" customFormat="1" ht="13.5" hidden="1" outlineLevel="1" collapsed="1" x14ac:dyDescent="0.15">
      <c r="A587" s="26">
        <v>22035</v>
      </c>
      <c r="B587" s="20" t="s">
        <v>465</v>
      </c>
      <c r="C587" s="16">
        <v>1560</v>
      </c>
      <c r="D587" s="3">
        <v>60</v>
      </c>
      <c r="E587" s="3"/>
      <c r="F587" s="103"/>
      <c r="G587" s="104">
        <v>201</v>
      </c>
      <c r="H587" s="104" t="s">
        <v>421</v>
      </c>
      <c r="I587" s="21">
        <f t="shared" si="532"/>
        <v>17940</v>
      </c>
      <c r="J587" s="3">
        <v>0</v>
      </c>
      <c r="K587" s="15">
        <v>0.1</v>
      </c>
      <c r="L587" s="15">
        <v>0.43</v>
      </c>
      <c r="M587" s="58"/>
      <c r="N587" s="58">
        <v>0.03</v>
      </c>
      <c r="O587" s="92">
        <f t="shared" si="601"/>
        <v>0</v>
      </c>
      <c r="P587" s="92" t="e">
        <f t="shared" si="572"/>
        <v>#REF!</v>
      </c>
      <c r="Q587" s="92" t="e">
        <f t="shared" si="573"/>
        <v>#REF!</v>
      </c>
      <c r="R587" s="92">
        <f t="shared" si="602"/>
        <v>0</v>
      </c>
      <c r="S587" s="92" t="e">
        <f t="shared" si="603"/>
        <v>#REF!</v>
      </c>
      <c r="T587" s="3" t="e">
        <f>#REF!</f>
        <v>#REF!</v>
      </c>
      <c r="U587" s="3" t="e">
        <f>#REF!*D587</f>
        <v>#REF!</v>
      </c>
      <c r="V587" s="3">
        <f t="shared" si="604"/>
        <v>93.6</v>
      </c>
      <c r="W587" s="37" t="e">
        <f t="shared" si="605"/>
        <v>#REF!</v>
      </c>
      <c r="X587" s="60" t="e">
        <f>#REF!</f>
        <v>#REF!</v>
      </c>
      <c r="Y587" s="37" t="e">
        <f t="shared" si="606"/>
        <v>#REF!</v>
      </c>
      <c r="Z587" s="16" t="e">
        <f t="shared" si="607"/>
        <v>#REF!</v>
      </c>
      <c r="AA587" s="36" t="e">
        <f t="shared" si="608"/>
        <v>#REF!</v>
      </c>
      <c r="AB587" s="162"/>
      <c r="AC587" s="16" t="e">
        <f t="shared" si="609"/>
        <v>#REF!</v>
      </c>
      <c r="AD587" s="3" t="e">
        <f t="shared" si="610"/>
        <v>#REF!</v>
      </c>
      <c r="AE587" s="97" t="e">
        <f t="shared" si="610"/>
        <v>#REF!</v>
      </c>
      <c r="AF587" s="97" t="e">
        <f t="shared" si="611"/>
        <v>#REF!</v>
      </c>
      <c r="AG587" s="3" t="e">
        <f t="shared" si="612"/>
        <v>#REF!</v>
      </c>
      <c r="AH587" s="16" t="e">
        <f t="shared" si="613"/>
        <v>#REF!</v>
      </c>
      <c r="AI587" s="16">
        <f t="shared" si="614"/>
        <v>1560</v>
      </c>
      <c r="AK587" s="3">
        <f t="shared" si="615"/>
        <v>1095</v>
      </c>
      <c r="AL587" s="204">
        <f t="shared" si="616"/>
        <v>1092</v>
      </c>
      <c r="AM587" s="46" t="s">
        <v>855</v>
      </c>
      <c r="AN587" s="180" t="e">
        <f t="shared" si="553"/>
        <v>#REF!</v>
      </c>
      <c r="AO587" s="185" t="e">
        <f t="shared" si="549"/>
        <v>#REF!</v>
      </c>
      <c r="AP587" s="163"/>
      <c r="AQ587" s="177">
        <v>525.06017441633207</v>
      </c>
      <c r="AR587" s="185">
        <f t="shared" si="550"/>
        <v>0.33657703488226415</v>
      </c>
      <c r="AS587" s="46" t="e">
        <f t="shared" si="617"/>
        <v>#REF!</v>
      </c>
      <c r="AT587" s="185" t="e">
        <f t="shared" si="552"/>
        <v>#REF!</v>
      </c>
      <c r="AU587" s="185"/>
      <c r="AX587" s="168"/>
      <c r="AY587" s="168"/>
    </row>
    <row r="588" spans="1:51" s="12" customFormat="1" ht="13.5" hidden="1" outlineLevel="1" collapsed="1" x14ac:dyDescent="0.15">
      <c r="A588" s="26">
        <v>22036</v>
      </c>
      <c r="B588" s="20" t="s">
        <v>466</v>
      </c>
      <c r="C588" s="16">
        <v>1400</v>
      </c>
      <c r="D588" s="3">
        <v>60</v>
      </c>
      <c r="E588" s="3"/>
      <c r="F588" s="103"/>
      <c r="G588" s="104">
        <v>201</v>
      </c>
      <c r="H588" s="104" t="s">
        <v>421</v>
      </c>
      <c r="I588" s="21">
        <f t="shared" si="532"/>
        <v>17940</v>
      </c>
      <c r="J588" s="3">
        <v>0</v>
      </c>
      <c r="K588" s="15">
        <v>0.1</v>
      </c>
      <c r="L588" s="15">
        <v>0.43</v>
      </c>
      <c r="M588" s="58"/>
      <c r="N588" s="58">
        <v>0.03</v>
      </c>
      <c r="O588" s="92">
        <f t="shared" si="601"/>
        <v>0</v>
      </c>
      <c r="P588" s="92" t="e">
        <f t="shared" si="572"/>
        <v>#REF!</v>
      </c>
      <c r="Q588" s="92" t="e">
        <f t="shared" si="573"/>
        <v>#REF!</v>
      </c>
      <c r="R588" s="92">
        <f t="shared" si="602"/>
        <v>0</v>
      </c>
      <c r="S588" s="92" t="e">
        <f t="shared" si="603"/>
        <v>#REF!</v>
      </c>
      <c r="T588" s="3" t="e">
        <f>#REF!</f>
        <v>#REF!</v>
      </c>
      <c r="U588" s="3" t="e">
        <f>#REF!*D588</f>
        <v>#REF!</v>
      </c>
      <c r="V588" s="3">
        <f t="shared" si="604"/>
        <v>84</v>
      </c>
      <c r="W588" s="37" t="e">
        <f t="shared" si="605"/>
        <v>#REF!</v>
      </c>
      <c r="X588" s="60" t="e">
        <f>#REF!</f>
        <v>#REF!</v>
      </c>
      <c r="Y588" s="37" t="e">
        <f t="shared" si="606"/>
        <v>#REF!</v>
      </c>
      <c r="Z588" s="16" t="e">
        <f t="shared" si="607"/>
        <v>#REF!</v>
      </c>
      <c r="AA588" s="36" t="e">
        <f t="shared" si="608"/>
        <v>#REF!</v>
      </c>
      <c r="AB588" s="162"/>
      <c r="AC588" s="16" t="e">
        <f t="shared" si="609"/>
        <v>#REF!</v>
      </c>
      <c r="AD588" s="3" t="e">
        <f t="shared" si="610"/>
        <v>#REF!</v>
      </c>
      <c r="AE588" s="97" t="e">
        <f t="shared" si="610"/>
        <v>#REF!</v>
      </c>
      <c r="AF588" s="97" t="e">
        <f t="shared" si="611"/>
        <v>#REF!</v>
      </c>
      <c r="AG588" s="3" t="e">
        <f t="shared" si="612"/>
        <v>#REF!</v>
      </c>
      <c r="AH588" s="16" t="e">
        <f t="shared" si="613"/>
        <v>#REF!</v>
      </c>
      <c r="AI588" s="16">
        <f t="shared" si="614"/>
        <v>1400</v>
      </c>
      <c r="AK588" s="3">
        <f t="shared" si="615"/>
        <v>980</v>
      </c>
      <c r="AL588" s="204">
        <f t="shared" si="616"/>
        <v>979.99999999999989</v>
      </c>
      <c r="AM588" s="46" t="s">
        <v>855</v>
      </c>
      <c r="AN588" s="180" t="e">
        <f t="shared" si="553"/>
        <v>#REF!</v>
      </c>
      <c r="AO588" s="185" t="e">
        <f t="shared" si="549"/>
        <v>#REF!</v>
      </c>
      <c r="AP588" s="163"/>
      <c r="AQ588" s="177">
        <v>464.22817441633197</v>
      </c>
      <c r="AR588" s="185">
        <f t="shared" si="550"/>
        <v>0.33159155315452282</v>
      </c>
      <c r="AS588" s="46" t="e">
        <f t="shared" si="617"/>
        <v>#REF!</v>
      </c>
      <c r="AT588" s="185" t="e">
        <f t="shared" si="552"/>
        <v>#REF!</v>
      </c>
      <c r="AU588" s="185"/>
      <c r="AX588" s="168"/>
      <c r="AY588" s="168"/>
    </row>
    <row r="589" spans="1:51" s="12" customFormat="1" ht="13.5" hidden="1" outlineLevel="1" collapsed="1" x14ac:dyDescent="0.15">
      <c r="A589" s="26">
        <v>22037</v>
      </c>
      <c r="B589" s="20" t="s">
        <v>434</v>
      </c>
      <c r="C589" s="16">
        <v>1400</v>
      </c>
      <c r="D589" s="3">
        <v>60</v>
      </c>
      <c r="E589" s="3"/>
      <c r="F589" s="103"/>
      <c r="G589" s="104">
        <v>206</v>
      </c>
      <c r="H589" s="104" t="s">
        <v>421</v>
      </c>
      <c r="I589" s="21">
        <f t="shared" si="532"/>
        <v>17940</v>
      </c>
      <c r="J589" s="3">
        <v>0</v>
      </c>
      <c r="K589" s="15">
        <v>0.1</v>
      </c>
      <c r="L589" s="15">
        <v>0.43</v>
      </c>
      <c r="M589" s="58"/>
      <c r="N589" s="58">
        <v>0.03</v>
      </c>
      <c r="O589" s="92">
        <f t="shared" si="601"/>
        <v>0</v>
      </c>
      <c r="P589" s="92" t="e">
        <f t="shared" si="572"/>
        <v>#REF!</v>
      </c>
      <c r="Q589" s="92" t="e">
        <f t="shared" si="573"/>
        <v>#REF!</v>
      </c>
      <c r="R589" s="92">
        <f t="shared" si="602"/>
        <v>0</v>
      </c>
      <c r="S589" s="92" t="e">
        <f t="shared" si="603"/>
        <v>#REF!</v>
      </c>
      <c r="T589" s="3" t="e">
        <f>#REF!</f>
        <v>#REF!</v>
      </c>
      <c r="U589" s="3" t="e">
        <f>#REF!*D589</f>
        <v>#REF!</v>
      </c>
      <c r="V589" s="3">
        <f t="shared" si="604"/>
        <v>84</v>
      </c>
      <c r="W589" s="37" t="e">
        <f t="shared" si="605"/>
        <v>#REF!</v>
      </c>
      <c r="X589" s="60" t="e">
        <f>#REF!</f>
        <v>#REF!</v>
      </c>
      <c r="Y589" s="37" t="e">
        <f t="shared" si="606"/>
        <v>#REF!</v>
      </c>
      <c r="Z589" s="16" t="e">
        <f t="shared" si="607"/>
        <v>#REF!</v>
      </c>
      <c r="AA589" s="36" t="e">
        <f t="shared" si="608"/>
        <v>#REF!</v>
      </c>
      <c r="AB589" s="162"/>
      <c r="AC589" s="16" t="e">
        <f t="shared" si="609"/>
        <v>#REF!</v>
      </c>
      <c r="AD589" s="3" t="e">
        <f t="shared" si="610"/>
        <v>#REF!</v>
      </c>
      <c r="AE589" s="97" t="e">
        <f t="shared" si="610"/>
        <v>#REF!</v>
      </c>
      <c r="AF589" s="97" t="e">
        <f t="shared" si="611"/>
        <v>#REF!</v>
      </c>
      <c r="AG589" s="3" t="e">
        <f t="shared" si="612"/>
        <v>#REF!</v>
      </c>
      <c r="AH589" s="16" t="e">
        <f t="shared" si="613"/>
        <v>#REF!</v>
      </c>
      <c r="AI589" s="16">
        <f t="shared" si="614"/>
        <v>1400</v>
      </c>
      <c r="AK589" s="3">
        <f t="shared" si="615"/>
        <v>980</v>
      </c>
      <c r="AL589" s="204">
        <f t="shared" si="616"/>
        <v>979.99999999999989</v>
      </c>
      <c r="AM589" s="46" t="s">
        <v>855</v>
      </c>
      <c r="AN589" s="180" t="e">
        <f t="shared" si="553"/>
        <v>#REF!</v>
      </c>
      <c r="AO589" s="185" t="e">
        <f t="shared" si="549"/>
        <v>#REF!</v>
      </c>
      <c r="AP589" s="163"/>
      <c r="AQ589" s="177">
        <v>488.511083215052</v>
      </c>
      <c r="AR589" s="185">
        <f t="shared" si="550"/>
        <v>0.34893648801075144</v>
      </c>
      <c r="AS589" s="46" t="e">
        <f t="shared" si="617"/>
        <v>#REF!</v>
      </c>
      <c r="AT589" s="185" t="e">
        <f t="shared" si="552"/>
        <v>#REF!</v>
      </c>
      <c r="AU589" s="185"/>
      <c r="AX589" s="168"/>
      <c r="AY589" s="168"/>
    </row>
    <row r="590" spans="1:51" s="12" customFormat="1" ht="13.5" hidden="1" x14ac:dyDescent="0.15">
      <c r="A590" s="25"/>
      <c r="B590" s="56" t="s">
        <v>747</v>
      </c>
      <c r="C590" s="211"/>
      <c r="D590" s="56"/>
      <c r="E590" s="56"/>
      <c r="F590" s="133"/>
      <c r="G590" s="137"/>
      <c r="H590" s="137"/>
      <c r="I590" s="6"/>
      <c r="J590" s="6"/>
      <c r="K590" s="7"/>
      <c r="L590" s="7"/>
      <c r="M590" s="7"/>
      <c r="N590" s="7"/>
      <c r="O590" s="13"/>
      <c r="P590" s="13"/>
      <c r="Q590" s="13"/>
      <c r="R590" s="13"/>
      <c r="S590" s="13"/>
      <c r="T590" s="6"/>
      <c r="U590" s="6"/>
      <c r="V590" s="6"/>
      <c r="W590" s="18"/>
      <c r="X590" s="9"/>
      <c r="Y590" s="18"/>
      <c r="Z590" s="18"/>
      <c r="AA590" s="68"/>
      <c r="AB590" s="69"/>
      <c r="AC590" s="211"/>
      <c r="AD590" s="70"/>
      <c r="AE590" s="96"/>
      <c r="AF590" s="96"/>
      <c r="AG590" s="57"/>
      <c r="AH590" s="211"/>
      <c r="AI590" s="211"/>
      <c r="AK590" s="70"/>
      <c r="AL590" s="204"/>
      <c r="AM590" s="180"/>
      <c r="AN590" s="180"/>
      <c r="AO590" s="182"/>
      <c r="AQ590" s="177"/>
      <c r="AR590" s="185"/>
      <c r="AT590" s="177"/>
      <c r="AU590" s="185"/>
      <c r="AX590" s="188"/>
      <c r="AY590" s="188"/>
    </row>
    <row r="591" spans="1:51" s="12" customFormat="1" ht="13.5" hidden="1" outlineLevel="2" x14ac:dyDescent="0.15">
      <c r="A591" s="29">
        <v>13003</v>
      </c>
      <c r="B591" s="71" t="s">
        <v>672</v>
      </c>
      <c r="C591" s="73">
        <v>200</v>
      </c>
      <c r="D591" s="72">
        <v>5</v>
      </c>
      <c r="E591" s="3"/>
      <c r="F591" s="103"/>
      <c r="G591" s="104" t="s">
        <v>654</v>
      </c>
      <c r="H591" s="104" t="s">
        <v>748</v>
      </c>
      <c r="I591" s="21">
        <f t="shared" ref="I591:I654" si="618">((247*12)+(52*7)+(52*5))*60/12</f>
        <v>17940</v>
      </c>
      <c r="J591" s="3">
        <v>23150</v>
      </c>
      <c r="K591" s="15">
        <v>0.15</v>
      </c>
      <c r="L591" s="15"/>
      <c r="M591" s="58"/>
      <c r="N591" s="58">
        <v>2.5000000000000001E-2</v>
      </c>
      <c r="O591" s="92">
        <f t="shared" ref="O591:O654" si="619">J591/I591*D591</f>
        <v>6.4520624303233003</v>
      </c>
      <c r="P591" s="92" t="e">
        <f t="shared" si="572"/>
        <v>#REF!</v>
      </c>
      <c r="Q591" s="92" t="e">
        <f t="shared" si="573"/>
        <v>#REF!</v>
      </c>
      <c r="R591" s="92">
        <f t="shared" ref="R591:R654" si="620">(C591*M591)</f>
        <v>0</v>
      </c>
      <c r="S591" s="92" t="e">
        <f t="shared" ref="S591:S654" si="621">(C591-T591-U591)*N591</f>
        <v>#REF!</v>
      </c>
      <c r="T591" s="3" t="e">
        <f>#REF!</f>
        <v>#REF!</v>
      </c>
      <c r="U591" s="3" t="e">
        <f>#REF!*D591</f>
        <v>#REF!</v>
      </c>
      <c r="V591" s="3">
        <f t="shared" si="604"/>
        <v>12</v>
      </c>
      <c r="W591" s="37" t="e">
        <f t="shared" ref="W591:W654" si="622">SUM(O591:V591)</f>
        <v>#REF!</v>
      </c>
      <c r="X591" s="60" t="e">
        <f>#REF!</f>
        <v>#REF!</v>
      </c>
      <c r="Y591" s="37" t="e">
        <f>X591*O591</f>
        <v>#REF!</v>
      </c>
      <c r="Z591" s="16" t="e">
        <f t="shared" ref="Z591:Z654" si="623">W591+Y591</f>
        <v>#REF!</v>
      </c>
      <c r="AA591" s="36" t="e">
        <f t="shared" ref="AA591:AA654" si="624">(C591-Z591)/Z591</f>
        <v>#REF!</v>
      </c>
      <c r="AB591" s="49"/>
      <c r="AC591" s="16" t="e">
        <f t="shared" ref="AC591:AC654" si="625">AD591+AE591+AF591</f>
        <v>#REF!</v>
      </c>
      <c r="AD591" s="3" t="e">
        <f t="shared" ref="AD591:AE622" si="626">T591</f>
        <v>#REF!</v>
      </c>
      <c r="AE591" s="97" t="e">
        <f t="shared" si="626"/>
        <v>#REF!</v>
      </c>
      <c r="AF591" s="97" t="e">
        <f t="shared" ref="AF591:AF654" si="627">(C591-Z591)*0.15</f>
        <v>#REF!</v>
      </c>
      <c r="AG591" s="3" t="e">
        <f t="shared" ref="AG591:AG654" si="628">AE591+AF591</f>
        <v>#REF!</v>
      </c>
      <c r="AH591" s="16" t="e">
        <f t="shared" ref="AH591:AH654" si="629">AI591-AC591</f>
        <v>#REF!</v>
      </c>
      <c r="AI591" s="16">
        <f t="shared" ref="AI591:AI654" si="630">C591</f>
        <v>200</v>
      </c>
      <c r="AK591" s="3" t="s">
        <v>40</v>
      </c>
      <c r="AL591" s="204"/>
      <c r="AM591" s="180"/>
      <c r="AN591" s="180"/>
      <c r="AO591" s="182"/>
      <c r="AQ591" s="177"/>
      <c r="AR591" s="185"/>
      <c r="AT591" s="177"/>
      <c r="AU591" s="185"/>
    </row>
    <row r="592" spans="1:51" s="12" customFormat="1" ht="13.5" hidden="1" outlineLevel="2" x14ac:dyDescent="0.15">
      <c r="A592" s="29">
        <v>13004</v>
      </c>
      <c r="B592" s="71" t="s">
        <v>673</v>
      </c>
      <c r="C592" s="73">
        <v>220</v>
      </c>
      <c r="D592" s="72">
        <v>5</v>
      </c>
      <c r="E592" s="3"/>
      <c r="F592" s="103"/>
      <c r="G592" s="104" t="s">
        <v>654</v>
      </c>
      <c r="H592" s="104" t="s">
        <v>748</v>
      </c>
      <c r="I592" s="21">
        <f t="shared" si="618"/>
        <v>17940</v>
      </c>
      <c r="J592" s="3">
        <v>23150</v>
      </c>
      <c r="K592" s="15">
        <v>0.15</v>
      </c>
      <c r="L592" s="15"/>
      <c r="M592" s="58"/>
      <c r="N592" s="58">
        <v>2.5000000000000001E-2</v>
      </c>
      <c r="O592" s="92">
        <f t="shared" si="619"/>
        <v>6.4520624303233003</v>
      </c>
      <c r="P592" s="92" t="e">
        <f t="shared" si="572"/>
        <v>#REF!</v>
      </c>
      <c r="Q592" s="92" t="e">
        <f t="shared" si="573"/>
        <v>#REF!</v>
      </c>
      <c r="R592" s="92">
        <f t="shared" si="620"/>
        <v>0</v>
      </c>
      <c r="S592" s="92" t="e">
        <f t="shared" si="621"/>
        <v>#REF!</v>
      </c>
      <c r="T592" s="3" t="e">
        <f>#REF!</f>
        <v>#REF!</v>
      </c>
      <c r="U592" s="3" t="e">
        <f>#REF!*D592</f>
        <v>#REF!</v>
      </c>
      <c r="V592" s="3">
        <f t="shared" si="604"/>
        <v>13.2</v>
      </c>
      <c r="W592" s="37" t="e">
        <f t="shared" si="622"/>
        <v>#REF!</v>
      </c>
      <c r="X592" s="60" t="e">
        <f>#REF!</f>
        <v>#REF!</v>
      </c>
      <c r="Y592" s="37" t="e">
        <f t="shared" ref="Y592:Y655" si="631">X592*O592</f>
        <v>#REF!</v>
      </c>
      <c r="Z592" s="16" t="e">
        <f t="shared" si="623"/>
        <v>#REF!</v>
      </c>
      <c r="AA592" s="36" t="e">
        <f t="shared" si="624"/>
        <v>#REF!</v>
      </c>
      <c r="AB592" s="49"/>
      <c r="AC592" s="16" t="e">
        <f t="shared" si="625"/>
        <v>#REF!</v>
      </c>
      <c r="AD592" s="3" t="e">
        <f t="shared" si="626"/>
        <v>#REF!</v>
      </c>
      <c r="AE592" s="97" t="e">
        <f t="shared" si="626"/>
        <v>#REF!</v>
      </c>
      <c r="AF592" s="97" t="e">
        <f t="shared" si="627"/>
        <v>#REF!</v>
      </c>
      <c r="AG592" s="3" t="e">
        <f t="shared" si="628"/>
        <v>#REF!</v>
      </c>
      <c r="AH592" s="16" t="e">
        <f t="shared" si="629"/>
        <v>#REF!</v>
      </c>
      <c r="AI592" s="16">
        <f t="shared" si="630"/>
        <v>220</v>
      </c>
      <c r="AK592" s="3" t="s">
        <v>40</v>
      </c>
      <c r="AL592" s="204"/>
      <c r="AM592" s="180"/>
      <c r="AN592" s="180"/>
      <c r="AO592" s="182"/>
      <c r="AQ592" s="177"/>
      <c r="AR592" s="185"/>
      <c r="AT592" s="177"/>
      <c r="AU592" s="185"/>
    </row>
    <row r="593" spans="1:47" s="12" customFormat="1" ht="13.5" hidden="1" outlineLevel="2" x14ac:dyDescent="0.15">
      <c r="A593" s="29">
        <v>13005</v>
      </c>
      <c r="B593" s="71" t="s">
        <v>164</v>
      </c>
      <c r="C593" s="73">
        <v>530</v>
      </c>
      <c r="D593" s="72">
        <v>15</v>
      </c>
      <c r="E593" s="3"/>
      <c r="F593" s="103"/>
      <c r="G593" s="104" t="s">
        <v>654</v>
      </c>
      <c r="H593" s="104" t="s">
        <v>748</v>
      </c>
      <c r="I593" s="21">
        <f t="shared" si="618"/>
        <v>17940</v>
      </c>
      <c r="J593" s="3">
        <v>23150</v>
      </c>
      <c r="K593" s="15">
        <v>0.15</v>
      </c>
      <c r="L593" s="15"/>
      <c r="M593" s="58"/>
      <c r="N593" s="58">
        <v>2.5000000000000001E-2</v>
      </c>
      <c r="O593" s="92">
        <f t="shared" si="619"/>
        <v>19.356187290969899</v>
      </c>
      <c r="P593" s="92" t="e">
        <f t="shared" si="572"/>
        <v>#REF!</v>
      </c>
      <c r="Q593" s="92" t="e">
        <f t="shared" si="573"/>
        <v>#REF!</v>
      </c>
      <c r="R593" s="92">
        <f t="shared" si="620"/>
        <v>0</v>
      </c>
      <c r="S593" s="92" t="e">
        <f t="shared" si="621"/>
        <v>#REF!</v>
      </c>
      <c r="T593" s="3" t="e">
        <f>#REF!</f>
        <v>#REF!</v>
      </c>
      <c r="U593" s="3" t="e">
        <f>#REF!*D593</f>
        <v>#REF!</v>
      </c>
      <c r="V593" s="3">
        <f t="shared" si="604"/>
        <v>31.799999999999997</v>
      </c>
      <c r="W593" s="37" t="e">
        <f t="shared" si="622"/>
        <v>#REF!</v>
      </c>
      <c r="X593" s="60" t="e">
        <f>#REF!</f>
        <v>#REF!</v>
      </c>
      <c r="Y593" s="37" t="e">
        <f t="shared" si="631"/>
        <v>#REF!</v>
      </c>
      <c r="Z593" s="16" t="e">
        <f t="shared" si="623"/>
        <v>#REF!</v>
      </c>
      <c r="AA593" s="36" t="e">
        <f t="shared" si="624"/>
        <v>#REF!</v>
      </c>
      <c r="AB593" s="49"/>
      <c r="AC593" s="16" t="e">
        <f t="shared" si="625"/>
        <v>#REF!</v>
      </c>
      <c r="AD593" s="3" t="e">
        <f t="shared" si="626"/>
        <v>#REF!</v>
      </c>
      <c r="AE593" s="97" t="e">
        <f t="shared" si="626"/>
        <v>#REF!</v>
      </c>
      <c r="AF593" s="97" t="e">
        <f t="shared" si="627"/>
        <v>#REF!</v>
      </c>
      <c r="AG593" s="3" t="e">
        <f t="shared" si="628"/>
        <v>#REF!</v>
      </c>
      <c r="AH593" s="16" t="e">
        <f t="shared" si="629"/>
        <v>#REF!</v>
      </c>
      <c r="AI593" s="16">
        <f t="shared" si="630"/>
        <v>530</v>
      </c>
      <c r="AK593" s="3" t="s">
        <v>40</v>
      </c>
      <c r="AL593" s="204"/>
      <c r="AM593" s="180"/>
      <c r="AN593" s="180"/>
      <c r="AO593" s="182"/>
      <c r="AQ593" s="177"/>
      <c r="AR593" s="185"/>
      <c r="AT593" s="177"/>
      <c r="AU593" s="185"/>
    </row>
    <row r="594" spans="1:47" s="12" customFormat="1" ht="13.5" hidden="1" outlineLevel="2" x14ac:dyDescent="0.15">
      <c r="A594" s="29">
        <v>13006</v>
      </c>
      <c r="B594" s="74" t="s">
        <v>674</v>
      </c>
      <c r="C594" s="113">
        <v>1000</v>
      </c>
      <c r="D594" s="75">
        <v>20</v>
      </c>
      <c r="E594" s="3"/>
      <c r="F594" s="103"/>
      <c r="G594" s="104" t="s">
        <v>654</v>
      </c>
      <c r="H594" s="104" t="s">
        <v>748</v>
      </c>
      <c r="I594" s="21">
        <f t="shared" si="618"/>
        <v>17940</v>
      </c>
      <c r="J594" s="3">
        <v>23150</v>
      </c>
      <c r="K594" s="15">
        <v>0.15</v>
      </c>
      <c r="L594" s="15"/>
      <c r="M594" s="58"/>
      <c r="N594" s="58">
        <v>2.5000000000000001E-2</v>
      </c>
      <c r="O594" s="92">
        <f t="shared" si="619"/>
        <v>25.808249721293201</v>
      </c>
      <c r="P594" s="92" t="e">
        <f t="shared" si="572"/>
        <v>#REF!</v>
      </c>
      <c r="Q594" s="92" t="e">
        <f t="shared" si="573"/>
        <v>#REF!</v>
      </c>
      <c r="R594" s="92">
        <f t="shared" si="620"/>
        <v>0</v>
      </c>
      <c r="S594" s="92" t="e">
        <f t="shared" si="621"/>
        <v>#REF!</v>
      </c>
      <c r="T594" s="3" t="e">
        <f>#REF!</f>
        <v>#REF!</v>
      </c>
      <c r="U594" s="3" t="e">
        <f>#REF!*D594</f>
        <v>#REF!</v>
      </c>
      <c r="V594" s="3">
        <f t="shared" si="604"/>
        <v>60</v>
      </c>
      <c r="W594" s="37" t="e">
        <f t="shared" si="622"/>
        <v>#REF!</v>
      </c>
      <c r="X594" s="60" t="e">
        <f>#REF!</f>
        <v>#REF!</v>
      </c>
      <c r="Y594" s="37" t="e">
        <f t="shared" si="631"/>
        <v>#REF!</v>
      </c>
      <c r="Z594" s="16" t="e">
        <f t="shared" si="623"/>
        <v>#REF!</v>
      </c>
      <c r="AA594" s="36" t="e">
        <f t="shared" si="624"/>
        <v>#REF!</v>
      </c>
      <c r="AB594" s="49"/>
      <c r="AC594" s="16" t="e">
        <f t="shared" si="625"/>
        <v>#REF!</v>
      </c>
      <c r="AD594" s="3" t="e">
        <f t="shared" si="626"/>
        <v>#REF!</v>
      </c>
      <c r="AE594" s="97" t="e">
        <f t="shared" si="626"/>
        <v>#REF!</v>
      </c>
      <c r="AF594" s="97" t="e">
        <f t="shared" si="627"/>
        <v>#REF!</v>
      </c>
      <c r="AG594" s="3" t="e">
        <f t="shared" si="628"/>
        <v>#REF!</v>
      </c>
      <c r="AH594" s="16" t="e">
        <f t="shared" si="629"/>
        <v>#REF!</v>
      </c>
      <c r="AI594" s="16">
        <f t="shared" si="630"/>
        <v>1000</v>
      </c>
      <c r="AK594" s="3" t="s">
        <v>40</v>
      </c>
      <c r="AL594" s="204"/>
      <c r="AM594" s="180"/>
      <c r="AN594" s="180"/>
      <c r="AO594" s="182"/>
      <c r="AQ594" s="177"/>
      <c r="AR594" s="185"/>
      <c r="AT594" s="177"/>
      <c r="AU594" s="185"/>
    </row>
    <row r="595" spans="1:47" s="12" customFormat="1" ht="13.5" hidden="1" outlineLevel="2" x14ac:dyDescent="0.15">
      <c r="A595" s="29">
        <v>13007</v>
      </c>
      <c r="B595" s="71" t="s">
        <v>675</v>
      </c>
      <c r="C595" s="73">
        <v>300</v>
      </c>
      <c r="D595" s="72">
        <v>15</v>
      </c>
      <c r="E595" s="3"/>
      <c r="F595" s="103"/>
      <c r="G595" s="104" t="s">
        <v>654</v>
      </c>
      <c r="H595" s="104" t="s">
        <v>748</v>
      </c>
      <c r="I595" s="21">
        <f t="shared" si="618"/>
        <v>17940</v>
      </c>
      <c r="J595" s="3">
        <v>23150</v>
      </c>
      <c r="K595" s="15">
        <v>0.15</v>
      </c>
      <c r="L595" s="15"/>
      <c r="M595" s="58"/>
      <c r="N595" s="58">
        <v>2.5000000000000001E-2</v>
      </c>
      <c r="O595" s="92">
        <f t="shared" si="619"/>
        <v>19.356187290969899</v>
      </c>
      <c r="P595" s="92" t="e">
        <f t="shared" si="572"/>
        <v>#REF!</v>
      </c>
      <c r="Q595" s="92" t="e">
        <f t="shared" si="573"/>
        <v>#REF!</v>
      </c>
      <c r="R595" s="92">
        <f t="shared" si="620"/>
        <v>0</v>
      </c>
      <c r="S595" s="92" t="e">
        <f t="shared" si="621"/>
        <v>#REF!</v>
      </c>
      <c r="T595" s="3" t="e">
        <f>#REF!</f>
        <v>#REF!</v>
      </c>
      <c r="U595" s="3" t="e">
        <f>#REF!*D595</f>
        <v>#REF!</v>
      </c>
      <c r="V595" s="3">
        <f t="shared" si="604"/>
        <v>18</v>
      </c>
      <c r="W595" s="37" t="e">
        <f t="shared" si="622"/>
        <v>#REF!</v>
      </c>
      <c r="X595" s="60" t="e">
        <f>#REF!</f>
        <v>#REF!</v>
      </c>
      <c r="Y595" s="37" t="e">
        <f t="shared" si="631"/>
        <v>#REF!</v>
      </c>
      <c r="Z595" s="16" t="e">
        <f t="shared" si="623"/>
        <v>#REF!</v>
      </c>
      <c r="AA595" s="36" t="e">
        <f t="shared" si="624"/>
        <v>#REF!</v>
      </c>
      <c r="AB595" s="49"/>
      <c r="AC595" s="16" t="e">
        <f t="shared" si="625"/>
        <v>#REF!</v>
      </c>
      <c r="AD595" s="3" t="e">
        <f t="shared" si="626"/>
        <v>#REF!</v>
      </c>
      <c r="AE595" s="97" t="e">
        <f t="shared" si="626"/>
        <v>#REF!</v>
      </c>
      <c r="AF595" s="97" t="e">
        <f t="shared" si="627"/>
        <v>#REF!</v>
      </c>
      <c r="AG595" s="3" t="e">
        <f t="shared" si="628"/>
        <v>#REF!</v>
      </c>
      <c r="AH595" s="16" t="e">
        <f t="shared" si="629"/>
        <v>#REF!</v>
      </c>
      <c r="AI595" s="16">
        <f t="shared" si="630"/>
        <v>300</v>
      </c>
      <c r="AK595" s="3" t="s">
        <v>40</v>
      </c>
      <c r="AL595" s="204"/>
      <c r="AM595" s="180"/>
      <c r="AN595" s="180"/>
      <c r="AO595" s="182"/>
      <c r="AQ595" s="177"/>
      <c r="AR595" s="185"/>
      <c r="AT595" s="177"/>
      <c r="AU595" s="185"/>
    </row>
    <row r="596" spans="1:47" s="12" customFormat="1" ht="13.5" hidden="1" outlineLevel="2" x14ac:dyDescent="0.15">
      <c r="A596" s="29">
        <v>13008</v>
      </c>
      <c r="B596" s="76" t="s">
        <v>676</v>
      </c>
      <c r="C596" s="73">
        <v>300</v>
      </c>
      <c r="D596" s="72">
        <v>20</v>
      </c>
      <c r="E596" s="3"/>
      <c r="F596" s="103"/>
      <c r="G596" s="104" t="s">
        <v>654</v>
      </c>
      <c r="H596" s="104" t="s">
        <v>748</v>
      </c>
      <c r="I596" s="21">
        <f t="shared" si="618"/>
        <v>17940</v>
      </c>
      <c r="J596" s="3">
        <v>23150</v>
      </c>
      <c r="K596" s="15">
        <v>0.15</v>
      </c>
      <c r="L596" s="15"/>
      <c r="M596" s="58"/>
      <c r="N596" s="58">
        <v>2.5000000000000001E-2</v>
      </c>
      <c r="O596" s="92">
        <f t="shared" si="619"/>
        <v>25.808249721293201</v>
      </c>
      <c r="P596" s="92" t="e">
        <f t="shared" si="572"/>
        <v>#REF!</v>
      </c>
      <c r="Q596" s="92" t="e">
        <f t="shared" si="573"/>
        <v>#REF!</v>
      </c>
      <c r="R596" s="92">
        <f t="shared" si="620"/>
        <v>0</v>
      </c>
      <c r="S596" s="92" t="e">
        <f t="shared" si="621"/>
        <v>#REF!</v>
      </c>
      <c r="T596" s="3" t="e">
        <f>#REF!</f>
        <v>#REF!</v>
      </c>
      <c r="U596" s="3" t="e">
        <f>#REF!*D596</f>
        <v>#REF!</v>
      </c>
      <c r="V596" s="3">
        <f t="shared" si="604"/>
        <v>18</v>
      </c>
      <c r="W596" s="37" t="e">
        <f t="shared" si="622"/>
        <v>#REF!</v>
      </c>
      <c r="X596" s="60" t="e">
        <f>#REF!</f>
        <v>#REF!</v>
      </c>
      <c r="Y596" s="37" t="e">
        <f t="shared" si="631"/>
        <v>#REF!</v>
      </c>
      <c r="Z596" s="16" t="e">
        <f t="shared" si="623"/>
        <v>#REF!</v>
      </c>
      <c r="AA596" s="36" t="e">
        <f t="shared" si="624"/>
        <v>#REF!</v>
      </c>
      <c r="AB596" s="49"/>
      <c r="AC596" s="16" t="e">
        <f t="shared" si="625"/>
        <v>#REF!</v>
      </c>
      <c r="AD596" s="3" t="e">
        <f t="shared" si="626"/>
        <v>#REF!</v>
      </c>
      <c r="AE596" s="97" t="e">
        <f t="shared" si="626"/>
        <v>#REF!</v>
      </c>
      <c r="AF596" s="97" t="e">
        <f t="shared" si="627"/>
        <v>#REF!</v>
      </c>
      <c r="AG596" s="3" t="e">
        <f t="shared" si="628"/>
        <v>#REF!</v>
      </c>
      <c r="AH596" s="16" t="e">
        <f t="shared" si="629"/>
        <v>#REF!</v>
      </c>
      <c r="AI596" s="16">
        <f t="shared" si="630"/>
        <v>300</v>
      </c>
      <c r="AK596" s="3" t="s">
        <v>40</v>
      </c>
      <c r="AL596" s="204"/>
      <c r="AM596" s="180"/>
      <c r="AN596" s="180"/>
      <c r="AO596" s="182"/>
      <c r="AQ596" s="177"/>
      <c r="AR596" s="185"/>
      <c r="AT596" s="177"/>
      <c r="AU596" s="185"/>
    </row>
    <row r="597" spans="1:47" s="12" customFormat="1" ht="13.5" hidden="1" outlineLevel="2" x14ac:dyDescent="0.15">
      <c r="A597" s="29">
        <v>13009</v>
      </c>
      <c r="B597" s="71" t="s">
        <v>677</v>
      </c>
      <c r="C597" s="73">
        <v>700</v>
      </c>
      <c r="D597" s="72">
        <v>25</v>
      </c>
      <c r="E597" s="3"/>
      <c r="F597" s="103"/>
      <c r="G597" s="104" t="s">
        <v>654</v>
      </c>
      <c r="H597" s="104" t="s">
        <v>748</v>
      </c>
      <c r="I597" s="21">
        <f t="shared" si="618"/>
        <v>17940</v>
      </c>
      <c r="J597" s="3">
        <v>23150</v>
      </c>
      <c r="K597" s="15">
        <v>0.15</v>
      </c>
      <c r="L597" s="15"/>
      <c r="M597" s="58"/>
      <c r="N597" s="58">
        <v>2.5000000000000001E-2</v>
      </c>
      <c r="O597" s="92">
        <f t="shared" si="619"/>
        <v>32.260312151616496</v>
      </c>
      <c r="P597" s="92" t="e">
        <f t="shared" si="572"/>
        <v>#REF!</v>
      </c>
      <c r="Q597" s="92" t="e">
        <f t="shared" si="573"/>
        <v>#REF!</v>
      </c>
      <c r="R597" s="92">
        <f t="shared" si="620"/>
        <v>0</v>
      </c>
      <c r="S597" s="92" t="e">
        <f t="shared" si="621"/>
        <v>#REF!</v>
      </c>
      <c r="T597" s="3" t="e">
        <f>#REF!</f>
        <v>#REF!</v>
      </c>
      <c r="U597" s="3" t="e">
        <f>#REF!*D597</f>
        <v>#REF!</v>
      </c>
      <c r="V597" s="3">
        <f t="shared" si="604"/>
        <v>42</v>
      </c>
      <c r="W597" s="37" t="e">
        <f t="shared" si="622"/>
        <v>#REF!</v>
      </c>
      <c r="X597" s="60" t="e">
        <f>#REF!</f>
        <v>#REF!</v>
      </c>
      <c r="Y597" s="37" t="e">
        <f t="shared" si="631"/>
        <v>#REF!</v>
      </c>
      <c r="Z597" s="16" t="e">
        <f t="shared" si="623"/>
        <v>#REF!</v>
      </c>
      <c r="AA597" s="36" t="e">
        <f t="shared" si="624"/>
        <v>#REF!</v>
      </c>
      <c r="AB597" s="49"/>
      <c r="AC597" s="16" t="e">
        <f t="shared" si="625"/>
        <v>#REF!</v>
      </c>
      <c r="AD597" s="3" t="e">
        <f t="shared" si="626"/>
        <v>#REF!</v>
      </c>
      <c r="AE597" s="97" t="e">
        <f t="shared" si="626"/>
        <v>#REF!</v>
      </c>
      <c r="AF597" s="97" t="e">
        <f t="shared" si="627"/>
        <v>#REF!</v>
      </c>
      <c r="AG597" s="3" t="e">
        <f t="shared" si="628"/>
        <v>#REF!</v>
      </c>
      <c r="AH597" s="16" t="e">
        <f t="shared" si="629"/>
        <v>#REF!</v>
      </c>
      <c r="AI597" s="16">
        <f t="shared" si="630"/>
        <v>700</v>
      </c>
      <c r="AK597" s="3" t="s">
        <v>40</v>
      </c>
      <c r="AL597" s="204"/>
      <c r="AM597" s="180"/>
      <c r="AN597" s="180"/>
      <c r="AO597" s="182"/>
      <c r="AQ597" s="177"/>
      <c r="AR597" s="185"/>
      <c r="AT597" s="177"/>
      <c r="AU597" s="185"/>
    </row>
    <row r="598" spans="1:47" s="12" customFormat="1" ht="13.5" hidden="1" outlineLevel="2" x14ac:dyDescent="0.15">
      <c r="A598" s="29">
        <v>13010</v>
      </c>
      <c r="B598" s="71" t="s">
        <v>678</v>
      </c>
      <c r="C598" s="73">
        <v>400</v>
      </c>
      <c r="D598" s="72">
        <v>25</v>
      </c>
      <c r="E598" s="3"/>
      <c r="F598" s="103"/>
      <c r="G598" s="104" t="s">
        <v>654</v>
      </c>
      <c r="H598" s="104" t="s">
        <v>748</v>
      </c>
      <c r="I598" s="21">
        <f t="shared" si="618"/>
        <v>17940</v>
      </c>
      <c r="J598" s="3">
        <v>23150</v>
      </c>
      <c r="K598" s="15">
        <v>0.15</v>
      </c>
      <c r="L598" s="15"/>
      <c r="M598" s="58"/>
      <c r="N598" s="58">
        <v>2.5000000000000001E-2</v>
      </c>
      <c r="O598" s="92">
        <f t="shared" si="619"/>
        <v>32.260312151616496</v>
      </c>
      <c r="P598" s="92" t="e">
        <f t="shared" si="572"/>
        <v>#REF!</v>
      </c>
      <c r="Q598" s="92" t="e">
        <f t="shared" si="573"/>
        <v>#REF!</v>
      </c>
      <c r="R598" s="92">
        <f t="shared" si="620"/>
        <v>0</v>
      </c>
      <c r="S598" s="92" t="e">
        <f t="shared" si="621"/>
        <v>#REF!</v>
      </c>
      <c r="T598" s="3" t="e">
        <f>#REF!</f>
        <v>#REF!</v>
      </c>
      <c r="U598" s="3" t="e">
        <f>#REF!*D598</f>
        <v>#REF!</v>
      </c>
      <c r="V598" s="3">
        <f t="shared" si="604"/>
        <v>24</v>
      </c>
      <c r="W598" s="37" t="e">
        <f t="shared" si="622"/>
        <v>#REF!</v>
      </c>
      <c r="X598" s="60" t="e">
        <f>#REF!</f>
        <v>#REF!</v>
      </c>
      <c r="Y598" s="37" t="e">
        <f t="shared" si="631"/>
        <v>#REF!</v>
      </c>
      <c r="Z598" s="16" t="e">
        <f t="shared" si="623"/>
        <v>#REF!</v>
      </c>
      <c r="AA598" s="36" t="e">
        <f t="shared" si="624"/>
        <v>#REF!</v>
      </c>
      <c r="AB598" s="49"/>
      <c r="AC598" s="16" t="e">
        <f t="shared" si="625"/>
        <v>#REF!</v>
      </c>
      <c r="AD598" s="3" t="e">
        <f t="shared" si="626"/>
        <v>#REF!</v>
      </c>
      <c r="AE598" s="97" t="e">
        <f t="shared" si="626"/>
        <v>#REF!</v>
      </c>
      <c r="AF598" s="97" t="e">
        <f t="shared" si="627"/>
        <v>#REF!</v>
      </c>
      <c r="AG598" s="3" t="e">
        <f t="shared" si="628"/>
        <v>#REF!</v>
      </c>
      <c r="AH598" s="16" t="e">
        <f t="shared" si="629"/>
        <v>#REF!</v>
      </c>
      <c r="AI598" s="16">
        <f t="shared" si="630"/>
        <v>400</v>
      </c>
      <c r="AK598" s="3" t="s">
        <v>40</v>
      </c>
      <c r="AL598" s="204"/>
      <c r="AM598" s="180"/>
      <c r="AN598" s="180"/>
      <c r="AO598" s="182"/>
      <c r="AQ598" s="177"/>
      <c r="AR598" s="185"/>
      <c r="AT598" s="177"/>
      <c r="AU598" s="185"/>
    </row>
    <row r="599" spans="1:47" s="12" customFormat="1" ht="13.5" hidden="1" outlineLevel="2" x14ac:dyDescent="0.15">
      <c r="A599" s="29">
        <v>13011</v>
      </c>
      <c r="B599" s="71" t="s">
        <v>679</v>
      </c>
      <c r="C599" s="73">
        <v>560</v>
      </c>
      <c r="D599" s="72">
        <v>20</v>
      </c>
      <c r="E599" s="3"/>
      <c r="F599" s="103"/>
      <c r="G599" s="104" t="s">
        <v>654</v>
      </c>
      <c r="H599" s="104" t="s">
        <v>749</v>
      </c>
      <c r="I599" s="21">
        <f t="shared" si="618"/>
        <v>17940</v>
      </c>
      <c r="J599" s="3">
        <v>22000</v>
      </c>
      <c r="K599" s="15">
        <v>0.15</v>
      </c>
      <c r="L599" s="15"/>
      <c r="M599" s="58"/>
      <c r="N599" s="58">
        <v>2.5000000000000001E-2</v>
      </c>
      <c r="O599" s="92">
        <f t="shared" si="619"/>
        <v>24.526198439241917</v>
      </c>
      <c r="P599" s="92" t="e">
        <f t="shared" si="572"/>
        <v>#REF!</v>
      </c>
      <c r="Q599" s="92" t="e">
        <f t="shared" si="573"/>
        <v>#REF!</v>
      </c>
      <c r="R599" s="92">
        <f t="shared" si="620"/>
        <v>0</v>
      </c>
      <c r="S599" s="92" t="e">
        <f t="shared" si="621"/>
        <v>#REF!</v>
      </c>
      <c r="T599" s="3" t="e">
        <f>#REF!</f>
        <v>#REF!</v>
      </c>
      <c r="U599" s="3" t="e">
        <f>#REF!*D599</f>
        <v>#REF!</v>
      </c>
      <c r="V599" s="3">
        <f t="shared" si="604"/>
        <v>33.6</v>
      </c>
      <c r="W599" s="37" t="e">
        <f t="shared" si="622"/>
        <v>#REF!</v>
      </c>
      <c r="X599" s="60" t="e">
        <f>#REF!</f>
        <v>#REF!</v>
      </c>
      <c r="Y599" s="37" t="e">
        <f t="shared" si="631"/>
        <v>#REF!</v>
      </c>
      <c r="Z599" s="16" t="e">
        <f t="shared" si="623"/>
        <v>#REF!</v>
      </c>
      <c r="AA599" s="36" t="e">
        <f t="shared" si="624"/>
        <v>#REF!</v>
      </c>
      <c r="AB599" s="49"/>
      <c r="AC599" s="16" t="e">
        <f t="shared" si="625"/>
        <v>#REF!</v>
      </c>
      <c r="AD599" s="3" t="e">
        <f t="shared" si="626"/>
        <v>#REF!</v>
      </c>
      <c r="AE599" s="97" t="e">
        <f t="shared" si="626"/>
        <v>#REF!</v>
      </c>
      <c r="AF599" s="97" t="e">
        <f t="shared" si="627"/>
        <v>#REF!</v>
      </c>
      <c r="AG599" s="3" t="e">
        <f t="shared" si="628"/>
        <v>#REF!</v>
      </c>
      <c r="AH599" s="16" t="e">
        <f t="shared" si="629"/>
        <v>#REF!</v>
      </c>
      <c r="AI599" s="16">
        <f t="shared" si="630"/>
        <v>560</v>
      </c>
      <c r="AK599" s="3" t="s">
        <v>40</v>
      </c>
      <c r="AL599" s="204"/>
      <c r="AM599" s="180"/>
      <c r="AN599" s="180"/>
      <c r="AO599" s="182"/>
      <c r="AQ599" s="177"/>
      <c r="AR599" s="185"/>
      <c r="AT599" s="177"/>
      <c r="AU599" s="185"/>
    </row>
    <row r="600" spans="1:47" s="12" customFormat="1" ht="13.5" hidden="1" outlineLevel="2" x14ac:dyDescent="0.15">
      <c r="A600" s="29">
        <v>13012</v>
      </c>
      <c r="B600" s="71" t="s">
        <v>680</v>
      </c>
      <c r="C600" s="73">
        <v>330</v>
      </c>
      <c r="D600" s="72">
        <v>10</v>
      </c>
      <c r="E600" s="3"/>
      <c r="F600" s="103"/>
      <c r="G600" s="104" t="s">
        <v>654</v>
      </c>
      <c r="H600" s="104" t="s">
        <v>749</v>
      </c>
      <c r="I600" s="21">
        <f t="shared" si="618"/>
        <v>17940</v>
      </c>
      <c r="J600" s="3">
        <v>22000</v>
      </c>
      <c r="K600" s="15">
        <v>0.15</v>
      </c>
      <c r="L600" s="15"/>
      <c r="M600" s="58"/>
      <c r="N600" s="58">
        <v>2.5000000000000001E-2</v>
      </c>
      <c r="O600" s="92">
        <f t="shared" si="619"/>
        <v>12.263099219620958</v>
      </c>
      <c r="P600" s="92" t="e">
        <f t="shared" si="572"/>
        <v>#REF!</v>
      </c>
      <c r="Q600" s="92" t="e">
        <f t="shared" si="573"/>
        <v>#REF!</v>
      </c>
      <c r="R600" s="92">
        <f t="shared" si="620"/>
        <v>0</v>
      </c>
      <c r="S600" s="92" t="e">
        <f t="shared" si="621"/>
        <v>#REF!</v>
      </c>
      <c r="T600" s="3" t="e">
        <f>#REF!</f>
        <v>#REF!</v>
      </c>
      <c r="U600" s="3" t="e">
        <f>#REF!*D600</f>
        <v>#REF!</v>
      </c>
      <c r="V600" s="3">
        <f t="shared" si="604"/>
        <v>19.8</v>
      </c>
      <c r="W600" s="37" t="e">
        <f t="shared" si="622"/>
        <v>#REF!</v>
      </c>
      <c r="X600" s="60" t="e">
        <f>#REF!</f>
        <v>#REF!</v>
      </c>
      <c r="Y600" s="37" t="e">
        <f t="shared" si="631"/>
        <v>#REF!</v>
      </c>
      <c r="Z600" s="16" t="e">
        <f t="shared" si="623"/>
        <v>#REF!</v>
      </c>
      <c r="AA600" s="36" t="e">
        <f t="shared" si="624"/>
        <v>#REF!</v>
      </c>
      <c r="AB600" s="49"/>
      <c r="AC600" s="16" t="e">
        <f t="shared" si="625"/>
        <v>#REF!</v>
      </c>
      <c r="AD600" s="3" t="e">
        <f t="shared" si="626"/>
        <v>#REF!</v>
      </c>
      <c r="AE600" s="97" t="e">
        <f t="shared" si="626"/>
        <v>#REF!</v>
      </c>
      <c r="AF600" s="97" t="e">
        <f t="shared" si="627"/>
        <v>#REF!</v>
      </c>
      <c r="AG600" s="3" t="e">
        <f t="shared" si="628"/>
        <v>#REF!</v>
      </c>
      <c r="AH600" s="16" t="e">
        <f t="shared" si="629"/>
        <v>#REF!</v>
      </c>
      <c r="AI600" s="16">
        <f t="shared" si="630"/>
        <v>330</v>
      </c>
      <c r="AK600" s="3" t="s">
        <v>40</v>
      </c>
      <c r="AL600" s="204"/>
      <c r="AM600" s="180"/>
      <c r="AN600" s="180"/>
      <c r="AO600" s="182"/>
      <c r="AQ600" s="177"/>
      <c r="AR600" s="185"/>
      <c r="AT600" s="177"/>
      <c r="AU600" s="185"/>
    </row>
    <row r="601" spans="1:47" s="12" customFormat="1" ht="13.5" hidden="1" outlineLevel="2" x14ac:dyDescent="0.15">
      <c r="A601" s="29">
        <v>13013</v>
      </c>
      <c r="B601" s="71" t="s">
        <v>681</v>
      </c>
      <c r="C601" s="73">
        <v>360</v>
      </c>
      <c r="D601" s="72">
        <v>10</v>
      </c>
      <c r="E601" s="3"/>
      <c r="F601" s="103"/>
      <c r="G601" s="104" t="s">
        <v>654</v>
      </c>
      <c r="H601" s="104" t="s">
        <v>749</v>
      </c>
      <c r="I601" s="21">
        <f t="shared" si="618"/>
        <v>17940</v>
      </c>
      <c r="J601" s="3">
        <v>22000</v>
      </c>
      <c r="K601" s="15">
        <v>0.15</v>
      </c>
      <c r="L601" s="15"/>
      <c r="M601" s="58"/>
      <c r="N601" s="58">
        <v>2.5000000000000001E-2</v>
      </c>
      <c r="O601" s="92">
        <f t="shared" si="619"/>
        <v>12.263099219620958</v>
      </c>
      <c r="P601" s="92" t="e">
        <f t="shared" si="572"/>
        <v>#REF!</v>
      </c>
      <c r="Q601" s="92" t="e">
        <f t="shared" si="573"/>
        <v>#REF!</v>
      </c>
      <c r="R601" s="92">
        <f t="shared" si="620"/>
        <v>0</v>
      </c>
      <c r="S601" s="92" t="e">
        <f t="shared" si="621"/>
        <v>#REF!</v>
      </c>
      <c r="T601" s="3" t="e">
        <f>#REF!</f>
        <v>#REF!</v>
      </c>
      <c r="U601" s="3" t="e">
        <f>#REF!*D601</f>
        <v>#REF!</v>
      </c>
      <c r="V601" s="3">
        <f t="shared" si="604"/>
        <v>21.599999999999998</v>
      </c>
      <c r="W601" s="37" t="e">
        <f t="shared" si="622"/>
        <v>#REF!</v>
      </c>
      <c r="X601" s="60" t="e">
        <f>#REF!</f>
        <v>#REF!</v>
      </c>
      <c r="Y601" s="37" t="e">
        <f t="shared" si="631"/>
        <v>#REF!</v>
      </c>
      <c r="Z601" s="16" t="e">
        <f t="shared" si="623"/>
        <v>#REF!</v>
      </c>
      <c r="AA601" s="36" t="e">
        <f t="shared" si="624"/>
        <v>#REF!</v>
      </c>
      <c r="AB601" s="49"/>
      <c r="AC601" s="16" t="e">
        <f t="shared" si="625"/>
        <v>#REF!</v>
      </c>
      <c r="AD601" s="3" t="e">
        <f t="shared" si="626"/>
        <v>#REF!</v>
      </c>
      <c r="AE601" s="97" t="e">
        <f t="shared" si="626"/>
        <v>#REF!</v>
      </c>
      <c r="AF601" s="97" t="e">
        <f t="shared" si="627"/>
        <v>#REF!</v>
      </c>
      <c r="AG601" s="3" t="e">
        <f t="shared" si="628"/>
        <v>#REF!</v>
      </c>
      <c r="AH601" s="16" t="e">
        <f t="shared" si="629"/>
        <v>#REF!</v>
      </c>
      <c r="AI601" s="16">
        <f t="shared" si="630"/>
        <v>360</v>
      </c>
      <c r="AK601" s="3" t="s">
        <v>40</v>
      </c>
      <c r="AL601" s="204"/>
      <c r="AM601" s="180"/>
      <c r="AN601" s="180"/>
      <c r="AO601" s="182"/>
      <c r="AQ601" s="177"/>
      <c r="AR601" s="185"/>
      <c r="AT601" s="177"/>
      <c r="AU601" s="185"/>
    </row>
    <row r="602" spans="1:47" s="12" customFormat="1" ht="13.5" hidden="1" outlineLevel="2" x14ac:dyDescent="0.15">
      <c r="A602" s="29">
        <v>13014</v>
      </c>
      <c r="B602" s="71" t="s">
        <v>682</v>
      </c>
      <c r="C602" s="73">
        <v>560</v>
      </c>
      <c r="D602" s="72">
        <v>15</v>
      </c>
      <c r="E602" s="3"/>
      <c r="F602" s="103"/>
      <c r="G602" s="104" t="s">
        <v>654</v>
      </c>
      <c r="H602" s="104" t="s">
        <v>749</v>
      </c>
      <c r="I602" s="21">
        <f t="shared" si="618"/>
        <v>17940</v>
      </c>
      <c r="J602" s="3">
        <v>22000</v>
      </c>
      <c r="K602" s="15">
        <v>0.15</v>
      </c>
      <c r="L602" s="15"/>
      <c r="M602" s="58"/>
      <c r="N602" s="58">
        <v>2.5000000000000001E-2</v>
      </c>
      <c r="O602" s="92">
        <f t="shared" si="619"/>
        <v>18.394648829431439</v>
      </c>
      <c r="P602" s="92" t="e">
        <f t="shared" si="572"/>
        <v>#REF!</v>
      </c>
      <c r="Q602" s="92" t="e">
        <f t="shared" si="573"/>
        <v>#REF!</v>
      </c>
      <c r="R602" s="92">
        <f t="shared" si="620"/>
        <v>0</v>
      </c>
      <c r="S602" s="92" t="e">
        <f t="shared" si="621"/>
        <v>#REF!</v>
      </c>
      <c r="T602" s="3" t="e">
        <f>#REF!</f>
        <v>#REF!</v>
      </c>
      <c r="U602" s="3" t="e">
        <f>#REF!*D602</f>
        <v>#REF!</v>
      </c>
      <c r="V602" s="3">
        <f t="shared" si="604"/>
        <v>33.6</v>
      </c>
      <c r="W602" s="37" t="e">
        <f t="shared" si="622"/>
        <v>#REF!</v>
      </c>
      <c r="X602" s="60" t="e">
        <f>#REF!</f>
        <v>#REF!</v>
      </c>
      <c r="Y602" s="37" t="e">
        <f t="shared" si="631"/>
        <v>#REF!</v>
      </c>
      <c r="Z602" s="16" t="e">
        <f t="shared" si="623"/>
        <v>#REF!</v>
      </c>
      <c r="AA602" s="36" t="e">
        <f t="shared" si="624"/>
        <v>#REF!</v>
      </c>
      <c r="AB602" s="49"/>
      <c r="AC602" s="16" t="e">
        <f t="shared" si="625"/>
        <v>#REF!</v>
      </c>
      <c r="AD602" s="3" t="e">
        <f t="shared" si="626"/>
        <v>#REF!</v>
      </c>
      <c r="AE602" s="97" t="e">
        <f t="shared" si="626"/>
        <v>#REF!</v>
      </c>
      <c r="AF602" s="97" t="e">
        <f t="shared" si="627"/>
        <v>#REF!</v>
      </c>
      <c r="AG602" s="3" t="e">
        <f t="shared" si="628"/>
        <v>#REF!</v>
      </c>
      <c r="AH602" s="16" t="e">
        <f t="shared" si="629"/>
        <v>#REF!</v>
      </c>
      <c r="AI602" s="16">
        <f t="shared" si="630"/>
        <v>560</v>
      </c>
      <c r="AK602" s="3" t="s">
        <v>40</v>
      </c>
      <c r="AL602" s="204"/>
      <c r="AM602" s="180"/>
      <c r="AN602" s="180"/>
      <c r="AO602" s="182"/>
      <c r="AQ602" s="177"/>
      <c r="AR602" s="185"/>
      <c r="AT602" s="177"/>
      <c r="AU602" s="185"/>
    </row>
    <row r="603" spans="1:47" s="12" customFormat="1" ht="13.5" hidden="1" outlineLevel="2" x14ac:dyDescent="0.15">
      <c r="A603" s="29">
        <v>13015</v>
      </c>
      <c r="B603" s="71" t="s">
        <v>683</v>
      </c>
      <c r="C603" s="73">
        <v>560</v>
      </c>
      <c r="D603" s="72">
        <v>20</v>
      </c>
      <c r="E603" s="3"/>
      <c r="F603" s="103"/>
      <c r="G603" s="104" t="s">
        <v>654</v>
      </c>
      <c r="H603" s="104" t="s">
        <v>749</v>
      </c>
      <c r="I603" s="21">
        <f t="shared" si="618"/>
        <v>17940</v>
      </c>
      <c r="J603" s="3">
        <v>22000</v>
      </c>
      <c r="K603" s="15">
        <v>0.15</v>
      </c>
      <c r="L603" s="15"/>
      <c r="M603" s="58"/>
      <c r="N603" s="58">
        <v>2.5000000000000001E-2</v>
      </c>
      <c r="O603" s="92">
        <f t="shared" si="619"/>
        <v>24.526198439241917</v>
      </c>
      <c r="P603" s="92" t="e">
        <f t="shared" si="572"/>
        <v>#REF!</v>
      </c>
      <c r="Q603" s="92" t="e">
        <f t="shared" si="573"/>
        <v>#REF!</v>
      </c>
      <c r="R603" s="92">
        <f t="shared" si="620"/>
        <v>0</v>
      </c>
      <c r="S603" s="92" t="e">
        <f t="shared" si="621"/>
        <v>#REF!</v>
      </c>
      <c r="T603" s="3" t="e">
        <f>#REF!</f>
        <v>#REF!</v>
      </c>
      <c r="U603" s="3" t="e">
        <f>#REF!*D603</f>
        <v>#REF!</v>
      </c>
      <c r="V603" s="3">
        <f t="shared" si="604"/>
        <v>33.6</v>
      </c>
      <c r="W603" s="37" t="e">
        <f t="shared" si="622"/>
        <v>#REF!</v>
      </c>
      <c r="X603" s="60" t="e">
        <f>#REF!</f>
        <v>#REF!</v>
      </c>
      <c r="Y603" s="37" t="e">
        <f t="shared" si="631"/>
        <v>#REF!</v>
      </c>
      <c r="Z603" s="16" t="e">
        <f t="shared" si="623"/>
        <v>#REF!</v>
      </c>
      <c r="AA603" s="36" t="e">
        <f t="shared" si="624"/>
        <v>#REF!</v>
      </c>
      <c r="AB603" s="49"/>
      <c r="AC603" s="16" t="e">
        <f t="shared" si="625"/>
        <v>#REF!</v>
      </c>
      <c r="AD603" s="3" t="e">
        <f t="shared" si="626"/>
        <v>#REF!</v>
      </c>
      <c r="AE603" s="97" t="e">
        <f t="shared" si="626"/>
        <v>#REF!</v>
      </c>
      <c r="AF603" s="97" t="e">
        <f t="shared" si="627"/>
        <v>#REF!</v>
      </c>
      <c r="AG603" s="3" t="e">
        <f t="shared" si="628"/>
        <v>#REF!</v>
      </c>
      <c r="AH603" s="16" t="e">
        <f t="shared" si="629"/>
        <v>#REF!</v>
      </c>
      <c r="AI603" s="16">
        <f t="shared" si="630"/>
        <v>560</v>
      </c>
      <c r="AK603" s="3" t="s">
        <v>40</v>
      </c>
      <c r="AL603" s="204"/>
      <c r="AM603" s="180"/>
      <c r="AN603" s="180"/>
      <c r="AO603" s="182"/>
      <c r="AQ603" s="177"/>
      <c r="AR603" s="185"/>
      <c r="AT603" s="177"/>
      <c r="AU603" s="185"/>
    </row>
    <row r="604" spans="1:47" s="12" customFormat="1" ht="13.5" hidden="1" outlineLevel="2" x14ac:dyDescent="0.15">
      <c r="A604" s="29">
        <v>13016</v>
      </c>
      <c r="B604" s="71" t="s">
        <v>684</v>
      </c>
      <c r="C604" s="73">
        <v>430</v>
      </c>
      <c r="D604" s="72">
        <v>10</v>
      </c>
      <c r="E604" s="3"/>
      <c r="F604" s="103"/>
      <c r="G604" s="104" t="s">
        <v>654</v>
      </c>
      <c r="H604" s="104" t="s">
        <v>749</v>
      </c>
      <c r="I604" s="21">
        <f t="shared" si="618"/>
        <v>17940</v>
      </c>
      <c r="J604" s="3">
        <v>22000</v>
      </c>
      <c r="K604" s="15">
        <v>0.15</v>
      </c>
      <c r="L604" s="15"/>
      <c r="M604" s="58"/>
      <c r="N604" s="58">
        <v>2.5000000000000001E-2</v>
      </c>
      <c r="O604" s="92">
        <f t="shared" si="619"/>
        <v>12.263099219620958</v>
      </c>
      <c r="P604" s="92" t="e">
        <f t="shared" si="572"/>
        <v>#REF!</v>
      </c>
      <c r="Q604" s="92" t="e">
        <f t="shared" si="573"/>
        <v>#REF!</v>
      </c>
      <c r="R604" s="92">
        <f t="shared" si="620"/>
        <v>0</v>
      </c>
      <c r="S604" s="92" t="e">
        <f t="shared" si="621"/>
        <v>#REF!</v>
      </c>
      <c r="T604" s="3" t="e">
        <f>#REF!</f>
        <v>#REF!</v>
      </c>
      <c r="U604" s="3" t="e">
        <f>#REF!*D604</f>
        <v>#REF!</v>
      </c>
      <c r="V604" s="3">
        <f t="shared" si="604"/>
        <v>25.8</v>
      </c>
      <c r="W604" s="37" t="e">
        <f t="shared" si="622"/>
        <v>#REF!</v>
      </c>
      <c r="X604" s="60" t="e">
        <f>#REF!</f>
        <v>#REF!</v>
      </c>
      <c r="Y604" s="37" t="e">
        <f t="shared" si="631"/>
        <v>#REF!</v>
      </c>
      <c r="Z604" s="16" t="e">
        <f t="shared" si="623"/>
        <v>#REF!</v>
      </c>
      <c r="AA604" s="36" t="e">
        <f t="shared" si="624"/>
        <v>#REF!</v>
      </c>
      <c r="AB604" s="49"/>
      <c r="AC604" s="16" t="e">
        <f t="shared" si="625"/>
        <v>#REF!</v>
      </c>
      <c r="AD604" s="3" t="e">
        <f t="shared" si="626"/>
        <v>#REF!</v>
      </c>
      <c r="AE604" s="97" t="e">
        <f t="shared" si="626"/>
        <v>#REF!</v>
      </c>
      <c r="AF604" s="97" t="e">
        <f t="shared" si="627"/>
        <v>#REF!</v>
      </c>
      <c r="AG604" s="3" t="e">
        <f t="shared" si="628"/>
        <v>#REF!</v>
      </c>
      <c r="AH604" s="16" t="e">
        <f t="shared" si="629"/>
        <v>#REF!</v>
      </c>
      <c r="AI604" s="16">
        <f t="shared" si="630"/>
        <v>430</v>
      </c>
      <c r="AK604" s="3" t="s">
        <v>40</v>
      </c>
      <c r="AL604" s="204"/>
      <c r="AM604" s="180"/>
      <c r="AN604" s="180"/>
      <c r="AO604" s="182"/>
      <c r="AQ604" s="177"/>
      <c r="AR604" s="185"/>
      <c r="AT604" s="177"/>
      <c r="AU604" s="185"/>
    </row>
    <row r="605" spans="1:47" s="12" customFormat="1" ht="13.5" hidden="1" outlineLevel="2" x14ac:dyDescent="0.15">
      <c r="A605" s="29">
        <v>13017</v>
      </c>
      <c r="B605" s="71" t="s">
        <v>685</v>
      </c>
      <c r="C605" s="73">
        <v>650</v>
      </c>
      <c r="D605" s="72">
        <v>20</v>
      </c>
      <c r="E605" s="3"/>
      <c r="F605" s="103"/>
      <c r="G605" s="104" t="s">
        <v>654</v>
      </c>
      <c r="H605" s="104" t="s">
        <v>749</v>
      </c>
      <c r="I605" s="21">
        <f t="shared" si="618"/>
        <v>17940</v>
      </c>
      <c r="J605" s="3">
        <v>22000</v>
      </c>
      <c r="K605" s="15">
        <v>0.15</v>
      </c>
      <c r="L605" s="15"/>
      <c r="M605" s="58"/>
      <c r="N605" s="58">
        <v>2.5000000000000001E-2</v>
      </c>
      <c r="O605" s="92">
        <f t="shared" si="619"/>
        <v>24.526198439241917</v>
      </c>
      <c r="P605" s="92" t="e">
        <f t="shared" si="572"/>
        <v>#REF!</v>
      </c>
      <c r="Q605" s="92" t="e">
        <f t="shared" si="573"/>
        <v>#REF!</v>
      </c>
      <c r="R605" s="92">
        <f t="shared" si="620"/>
        <v>0</v>
      </c>
      <c r="S605" s="92" t="e">
        <f t="shared" si="621"/>
        <v>#REF!</v>
      </c>
      <c r="T605" s="3" t="e">
        <f>#REF!</f>
        <v>#REF!</v>
      </c>
      <c r="U605" s="3" t="e">
        <f>#REF!*D605</f>
        <v>#REF!</v>
      </c>
      <c r="V605" s="3">
        <f t="shared" si="604"/>
        <v>39</v>
      </c>
      <c r="W605" s="37" t="e">
        <f t="shared" si="622"/>
        <v>#REF!</v>
      </c>
      <c r="X605" s="60" t="e">
        <f>#REF!</f>
        <v>#REF!</v>
      </c>
      <c r="Y605" s="37" t="e">
        <f t="shared" si="631"/>
        <v>#REF!</v>
      </c>
      <c r="Z605" s="16" t="e">
        <f t="shared" si="623"/>
        <v>#REF!</v>
      </c>
      <c r="AA605" s="36" t="e">
        <f t="shared" si="624"/>
        <v>#REF!</v>
      </c>
      <c r="AB605" s="49"/>
      <c r="AC605" s="16" t="e">
        <f t="shared" si="625"/>
        <v>#REF!</v>
      </c>
      <c r="AD605" s="3" t="e">
        <f t="shared" si="626"/>
        <v>#REF!</v>
      </c>
      <c r="AE605" s="97" t="e">
        <f t="shared" si="626"/>
        <v>#REF!</v>
      </c>
      <c r="AF605" s="97" t="e">
        <f t="shared" si="627"/>
        <v>#REF!</v>
      </c>
      <c r="AG605" s="3" t="e">
        <f t="shared" si="628"/>
        <v>#REF!</v>
      </c>
      <c r="AH605" s="16" t="e">
        <f t="shared" si="629"/>
        <v>#REF!</v>
      </c>
      <c r="AI605" s="16">
        <f t="shared" si="630"/>
        <v>650</v>
      </c>
      <c r="AK605" s="3" t="s">
        <v>40</v>
      </c>
      <c r="AL605" s="204"/>
      <c r="AM605" s="180"/>
      <c r="AN605" s="180"/>
      <c r="AO605" s="182"/>
      <c r="AQ605" s="177"/>
      <c r="AR605" s="185"/>
      <c r="AT605" s="177"/>
      <c r="AU605" s="185"/>
    </row>
    <row r="606" spans="1:47" s="12" customFormat="1" ht="13.5" hidden="1" outlineLevel="2" x14ac:dyDescent="0.15">
      <c r="A606" s="29">
        <v>13018</v>
      </c>
      <c r="B606" s="71" t="s">
        <v>686</v>
      </c>
      <c r="C606" s="73">
        <v>330</v>
      </c>
      <c r="D606" s="72">
        <v>10</v>
      </c>
      <c r="E606" s="3"/>
      <c r="F606" s="103"/>
      <c r="G606" s="104" t="s">
        <v>654</v>
      </c>
      <c r="H606" s="104" t="s">
        <v>749</v>
      </c>
      <c r="I606" s="21">
        <f t="shared" si="618"/>
        <v>17940</v>
      </c>
      <c r="J606" s="3">
        <v>22000</v>
      </c>
      <c r="K606" s="15">
        <v>0.15</v>
      </c>
      <c r="L606" s="15"/>
      <c r="M606" s="58"/>
      <c r="N606" s="58">
        <v>2.5000000000000001E-2</v>
      </c>
      <c r="O606" s="92">
        <f t="shared" si="619"/>
        <v>12.263099219620958</v>
      </c>
      <c r="P606" s="92" t="e">
        <f t="shared" si="572"/>
        <v>#REF!</v>
      </c>
      <c r="Q606" s="92" t="e">
        <f t="shared" si="573"/>
        <v>#REF!</v>
      </c>
      <c r="R606" s="92">
        <f t="shared" si="620"/>
        <v>0</v>
      </c>
      <c r="S606" s="92" t="e">
        <f t="shared" si="621"/>
        <v>#REF!</v>
      </c>
      <c r="T606" s="3" t="e">
        <f>#REF!</f>
        <v>#REF!</v>
      </c>
      <c r="U606" s="3" t="e">
        <f>#REF!*D606</f>
        <v>#REF!</v>
      </c>
      <c r="V606" s="3">
        <f t="shared" si="604"/>
        <v>19.8</v>
      </c>
      <c r="W606" s="37" t="e">
        <f t="shared" si="622"/>
        <v>#REF!</v>
      </c>
      <c r="X606" s="60" t="e">
        <f>#REF!</f>
        <v>#REF!</v>
      </c>
      <c r="Y606" s="37" t="e">
        <f t="shared" si="631"/>
        <v>#REF!</v>
      </c>
      <c r="Z606" s="16" t="e">
        <f t="shared" si="623"/>
        <v>#REF!</v>
      </c>
      <c r="AA606" s="36" t="e">
        <f t="shared" si="624"/>
        <v>#REF!</v>
      </c>
      <c r="AB606" s="49"/>
      <c r="AC606" s="16" t="e">
        <f t="shared" si="625"/>
        <v>#REF!</v>
      </c>
      <c r="AD606" s="3" t="e">
        <f t="shared" si="626"/>
        <v>#REF!</v>
      </c>
      <c r="AE606" s="97" t="e">
        <f t="shared" si="626"/>
        <v>#REF!</v>
      </c>
      <c r="AF606" s="97" t="e">
        <f t="shared" si="627"/>
        <v>#REF!</v>
      </c>
      <c r="AG606" s="3" t="e">
        <f t="shared" si="628"/>
        <v>#REF!</v>
      </c>
      <c r="AH606" s="16" t="e">
        <f t="shared" si="629"/>
        <v>#REF!</v>
      </c>
      <c r="AI606" s="16">
        <f t="shared" si="630"/>
        <v>330</v>
      </c>
      <c r="AK606" s="3" t="s">
        <v>40</v>
      </c>
      <c r="AL606" s="204"/>
      <c r="AM606" s="180"/>
      <c r="AN606" s="180"/>
      <c r="AO606" s="182"/>
      <c r="AQ606" s="177"/>
      <c r="AR606" s="185"/>
      <c r="AT606" s="177"/>
      <c r="AU606" s="185"/>
    </row>
    <row r="607" spans="1:47" s="12" customFormat="1" ht="13.5" hidden="1" outlineLevel="2" x14ac:dyDescent="0.15">
      <c r="A607" s="29">
        <v>13019</v>
      </c>
      <c r="B607" s="71" t="s">
        <v>687</v>
      </c>
      <c r="C607" s="73">
        <v>360</v>
      </c>
      <c r="D607" s="72">
        <v>10</v>
      </c>
      <c r="E607" s="3"/>
      <c r="F607" s="103"/>
      <c r="G607" s="104" t="s">
        <v>654</v>
      </c>
      <c r="H607" s="104" t="s">
        <v>749</v>
      </c>
      <c r="I607" s="21">
        <f t="shared" si="618"/>
        <v>17940</v>
      </c>
      <c r="J607" s="3">
        <v>22000</v>
      </c>
      <c r="K607" s="15">
        <v>0.15</v>
      </c>
      <c r="L607" s="15"/>
      <c r="M607" s="58"/>
      <c r="N607" s="58">
        <v>2.5000000000000001E-2</v>
      </c>
      <c r="O607" s="92">
        <f t="shared" si="619"/>
        <v>12.263099219620958</v>
      </c>
      <c r="P607" s="92" t="e">
        <f t="shared" si="572"/>
        <v>#REF!</v>
      </c>
      <c r="Q607" s="92" t="e">
        <f t="shared" si="573"/>
        <v>#REF!</v>
      </c>
      <c r="R607" s="92">
        <f t="shared" si="620"/>
        <v>0</v>
      </c>
      <c r="S607" s="92" t="e">
        <f t="shared" si="621"/>
        <v>#REF!</v>
      </c>
      <c r="T607" s="3" t="e">
        <f>#REF!</f>
        <v>#REF!</v>
      </c>
      <c r="U607" s="3" t="e">
        <f>#REF!*D607</f>
        <v>#REF!</v>
      </c>
      <c r="V607" s="3">
        <f t="shared" si="604"/>
        <v>21.599999999999998</v>
      </c>
      <c r="W607" s="37" t="e">
        <f t="shared" si="622"/>
        <v>#REF!</v>
      </c>
      <c r="X607" s="60" t="e">
        <f>#REF!</f>
        <v>#REF!</v>
      </c>
      <c r="Y607" s="37" t="e">
        <f t="shared" si="631"/>
        <v>#REF!</v>
      </c>
      <c r="Z607" s="16" t="e">
        <f t="shared" si="623"/>
        <v>#REF!</v>
      </c>
      <c r="AA607" s="36" t="e">
        <f t="shared" si="624"/>
        <v>#REF!</v>
      </c>
      <c r="AB607" s="49"/>
      <c r="AC607" s="16" t="e">
        <f t="shared" si="625"/>
        <v>#REF!</v>
      </c>
      <c r="AD607" s="3" t="e">
        <f t="shared" si="626"/>
        <v>#REF!</v>
      </c>
      <c r="AE607" s="97" t="e">
        <f t="shared" si="626"/>
        <v>#REF!</v>
      </c>
      <c r="AF607" s="97" t="e">
        <f t="shared" si="627"/>
        <v>#REF!</v>
      </c>
      <c r="AG607" s="3" t="e">
        <f t="shared" si="628"/>
        <v>#REF!</v>
      </c>
      <c r="AH607" s="16" t="e">
        <f t="shared" si="629"/>
        <v>#REF!</v>
      </c>
      <c r="AI607" s="16">
        <f t="shared" si="630"/>
        <v>360</v>
      </c>
      <c r="AK607" s="3" t="s">
        <v>40</v>
      </c>
      <c r="AL607" s="204"/>
      <c r="AM607" s="180"/>
      <c r="AN607" s="180"/>
      <c r="AO607" s="182"/>
      <c r="AQ607" s="177"/>
      <c r="AR607" s="185"/>
      <c r="AT607" s="177"/>
      <c r="AU607" s="185"/>
    </row>
    <row r="608" spans="1:47" s="12" customFormat="1" ht="13.5" hidden="1" outlineLevel="2" x14ac:dyDescent="0.15">
      <c r="A608" s="29">
        <v>13020</v>
      </c>
      <c r="B608" s="71" t="s">
        <v>688</v>
      </c>
      <c r="C608" s="73">
        <v>1000</v>
      </c>
      <c r="D608" s="72">
        <v>30</v>
      </c>
      <c r="E608" s="3"/>
      <c r="F608" s="103"/>
      <c r="G608" s="104" t="s">
        <v>654</v>
      </c>
      <c r="H608" s="104" t="s">
        <v>749</v>
      </c>
      <c r="I608" s="21">
        <f t="shared" si="618"/>
        <v>17940</v>
      </c>
      <c r="J608" s="3">
        <v>22000</v>
      </c>
      <c r="K608" s="15">
        <v>0.15</v>
      </c>
      <c r="L608" s="15"/>
      <c r="M608" s="58"/>
      <c r="N608" s="58">
        <v>2.5000000000000001E-2</v>
      </c>
      <c r="O608" s="92">
        <f t="shared" si="619"/>
        <v>36.789297658862878</v>
      </c>
      <c r="P608" s="92" t="e">
        <f t="shared" si="572"/>
        <v>#REF!</v>
      </c>
      <c r="Q608" s="92" t="e">
        <f t="shared" si="573"/>
        <v>#REF!</v>
      </c>
      <c r="R608" s="92">
        <f t="shared" si="620"/>
        <v>0</v>
      </c>
      <c r="S608" s="92" t="e">
        <f t="shared" si="621"/>
        <v>#REF!</v>
      </c>
      <c r="T608" s="3" t="e">
        <f>#REF!</f>
        <v>#REF!</v>
      </c>
      <c r="U608" s="3" t="e">
        <f>#REF!*D608</f>
        <v>#REF!</v>
      </c>
      <c r="V608" s="3">
        <f t="shared" si="604"/>
        <v>60</v>
      </c>
      <c r="W608" s="37" t="e">
        <f t="shared" si="622"/>
        <v>#REF!</v>
      </c>
      <c r="X608" s="60" t="e">
        <f>#REF!</f>
        <v>#REF!</v>
      </c>
      <c r="Y608" s="37" t="e">
        <f t="shared" si="631"/>
        <v>#REF!</v>
      </c>
      <c r="Z608" s="16" t="e">
        <f t="shared" si="623"/>
        <v>#REF!</v>
      </c>
      <c r="AA608" s="36" t="e">
        <f t="shared" si="624"/>
        <v>#REF!</v>
      </c>
      <c r="AB608" s="49"/>
      <c r="AC608" s="16" t="e">
        <f t="shared" si="625"/>
        <v>#REF!</v>
      </c>
      <c r="AD608" s="3" t="e">
        <f t="shared" si="626"/>
        <v>#REF!</v>
      </c>
      <c r="AE608" s="97" t="e">
        <f t="shared" si="626"/>
        <v>#REF!</v>
      </c>
      <c r="AF608" s="97" t="e">
        <f t="shared" si="627"/>
        <v>#REF!</v>
      </c>
      <c r="AG608" s="3" t="e">
        <f t="shared" si="628"/>
        <v>#REF!</v>
      </c>
      <c r="AH608" s="16" t="e">
        <f t="shared" si="629"/>
        <v>#REF!</v>
      </c>
      <c r="AI608" s="16">
        <f t="shared" si="630"/>
        <v>1000</v>
      </c>
      <c r="AK608" s="3" t="s">
        <v>40</v>
      </c>
      <c r="AL608" s="204"/>
      <c r="AM608" s="180"/>
      <c r="AN608" s="180"/>
      <c r="AO608" s="182"/>
      <c r="AQ608" s="177"/>
      <c r="AR608" s="185"/>
      <c r="AT608" s="177"/>
      <c r="AU608" s="185"/>
    </row>
    <row r="609" spans="1:47" s="12" customFormat="1" ht="13.5" hidden="1" outlineLevel="2" x14ac:dyDescent="0.15">
      <c r="A609" s="29">
        <v>13021</v>
      </c>
      <c r="B609" s="71" t="s">
        <v>689</v>
      </c>
      <c r="C609" s="73">
        <v>1200</v>
      </c>
      <c r="D609" s="72">
        <v>40</v>
      </c>
      <c r="E609" s="3"/>
      <c r="F609" s="103"/>
      <c r="G609" s="104" t="s">
        <v>654</v>
      </c>
      <c r="H609" s="104" t="s">
        <v>749</v>
      </c>
      <c r="I609" s="21">
        <f t="shared" si="618"/>
        <v>17940</v>
      </c>
      <c r="J609" s="3">
        <v>22000</v>
      </c>
      <c r="K609" s="15">
        <v>0.15</v>
      </c>
      <c r="L609" s="15"/>
      <c r="M609" s="58"/>
      <c r="N609" s="58">
        <v>2.5000000000000001E-2</v>
      </c>
      <c r="O609" s="92">
        <f t="shared" si="619"/>
        <v>49.052396878483833</v>
      </c>
      <c r="P609" s="92" t="e">
        <f t="shared" si="572"/>
        <v>#REF!</v>
      </c>
      <c r="Q609" s="92" t="e">
        <f t="shared" si="573"/>
        <v>#REF!</v>
      </c>
      <c r="R609" s="92">
        <f t="shared" si="620"/>
        <v>0</v>
      </c>
      <c r="S609" s="92" t="e">
        <f t="shared" si="621"/>
        <v>#REF!</v>
      </c>
      <c r="T609" s="3" t="e">
        <f>#REF!</f>
        <v>#REF!</v>
      </c>
      <c r="U609" s="3" t="e">
        <f>#REF!*D609</f>
        <v>#REF!</v>
      </c>
      <c r="V609" s="3">
        <f t="shared" si="604"/>
        <v>72</v>
      </c>
      <c r="W609" s="37" t="e">
        <f t="shared" si="622"/>
        <v>#REF!</v>
      </c>
      <c r="X609" s="60" t="e">
        <f>#REF!</f>
        <v>#REF!</v>
      </c>
      <c r="Y609" s="37" t="e">
        <f t="shared" si="631"/>
        <v>#REF!</v>
      </c>
      <c r="Z609" s="16" t="e">
        <f t="shared" si="623"/>
        <v>#REF!</v>
      </c>
      <c r="AA609" s="36" t="e">
        <f t="shared" si="624"/>
        <v>#REF!</v>
      </c>
      <c r="AB609" s="49"/>
      <c r="AC609" s="16" t="e">
        <f t="shared" si="625"/>
        <v>#REF!</v>
      </c>
      <c r="AD609" s="3" t="e">
        <f t="shared" si="626"/>
        <v>#REF!</v>
      </c>
      <c r="AE609" s="97" t="e">
        <f t="shared" si="626"/>
        <v>#REF!</v>
      </c>
      <c r="AF609" s="97" t="e">
        <f t="shared" si="627"/>
        <v>#REF!</v>
      </c>
      <c r="AG609" s="3" t="e">
        <f t="shared" si="628"/>
        <v>#REF!</v>
      </c>
      <c r="AH609" s="16" t="e">
        <f t="shared" si="629"/>
        <v>#REF!</v>
      </c>
      <c r="AI609" s="16">
        <f t="shared" si="630"/>
        <v>1200</v>
      </c>
      <c r="AK609" s="3" t="s">
        <v>40</v>
      </c>
      <c r="AL609" s="204"/>
      <c r="AM609" s="180"/>
      <c r="AN609" s="180"/>
      <c r="AO609" s="182"/>
      <c r="AQ609" s="177"/>
      <c r="AR609" s="185"/>
      <c r="AT609" s="177"/>
      <c r="AU609" s="185"/>
    </row>
    <row r="610" spans="1:47" s="12" customFormat="1" ht="13.5" hidden="1" outlineLevel="2" x14ac:dyDescent="0.15">
      <c r="A610" s="29">
        <v>13022</v>
      </c>
      <c r="B610" s="71" t="s">
        <v>690</v>
      </c>
      <c r="C610" s="73">
        <v>250</v>
      </c>
      <c r="D610" s="72">
        <v>20</v>
      </c>
      <c r="E610" s="3"/>
      <c r="F610" s="103"/>
      <c r="G610" s="104" t="s">
        <v>654</v>
      </c>
      <c r="H610" s="104" t="s">
        <v>748</v>
      </c>
      <c r="I610" s="21">
        <f t="shared" si="618"/>
        <v>17940</v>
      </c>
      <c r="J610" s="3">
        <v>23150</v>
      </c>
      <c r="K610" s="15">
        <v>0.15</v>
      </c>
      <c r="L610" s="15"/>
      <c r="M610" s="58"/>
      <c r="N610" s="58">
        <v>2.5000000000000001E-2</v>
      </c>
      <c r="O610" s="92">
        <f t="shared" si="619"/>
        <v>25.808249721293201</v>
      </c>
      <c r="P610" s="92" t="e">
        <f t="shared" si="572"/>
        <v>#REF!</v>
      </c>
      <c r="Q610" s="92" t="e">
        <f t="shared" si="573"/>
        <v>#REF!</v>
      </c>
      <c r="R610" s="92">
        <f t="shared" si="620"/>
        <v>0</v>
      </c>
      <c r="S610" s="92" t="e">
        <f t="shared" si="621"/>
        <v>#REF!</v>
      </c>
      <c r="T610" s="3" t="e">
        <f>#REF!</f>
        <v>#REF!</v>
      </c>
      <c r="U610" s="3" t="e">
        <f>#REF!*D610</f>
        <v>#REF!</v>
      </c>
      <c r="V610" s="3">
        <f t="shared" si="604"/>
        <v>15</v>
      </c>
      <c r="W610" s="37" t="e">
        <f t="shared" si="622"/>
        <v>#REF!</v>
      </c>
      <c r="X610" s="60" t="e">
        <f>#REF!</f>
        <v>#REF!</v>
      </c>
      <c r="Y610" s="37" t="e">
        <f t="shared" si="631"/>
        <v>#REF!</v>
      </c>
      <c r="Z610" s="16" t="e">
        <f t="shared" si="623"/>
        <v>#REF!</v>
      </c>
      <c r="AA610" s="36" t="e">
        <f t="shared" si="624"/>
        <v>#REF!</v>
      </c>
      <c r="AB610" s="49"/>
      <c r="AC610" s="16" t="e">
        <f t="shared" si="625"/>
        <v>#REF!</v>
      </c>
      <c r="AD610" s="3" t="e">
        <f t="shared" si="626"/>
        <v>#REF!</v>
      </c>
      <c r="AE610" s="97" t="e">
        <f t="shared" si="626"/>
        <v>#REF!</v>
      </c>
      <c r="AF610" s="97" t="e">
        <f t="shared" si="627"/>
        <v>#REF!</v>
      </c>
      <c r="AG610" s="3" t="e">
        <f t="shared" si="628"/>
        <v>#REF!</v>
      </c>
      <c r="AH610" s="16" t="e">
        <f t="shared" si="629"/>
        <v>#REF!</v>
      </c>
      <c r="AI610" s="16">
        <f t="shared" si="630"/>
        <v>250</v>
      </c>
      <c r="AK610" s="3" t="s">
        <v>40</v>
      </c>
      <c r="AL610" s="204"/>
      <c r="AM610" s="180"/>
      <c r="AN610" s="180"/>
      <c r="AO610" s="182"/>
      <c r="AQ610" s="177"/>
      <c r="AR610" s="185"/>
      <c r="AT610" s="177"/>
      <c r="AU610" s="185"/>
    </row>
    <row r="611" spans="1:47" s="12" customFormat="1" ht="13.5" hidden="1" outlineLevel="2" x14ac:dyDescent="0.15">
      <c r="A611" s="29">
        <v>13023</v>
      </c>
      <c r="B611" s="71" t="s">
        <v>70</v>
      </c>
      <c r="C611" s="73">
        <v>780</v>
      </c>
      <c r="D611" s="72">
        <v>40</v>
      </c>
      <c r="E611" s="3"/>
      <c r="F611" s="103"/>
      <c r="G611" s="104" t="s">
        <v>654</v>
      </c>
      <c r="H611" s="104" t="s">
        <v>748</v>
      </c>
      <c r="I611" s="21">
        <f t="shared" si="618"/>
        <v>17940</v>
      </c>
      <c r="J611" s="3">
        <v>23150</v>
      </c>
      <c r="K611" s="15">
        <v>0.15</v>
      </c>
      <c r="L611" s="15"/>
      <c r="M611" s="58"/>
      <c r="N611" s="58">
        <v>2.5000000000000001E-2</v>
      </c>
      <c r="O611" s="92">
        <f t="shared" si="619"/>
        <v>51.616499442586402</v>
      </c>
      <c r="P611" s="92" t="e">
        <f t="shared" si="572"/>
        <v>#REF!</v>
      </c>
      <c r="Q611" s="92" t="e">
        <f t="shared" si="573"/>
        <v>#REF!</v>
      </c>
      <c r="R611" s="92">
        <f t="shared" si="620"/>
        <v>0</v>
      </c>
      <c r="S611" s="92" t="e">
        <f t="shared" si="621"/>
        <v>#REF!</v>
      </c>
      <c r="T611" s="3" t="e">
        <f>#REF!</f>
        <v>#REF!</v>
      </c>
      <c r="U611" s="3" t="e">
        <f>#REF!*D611</f>
        <v>#REF!</v>
      </c>
      <c r="V611" s="3">
        <f t="shared" si="604"/>
        <v>46.8</v>
      </c>
      <c r="W611" s="37" t="e">
        <f t="shared" si="622"/>
        <v>#REF!</v>
      </c>
      <c r="X611" s="60" t="e">
        <f>#REF!</f>
        <v>#REF!</v>
      </c>
      <c r="Y611" s="37" t="e">
        <f t="shared" si="631"/>
        <v>#REF!</v>
      </c>
      <c r="Z611" s="16" t="e">
        <f t="shared" si="623"/>
        <v>#REF!</v>
      </c>
      <c r="AA611" s="36" t="e">
        <f t="shared" si="624"/>
        <v>#REF!</v>
      </c>
      <c r="AB611" s="49"/>
      <c r="AC611" s="16" t="e">
        <f t="shared" si="625"/>
        <v>#REF!</v>
      </c>
      <c r="AD611" s="3" t="e">
        <f t="shared" si="626"/>
        <v>#REF!</v>
      </c>
      <c r="AE611" s="97" t="e">
        <f t="shared" si="626"/>
        <v>#REF!</v>
      </c>
      <c r="AF611" s="97" t="e">
        <f t="shared" si="627"/>
        <v>#REF!</v>
      </c>
      <c r="AG611" s="3" t="e">
        <f t="shared" si="628"/>
        <v>#REF!</v>
      </c>
      <c r="AH611" s="16" t="e">
        <f t="shared" si="629"/>
        <v>#REF!</v>
      </c>
      <c r="AI611" s="16">
        <f t="shared" si="630"/>
        <v>780</v>
      </c>
      <c r="AK611" s="3" t="s">
        <v>40</v>
      </c>
      <c r="AL611" s="204"/>
      <c r="AM611" s="180"/>
      <c r="AN611" s="180"/>
      <c r="AO611" s="182"/>
      <c r="AQ611" s="177"/>
      <c r="AR611" s="185"/>
      <c r="AT611" s="177"/>
      <c r="AU611" s="185"/>
    </row>
    <row r="612" spans="1:47" s="12" customFormat="1" ht="13.5" hidden="1" outlineLevel="2" x14ac:dyDescent="0.15">
      <c r="A612" s="29">
        <v>13024</v>
      </c>
      <c r="B612" s="71" t="s">
        <v>691</v>
      </c>
      <c r="C612" s="73">
        <v>580</v>
      </c>
      <c r="D612" s="72">
        <v>20</v>
      </c>
      <c r="E612" s="3"/>
      <c r="F612" s="103"/>
      <c r="G612" s="104" t="s">
        <v>654</v>
      </c>
      <c r="H612" s="104" t="s">
        <v>748</v>
      </c>
      <c r="I612" s="21">
        <f t="shared" si="618"/>
        <v>17940</v>
      </c>
      <c r="J612" s="3">
        <v>23150</v>
      </c>
      <c r="K612" s="15">
        <v>0.15</v>
      </c>
      <c r="L612" s="15"/>
      <c r="M612" s="58"/>
      <c r="N612" s="58">
        <v>2.5000000000000001E-2</v>
      </c>
      <c r="O612" s="92">
        <f t="shared" si="619"/>
        <v>25.808249721293201</v>
      </c>
      <c r="P612" s="92" t="e">
        <f t="shared" si="572"/>
        <v>#REF!</v>
      </c>
      <c r="Q612" s="92" t="e">
        <f t="shared" si="573"/>
        <v>#REF!</v>
      </c>
      <c r="R612" s="92">
        <f t="shared" si="620"/>
        <v>0</v>
      </c>
      <c r="S612" s="92" t="e">
        <f t="shared" si="621"/>
        <v>#REF!</v>
      </c>
      <c r="T612" s="3" t="e">
        <f>#REF!</f>
        <v>#REF!</v>
      </c>
      <c r="U612" s="3" t="e">
        <f>#REF!*D612</f>
        <v>#REF!</v>
      </c>
      <c r="V612" s="3">
        <f t="shared" si="604"/>
        <v>34.799999999999997</v>
      </c>
      <c r="W612" s="37" t="e">
        <f t="shared" si="622"/>
        <v>#REF!</v>
      </c>
      <c r="X612" s="60" t="e">
        <f>#REF!</f>
        <v>#REF!</v>
      </c>
      <c r="Y612" s="37" t="e">
        <f t="shared" si="631"/>
        <v>#REF!</v>
      </c>
      <c r="Z612" s="16" t="e">
        <f t="shared" si="623"/>
        <v>#REF!</v>
      </c>
      <c r="AA612" s="36" t="e">
        <f t="shared" si="624"/>
        <v>#REF!</v>
      </c>
      <c r="AB612" s="49"/>
      <c r="AC612" s="16" t="e">
        <f t="shared" si="625"/>
        <v>#REF!</v>
      </c>
      <c r="AD612" s="3" t="e">
        <f t="shared" si="626"/>
        <v>#REF!</v>
      </c>
      <c r="AE612" s="97" t="e">
        <f t="shared" si="626"/>
        <v>#REF!</v>
      </c>
      <c r="AF612" s="97" t="e">
        <f t="shared" si="627"/>
        <v>#REF!</v>
      </c>
      <c r="AG612" s="3" t="e">
        <f t="shared" si="628"/>
        <v>#REF!</v>
      </c>
      <c r="AH612" s="16" t="e">
        <f t="shared" si="629"/>
        <v>#REF!</v>
      </c>
      <c r="AI612" s="16">
        <f t="shared" si="630"/>
        <v>580</v>
      </c>
      <c r="AK612" s="3" t="s">
        <v>40</v>
      </c>
      <c r="AL612" s="204"/>
      <c r="AM612" s="180"/>
      <c r="AN612" s="180"/>
      <c r="AO612" s="182"/>
      <c r="AQ612" s="177"/>
      <c r="AR612" s="185"/>
      <c r="AT612" s="177"/>
      <c r="AU612" s="185"/>
    </row>
    <row r="613" spans="1:47" s="12" customFormat="1" ht="13.5" hidden="1" outlineLevel="2" x14ac:dyDescent="0.15">
      <c r="A613" s="29">
        <v>13025</v>
      </c>
      <c r="B613" s="71" t="s">
        <v>72</v>
      </c>
      <c r="C613" s="73">
        <v>530</v>
      </c>
      <c r="D613" s="72">
        <v>20</v>
      </c>
      <c r="E613" s="3"/>
      <c r="F613" s="103"/>
      <c r="G613" s="104" t="s">
        <v>654</v>
      </c>
      <c r="H613" s="104" t="s">
        <v>748</v>
      </c>
      <c r="I613" s="21">
        <f t="shared" si="618"/>
        <v>17940</v>
      </c>
      <c r="J613" s="3">
        <v>23150</v>
      </c>
      <c r="K613" s="15">
        <v>0.15</v>
      </c>
      <c r="L613" s="15"/>
      <c r="M613" s="58"/>
      <c r="N613" s="58">
        <v>2.5000000000000001E-2</v>
      </c>
      <c r="O613" s="92">
        <f t="shared" si="619"/>
        <v>25.808249721293201</v>
      </c>
      <c r="P613" s="92" t="e">
        <f t="shared" si="572"/>
        <v>#REF!</v>
      </c>
      <c r="Q613" s="92" t="e">
        <f t="shared" si="573"/>
        <v>#REF!</v>
      </c>
      <c r="R613" s="92">
        <f t="shared" si="620"/>
        <v>0</v>
      </c>
      <c r="S613" s="92" t="e">
        <f t="shared" si="621"/>
        <v>#REF!</v>
      </c>
      <c r="T613" s="3" t="e">
        <f>#REF!</f>
        <v>#REF!</v>
      </c>
      <c r="U613" s="3" t="e">
        <f>#REF!*D613</f>
        <v>#REF!</v>
      </c>
      <c r="V613" s="3">
        <f t="shared" si="604"/>
        <v>31.799999999999997</v>
      </c>
      <c r="W613" s="37" t="e">
        <f t="shared" si="622"/>
        <v>#REF!</v>
      </c>
      <c r="X613" s="60" t="e">
        <f>#REF!</f>
        <v>#REF!</v>
      </c>
      <c r="Y613" s="37" t="e">
        <f t="shared" si="631"/>
        <v>#REF!</v>
      </c>
      <c r="Z613" s="16" t="e">
        <f t="shared" si="623"/>
        <v>#REF!</v>
      </c>
      <c r="AA613" s="36" t="e">
        <f t="shared" si="624"/>
        <v>#REF!</v>
      </c>
      <c r="AB613" s="49"/>
      <c r="AC613" s="16" t="e">
        <f t="shared" si="625"/>
        <v>#REF!</v>
      </c>
      <c r="AD613" s="3" t="e">
        <f t="shared" si="626"/>
        <v>#REF!</v>
      </c>
      <c r="AE613" s="97" t="e">
        <f t="shared" si="626"/>
        <v>#REF!</v>
      </c>
      <c r="AF613" s="97" t="e">
        <f t="shared" si="627"/>
        <v>#REF!</v>
      </c>
      <c r="AG613" s="3" t="e">
        <f t="shared" si="628"/>
        <v>#REF!</v>
      </c>
      <c r="AH613" s="16" t="e">
        <f t="shared" si="629"/>
        <v>#REF!</v>
      </c>
      <c r="AI613" s="16">
        <f t="shared" si="630"/>
        <v>530</v>
      </c>
      <c r="AK613" s="3" t="s">
        <v>40</v>
      </c>
      <c r="AL613" s="204"/>
      <c r="AM613" s="180"/>
      <c r="AN613" s="180"/>
      <c r="AO613" s="182"/>
      <c r="AQ613" s="177"/>
      <c r="AR613" s="185"/>
      <c r="AT613" s="177"/>
      <c r="AU613" s="185"/>
    </row>
    <row r="614" spans="1:47" s="12" customFormat="1" ht="13.5" hidden="1" outlineLevel="2" x14ac:dyDescent="0.15">
      <c r="A614" s="29">
        <v>13026</v>
      </c>
      <c r="B614" s="71" t="s">
        <v>692</v>
      </c>
      <c r="C614" s="73">
        <v>400</v>
      </c>
      <c r="D614" s="72">
        <v>20</v>
      </c>
      <c r="E614" s="3"/>
      <c r="F614" s="103"/>
      <c r="G614" s="104" t="s">
        <v>654</v>
      </c>
      <c r="H614" s="104" t="s">
        <v>748</v>
      </c>
      <c r="I614" s="21">
        <f t="shared" si="618"/>
        <v>17940</v>
      </c>
      <c r="J614" s="3">
        <v>23150</v>
      </c>
      <c r="K614" s="15">
        <v>0.15</v>
      </c>
      <c r="L614" s="15"/>
      <c r="M614" s="58"/>
      <c r="N614" s="58">
        <v>2.5000000000000001E-2</v>
      </c>
      <c r="O614" s="92">
        <f t="shared" si="619"/>
        <v>25.808249721293201</v>
      </c>
      <c r="P614" s="92" t="e">
        <f t="shared" si="572"/>
        <v>#REF!</v>
      </c>
      <c r="Q614" s="92" t="e">
        <f t="shared" si="573"/>
        <v>#REF!</v>
      </c>
      <c r="R614" s="92">
        <f t="shared" si="620"/>
        <v>0</v>
      </c>
      <c r="S614" s="92" t="e">
        <f t="shared" si="621"/>
        <v>#REF!</v>
      </c>
      <c r="T614" s="3" t="e">
        <f>#REF!</f>
        <v>#REF!</v>
      </c>
      <c r="U614" s="3" t="e">
        <f>#REF!*D614</f>
        <v>#REF!</v>
      </c>
      <c r="V614" s="3">
        <f t="shared" si="604"/>
        <v>24</v>
      </c>
      <c r="W614" s="37" t="e">
        <f t="shared" si="622"/>
        <v>#REF!</v>
      </c>
      <c r="X614" s="60" t="e">
        <f>#REF!</f>
        <v>#REF!</v>
      </c>
      <c r="Y614" s="37" t="e">
        <f t="shared" si="631"/>
        <v>#REF!</v>
      </c>
      <c r="Z614" s="16" t="e">
        <f t="shared" si="623"/>
        <v>#REF!</v>
      </c>
      <c r="AA614" s="36" t="e">
        <f t="shared" si="624"/>
        <v>#REF!</v>
      </c>
      <c r="AB614" s="49"/>
      <c r="AC614" s="16" t="e">
        <f t="shared" si="625"/>
        <v>#REF!</v>
      </c>
      <c r="AD614" s="3" t="e">
        <f t="shared" si="626"/>
        <v>#REF!</v>
      </c>
      <c r="AE614" s="97" t="e">
        <f t="shared" si="626"/>
        <v>#REF!</v>
      </c>
      <c r="AF614" s="97" t="e">
        <f t="shared" si="627"/>
        <v>#REF!</v>
      </c>
      <c r="AG614" s="3" t="e">
        <f t="shared" si="628"/>
        <v>#REF!</v>
      </c>
      <c r="AH614" s="16" t="e">
        <f t="shared" si="629"/>
        <v>#REF!</v>
      </c>
      <c r="AI614" s="16">
        <f t="shared" si="630"/>
        <v>400</v>
      </c>
      <c r="AK614" s="3" t="s">
        <v>40</v>
      </c>
      <c r="AL614" s="204"/>
      <c r="AM614" s="180"/>
      <c r="AN614" s="180"/>
      <c r="AO614" s="182"/>
      <c r="AQ614" s="177"/>
      <c r="AR614" s="185"/>
      <c r="AT614" s="177"/>
      <c r="AU614" s="185"/>
    </row>
    <row r="615" spans="1:47" s="12" customFormat="1" ht="13.5" hidden="1" outlineLevel="2" x14ac:dyDescent="0.15">
      <c r="A615" s="29">
        <v>13027</v>
      </c>
      <c r="B615" s="71" t="s">
        <v>693</v>
      </c>
      <c r="C615" s="73">
        <v>200</v>
      </c>
      <c r="D615" s="72">
        <v>30</v>
      </c>
      <c r="E615" s="3"/>
      <c r="F615" s="103"/>
      <c r="G615" s="104" t="s">
        <v>654</v>
      </c>
      <c r="H615" s="104" t="s">
        <v>748</v>
      </c>
      <c r="I615" s="21">
        <f t="shared" si="618"/>
        <v>17940</v>
      </c>
      <c r="J615" s="3">
        <v>23150</v>
      </c>
      <c r="K615" s="15">
        <v>0.15</v>
      </c>
      <c r="L615" s="15"/>
      <c r="M615" s="58"/>
      <c r="N615" s="58">
        <v>2.5000000000000001E-2</v>
      </c>
      <c r="O615" s="92">
        <f t="shared" si="619"/>
        <v>38.712374581939798</v>
      </c>
      <c r="P615" s="92" t="e">
        <f t="shared" si="572"/>
        <v>#REF!</v>
      </c>
      <c r="Q615" s="92" t="e">
        <f t="shared" si="573"/>
        <v>#REF!</v>
      </c>
      <c r="R615" s="92">
        <f t="shared" si="620"/>
        <v>0</v>
      </c>
      <c r="S615" s="92" t="e">
        <f t="shared" si="621"/>
        <v>#REF!</v>
      </c>
      <c r="T615" s="3" t="e">
        <f>#REF!</f>
        <v>#REF!</v>
      </c>
      <c r="U615" s="3" t="e">
        <f>#REF!*D615</f>
        <v>#REF!</v>
      </c>
      <c r="V615" s="3">
        <f t="shared" si="604"/>
        <v>12</v>
      </c>
      <c r="W615" s="37" t="e">
        <f t="shared" si="622"/>
        <v>#REF!</v>
      </c>
      <c r="X615" s="60" t="e">
        <f>#REF!</f>
        <v>#REF!</v>
      </c>
      <c r="Y615" s="37" t="e">
        <f t="shared" si="631"/>
        <v>#REF!</v>
      </c>
      <c r="Z615" s="16" t="e">
        <f t="shared" si="623"/>
        <v>#REF!</v>
      </c>
      <c r="AA615" s="36" t="e">
        <f t="shared" si="624"/>
        <v>#REF!</v>
      </c>
      <c r="AB615" s="49"/>
      <c r="AC615" s="16" t="e">
        <f t="shared" si="625"/>
        <v>#REF!</v>
      </c>
      <c r="AD615" s="3" t="e">
        <f t="shared" si="626"/>
        <v>#REF!</v>
      </c>
      <c r="AE615" s="97" t="e">
        <f t="shared" si="626"/>
        <v>#REF!</v>
      </c>
      <c r="AF615" s="97" t="e">
        <f t="shared" si="627"/>
        <v>#REF!</v>
      </c>
      <c r="AG615" s="3" t="e">
        <f t="shared" si="628"/>
        <v>#REF!</v>
      </c>
      <c r="AH615" s="16" t="e">
        <f t="shared" si="629"/>
        <v>#REF!</v>
      </c>
      <c r="AI615" s="16">
        <f t="shared" si="630"/>
        <v>200</v>
      </c>
      <c r="AK615" s="3" t="s">
        <v>40</v>
      </c>
      <c r="AL615" s="204"/>
      <c r="AM615" s="180"/>
      <c r="AN615" s="180"/>
      <c r="AO615" s="182"/>
      <c r="AQ615" s="177"/>
      <c r="AR615" s="185"/>
      <c r="AT615" s="177"/>
      <c r="AU615" s="185"/>
    </row>
    <row r="616" spans="1:47" s="12" customFormat="1" ht="13.5" hidden="1" outlineLevel="2" x14ac:dyDescent="0.15">
      <c r="A616" s="29">
        <v>13028</v>
      </c>
      <c r="B616" s="71" t="s">
        <v>694</v>
      </c>
      <c r="C616" s="73">
        <v>400</v>
      </c>
      <c r="D616" s="72">
        <v>20</v>
      </c>
      <c r="E616" s="3"/>
      <c r="F616" s="103"/>
      <c r="G616" s="104" t="s">
        <v>654</v>
      </c>
      <c r="H616" s="104" t="s">
        <v>748</v>
      </c>
      <c r="I616" s="21">
        <f t="shared" si="618"/>
        <v>17940</v>
      </c>
      <c r="J616" s="3">
        <v>23150</v>
      </c>
      <c r="K616" s="15">
        <v>0.15</v>
      </c>
      <c r="L616" s="15"/>
      <c r="M616" s="58"/>
      <c r="N616" s="58">
        <v>2.5000000000000001E-2</v>
      </c>
      <c r="O616" s="92">
        <f t="shared" si="619"/>
        <v>25.808249721293201</v>
      </c>
      <c r="P616" s="92" t="e">
        <f t="shared" si="572"/>
        <v>#REF!</v>
      </c>
      <c r="Q616" s="92" t="e">
        <f t="shared" si="573"/>
        <v>#REF!</v>
      </c>
      <c r="R616" s="92">
        <f t="shared" si="620"/>
        <v>0</v>
      </c>
      <c r="S616" s="92" t="e">
        <f t="shared" si="621"/>
        <v>#REF!</v>
      </c>
      <c r="T616" s="3" t="e">
        <f>#REF!</f>
        <v>#REF!</v>
      </c>
      <c r="U616" s="3" t="e">
        <f>#REF!*D616</f>
        <v>#REF!</v>
      </c>
      <c r="V616" s="3">
        <f t="shared" si="604"/>
        <v>24</v>
      </c>
      <c r="W616" s="37" t="e">
        <f t="shared" si="622"/>
        <v>#REF!</v>
      </c>
      <c r="X616" s="60" t="e">
        <f>#REF!</f>
        <v>#REF!</v>
      </c>
      <c r="Y616" s="37" t="e">
        <f t="shared" si="631"/>
        <v>#REF!</v>
      </c>
      <c r="Z616" s="16" t="e">
        <f t="shared" si="623"/>
        <v>#REF!</v>
      </c>
      <c r="AA616" s="36" t="e">
        <f t="shared" si="624"/>
        <v>#REF!</v>
      </c>
      <c r="AB616" s="49"/>
      <c r="AC616" s="16" t="e">
        <f t="shared" si="625"/>
        <v>#REF!</v>
      </c>
      <c r="AD616" s="3" t="e">
        <f t="shared" si="626"/>
        <v>#REF!</v>
      </c>
      <c r="AE616" s="97" t="e">
        <f t="shared" si="626"/>
        <v>#REF!</v>
      </c>
      <c r="AF616" s="97" t="e">
        <f t="shared" si="627"/>
        <v>#REF!</v>
      </c>
      <c r="AG616" s="3" t="e">
        <f t="shared" si="628"/>
        <v>#REF!</v>
      </c>
      <c r="AH616" s="16" t="e">
        <f t="shared" si="629"/>
        <v>#REF!</v>
      </c>
      <c r="AI616" s="16">
        <f t="shared" si="630"/>
        <v>400</v>
      </c>
      <c r="AK616" s="3" t="s">
        <v>40</v>
      </c>
      <c r="AL616" s="204"/>
      <c r="AM616" s="180"/>
      <c r="AN616" s="180"/>
      <c r="AO616" s="182"/>
      <c r="AQ616" s="177"/>
      <c r="AR616" s="185"/>
      <c r="AT616" s="177"/>
      <c r="AU616" s="185"/>
    </row>
    <row r="617" spans="1:47" s="12" customFormat="1" ht="13.5" hidden="1" outlineLevel="2" x14ac:dyDescent="0.15">
      <c r="A617" s="29">
        <v>13029</v>
      </c>
      <c r="B617" s="62" t="s">
        <v>695</v>
      </c>
      <c r="C617" s="73">
        <v>400</v>
      </c>
      <c r="D617" s="72">
        <v>20</v>
      </c>
      <c r="E617" s="3"/>
      <c r="F617" s="103"/>
      <c r="G617" s="104" t="s">
        <v>654</v>
      </c>
      <c r="H617" s="104" t="s">
        <v>748</v>
      </c>
      <c r="I617" s="21">
        <f t="shared" si="618"/>
        <v>17940</v>
      </c>
      <c r="J617" s="3">
        <v>23150</v>
      </c>
      <c r="K617" s="15">
        <v>0.15</v>
      </c>
      <c r="L617" s="15"/>
      <c r="M617" s="58"/>
      <c r="N617" s="58">
        <v>2.5000000000000001E-2</v>
      </c>
      <c r="O617" s="92">
        <f t="shared" si="619"/>
        <v>25.808249721293201</v>
      </c>
      <c r="P617" s="92" t="e">
        <f t="shared" si="572"/>
        <v>#REF!</v>
      </c>
      <c r="Q617" s="92" t="e">
        <f t="shared" si="573"/>
        <v>#REF!</v>
      </c>
      <c r="R617" s="92">
        <f t="shared" si="620"/>
        <v>0</v>
      </c>
      <c r="S617" s="92" t="e">
        <f t="shared" si="621"/>
        <v>#REF!</v>
      </c>
      <c r="T617" s="3" t="e">
        <f>#REF!</f>
        <v>#REF!</v>
      </c>
      <c r="U617" s="3" t="e">
        <f>#REF!*D617</f>
        <v>#REF!</v>
      </c>
      <c r="V617" s="3">
        <f t="shared" si="604"/>
        <v>24</v>
      </c>
      <c r="W617" s="37" t="e">
        <f t="shared" si="622"/>
        <v>#REF!</v>
      </c>
      <c r="X617" s="60" t="e">
        <f>#REF!</f>
        <v>#REF!</v>
      </c>
      <c r="Y617" s="37" t="e">
        <f t="shared" si="631"/>
        <v>#REF!</v>
      </c>
      <c r="Z617" s="16" t="e">
        <f t="shared" si="623"/>
        <v>#REF!</v>
      </c>
      <c r="AA617" s="36" t="e">
        <f t="shared" si="624"/>
        <v>#REF!</v>
      </c>
      <c r="AB617" s="49"/>
      <c r="AC617" s="16" t="e">
        <f t="shared" si="625"/>
        <v>#REF!</v>
      </c>
      <c r="AD617" s="3" t="e">
        <f t="shared" si="626"/>
        <v>#REF!</v>
      </c>
      <c r="AE617" s="97" t="e">
        <f t="shared" si="626"/>
        <v>#REF!</v>
      </c>
      <c r="AF617" s="97" t="e">
        <f t="shared" si="627"/>
        <v>#REF!</v>
      </c>
      <c r="AG617" s="3" t="e">
        <f t="shared" si="628"/>
        <v>#REF!</v>
      </c>
      <c r="AH617" s="16" t="e">
        <f t="shared" si="629"/>
        <v>#REF!</v>
      </c>
      <c r="AI617" s="16">
        <f t="shared" si="630"/>
        <v>400</v>
      </c>
      <c r="AK617" s="3" t="s">
        <v>40</v>
      </c>
      <c r="AL617" s="204"/>
      <c r="AM617" s="180"/>
      <c r="AN617" s="180"/>
      <c r="AO617" s="182"/>
      <c r="AQ617" s="177"/>
      <c r="AR617" s="185"/>
      <c r="AT617" s="177"/>
      <c r="AU617" s="185"/>
    </row>
    <row r="618" spans="1:47" s="12" customFormat="1" ht="13.5" hidden="1" outlineLevel="2" x14ac:dyDescent="0.15">
      <c r="A618" s="29">
        <v>13030</v>
      </c>
      <c r="B618" s="62" t="s">
        <v>696</v>
      </c>
      <c r="C618" s="73">
        <v>400</v>
      </c>
      <c r="D618" s="72">
        <v>20</v>
      </c>
      <c r="E618" s="3"/>
      <c r="F618" s="103"/>
      <c r="G618" s="104" t="s">
        <v>654</v>
      </c>
      <c r="H618" s="104" t="s">
        <v>748</v>
      </c>
      <c r="I618" s="21">
        <f t="shared" si="618"/>
        <v>17940</v>
      </c>
      <c r="J618" s="3">
        <v>23150</v>
      </c>
      <c r="K618" s="15">
        <v>0.15</v>
      </c>
      <c r="L618" s="15"/>
      <c r="M618" s="58"/>
      <c r="N618" s="58">
        <v>2.5000000000000001E-2</v>
      </c>
      <c r="O618" s="92">
        <f t="shared" si="619"/>
        <v>25.808249721293201</v>
      </c>
      <c r="P618" s="92" t="e">
        <f t="shared" si="572"/>
        <v>#REF!</v>
      </c>
      <c r="Q618" s="92" t="e">
        <f t="shared" si="573"/>
        <v>#REF!</v>
      </c>
      <c r="R618" s="92">
        <f t="shared" si="620"/>
        <v>0</v>
      </c>
      <c r="S618" s="92" t="e">
        <f t="shared" si="621"/>
        <v>#REF!</v>
      </c>
      <c r="T618" s="3" t="e">
        <f>#REF!</f>
        <v>#REF!</v>
      </c>
      <c r="U618" s="3" t="e">
        <f>#REF!*D618</f>
        <v>#REF!</v>
      </c>
      <c r="V618" s="3">
        <f t="shared" si="604"/>
        <v>24</v>
      </c>
      <c r="W618" s="37" t="e">
        <f t="shared" si="622"/>
        <v>#REF!</v>
      </c>
      <c r="X618" s="60" t="e">
        <f>#REF!</f>
        <v>#REF!</v>
      </c>
      <c r="Y618" s="37" t="e">
        <f t="shared" si="631"/>
        <v>#REF!</v>
      </c>
      <c r="Z618" s="16" t="e">
        <f t="shared" si="623"/>
        <v>#REF!</v>
      </c>
      <c r="AA618" s="36" t="e">
        <f t="shared" si="624"/>
        <v>#REF!</v>
      </c>
      <c r="AB618" s="49"/>
      <c r="AC618" s="16" t="e">
        <f t="shared" si="625"/>
        <v>#REF!</v>
      </c>
      <c r="AD618" s="3" t="e">
        <f t="shared" si="626"/>
        <v>#REF!</v>
      </c>
      <c r="AE618" s="97" t="e">
        <f t="shared" si="626"/>
        <v>#REF!</v>
      </c>
      <c r="AF618" s="97" t="e">
        <f t="shared" si="627"/>
        <v>#REF!</v>
      </c>
      <c r="AG618" s="3" t="e">
        <f t="shared" si="628"/>
        <v>#REF!</v>
      </c>
      <c r="AH618" s="16" t="e">
        <f t="shared" si="629"/>
        <v>#REF!</v>
      </c>
      <c r="AI618" s="16">
        <f t="shared" si="630"/>
        <v>400</v>
      </c>
      <c r="AK618" s="3" t="s">
        <v>40</v>
      </c>
      <c r="AL618" s="204"/>
      <c r="AM618" s="180"/>
      <c r="AN618" s="180"/>
      <c r="AO618" s="182"/>
      <c r="AQ618" s="177"/>
      <c r="AR618" s="185"/>
      <c r="AT618" s="177"/>
      <c r="AU618" s="185"/>
    </row>
    <row r="619" spans="1:47" s="12" customFormat="1" ht="13.5" hidden="1" outlineLevel="2" x14ac:dyDescent="0.15">
      <c r="A619" s="29">
        <v>13031</v>
      </c>
      <c r="B619" s="71" t="s">
        <v>697</v>
      </c>
      <c r="C619" s="73">
        <v>250</v>
      </c>
      <c r="D619" s="72">
        <v>40</v>
      </c>
      <c r="E619" s="3"/>
      <c r="F619" s="103"/>
      <c r="G619" s="104" t="s">
        <v>654</v>
      </c>
      <c r="H619" s="104" t="s">
        <v>750</v>
      </c>
      <c r="I619" s="21">
        <f t="shared" si="618"/>
        <v>17940</v>
      </c>
      <c r="J619" s="3">
        <v>21000</v>
      </c>
      <c r="K619" s="15">
        <v>0.15</v>
      </c>
      <c r="L619" s="15"/>
      <c r="M619" s="58">
        <v>0</v>
      </c>
      <c r="N619" s="58">
        <v>2.5000000000000001E-2</v>
      </c>
      <c r="O619" s="92">
        <f t="shared" si="619"/>
        <v>46.822742474916396</v>
      </c>
      <c r="P619" s="92" t="e">
        <f t="shared" si="572"/>
        <v>#REF!</v>
      </c>
      <c r="Q619" s="92" t="e">
        <f t="shared" si="573"/>
        <v>#REF!</v>
      </c>
      <c r="R619" s="92">
        <f t="shared" si="620"/>
        <v>0</v>
      </c>
      <c r="S619" s="92" t="e">
        <f t="shared" si="621"/>
        <v>#REF!</v>
      </c>
      <c r="T619" s="60" t="e">
        <f>#REF!</f>
        <v>#REF!</v>
      </c>
      <c r="U619" s="3" t="e">
        <f>#REF!*D619</f>
        <v>#REF!</v>
      </c>
      <c r="V619" s="3">
        <f t="shared" si="604"/>
        <v>15</v>
      </c>
      <c r="W619" s="37" t="e">
        <f t="shared" si="622"/>
        <v>#REF!</v>
      </c>
      <c r="X619" s="60" t="e">
        <f>#REF!</f>
        <v>#REF!</v>
      </c>
      <c r="Y619" s="37" t="e">
        <f t="shared" si="631"/>
        <v>#REF!</v>
      </c>
      <c r="Z619" s="16" t="e">
        <f t="shared" si="623"/>
        <v>#REF!</v>
      </c>
      <c r="AA619" s="36" t="e">
        <f t="shared" si="624"/>
        <v>#REF!</v>
      </c>
      <c r="AB619" s="49"/>
      <c r="AC619" s="16" t="e">
        <f t="shared" si="625"/>
        <v>#REF!</v>
      </c>
      <c r="AD619" s="3" t="e">
        <f t="shared" si="626"/>
        <v>#REF!</v>
      </c>
      <c r="AE619" s="97" t="e">
        <f t="shared" si="626"/>
        <v>#REF!</v>
      </c>
      <c r="AF619" s="97" t="e">
        <f t="shared" si="627"/>
        <v>#REF!</v>
      </c>
      <c r="AG619" s="3" t="e">
        <f t="shared" si="628"/>
        <v>#REF!</v>
      </c>
      <c r="AH619" s="16" t="e">
        <f t="shared" si="629"/>
        <v>#REF!</v>
      </c>
      <c r="AI619" s="16">
        <f t="shared" si="630"/>
        <v>250</v>
      </c>
      <c r="AK619" s="3" t="s">
        <v>40</v>
      </c>
      <c r="AL619" s="204"/>
      <c r="AM619" s="180"/>
      <c r="AN619" s="180"/>
      <c r="AO619" s="182"/>
      <c r="AQ619" s="177"/>
      <c r="AR619" s="185"/>
      <c r="AT619" s="177"/>
      <c r="AU619" s="185"/>
    </row>
    <row r="620" spans="1:47" s="12" customFormat="1" ht="13.5" hidden="1" outlineLevel="2" x14ac:dyDescent="0.15">
      <c r="A620" s="29">
        <v>13032</v>
      </c>
      <c r="B620" s="71" t="s">
        <v>698</v>
      </c>
      <c r="C620" s="73">
        <v>600</v>
      </c>
      <c r="D620" s="72">
        <v>30</v>
      </c>
      <c r="E620" s="3"/>
      <c r="F620" s="103"/>
      <c r="G620" s="104" t="s">
        <v>654</v>
      </c>
      <c r="H620" s="104" t="s">
        <v>750</v>
      </c>
      <c r="I620" s="21">
        <f t="shared" si="618"/>
        <v>17940</v>
      </c>
      <c r="J620" s="3">
        <v>21000</v>
      </c>
      <c r="K620" s="15">
        <v>0.15</v>
      </c>
      <c r="L620" s="15"/>
      <c r="M620" s="58">
        <v>0</v>
      </c>
      <c r="N620" s="58">
        <v>2.5000000000000001E-2</v>
      </c>
      <c r="O620" s="92">
        <f t="shared" si="619"/>
        <v>35.117056856187297</v>
      </c>
      <c r="P620" s="92" t="e">
        <f t="shared" si="572"/>
        <v>#REF!</v>
      </c>
      <c r="Q620" s="92" t="e">
        <f t="shared" si="573"/>
        <v>#REF!</v>
      </c>
      <c r="R620" s="92">
        <f t="shared" si="620"/>
        <v>0</v>
      </c>
      <c r="S620" s="92" t="e">
        <f t="shared" si="621"/>
        <v>#REF!</v>
      </c>
      <c r="T620" s="60" t="e">
        <f>#REF!</f>
        <v>#REF!</v>
      </c>
      <c r="U620" s="3" t="e">
        <f>#REF!*D620</f>
        <v>#REF!</v>
      </c>
      <c r="V620" s="3">
        <f t="shared" si="604"/>
        <v>36</v>
      </c>
      <c r="W620" s="37" t="e">
        <f t="shared" si="622"/>
        <v>#REF!</v>
      </c>
      <c r="X620" s="60" t="e">
        <f>#REF!</f>
        <v>#REF!</v>
      </c>
      <c r="Y620" s="37" t="e">
        <f t="shared" si="631"/>
        <v>#REF!</v>
      </c>
      <c r="Z620" s="16" t="e">
        <f t="shared" si="623"/>
        <v>#REF!</v>
      </c>
      <c r="AA620" s="36" t="e">
        <f t="shared" si="624"/>
        <v>#REF!</v>
      </c>
      <c r="AB620" s="49"/>
      <c r="AC620" s="16" t="e">
        <f t="shared" si="625"/>
        <v>#REF!</v>
      </c>
      <c r="AD620" s="3" t="e">
        <f t="shared" si="626"/>
        <v>#REF!</v>
      </c>
      <c r="AE620" s="97" t="e">
        <f t="shared" si="626"/>
        <v>#REF!</v>
      </c>
      <c r="AF620" s="97" t="e">
        <f t="shared" si="627"/>
        <v>#REF!</v>
      </c>
      <c r="AG620" s="3" t="e">
        <f t="shared" si="628"/>
        <v>#REF!</v>
      </c>
      <c r="AH620" s="16" t="e">
        <f t="shared" si="629"/>
        <v>#REF!</v>
      </c>
      <c r="AI620" s="16">
        <f t="shared" si="630"/>
        <v>600</v>
      </c>
      <c r="AK620" s="3" t="s">
        <v>40</v>
      </c>
      <c r="AL620" s="204"/>
      <c r="AM620" s="180"/>
      <c r="AN620" s="180"/>
      <c r="AO620" s="182"/>
      <c r="AQ620" s="177"/>
      <c r="AR620" s="185"/>
      <c r="AT620" s="177"/>
      <c r="AU620" s="185"/>
    </row>
    <row r="621" spans="1:47" s="12" customFormat="1" ht="13.5" hidden="1" outlineLevel="2" x14ac:dyDescent="0.15">
      <c r="A621" s="29">
        <v>13033</v>
      </c>
      <c r="B621" s="71" t="s">
        <v>699</v>
      </c>
      <c r="C621" s="73">
        <v>700</v>
      </c>
      <c r="D621" s="72">
        <v>30</v>
      </c>
      <c r="E621" s="3"/>
      <c r="F621" s="103"/>
      <c r="G621" s="104" t="s">
        <v>654</v>
      </c>
      <c r="H621" s="104" t="s">
        <v>750</v>
      </c>
      <c r="I621" s="21">
        <f t="shared" si="618"/>
        <v>17940</v>
      </c>
      <c r="J621" s="3">
        <v>21000</v>
      </c>
      <c r="K621" s="15">
        <v>0.15</v>
      </c>
      <c r="L621" s="15"/>
      <c r="M621" s="58">
        <v>0</v>
      </c>
      <c r="N621" s="58">
        <v>2.5000000000000001E-2</v>
      </c>
      <c r="O621" s="92">
        <f t="shared" si="619"/>
        <v>35.117056856187297</v>
      </c>
      <c r="P621" s="92" t="e">
        <f t="shared" si="572"/>
        <v>#REF!</v>
      </c>
      <c r="Q621" s="92" t="e">
        <f t="shared" si="573"/>
        <v>#REF!</v>
      </c>
      <c r="R621" s="92">
        <f t="shared" si="620"/>
        <v>0</v>
      </c>
      <c r="S621" s="92" t="e">
        <f t="shared" si="621"/>
        <v>#REF!</v>
      </c>
      <c r="T621" s="3" t="e">
        <f>#REF!</f>
        <v>#REF!</v>
      </c>
      <c r="U621" s="3" t="e">
        <f>#REF!*D621</f>
        <v>#REF!</v>
      </c>
      <c r="V621" s="3">
        <f t="shared" si="604"/>
        <v>42</v>
      </c>
      <c r="W621" s="37" t="e">
        <f t="shared" si="622"/>
        <v>#REF!</v>
      </c>
      <c r="X621" s="60" t="e">
        <f>#REF!</f>
        <v>#REF!</v>
      </c>
      <c r="Y621" s="37" t="e">
        <f t="shared" si="631"/>
        <v>#REF!</v>
      </c>
      <c r="Z621" s="16" t="e">
        <f t="shared" si="623"/>
        <v>#REF!</v>
      </c>
      <c r="AA621" s="36" t="e">
        <f t="shared" si="624"/>
        <v>#REF!</v>
      </c>
      <c r="AB621" s="49"/>
      <c r="AC621" s="16" t="e">
        <f t="shared" si="625"/>
        <v>#REF!</v>
      </c>
      <c r="AD621" s="3" t="e">
        <f t="shared" si="626"/>
        <v>#REF!</v>
      </c>
      <c r="AE621" s="97" t="e">
        <f t="shared" si="626"/>
        <v>#REF!</v>
      </c>
      <c r="AF621" s="97" t="e">
        <f t="shared" si="627"/>
        <v>#REF!</v>
      </c>
      <c r="AG621" s="3" t="e">
        <f t="shared" si="628"/>
        <v>#REF!</v>
      </c>
      <c r="AH621" s="16" t="e">
        <f t="shared" si="629"/>
        <v>#REF!</v>
      </c>
      <c r="AI621" s="16">
        <f t="shared" si="630"/>
        <v>700</v>
      </c>
      <c r="AK621" s="3" t="s">
        <v>40</v>
      </c>
      <c r="AL621" s="204"/>
      <c r="AM621" s="180"/>
      <c r="AN621" s="180"/>
      <c r="AO621" s="182"/>
      <c r="AQ621" s="177"/>
      <c r="AR621" s="185"/>
      <c r="AT621" s="177"/>
      <c r="AU621" s="185"/>
    </row>
    <row r="622" spans="1:47" s="12" customFormat="1" ht="13.5" hidden="1" outlineLevel="2" x14ac:dyDescent="0.15">
      <c r="A622" s="29">
        <v>13034</v>
      </c>
      <c r="B622" s="71" t="s">
        <v>700</v>
      </c>
      <c r="C622" s="73">
        <v>500</v>
      </c>
      <c r="D622" s="72">
        <v>60</v>
      </c>
      <c r="E622" s="3"/>
      <c r="F622" s="103"/>
      <c r="G622" s="104" t="s">
        <v>654</v>
      </c>
      <c r="H622" s="104" t="s">
        <v>750</v>
      </c>
      <c r="I622" s="21">
        <f t="shared" si="618"/>
        <v>17940</v>
      </c>
      <c r="J622" s="3">
        <v>21000</v>
      </c>
      <c r="K622" s="15">
        <v>0.15</v>
      </c>
      <c r="L622" s="15"/>
      <c r="M622" s="58">
        <v>0</v>
      </c>
      <c r="N622" s="58">
        <v>2.5000000000000001E-2</v>
      </c>
      <c r="O622" s="92">
        <f t="shared" si="619"/>
        <v>70.234113712374594</v>
      </c>
      <c r="P622" s="92" t="e">
        <f t="shared" si="572"/>
        <v>#REF!</v>
      </c>
      <c r="Q622" s="92" t="e">
        <f t="shared" si="573"/>
        <v>#REF!</v>
      </c>
      <c r="R622" s="92">
        <f t="shared" si="620"/>
        <v>0</v>
      </c>
      <c r="S622" s="92" t="e">
        <f t="shared" si="621"/>
        <v>#REF!</v>
      </c>
      <c r="T622" s="60" t="e">
        <f>#REF!</f>
        <v>#REF!</v>
      </c>
      <c r="U622" s="3" t="e">
        <f>#REF!*D622</f>
        <v>#REF!</v>
      </c>
      <c r="V622" s="3">
        <f t="shared" si="604"/>
        <v>30</v>
      </c>
      <c r="W622" s="37" t="e">
        <f t="shared" si="622"/>
        <v>#REF!</v>
      </c>
      <c r="X622" s="60" t="e">
        <f>#REF!</f>
        <v>#REF!</v>
      </c>
      <c r="Y622" s="37" t="e">
        <f t="shared" si="631"/>
        <v>#REF!</v>
      </c>
      <c r="Z622" s="16" t="e">
        <f t="shared" si="623"/>
        <v>#REF!</v>
      </c>
      <c r="AA622" s="36" t="e">
        <f t="shared" si="624"/>
        <v>#REF!</v>
      </c>
      <c r="AB622" s="49"/>
      <c r="AC622" s="16" t="e">
        <f t="shared" si="625"/>
        <v>#REF!</v>
      </c>
      <c r="AD622" s="3" t="e">
        <f t="shared" si="626"/>
        <v>#REF!</v>
      </c>
      <c r="AE622" s="97" t="e">
        <f t="shared" si="626"/>
        <v>#REF!</v>
      </c>
      <c r="AF622" s="97" t="e">
        <f t="shared" si="627"/>
        <v>#REF!</v>
      </c>
      <c r="AG622" s="3" t="e">
        <f t="shared" si="628"/>
        <v>#REF!</v>
      </c>
      <c r="AH622" s="16" t="e">
        <f t="shared" si="629"/>
        <v>#REF!</v>
      </c>
      <c r="AI622" s="16">
        <f t="shared" si="630"/>
        <v>500</v>
      </c>
      <c r="AK622" s="3" t="s">
        <v>40</v>
      </c>
      <c r="AL622" s="204"/>
      <c r="AM622" s="180"/>
      <c r="AN622" s="180"/>
      <c r="AO622" s="182"/>
      <c r="AQ622" s="177"/>
      <c r="AR622" s="185"/>
      <c r="AT622" s="177"/>
      <c r="AU622" s="185"/>
    </row>
    <row r="623" spans="1:47" s="12" customFormat="1" ht="13.5" hidden="1" outlineLevel="2" x14ac:dyDescent="0.15">
      <c r="A623" s="29">
        <v>13035</v>
      </c>
      <c r="B623" s="71" t="s">
        <v>701</v>
      </c>
      <c r="C623" s="73">
        <v>500</v>
      </c>
      <c r="D623" s="72">
        <v>60</v>
      </c>
      <c r="E623" s="3"/>
      <c r="F623" s="103"/>
      <c r="G623" s="104" t="s">
        <v>654</v>
      </c>
      <c r="H623" s="104" t="s">
        <v>750</v>
      </c>
      <c r="I623" s="21">
        <f t="shared" si="618"/>
        <v>17940</v>
      </c>
      <c r="J623" s="3">
        <v>21000</v>
      </c>
      <c r="K623" s="15">
        <v>0.15</v>
      </c>
      <c r="L623" s="15"/>
      <c r="M623" s="58">
        <v>0</v>
      </c>
      <c r="N623" s="58">
        <v>2.5000000000000001E-2</v>
      </c>
      <c r="O623" s="92">
        <f t="shared" si="619"/>
        <v>70.234113712374594</v>
      </c>
      <c r="P623" s="92" t="e">
        <f t="shared" si="572"/>
        <v>#REF!</v>
      </c>
      <c r="Q623" s="92" t="e">
        <f t="shared" si="573"/>
        <v>#REF!</v>
      </c>
      <c r="R623" s="92">
        <f t="shared" si="620"/>
        <v>0</v>
      </c>
      <c r="S623" s="92" t="e">
        <f t="shared" si="621"/>
        <v>#REF!</v>
      </c>
      <c r="T623" s="60" t="e">
        <f>#REF!</f>
        <v>#REF!</v>
      </c>
      <c r="U623" s="3" t="e">
        <f>#REF!*D623</f>
        <v>#REF!</v>
      </c>
      <c r="V623" s="3">
        <f t="shared" si="604"/>
        <v>30</v>
      </c>
      <c r="W623" s="37" t="e">
        <f t="shared" si="622"/>
        <v>#REF!</v>
      </c>
      <c r="X623" s="60" t="e">
        <f>#REF!</f>
        <v>#REF!</v>
      </c>
      <c r="Y623" s="37" t="e">
        <f t="shared" si="631"/>
        <v>#REF!</v>
      </c>
      <c r="Z623" s="16" t="e">
        <f t="shared" si="623"/>
        <v>#REF!</v>
      </c>
      <c r="AA623" s="36" t="e">
        <f t="shared" si="624"/>
        <v>#REF!</v>
      </c>
      <c r="AB623" s="49"/>
      <c r="AC623" s="16" t="e">
        <f t="shared" si="625"/>
        <v>#REF!</v>
      </c>
      <c r="AD623" s="3" t="e">
        <f t="shared" ref="AD623:AE654" si="632">T623</f>
        <v>#REF!</v>
      </c>
      <c r="AE623" s="97" t="e">
        <f t="shared" si="632"/>
        <v>#REF!</v>
      </c>
      <c r="AF623" s="97" t="e">
        <f t="shared" si="627"/>
        <v>#REF!</v>
      </c>
      <c r="AG623" s="3" t="e">
        <f t="shared" si="628"/>
        <v>#REF!</v>
      </c>
      <c r="AH623" s="16" t="e">
        <f t="shared" si="629"/>
        <v>#REF!</v>
      </c>
      <c r="AI623" s="16">
        <f t="shared" si="630"/>
        <v>500</v>
      </c>
      <c r="AK623" s="3" t="s">
        <v>40</v>
      </c>
      <c r="AL623" s="204"/>
      <c r="AM623" s="180"/>
      <c r="AN623" s="180"/>
      <c r="AO623" s="182"/>
      <c r="AQ623" s="177"/>
      <c r="AR623" s="185"/>
      <c r="AT623" s="177"/>
      <c r="AU623" s="185"/>
    </row>
    <row r="624" spans="1:47" s="12" customFormat="1" ht="13.5" hidden="1" outlineLevel="2" x14ac:dyDescent="0.15">
      <c r="A624" s="29">
        <v>13036</v>
      </c>
      <c r="B624" s="71" t="s">
        <v>702</v>
      </c>
      <c r="C624" s="73">
        <v>1000</v>
      </c>
      <c r="D624" s="72">
        <v>30</v>
      </c>
      <c r="E624" s="3"/>
      <c r="F624" s="103"/>
      <c r="G624" s="104" t="s">
        <v>654</v>
      </c>
      <c r="H624" s="104" t="s">
        <v>751</v>
      </c>
      <c r="I624" s="21">
        <f t="shared" si="618"/>
        <v>17940</v>
      </c>
      <c r="J624" s="3">
        <v>21000</v>
      </c>
      <c r="K624" s="15">
        <v>0.15</v>
      </c>
      <c r="L624" s="15"/>
      <c r="M624" s="58">
        <v>0</v>
      </c>
      <c r="N624" s="58">
        <v>2.5000000000000001E-2</v>
      </c>
      <c r="O624" s="92">
        <f t="shared" si="619"/>
        <v>35.117056856187297</v>
      </c>
      <c r="P624" s="92" t="e">
        <f t="shared" si="572"/>
        <v>#REF!</v>
      </c>
      <c r="Q624" s="92" t="e">
        <f t="shared" si="573"/>
        <v>#REF!</v>
      </c>
      <c r="R624" s="92">
        <f t="shared" si="620"/>
        <v>0</v>
      </c>
      <c r="S624" s="92" t="e">
        <f t="shared" si="621"/>
        <v>#REF!</v>
      </c>
      <c r="T624" s="3" t="e">
        <f>#REF!</f>
        <v>#REF!</v>
      </c>
      <c r="U624" s="3" t="e">
        <f>#REF!*D624</f>
        <v>#REF!</v>
      </c>
      <c r="V624" s="3">
        <f t="shared" si="604"/>
        <v>60</v>
      </c>
      <c r="W624" s="37" t="e">
        <f t="shared" si="622"/>
        <v>#REF!</v>
      </c>
      <c r="X624" s="60" t="e">
        <f>#REF!</f>
        <v>#REF!</v>
      </c>
      <c r="Y624" s="37" t="e">
        <f t="shared" si="631"/>
        <v>#REF!</v>
      </c>
      <c r="Z624" s="16" t="e">
        <f t="shared" si="623"/>
        <v>#REF!</v>
      </c>
      <c r="AA624" s="36" t="e">
        <f t="shared" si="624"/>
        <v>#REF!</v>
      </c>
      <c r="AB624" s="49"/>
      <c r="AC624" s="16" t="e">
        <f t="shared" si="625"/>
        <v>#REF!</v>
      </c>
      <c r="AD624" s="3" t="e">
        <f t="shared" si="632"/>
        <v>#REF!</v>
      </c>
      <c r="AE624" s="97" t="e">
        <f t="shared" si="632"/>
        <v>#REF!</v>
      </c>
      <c r="AF624" s="97" t="e">
        <f t="shared" si="627"/>
        <v>#REF!</v>
      </c>
      <c r="AG624" s="3" t="e">
        <f t="shared" si="628"/>
        <v>#REF!</v>
      </c>
      <c r="AH624" s="16" t="e">
        <f t="shared" si="629"/>
        <v>#REF!</v>
      </c>
      <c r="AI624" s="16">
        <f t="shared" si="630"/>
        <v>1000</v>
      </c>
      <c r="AK624" s="3" t="s">
        <v>40</v>
      </c>
      <c r="AL624" s="204"/>
      <c r="AM624" s="180"/>
      <c r="AN624" s="180"/>
      <c r="AO624" s="182"/>
      <c r="AQ624" s="177"/>
      <c r="AR624" s="185"/>
      <c r="AT624" s="177"/>
      <c r="AU624" s="185"/>
    </row>
    <row r="625" spans="1:47" s="12" customFormat="1" ht="13.5" hidden="1" outlineLevel="2" x14ac:dyDescent="0.15">
      <c r="A625" s="29">
        <v>13037</v>
      </c>
      <c r="B625" s="71" t="s">
        <v>703</v>
      </c>
      <c r="C625" s="73">
        <v>700</v>
      </c>
      <c r="D625" s="72">
        <v>20</v>
      </c>
      <c r="E625" s="3"/>
      <c r="F625" s="103"/>
      <c r="G625" s="104" t="s">
        <v>654</v>
      </c>
      <c r="H625" s="104" t="s">
        <v>751</v>
      </c>
      <c r="I625" s="21">
        <f t="shared" si="618"/>
        <v>17940</v>
      </c>
      <c r="J625" s="3">
        <v>21000</v>
      </c>
      <c r="K625" s="15">
        <v>0.15</v>
      </c>
      <c r="L625" s="15"/>
      <c r="M625" s="58">
        <v>0</v>
      </c>
      <c r="N625" s="58">
        <v>2.5000000000000001E-2</v>
      </c>
      <c r="O625" s="92">
        <f t="shared" si="619"/>
        <v>23.411371237458198</v>
      </c>
      <c r="P625" s="92" t="e">
        <f t="shared" si="572"/>
        <v>#REF!</v>
      </c>
      <c r="Q625" s="92" t="e">
        <f t="shared" si="573"/>
        <v>#REF!</v>
      </c>
      <c r="R625" s="92">
        <f t="shared" si="620"/>
        <v>0</v>
      </c>
      <c r="S625" s="92" t="e">
        <f t="shared" si="621"/>
        <v>#REF!</v>
      </c>
      <c r="T625" s="3" t="e">
        <f>#REF!</f>
        <v>#REF!</v>
      </c>
      <c r="U625" s="3" t="e">
        <f>#REF!*D625</f>
        <v>#REF!</v>
      </c>
      <c r="V625" s="3">
        <f t="shared" si="604"/>
        <v>42</v>
      </c>
      <c r="W625" s="37" t="e">
        <f t="shared" si="622"/>
        <v>#REF!</v>
      </c>
      <c r="X625" s="60" t="e">
        <f>#REF!</f>
        <v>#REF!</v>
      </c>
      <c r="Y625" s="37" t="e">
        <f t="shared" si="631"/>
        <v>#REF!</v>
      </c>
      <c r="Z625" s="16" t="e">
        <f t="shared" si="623"/>
        <v>#REF!</v>
      </c>
      <c r="AA625" s="36" t="e">
        <f t="shared" si="624"/>
        <v>#REF!</v>
      </c>
      <c r="AB625" s="49"/>
      <c r="AC625" s="16" t="e">
        <f t="shared" si="625"/>
        <v>#REF!</v>
      </c>
      <c r="AD625" s="3" t="e">
        <f t="shared" si="632"/>
        <v>#REF!</v>
      </c>
      <c r="AE625" s="97" t="e">
        <f t="shared" si="632"/>
        <v>#REF!</v>
      </c>
      <c r="AF625" s="97" t="e">
        <f t="shared" si="627"/>
        <v>#REF!</v>
      </c>
      <c r="AG625" s="3" t="e">
        <f t="shared" si="628"/>
        <v>#REF!</v>
      </c>
      <c r="AH625" s="16" t="e">
        <f t="shared" si="629"/>
        <v>#REF!</v>
      </c>
      <c r="AI625" s="16">
        <f t="shared" si="630"/>
        <v>700</v>
      </c>
      <c r="AK625" s="3" t="s">
        <v>40</v>
      </c>
      <c r="AL625" s="204"/>
      <c r="AM625" s="180"/>
      <c r="AN625" s="180"/>
      <c r="AO625" s="182"/>
      <c r="AQ625" s="177"/>
      <c r="AR625" s="185"/>
      <c r="AT625" s="177"/>
      <c r="AU625" s="185"/>
    </row>
    <row r="626" spans="1:47" s="12" customFormat="1" ht="13.5" hidden="1" outlineLevel="2" x14ac:dyDescent="0.15">
      <c r="A626" s="29">
        <v>13038</v>
      </c>
      <c r="B626" s="71" t="s">
        <v>704</v>
      </c>
      <c r="C626" s="73">
        <v>500</v>
      </c>
      <c r="D626" s="72">
        <v>20</v>
      </c>
      <c r="E626" s="3"/>
      <c r="F626" s="103"/>
      <c r="G626" s="104" t="s">
        <v>654</v>
      </c>
      <c r="H626" s="104" t="s">
        <v>751</v>
      </c>
      <c r="I626" s="21">
        <f t="shared" si="618"/>
        <v>17940</v>
      </c>
      <c r="J626" s="3">
        <v>21000</v>
      </c>
      <c r="K626" s="15">
        <v>0.15</v>
      </c>
      <c r="L626" s="15"/>
      <c r="M626" s="58">
        <v>0</v>
      </c>
      <c r="N626" s="58">
        <v>2.5000000000000001E-2</v>
      </c>
      <c r="O626" s="92">
        <f t="shared" si="619"/>
        <v>23.411371237458198</v>
      </c>
      <c r="P626" s="92" t="e">
        <f t="shared" si="572"/>
        <v>#REF!</v>
      </c>
      <c r="Q626" s="92" t="e">
        <f t="shared" si="573"/>
        <v>#REF!</v>
      </c>
      <c r="R626" s="92">
        <f t="shared" si="620"/>
        <v>0</v>
      </c>
      <c r="S626" s="92" t="e">
        <f t="shared" si="621"/>
        <v>#REF!</v>
      </c>
      <c r="T626" s="3" t="e">
        <f>#REF!</f>
        <v>#REF!</v>
      </c>
      <c r="U626" s="3" t="e">
        <f>#REF!*D626</f>
        <v>#REF!</v>
      </c>
      <c r="V626" s="3">
        <f t="shared" si="604"/>
        <v>30</v>
      </c>
      <c r="W626" s="37" t="e">
        <f t="shared" si="622"/>
        <v>#REF!</v>
      </c>
      <c r="X626" s="60" t="e">
        <f>#REF!</f>
        <v>#REF!</v>
      </c>
      <c r="Y626" s="37" t="e">
        <f t="shared" si="631"/>
        <v>#REF!</v>
      </c>
      <c r="Z626" s="16" t="e">
        <f t="shared" si="623"/>
        <v>#REF!</v>
      </c>
      <c r="AA626" s="36" t="e">
        <f t="shared" si="624"/>
        <v>#REF!</v>
      </c>
      <c r="AB626" s="49"/>
      <c r="AC626" s="16" t="e">
        <f t="shared" si="625"/>
        <v>#REF!</v>
      </c>
      <c r="AD626" s="3" t="e">
        <f t="shared" si="632"/>
        <v>#REF!</v>
      </c>
      <c r="AE626" s="97" t="e">
        <f t="shared" si="632"/>
        <v>#REF!</v>
      </c>
      <c r="AF626" s="97" t="e">
        <f t="shared" si="627"/>
        <v>#REF!</v>
      </c>
      <c r="AG626" s="3" t="e">
        <f t="shared" si="628"/>
        <v>#REF!</v>
      </c>
      <c r="AH626" s="16" t="e">
        <f t="shared" si="629"/>
        <v>#REF!</v>
      </c>
      <c r="AI626" s="16">
        <f t="shared" si="630"/>
        <v>500</v>
      </c>
      <c r="AK626" s="3" t="s">
        <v>40</v>
      </c>
      <c r="AL626" s="204"/>
      <c r="AM626" s="180"/>
      <c r="AN626" s="180"/>
      <c r="AO626" s="182"/>
      <c r="AQ626" s="177"/>
      <c r="AR626" s="185"/>
      <c r="AT626" s="177"/>
      <c r="AU626" s="185"/>
    </row>
    <row r="627" spans="1:47" s="12" customFormat="1" ht="13.5" hidden="1" outlineLevel="2" x14ac:dyDescent="0.15">
      <c r="A627" s="29">
        <v>13039</v>
      </c>
      <c r="B627" s="71" t="s">
        <v>705</v>
      </c>
      <c r="C627" s="73">
        <v>560</v>
      </c>
      <c r="D627" s="72">
        <v>30</v>
      </c>
      <c r="E627" s="3"/>
      <c r="F627" s="103"/>
      <c r="G627" s="104" t="s">
        <v>654</v>
      </c>
      <c r="H627" s="104" t="s">
        <v>748</v>
      </c>
      <c r="I627" s="21">
        <f t="shared" si="618"/>
        <v>17940</v>
      </c>
      <c r="J627" s="3">
        <v>23150</v>
      </c>
      <c r="K627" s="15">
        <v>0.15</v>
      </c>
      <c r="L627" s="15"/>
      <c r="M627" s="58"/>
      <c r="N627" s="58">
        <v>2.5000000000000001E-2</v>
      </c>
      <c r="O627" s="92">
        <f t="shared" si="619"/>
        <v>38.712374581939798</v>
      </c>
      <c r="P627" s="92" t="e">
        <f t="shared" si="572"/>
        <v>#REF!</v>
      </c>
      <c r="Q627" s="92" t="e">
        <f t="shared" si="573"/>
        <v>#REF!</v>
      </c>
      <c r="R627" s="92">
        <f t="shared" si="620"/>
        <v>0</v>
      </c>
      <c r="S627" s="92" t="e">
        <f t="shared" si="621"/>
        <v>#REF!</v>
      </c>
      <c r="T627" s="3" t="e">
        <f>#REF!</f>
        <v>#REF!</v>
      </c>
      <c r="U627" s="3" t="e">
        <f>#REF!*D627</f>
        <v>#REF!</v>
      </c>
      <c r="V627" s="3">
        <f t="shared" si="604"/>
        <v>33.6</v>
      </c>
      <c r="W627" s="37" t="e">
        <f t="shared" si="622"/>
        <v>#REF!</v>
      </c>
      <c r="X627" s="60" t="e">
        <f>#REF!</f>
        <v>#REF!</v>
      </c>
      <c r="Y627" s="37" t="e">
        <f t="shared" si="631"/>
        <v>#REF!</v>
      </c>
      <c r="Z627" s="16" t="e">
        <f t="shared" si="623"/>
        <v>#REF!</v>
      </c>
      <c r="AA627" s="36" t="e">
        <f t="shared" si="624"/>
        <v>#REF!</v>
      </c>
      <c r="AB627" s="49"/>
      <c r="AC627" s="16" t="e">
        <f t="shared" si="625"/>
        <v>#REF!</v>
      </c>
      <c r="AD627" s="3" t="e">
        <f t="shared" si="632"/>
        <v>#REF!</v>
      </c>
      <c r="AE627" s="97" t="e">
        <f t="shared" si="632"/>
        <v>#REF!</v>
      </c>
      <c r="AF627" s="97" t="e">
        <f t="shared" si="627"/>
        <v>#REF!</v>
      </c>
      <c r="AG627" s="3" t="e">
        <f t="shared" si="628"/>
        <v>#REF!</v>
      </c>
      <c r="AH627" s="16" t="e">
        <f t="shared" si="629"/>
        <v>#REF!</v>
      </c>
      <c r="AI627" s="16">
        <f t="shared" si="630"/>
        <v>560</v>
      </c>
      <c r="AK627" s="3" t="s">
        <v>40</v>
      </c>
      <c r="AL627" s="204"/>
      <c r="AM627" s="180"/>
      <c r="AN627" s="180"/>
      <c r="AO627" s="182"/>
      <c r="AQ627" s="177"/>
      <c r="AR627" s="185"/>
      <c r="AT627" s="177"/>
      <c r="AU627" s="185"/>
    </row>
    <row r="628" spans="1:47" s="12" customFormat="1" ht="25.5" hidden="1" outlineLevel="2" x14ac:dyDescent="0.15">
      <c r="A628" s="29">
        <v>13040</v>
      </c>
      <c r="B628" s="71" t="s">
        <v>706</v>
      </c>
      <c r="C628" s="73">
        <v>780</v>
      </c>
      <c r="D628" s="72">
        <v>40</v>
      </c>
      <c r="E628" s="3"/>
      <c r="F628" s="103"/>
      <c r="G628" s="104" t="s">
        <v>654</v>
      </c>
      <c r="H628" s="104" t="s">
        <v>748</v>
      </c>
      <c r="I628" s="21">
        <f t="shared" si="618"/>
        <v>17940</v>
      </c>
      <c r="J628" s="3">
        <v>23150</v>
      </c>
      <c r="K628" s="15">
        <v>0.15</v>
      </c>
      <c r="L628" s="15"/>
      <c r="M628" s="58"/>
      <c r="N628" s="58">
        <v>2.5000000000000001E-2</v>
      </c>
      <c r="O628" s="92">
        <f t="shared" si="619"/>
        <v>51.616499442586402</v>
      </c>
      <c r="P628" s="92" t="e">
        <f t="shared" si="572"/>
        <v>#REF!</v>
      </c>
      <c r="Q628" s="92" t="e">
        <f t="shared" si="573"/>
        <v>#REF!</v>
      </c>
      <c r="R628" s="92">
        <f t="shared" si="620"/>
        <v>0</v>
      </c>
      <c r="S628" s="92" t="e">
        <f t="shared" si="621"/>
        <v>#REF!</v>
      </c>
      <c r="T628" s="3" t="e">
        <f>#REF!</f>
        <v>#REF!</v>
      </c>
      <c r="U628" s="3" t="e">
        <f>#REF!*D628</f>
        <v>#REF!</v>
      </c>
      <c r="V628" s="3">
        <f t="shared" si="604"/>
        <v>46.8</v>
      </c>
      <c r="W628" s="37" t="e">
        <f t="shared" si="622"/>
        <v>#REF!</v>
      </c>
      <c r="X628" s="60" t="e">
        <f>#REF!</f>
        <v>#REF!</v>
      </c>
      <c r="Y628" s="37" t="e">
        <f t="shared" si="631"/>
        <v>#REF!</v>
      </c>
      <c r="Z628" s="16" t="e">
        <f t="shared" si="623"/>
        <v>#REF!</v>
      </c>
      <c r="AA628" s="36" t="e">
        <f t="shared" si="624"/>
        <v>#REF!</v>
      </c>
      <c r="AB628" s="49"/>
      <c r="AC628" s="16" t="e">
        <f t="shared" si="625"/>
        <v>#REF!</v>
      </c>
      <c r="AD628" s="3" t="e">
        <f t="shared" si="632"/>
        <v>#REF!</v>
      </c>
      <c r="AE628" s="97" t="e">
        <f t="shared" si="632"/>
        <v>#REF!</v>
      </c>
      <c r="AF628" s="97" t="e">
        <f t="shared" si="627"/>
        <v>#REF!</v>
      </c>
      <c r="AG628" s="3" t="e">
        <f t="shared" si="628"/>
        <v>#REF!</v>
      </c>
      <c r="AH628" s="16" t="e">
        <f t="shared" si="629"/>
        <v>#REF!</v>
      </c>
      <c r="AI628" s="16">
        <f t="shared" si="630"/>
        <v>780</v>
      </c>
      <c r="AK628" s="3" t="s">
        <v>40</v>
      </c>
      <c r="AL628" s="204"/>
      <c r="AM628" s="180"/>
      <c r="AN628" s="180"/>
      <c r="AO628" s="182"/>
      <c r="AQ628" s="177"/>
      <c r="AR628" s="185"/>
      <c r="AT628" s="177"/>
      <c r="AU628" s="185"/>
    </row>
    <row r="629" spans="1:47" s="12" customFormat="1" ht="13.5" hidden="1" outlineLevel="2" x14ac:dyDescent="0.15">
      <c r="A629" s="29">
        <v>13041</v>
      </c>
      <c r="B629" s="71" t="s">
        <v>707</v>
      </c>
      <c r="C629" s="73">
        <v>820</v>
      </c>
      <c r="D629" s="72">
        <v>30</v>
      </c>
      <c r="E629" s="3"/>
      <c r="F629" s="103"/>
      <c r="G629" s="104" t="s">
        <v>654</v>
      </c>
      <c r="H629" s="104" t="s">
        <v>748</v>
      </c>
      <c r="I629" s="21">
        <f t="shared" si="618"/>
        <v>17940</v>
      </c>
      <c r="J629" s="3">
        <v>23150</v>
      </c>
      <c r="K629" s="15">
        <v>0.15</v>
      </c>
      <c r="L629" s="15"/>
      <c r="M629" s="58"/>
      <c r="N629" s="58">
        <v>2.5000000000000001E-2</v>
      </c>
      <c r="O629" s="92">
        <f t="shared" si="619"/>
        <v>38.712374581939798</v>
      </c>
      <c r="P629" s="92" t="e">
        <f t="shared" si="572"/>
        <v>#REF!</v>
      </c>
      <c r="Q629" s="92" t="e">
        <f t="shared" si="573"/>
        <v>#REF!</v>
      </c>
      <c r="R629" s="92">
        <f t="shared" si="620"/>
        <v>0</v>
      </c>
      <c r="S629" s="92" t="e">
        <f t="shared" si="621"/>
        <v>#REF!</v>
      </c>
      <c r="T629" s="3" t="e">
        <f>#REF!</f>
        <v>#REF!</v>
      </c>
      <c r="U629" s="3" t="e">
        <f>#REF!*D629</f>
        <v>#REF!</v>
      </c>
      <c r="V629" s="3">
        <f t="shared" si="604"/>
        <v>49.199999999999996</v>
      </c>
      <c r="W629" s="37" t="e">
        <f t="shared" si="622"/>
        <v>#REF!</v>
      </c>
      <c r="X629" s="60" t="e">
        <f>#REF!</f>
        <v>#REF!</v>
      </c>
      <c r="Y629" s="37" t="e">
        <f t="shared" si="631"/>
        <v>#REF!</v>
      </c>
      <c r="Z629" s="16" t="e">
        <f t="shared" si="623"/>
        <v>#REF!</v>
      </c>
      <c r="AA629" s="36" t="e">
        <f t="shared" si="624"/>
        <v>#REF!</v>
      </c>
      <c r="AB629" s="49"/>
      <c r="AC629" s="16" t="e">
        <f t="shared" si="625"/>
        <v>#REF!</v>
      </c>
      <c r="AD629" s="3" t="e">
        <f t="shared" si="632"/>
        <v>#REF!</v>
      </c>
      <c r="AE629" s="97" t="e">
        <f t="shared" si="632"/>
        <v>#REF!</v>
      </c>
      <c r="AF629" s="97" t="e">
        <f t="shared" si="627"/>
        <v>#REF!</v>
      </c>
      <c r="AG629" s="3" t="e">
        <f t="shared" si="628"/>
        <v>#REF!</v>
      </c>
      <c r="AH629" s="16" t="e">
        <f t="shared" si="629"/>
        <v>#REF!</v>
      </c>
      <c r="AI629" s="16">
        <f t="shared" si="630"/>
        <v>820</v>
      </c>
      <c r="AK629" s="3" t="s">
        <v>40</v>
      </c>
      <c r="AL629" s="204"/>
      <c r="AM629" s="180"/>
      <c r="AN629" s="180"/>
      <c r="AO629" s="182"/>
      <c r="AQ629" s="177"/>
      <c r="AR629" s="185"/>
      <c r="AT629" s="177"/>
      <c r="AU629" s="185"/>
    </row>
    <row r="630" spans="1:47" s="12" customFormat="1" ht="13.5" hidden="1" outlineLevel="2" x14ac:dyDescent="0.15">
      <c r="A630" s="29">
        <v>13042</v>
      </c>
      <c r="B630" s="71" t="s">
        <v>708</v>
      </c>
      <c r="C630" s="73">
        <v>950</v>
      </c>
      <c r="D630" s="72">
        <v>30</v>
      </c>
      <c r="E630" s="3"/>
      <c r="F630" s="103"/>
      <c r="G630" s="104" t="s">
        <v>654</v>
      </c>
      <c r="H630" s="104" t="s">
        <v>748</v>
      </c>
      <c r="I630" s="21">
        <f t="shared" si="618"/>
        <v>17940</v>
      </c>
      <c r="J630" s="3">
        <v>23150</v>
      </c>
      <c r="K630" s="15">
        <v>0.15</v>
      </c>
      <c r="L630" s="15"/>
      <c r="M630" s="58"/>
      <c r="N630" s="58">
        <v>2.5000000000000001E-2</v>
      </c>
      <c r="O630" s="92">
        <f t="shared" si="619"/>
        <v>38.712374581939798</v>
      </c>
      <c r="P630" s="92" t="e">
        <f t="shared" si="572"/>
        <v>#REF!</v>
      </c>
      <c r="Q630" s="92" t="e">
        <f t="shared" si="573"/>
        <v>#REF!</v>
      </c>
      <c r="R630" s="92">
        <f t="shared" si="620"/>
        <v>0</v>
      </c>
      <c r="S630" s="92" t="e">
        <f t="shared" si="621"/>
        <v>#REF!</v>
      </c>
      <c r="T630" s="3" t="e">
        <f>#REF!</f>
        <v>#REF!</v>
      </c>
      <c r="U630" s="3" t="e">
        <f>#REF!*D630</f>
        <v>#REF!</v>
      </c>
      <c r="V630" s="3">
        <f t="shared" si="604"/>
        <v>57</v>
      </c>
      <c r="W630" s="37" t="e">
        <f t="shared" si="622"/>
        <v>#REF!</v>
      </c>
      <c r="X630" s="60" t="e">
        <f>#REF!</f>
        <v>#REF!</v>
      </c>
      <c r="Y630" s="37" t="e">
        <f t="shared" si="631"/>
        <v>#REF!</v>
      </c>
      <c r="Z630" s="16" t="e">
        <f t="shared" si="623"/>
        <v>#REF!</v>
      </c>
      <c r="AA630" s="36" t="e">
        <f t="shared" si="624"/>
        <v>#REF!</v>
      </c>
      <c r="AB630" s="49"/>
      <c r="AC630" s="16" t="e">
        <f t="shared" si="625"/>
        <v>#REF!</v>
      </c>
      <c r="AD630" s="3" t="e">
        <f t="shared" si="632"/>
        <v>#REF!</v>
      </c>
      <c r="AE630" s="97" t="e">
        <f t="shared" si="632"/>
        <v>#REF!</v>
      </c>
      <c r="AF630" s="97" t="e">
        <f t="shared" si="627"/>
        <v>#REF!</v>
      </c>
      <c r="AG630" s="3" t="e">
        <f t="shared" si="628"/>
        <v>#REF!</v>
      </c>
      <c r="AH630" s="16" t="e">
        <f t="shared" si="629"/>
        <v>#REF!</v>
      </c>
      <c r="AI630" s="16">
        <f t="shared" si="630"/>
        <v>950</v>
      </c>
      <c r="AK630" s="3" t="s">
        <v>40</v>
      </c>
      <c r="AL630" s="204"/>
      <c r="AM630" s="180"/>
      <c r="AN630" s="180"/>
      <c r="AO630" s="182"/>
      <c r="AQ630" s="177"/>
      <c r="AR630" s="185"/>
      <c r="AT630" s="177"/>
      <c r="AU630" s="185"/>
    </row>
    <row r="631" spans="1:47" s="12" customFormat="1" ht="13.5" hidden="1" outlineLevel="2" x14ac:dyDescent="0.15">
      <c r="A631" s="29">
        <v>13043</v>
      </c>
      <c r="B631" s="71" t="s">
        <v>709</v>
      </c>
      <c r="C631" s="73">
        <v>250</v>
      </c>
      <c r="D631" s="72">
        <v>40</v>
      </c>
      <c r="E631" s="3"/>
      <c r="F631" s="103"/>
      <c r="G631" s="104" t="s">
        <v>654</v>
      </c>
      <c r="H631" s="104" t="s">
        <v>748</v>
      </c>
      <c r="I631" s="21">
        <f t="shared" si="618"/>
        <v>17940</v>
      </c>
      <c r="J631" s="3">
        <v>23150</v>
      </c>
      <c r="K631" s="15">
        <v>0.15</v>
      </c>
      <c r="L631" s="15"/>
      <c r="M631" s="58"/>
      <c r="N631" s="58">
        <v>2.5000000000000001E-2</v>
      </c>
      <c r="O631" s="92">
        <f t="shared" si="619"/>
        <v>51.616499442586402</v>
      </c>
      <c r="P631" s="92" t="e">
        <f t="shared" si="572"/>
        <v>#REF!</v>
      </c>
      <c r="Q631" s="92" t="e">
        <f t="shared" si="573"/>
        <v>#REF!</v>
      </c>
      <c r="R631" s="92">
        <f t="shared" si="620"/>
        <v>0</v>
      </c>
      <c r="S631" s="92" t="e">
        <f t="shared" si="621"/>
        <v>#REF!</v>
      </c>
      <c r="T631" s="3" t="e">
        <f>#REF!</f>
        <v>#REF!</v>
      </c>
      <c r="U631" s="3" t="e">
        <f>#REF!*D631</f>
        <v>#REF!</v>
      </c>
      <c r="V631" s="3">
        <f t="shared" si="604"/>
        <v>15</v>
      </c>
      <c r="W631" s="37" t="e">
        <f t="shared" si="622"/>
        <v>#REF!</v>
      </c>
      <c r="X631" s="60" t="e">
        <f>#REF!</f>
        <v>#REF!</v>
      </c>
      <c r="Y631" s="37" t="e">
        <f t="shared" si="631"/>
        <v>#REF!</v>
      </c>
      <c r="Z631" s="16" t="e">
        <f t="shared" si="623"/>
        <v>#REF!</v>
      </c>
      <c r="AA631" s="36" t="e">
        <f t="shared" si="624"/>
        <v>#REF!</v>
      </c>
      <c r="AB631" s="49"/>
      <c r="AC631" s="16" t="e">
        <f t="shared" si="625"/>
        <v>#REF!</v>
      </c>
      <c r="AD631" s="3" t="e">
        <f t="shared" si="632"/>
        <v>#REF!</v>
      </c>
      <c r="AE631" s="97" t="e">
        <f t="shared" si="632"/>
        <v>#REF!</v>
      </c>
      <c r="AF631" s="97" t="e">
        <f t="shared" si="627"/>
        <v>#REF!</v>
      </c>
      <c r="AG631" s="3" t="e">
        <f t="shared" si="628"/>
        <v>#REF!</v>
      </c>
      <c r="AH631" s="16" t="e">
        <f t="shared" si="629"/>
        <v>#REF!</v>
      </c>
      <c r="AI631" s="16">
        <f t="shared" si="630"/>
        <v>250</v>
      </c>
      <c r="AK631" s="3" t="s">
        <v>40</v>
      </c>
      <c r="AL631" s="204"/>
      <c r="AM631" s="180"/>
      <c r="AN631" s="180"/>
      <c r="AO631" s="182"/>
      <c r="AQ631" s="177"/>
      <c r="AR631" s="185"/>
      <c r="AT631" s="177"/>
      <c r="AU631" s="185"/>
    </row>
    <row r="632" spans="1:47" s="12" customFormat="1" ht="13.5" hidden="1" outlineLevel="2" x14ac:dyDescent="0.15">
      <c r="A632" s="29">
        <v>13044</v>
      </c>
      <c r="B632" s="71" t="s">
        <v>710</v>
      </c>
      <c r="C632" s="73">
        <v>300</v>
      </c>
      <c r="D632" s="72">
        <v>20</v>
      </c>
      <c r="E632" s="3"/>
      <c r="F632" s="103"/>
      <c r="G632" s="104" t="s">
        <v>654</v>
      </c>
      <c r="H632" s="104" t="s">
        <v>748</v>
      </c>
      <c r="I632" s="21">
        <f t="shared" si="618"/>
        <v>17940</v>
      </c>
      <c r="J632" s="3">
        <v>23150</v>
      </c>
      <c r="K632" s="15">
        <v>0.15</v>
      </c>
      <c r="L632" s="15"/>
      <c r="M632" s="58"/>
      <c r="N632" s="58">
        <v>2.5000000000000001E-2</v>
      </c>
      <c r="O632" s="92">
        <f t="shared" si="619"/>
        <v>25.808249721293201</v>
      </c>
      <c r="P632" s="92" t="e">
        <f t="shared" si="572"/>
        <v>#REF!</v>
      </c>
      <c r="Q632" s="92" t="e">
        <f t="shared" si="573"/>
        <v>#REF!</v>
      </c>
      <c r="R632" s="92">
        <f t="shared" si="620"/>
        <v>0</v>
      </c>
      <c r="S632" s="92" t="e">
        <f t="shared" si="621"/>
        <v>#REF!</v>
      </c>
      <c r="T632" s="3" t="e">
        <f>#REF!</f>
        <v>#REF!</v>
      </c>
      <c r="U632" s="3" t="e">
        <f>#REF!*D632</f>
        <v>#REF!</v>
      </c>
      <c r="V632" s="3">
        <f t="shared" si="604"/>
        <v>18</v>
      </c>
      <c r="W632" s="37" t="e">
        <f t="shared" si="622"/>
        <v>#REF!</v>
      </c>
      <c r="X632" s="60" t="e">
        <f>#REF!</f>
        <v>#REF!</v>
      </c>
      <c r="Y632" s="37" t="e">
        <f t="shared" si="631"/>
        <v>#REF!</v>
      </c>
      <c r="Z632" s="16" t="e">
        <f t="shared" si="623"/>
        <v>#REF!</v>
      </c>
      <c r="AA632" s="36" t="e">
        <f t="shared" si="624"/>
        <v>#REF!</v>
      </c>
      <c r="AB632" s="49"/>
      <c r="AC632" s="16" t="e">
        <f t="shared" si="625"/>
        <v>#REF!</v>
      </c>
      <c r="AD632" s="3" t="e">
        <f t="shared" si="632"/>
        <v>#REF!</v>
      </c>
      <c r="AE632" s="97" t="e">
        <f t="shared" si="632"/>
        <v>#REF!</v>
      </c>
      <c r="AF632" s="97" t="e">
        <f t="shared" si="627"/>
        <v>#REF!</v>
      </c>
      <c r="AG632" s="3" t="e">
        <f t="shared" si="628"/>
        <v>#REF!</v>
      </c>
      <c r="AH632" s="16" t="e">
        <f t="shared" si="629"/>
        <v>#REF!</v>
      </c>
      <c r="AI632" s="16">
        <f t="shared" si="630"/>
        <v>300</v>
      </c>
      <c r="AK632" s="3" t="s">
        <v>40</v>
      </c>
      <c r="AL632" s="204"/>
      <c r="AM632" s="180"/>
      <c r="AN632" s="180"/>
      <c r="AO632" s="182"/>
      <c r="AQ632" s="177"/>
      <c r="AR632" s="185"/>
      <c r="AT632" s="177"/>
      <c r="AU632" s="185"/>
    </row>
    <row r="633" spans="1:47" s="12" customFormat="1" ht="13.5" hidden="1" outlineLevel="2" x14ac:dyDescent="0.15">
      <c r="A633" s="29">
        <v>13045</v>
      </c>
      <c r="B633" s="76" t="s">
        <v>711</v>
      </c>
      <c r="C633" s="114">
        <v>550</v>
      </c>
      <c r="D633" s="77">
        <v>30</v>
      </c>
      <c r="E633" s="3"/>
      <c r="F633" s="103"/>
      <c r="G633" s="104" t="s">
        <v>654</v>
      </c>
      <c r="H633" s="104" t="s">
        <v>748</v>
      </c>
      <c r="I633" s="21">
        <f t="shared" si="618"/>
        <v>17940</v>
      </c>
      <c r="J633" s="3">
        <v>23150</v>
      </c>
      <c r="K633" s="15">
        <v>0.15</v>
      </c>
      <c r="L633" s="15"/>
      <c r="M633" s="58"/>
      <c r="N633" s="58">
        <v>2.5000000000000001E-2</v>
      </c>
      <c r="O633" s="92">
        <f t="shared" si="619"/>
        <v>38.712374581939798</v>
      </c>
      <c r="P633" s="92" t="e">
        <f t="shared" si="572"/>
        <v>#REF!</v>
      </c>
      <c r="Q633" s="92" t="e">
        <f t="shared" si="573"/>
        <v>#REF!</v>
      </c>
      <c r="R633" s="92">
        <f t="shared" si="620"/>
        <v>0</v>
      </c>
      <c r="S633" s="92" t="e">
        <f t="shared" si="621"/>
        <v>#REF!</v>
      </c>
      <c r="T633" s="3" t="e">
        <f>#REF!</f>
        <v>#REF!</v>
      </c>
      <c r="U633" s="3" t="e">
        <f>#REF!*D633</f>
        <v>#REF!</v>
      </c>
      <c r="V633" s="3">
        <f t="shared" si="604"/>
        <v>33</v>
      </c>
      <c r="W633" s="37" t="e">
        <f t="shared" si="622"/>
        <v>#REF!</v>
      </c>
      <c r="X633" s="60" t="e">
        <f>#REF!</f>
        <v>#REF!</v>
      </c>
      <c r="Y633" s="37" t="e">
        <f t="shared" si="631"/>
        <v>#REF!</v>
      </c>
      <c r="Z633" s="16" t="e">
        <f t="shared" si="623"/>
        <v>#REF!</v>
      </c>
      <c r="AA633" s="36" t="e">
        <f t="shared" si="624"/>
        <v>#REF!</v>
      </c>
      <c r="AB633" s="49"/>
      <c r="AC633" s="16" t="e">
        <f t="shared" si="625"/>
        <v>#REF!</v>
      </c>
      <c r="AD633" s="3" t="e">
        <f t="shared" si="632"/>
        <v>#REF!</v>
      </c>
      <c r="AE633" s="97" t="e">
        <f t="shared" si="632"/>
        <v>#REF!</v>
      </c>
      <c r="AF633" s="97" t="e">
        <f t="shared" si="627"/>
        <v>#REF!</v>
      </c>
      <c r="AG633" s="3" t="e">
        <f t="shared" si="628"/>
        <v>#REF!</v>
      </c>
      <c r="AH633" s="16" t="e">
        <f t="shared" si="629"/>
        <v>#REF!</v>
      </c>
      <c r="AI633" s="16">
        <f t="shared" si="630"/>
        <v>550</v>
      </c>
      <c r="AK633" s="3" t="s">
        <v>40</v>
      </c>
      <c r="AL633" s="204"/>
      <c r="AM633" s="180"/>
      <c r="AN633" s="180"/>
      <c r="AO633" s="182"/>
      <c r="AQ633" s="177"/>
      <c r="AR633" s="185"/>
      <c r="AT633" s="177"/>
      <c r="AU633" s="185"/>
    </row>
    <row r="634" spans="1:47" s="12" customFormat="1" ht="13.5" hidden="1" outlineLevel="2" x14ac:dyDescent="0.15">
      <c r="A634" s="29">
        <v>13046</v>
      </c>
      <c r="B634" s="76" t="s">
        <v>712</v>
      </c>
      <c r="C634" s="114">
        <v>280</v>
      </c>
      <c r="D634" s="77">
        <v>10</v>
      </c>
      <c r="E634" s="3"/>
      <c r="F634" s="103"/>
      <c r="G634" s="104" t="s">
        <v>654</v>
      </c>
      <c r="H634" s="104" t="s">
        <v>748</v>
      </c>
      <c r="I634" s="21">
        <f t="shared" si="618"/>
        <v>17940</v>
      </c>
      <c r="J634" s="3">
        <v>23150</v>
      </c>
      <c r="K634" s="15">
        <v>0.15</v>
      </c>
      <c r="L634" s="15"/>
      <c r="M634" s="58"/>
      <c r="N634" s="58">
        <v>2.5000000000000001E-2</v>
      </c>
      <c r="O634" s="92">
        <f t="shared" si="619"/>
        <v>12.904124860646601</v>
      </c>
      <c r="P634" s="92" t="e">
        <f t="shared" si="572"/>
        <v>#REF!</v>
      </c>
      <c r="Q634" s="92" t="e">
        <f t="shared" si="573"/>
        <v>#REF!</v>
      </c>
      <c r="R634" s="92">
        <f t="shared" si="620"/>
        <v>0</v>
      </c>
      <c r="S634" s="92" t="e">
        <f t="shared" si="621"/>
        <v>#REF!</v>
      </c>
      <c r="T634" s="3" t="e">
        <f>#REF!</f>
        <v>#REF!</v>
      </c>
      <c r="U634" s="3" t="e">
        <f>#REF!*D634</f>
        <v>#REF!</v>
      </c>
      <c r="V634" s="3">
        <f t="shared" si="604"/>
        <v>16.8</v>
      </c>
      <c r="W634" s="37" t="e">
        <f t="shared" si="622"/>
        <v>#REF!</v>
      </c>
      <c r="X634" s="60" t="e">
        <f>#REF!</f>
        <v>#REF!</v>
      </c>
      <c r="Y634" s="37" t="e">
        <f t="shared" si="631"/>
        <v>#REF!</v>
      </c>
      <c r="Z634" s="16" t="e">
        <f t="shared" si="623"/>
        <v>#REF!</v>
      </c>
      <c r="AA634" s="36" t="e">
        <f t="shared" si="624"/>
        <v>#REF!</v>
      </c>
      <c r="AB634" s="49"/>
      <c r="AC634" s="16" t="e">
        <f t="shared" si="625"/>
        <v>#REF!</v>
      </c>
      <c r="AD634" s="3" t="e">
        <f t="shared" si="632"/>
        <v>#REF!</v>
      </c>
      <c r="AE634" s="97" t="e">
        <f t="shared" si="632"/>
        <v>#REF!</v>
      </c>
      <c r="AF634" s="97" t="e">
        <f t="shared" si="627"/>
        <v>#REF!</v>
      </c>
      <c r="AG634" s="3" t="e">
        <f t="shared" si="628"/>
        <v>#REF!</v>
      </c>
      <c r="AH634" s="16" t="e">
        <f t="shared" si="629"/>
        <v>#REF!</v>
      </c>
      <c r="AI634" s="16">
        <f t="shared" si="630"/>
        <v>280</v>
      </c>
      <c r="AK634" s="3" t="s">
        <v>40</v>
      </c>
      <c r="AL634" s="204"/>
      <c r="AM634" s="180"/>
      <c r="AN634" s="180"/>
      <c r="AO634" s="182"/>
      <c r="AQ634" s="177"/>
      <c r="AR634" s="185"/>
      <c r="AT634" s="177"/>
      <c r="AU634" s="185"/>
    </row>
    <row r="635" spans="1:47" s="12" customFormat="1" ht="13.5" hidden="1" outlineLevel="2" x14ac:dyDescent="0.15">
      <c r="A635" s="29">
        <v>13047</v>
      </c>
      <c r="B635" s="71" t="s">
        <v>713</v>
      </c>
      <c r="C635" s="73">
        <v>280</v>
      </c>
      <c r="D635" s="72">
        <v>30</v>
      </c>
      <c r="E635" s="3"/>
      <c r="F635" s="103"/>
      <c r="G635" s="104" t="s">
        <v>654</v>
      </c>
      <c r="H635" s="104" t="s">
        <v>748</v>
      </c>
      <c r="I635" s="21">
        <f t="shared" si="618"/>
        <v>17940</v>
      </c>
      <c r="J635" s="3">
        <v>23150</v>
      </c>
      <c r="K635" s="15">
        <v>0.15</v>
      </c>
      <c r="L635" s="15"/>
      <c r="M635" s="58"/>
      <c r="N635" s="58">
        <v>2.5000000000000001E-2</v>
      </c>
      <c r="O635" s="92">
        <f t="shared" si="619"/>
        <v>38.712374581939798</v>
      </c>
      <c r="P635" s="92" t="e">
        <f t="shared" si="572"/>
        <v>#REF!</v>
      </c>
      <c r="Q635" s="92" t="e">
        <f t="shared" si="573"/>
        <v>#REF!</v>
      </c>
      <c r="R635" s="92">
        <f t="shared" si="620"/>
        <v>0</v>
      </c>
      <c r="S635" s="92" t="e">
        <f t="shared" si="621"/>
        <v>#REF!</v>
      </c>
      <c r="T635" s="3" t="e">
        <f>#REF!</f>
        <v>#REF!</v>
      </c>
      <c r="U635" s="3" t="e">
        <f>#REF!*D635</f>
        <v>#REF!</v>
      </c>
      <c r="V635" s="3">
        <f t="shared" si="604"/>
        <v>16.8</v>
      </c>
      <c r="W635" s="37" t="e">
        <f t="shared" si="622"/>
        <v>#REF!</v>
      </c>
      <c r="X635" s="60" t="e">
        <f>#REF!</f>
        <v>#REF!</v>
      </c>
      <c r="Y635" s="37" t="e">
        <f t="shared" si="631"/>
        <v>#REF!</v>
      </c>
      <c r="Z635" s="16" t="e">
        <f t="shared" si="623"/>
        <v>#REF!</v>
      </c>
      <c r="AA635" s="36" t="e">
        <f t="shared" si="624"/>
        <v>#REF!</v>
      </c>
      <c r="AB635" s="49"/>
      <c r="AC635" s="16" t="e">
        <f t="shared" si="625"/>
        <v>#REF!</v>
      </c>
      <c r="AD635" s="3" t="e">
        <f t="shared" si="632"/>
        <v>#REF!</v>
      </c>
      <c r="AE635" s="97" t="e">
        <f t="shared" si="632"/>
        <v>#REF!</v>
      </c>
      <c r="AF635" s="97" t="e">
        <f t="shared" si="627"/>
        <v>#REF!</v>
      </c>
      <c r="AG635" s="3" t="e">
        <f t="shared" si="628"/>
        <v>#REF!</v>
      </c>
      <c r="AH635" s="16" t="e">
        <f t="shared" si="629"/>
        <v>#REF!</v>
      </c>
      <c r="AI635" s="16">
        <f t="shared" si="630"/>
        <v>280</v>
      </c>
      <c r="AK635" s="3" t="s">
        <v>40</v>
      </c>
      <c r="AL635" s="204"/>
      <c r="AM635" s="180"/>
      <c r="AN635" s="180"/>
      <c r="AO635" s="182"/>
      <c r="AQ635" s="177"/>
      <c r="AR635" s="185"/>
      <c r="AT635" s="177"/>
      <c r="AU635" s="185"/>
    </row>
    <row r="636" spans="1:47" s="12" customFormat="1" ht="13.5" hidden="1" outlineLevel="2" x14ac:dyDescent="0.15">
      <c r="A636" s="29">
        <v>13048</v>
      </c>
      <c r="B636" s="71" t="s">
        <v>392</v>
      </c>
      <c r="C636" s="73">
        <v>200</v>
      </c>
      <c r="D636" s="72">
        <v>20</v>
      </c>
      <c r="E636" s="3"/>
      <c r="F636" s="103"/>
      <c r="G636" s="104" t="s">
        <v>654</v>
      </c>
      <c r="H636" s="104" t="s">
        <v>748</v>
      </c>
      <c r="I636" s="21">
        <f t="shared" si="618"/>
        <v>17940</v>
      </c>
      <c r="J636" s="3">
        <v>23150</v>
      </c>
      <c r="K636" s="15">
        <v>0.15</v>
      </c>
      <c r="L636" s="15"/>
      <c r="M636" s="58"/>
      <c r="N636" s="58">
        <v>2.5000000000000001E-2</v>
      </c>
      <c r="O636" s="92">
        <f t="shared" si="619"/>
        <v>25.808249721293201</v>
      </c>
      <c r="P636" s="92" t="e">
        <f t="shared" si="572"/>
        <v>#REF!</v>
      </c>
      <c r="Q636" s="92" t="e">
        <f t="shared" si="573"/>
        <v>#REF!</v>
      </c>
      <c r="R636" s="92">
        <f t="shared" si="620"/>
        <v>0</v>
      </c>
      <c r="S636" s="92" t="e">
        <f t="shared" si="621"/>
        <v>#REF!</v>
      </c>
      <c r="T636" s="3" t="e">
        <f>#REF!</f>
        <v>#REF!</v>
      </c>
      <c r="U636" s="3" t="e">
        <f>#REF!*D636</f>
        <v>#REF!</v>
      </c>
      <c r="V636" s="3">
        <f t="shared" si="604"/>
        <v>12</v>
      </c>
      <c r="W636" s="37" t="e">
        <f t="shared" si="622"/>
        <v>#REF!</v>
      </c>
      <c r="X636" s="60" t="e">
        <f>#REF!</f>
        <v>#REF!</v>
      </c>
      <c r="Y636" s="37" t="e">
        <f t="shared" si="631"/>
        <v>#REF!</v>
      </c>
      <c r="Z636" s="16" t="e">
        <f t="shared" si="623"/>
        <v>#REF!</v>
      </c>
      <c r="AA636" s="36" t="e">
        <f t="shared" si="624"/>
        <v>#REF!</v>
      </c>
      <c r="AB636" s="49"/>
      <c r="AC636" s="16" t="e">
        <f t="shared" si="625"/>
        <v>#REF!</v>
      </c>
      <c r="AD636" s="3" t="e">
        <f t="shared" si="632"/>
        <v>#REF!</v>
      </c>
      <c r="AE636" s="97" t="e">
        <f t="shared" si="632"/>
        <v>#REF!</v>
      </c>
      <c r="AF636" s="97" t="e">
        <f t="shared" si="627"/>
        <v>#REF!</v>
      </c>
      <c r="AG636" s="3" t="e">
        <f t="shared" si="628"/>
        <v>#REF!</v>
      </c>
      <c r="AH636" s="16" t="e">
        <f t="shared" si="629"/>
        <v>#REF!</v>
      </c>
      <c r="AI636" s="16">
        <f t="shared" si="630"/>
        <v>200</v>
      </c>
      <c r="AK636" s="3" t="s">
        <v>40</v>
      </c>
      <c r="AL636" s="204"/>
      <c r="AM636" s="180"/>
      <c r="AN636" s="180"/>
      <c r="AO636" s="182"/>
      <c r="AQ636" s="177"/>
      <c r="AR636" s="185"/>
      <c r="AT636" s="177"/>
      <c r="AU636" s="185"/>
    </row>
    <row r="637" spans="1:47" s="12" customFormat="1" ht="13.5" hidden="1" outlineLevel="2" x14ac:dyDescent="0.15">
      <c r="A637" s="29">
        <v>13049</v>
      </c>
      <c r="B637" s="71" t="s">
        <v>714</v>
      </c>
      <c r="C637" s="73">
        <v>440</v>
      </c>
      <c r="D637" s="72">
        <v>20</v>
      </c>
      <c r="E637" s="3"/>
      <c r="F637" s="103"/>
      <c r="G637" s="104" t="s">
        <v>654</v>
      </c>
      <c r="H637" s="104" t="s">
        <v>748</v>
      </c>
      <c r="I637" s="21">
        <f t="shared" si="618"/>
        <v>17940</v>
      </c>
      <c r="J637" s="3">
        <v>23150</v>
      </c>
      <c r="K637" s="15">
        <v>0.15</v>
      </c>
      <c r="L637" s="15"/>
      <c r="M637" s="58"/>
      <c r="N637" s="58">
        <v>2.5000000000000001E-2</v>
      </c>
      <c r="O637" s="92">
        <f t="shared" si="619"/>
        <v>25.808249721293201</v>
      </c>
      <c r="P637" s="92" t="e">
        <f t="shared" ref="P637:P672" si="633">(C637-T637-U637)*K637</f>
        <v>#REF!</v>
      </c>
      <c r="Q637" s="92" t="e">
        <f t="shared" ref="Q637:Q672" si="634">(C637-T637-U637)*L637</f>
        <v>#REF!</v>
      </c>
      <c r="R637" s="92">
        <f t="shared" si="620"/>
        <v>0</v>
      </c>
      <c r="S637" s="92" t="e">
        <f t="shared" si="621"/>
        <v>#REF!</v>
      </c>
      <c r="T637" s="3" t="e">
        <f>#REF!</f>
        <v>#REF!</v>
      </c>
      <c r="U637" s="3" t="e">
        <f>#REF!*D637</f>
        <v>#REF!</v>
      </c>
      <c r="V637" s="3">
        <f t="shared" si="604"/>
        <v>26.4</v>
      </c>
      <c r="W637" s="37" t="e">
        <f t="shared" si="622"/>
        <v>#REF!</v>
      </c>
      <c r="X637" s="60" t="e">
        <f>#REF!</f>
        <v>#REF!</v>
      </c>
      <c r="Y637" s="37" t="e">
        <f t="shared" si="631"/>
        <v>#REF!</v>
      </c>
      <c r="Z637" s="16" t="e">
        <f t="shared" si="623"/>
        <v>#REF!</v>
      </c>
      <c r="AA637" s="36" t="e">
        <f t="shared" si="624"/>
        <v>#REF!</v>
      </c>
      <c r="AB637" s="49"/>
      <c r="AC637" s="16" t="e">
        <f t="shared" si="625"/>
        <v>#REF!</v>
      </c>
      <c r="AD637" s="3" t="e">
        <f t="shared" si="632"/>
        <v>#REF!</v>
      </c>
      <c r="AE637" s="97" t="e">
        <f t="shared" si="632"/>
        <v>#REF!</v>
      </c>
      <c r="AF637" s="97" t="e">
        <f t="shared" si="627"/>
        <v>#REF!</v>
      </c>
      <c r="AG637" s="3" t="e">
        <f t="shared" si="628"/>
        <v>#REF!</v>
      </c>
      <c r="AH637" s="16" t="e">
        <f t="shared" si="629"/>
        <v>#REF!</v>
      </c>
      <c r="AI637" s="16">
        <f t="shared" si="630"/>
        <v>440</v>
      </c>
      <c r="AK637" s="3" t="s">
        <v>40</v>
      </c>
      <c r="AL637" s="204"/>
      <c r="AM637" s="180"/>
      <c r="AN637" s="180"/>
      <c r="AO637" s="182"/>
      <c r="AQ637" s="177"/>
      <c r="AR637" s="185"/>
      <c r="AT637" s="177"/>
      <c r="AU637" s="185"/>
    </row>
    <row r="638" spans="1:47" s="12" customFormat="1" ht="13.5" hidden="1" outlineLevel="2" x14ac:dyDescent="0.15">
      <c r="A638" s="29">
        <v>13050</v>
      </c>
      <c r="B638" s="71" t="s">
        <v>715</v>
      </c>
      <c r="C638" s="73">
        <v>400</v>
      </c>
      <c r="D638" s="72">
        <v>20</v>
      </c>
      <c r="E638" s="3"/>
      <c r="F638" s="103"/>
      <c r="G638" s="104" t="s">
        <v>654</v>
      </c>
      <c r="H638" s="104" t="s">
        <v>748</v>
      </c>
      <c r="I638" s="21">
        <f t="shared" si="618"/>
        <v>17940</v>
      </c>
      <c r="J638" s="3">
        <v>23150</v>
      </c>
      <c r="K638" s="15">
        <v>0.15</v>
      </c>
      <c r="L638" s="15"/>
      <c r="M638" s="58"/>
      <c r="N638" s="58">
        <v>2.5000000000000001E-2</v>
      </c>
      <c r="O638" s="92">
        <f t="shared" si="619"/>
        <v>25.808249721293201</v>
      </c>
      <c r="P638" s="92" t="e">
        <f t="shared" si="633"/>
        <v>#REF!</v>
      </c>
      <c r="Q638" s="92" t="e">
        <f t="shared" si="634"/>
        <v>#REF!</v>
      </c>
      <c r="R638" s="92">
        <f t="shared" si="620"/>
        <v>0</v>
      </c>
      <c r="S638" s="92" t="e">
        <f t="shared" si="621"/>
        <v>#REF!</v>
      </c>
      <c r="T638" s="3" t="e">
        <f>#REF!</f>
        <v>#REF!</v>
      </c>
      <c r="U638" s="3" t="e">
        <f>#REF!*D638</f>
        <v>#REF!</v>
      </c>
      <c r="V638" s="3">
        <f t="shared" si="604"/>
        <v>24</v>
      </c>
      <c r="W638" s="37" t="e">
        <f t="shared" si="622"/>
        <v>#REF!</v>
      </c>
      <c r="X638" s="60" t="e">
        <f>#REF!</f>
        <v>#REF!</v>
      </c>
      <c r="Y638" s="37" t="e">
        <f t="shared" si="631"/>
        <v>#REF!</v>
      </c>
      <c r="Z638" s="16" t="e">
        <f t="shared" si="623"/>
        <v>#REF!</v>
      </c>
      <c r="AA638" s="36" t="e">
        <f t="shared" si="624"/>
        <v>#REF!</v>
      </c>
      <c r="AB638" s="49"/>
      <c r="AC638" s="16" t="e">
        <f t="shared" si="625"/>
        <v>#REF!</v>
      </c>
      <c r="AD638" s="3" t="e">
        <f t="shared" si="632"/>
        <v>#REF!</v>
      </c>
      <c r="AE638" s="97" t="e">
        <f t="shared" si="632"/>
        <v>#REF!</v>
      </c>
      <c r="AF638" s="97" t="e">
        <f t="shared" si="627"/>
        <v>#REF!</v>
      </c>
      <c r="AG638" s="3" t="e">
        <f t="shared" si="628"/>
        <v>#REF!</v>
      </c>
      <c r="AH638" s="16" t="e">
        <f t="shared" si="629"/>
        <v>#REF!</v>
      </c>
      <c r="AI638" s="16">
        <f t="shared" si="630"/>
        <v>400</v>
      </c>
      <c r="AK638" s="3" t="s">
        <v>40</v>
      </c>
      <c r="AL638" s="204"/>
      <c r="AM638" s="180"/>
      <c r="AN638" s="180"/>
      <c r="AO638" s="182"/>
      <c r="AQ638" s="177"/>
      <c r="AR638" s="185"/>
      <c r="AT638" s="177"/>
      <c r="AU638" s="185"/>
    </row>
    <row r="639" spans="1:47" s="12" customFormat="1" ht="25.5" hidden="1" outlineLevel="2" x14ac:dyDescent="0.15">
      <c r="A639" s="29">
        <v>13051</v>
      </c>
      <c r="B639" s="71" t="s">
        <v>716</v>
      </c>
      <c r="C639" s="73">
        <v>440</v>
      </c>
      <c r="D639" s="72">
        <v>20</v>
      </c>
      <c r="E639" s="3"/>
      <c r="F639" s="103"/>
      <c r="G639" s="104" t="s">
        <v>654</v>
      </c>
      <c r="H639" s="104" t="s">
        <v>748</v>
      </c>
      <c r="I639" s="21">
        <f t="shared" si="618"/>
        <v>17940</v>
      </c>
      <c r="J639" s="3">
        <v>23150</v>
      </c>
      <c r="K639" s="15">
        <v>0.15</v>
      </c>
      <c r="L639" s="15"/>
      <c r="M639" s="58"/>
      <c r="N639" s="58">
        <v>2.5000000000000001E-2</v>
      </c>
      <c r="O639" s="92">
        <f t="shared" si="619"/>
        <v>25.808249721293201</v>
      </c>
      <c r="P639" s="92" t="e">
        <f t="shared" si="633"/>
        <v>#REF!</v>
      </c>
      <c r="Q639" s="92" t="e">
        <f t="shared" si="634"/>
        <v>#REF!</v>
      </c>
      <c r="R639" s="92">
        <f t="shared" si="620"/>
        <v>0</v>
      </c>
      <c r="S639" s="92" t="e">
        <f t="shared" si="621"/>
        <v>#REF!</v>
      </c>
      <c r="T639" s="3" t="e">
        <f>#REF!</f>
        <v>#REF!</v>
      </c>
      <c r="U639" s="3" t="e">
        <f>#REF!*D639</f>
        <v>#REF!</v>
      </c>
      <c r="V639" s="3">
        <f t="shared" si="604"/>
        <v>26.4</v>
      </c>
      <c r="W639" s="37" t="e">
        <f t="shared" si="622"/>
        <v>#REF!</v>
      </c>
      <c r="X639" s="60" t="e">
        <f>#REF!</f>
        <v>#REF!</v>
      </c>
      <c r="Y639" s="37" t="e">
        <f t="shared" si="631"/>
        <v>#REF!</v>
      </c>
      <c r="Z639" s="16" t="e">
        <f t="shared" si="623"/>
        <v>#REF!</v>
      </c>
      <c r="AA639" s="36" t="e">
        <f t="shared" si="624"/>
        <v>#REF!</v>
      </c>
      <c r="AB639" s="49"/>
      <c r="AC639" s="16" t="e">
        <f t="shared" si="625"/>
        <v>#REF!</v>
      </c>
      <c r="AD639" s="3" t="e">
        <f t="shared" si="632"/>
        <v>#REF!</v>
      </c>
      <c r="AE639" s="97" t="e">
        <f t="shared" si="632"/>
        <v>#REF!</v>
      </c>
      <c r="AF639" s="97" t="e">
        <f t="shared" si="627"/>
        <v>#REF!</v>
      </c>
      <c r="AG639" s="3" t="e">
        <f t="shared" si="628"/>
        <v>#REF!</v>
      </c>
      <c r="AH639" s="16" t="e">
        <f t="shared" si="629"/>
        <v>#REF!</v>
      </c>
      <c r="AI639" s="16">
        <f t="shared" si="630"/>
        <v>440</v>
      </c>
      <c r="AK639" s="3" t="s">
        <v>40</v>
      </c>
      <c r="AL639" s="204"/>
      <c r="AM639" s="180"/>
      <c r="AN639" s="180"/>
      <c r="AO639" s="182"/>
      <c r="AQ639" s="177"/>
      <c r="AR639" s="185"/>
      <c r="AT639" s="177"/>
      <c r="AU639" s="185"/>
    </row>
    <row r="640" spans="1:47" s="12" customFormat="1" ht="13.5" hidden="1" outlineLevel="2" x14ac:dyDescent="0.15">
      <c r="A640" s="29">
        <v>13052</v>
      </c>
      <c r="B640" s="76" t="s">
        <v>717</v>
      </c>
      <c r="C640" s="114">
        <v>300</v>
      </c>
      <c r="D640" s="77">
        <v>30</v>
      </c>
      <c r="E640" s="3"/>
      <c r="F640" s="103"/>
      <c r="G640" s="104" t="s">
        <v>654</v>
      </c>
      <c r="H640" s="104" t="s">
        <v>748</v>
      </c>
      <c r="I640" s="21">
        <f t="shared" si="618"/>
        <v>17940</v>
      </c>
      <c r="J640" s="3">
        <v>23150</v>
      </c>
      <c r="K640" s="15">
        <v>0.15</v>
      </c>
      <c r="L640" s="15"/>
      <c r="M640" s="58"/>
      <c r="N640" s="58">
        <v>2.5000000000000001E-2</v>
      </c>
      <c r="O640" s="92">
        <f t="shared" si="619"/>
        <v>38.712374581939798</v>
      </c>
      <c r="P640" s="92" t="e">
        <f t="shared" si="633"/>
        <v>#REF!</v>
      </c>
      <c r="Q640" s="92" t="e">
        <f t="shared" si="634"/>
        <v>#REF!</v>
      </c>
      <c r="R640" s="92">
        <f t="shared" si="620"/>
        <v>0</v>
      </c>
      <c r="S640" s="92" t="e">
        <f t="shared" si="621"/>
        <v>#REF!</v>
      </c>
      <c r="T640" s="3" t="e">
        <f>#REF!</f>
        <v>#REF!</v>
      </c>
      <c r="U640" s="3" t="e">
        <f>#REF!*D640</f>
        <v>#REF!</v>
      </c>
      <c r="V640" s="3">
        <f t="shared" si="604"/>
        <v>18</v>
      </c>
      <c r="W640" s="37" t="e">
        <f t="shared" si="622"/>
        <v>#REF!</v>
      </c>
      <c r="X640" s="60" t="e">
        <f>#REF!</f>
        <v>#REF!</v>
      </c>
      <c r="Y640" s="37" t="e">
        <f t="shared" si="631"/>
        <v>#REF!</v>
      </c>
      <c r="Z640" s="16" t="e">
        <f t="shared" si="623"/>
        <v>#REF!</v>
      </c>
      <c r="AA640" s="36" t="e">
        <f t="shared" si="624"/>
        <v>#REF!</v>
      </c>
      <c r="AB640" s="49"/>
      <c r="AC640" s="16" t="e">
        <f t="shared" si="625"/>
        <v>#REF!</v>
      </c>
      <c r="AD640" s="3" t="e">
        <f t="shared" si="632"/>
        <v>#REF!</v>
      </c>
      <c r="AE640" s="97" t="e">
        <f t="shared" si="632"/>
        <v>#REF!</v>
      </c>
      <c r="AF640" s="97" t="e">
        <f t="shared" si="627"/>
        <v>#REF!</v>
      </c>
      <c r="AG640" s="3" t="e">
        <f t="shared" si="628"/>
        <v>#REF!</v>
      </c>
      <c r="AH640" s="16" t="e">
        <f t="shared" si="629"/>
        <v>#REF!</v>
      </c>
      <c r="AI640" s="16">
        <f t="shared" si="630"/>
        <v>300</v>
      </c>
      <c r="AK640" s="3" t="s">
        <v>40</v>
      </c>
      <c r="AL640" s="204"/>
      <c r="AM640" s="180"/>
      <c r="AN640" s="180"/>
      <c r="AO640" s="182"/>
      <c r="AQ640" s="177"/>
      <c r="AR640" s="185"/>
      <c r="AT640" s="177"/>
      <c r="AU640" s="185"/>
    </row>
    <row r="641" spans="1:47" s="12" customFormat="1" ht="13.5" hidden="1" outlineLevel="2" x14ac:dyDescent="0.15">
      <c r="A641" s="29">
        <v>13053</v>
      </c>
      <c r="B641" s="76" t="s">
        <v>718</v>
      </c>
      <c r="C641" s="114">
        <v>420</v>
      </c>
      <c r="D641" s="77">
        <v>20</v>
      </c>
      <c r="E641" s="3"/>
      <c r="F641" s="103"/>
      <c r="G641" s="104" t="s">
        <v>654</v>
      </c>
      <c r="H641" s="104" t="s">
        <v>748</v>
      </c>
      <c r="I641" s="21">
        <f t="shared" si="618"/>
        <v>17940</v>
      </c>
      <c r="J641" s="3">
        <v>23150</v>
      </c>
      <c r="K641" s="15">
        <v>0.15</v>
      </c>
      <c r="L641" s="15"/>
      <c r="M641" s="58"/>
      <c r="N641" s="58">
        <v>2.5000000000000001E-2</v>
      </c>
      <c r="O641" s="92">
        <f t="shared" si="619"/>
        <v>25.808249721293201</v>
      </c>
      <c r="P641" s="92" t="e">
        <f t="shared" si="633"/>
        <v>#REF!</v>
      </c>
      <c r="Q641" s="92" t="e">
        <f t="shared" si="634"/>
        <v>#REF!</v>
      </c>
      <c r="R641" s="92">
        <f t="shared" si="620"/>
        <v>0</v>
      </c>
      <c r="S641" s="92" t="e">
        <f t="shared" si="621"/>
        <v>#REF!</v>
      </c>
      <c r="T641" s="3" t="e">
        <f>#REF!</f>
        <v>#REF!</v>
      </c>
      <c r="U641" s="3" t="e">
        <f>#REF!*D641</f>
        <v>#REF!</v>
      </c>
      <c r="V641" s="3">
        <f t="shared" si="604"/>
        <v>25.2</v>
      </c>
      <c r="W641" s="37" t="e">
        <f t="shared" si="622"/>
        <v>#REF!</v>
      </c>
      <c r="X641" s="60" t="e">
        <f>#REF!</f>
        <v>#REF!</v>
      </c>
      <c r="Y641" s="37" t="e">
        <f t="shared" si="631"/>
        <v>#REF!</v>
      </c>
      <c r="Z641" s="16" t="e">
        <f t="shared" si="623"/>
        <v>#REF!</v>
      </c>
      <c r="AA641" s="36" t="e">
        <f t="shared" si="624"/>
        <v>#REF!</v>
      </c>
      <c r="AB641" s="49"/>
      <c r="AC641" s="16" t="e">
        <f t="shared" si="625"/>
        <v>#REF!</v>
      </c>
      <c r="AD641" s="3" t="e">
        <f t="shared" si="632"/>
        <v>#REF!</v>
      </c>
      <c r="AE641" s="97" t="e">
        <f t="shared" si="632"/>
        <v>#REF!</v>
      </c>
      <c r="AF641" s="97" t="e">
        <f t="shared" si="627"/>
        <v>#REF!</v>
      </c>
      <c r="AG641" s="3" t="e">
        <f t="shared" si="628"/>
        <v>#REF!</v>
      </c>
      <c r="AH641" s="16" t="e">
        <f t="shared" si="629"/>
        <v>#REF!</v>
      </c>
      <c r="AI641" s="16">
        <f t="shared" si="630"/>
        <v>420</v>
      </c>
      <c r="AK641" s="3" t="s">
        <v>40</v>
      </c>
      <c r="AL641" s="204"/>
      <c r="AM641" s="180"/>
      <c r="AN641" s="180"/>
      <c r="AO641" s="182"/>
      <c r="AQ641" s="177"/>
      <c r="AR641" s="185"/>
      <c r="AT641" s="177"/>
      <c r="AU641" s="185"/>
    </row>
    <row r="642" spans="1:47" s="12" customFormat="1" ht="13.5" hidden="1" outlineLevel="2" x14ac:dyDescent="0.15">
      <c r="A642" s="29">
        <v>13054</v>
      </c>
      <c r="B642" s="71" t="s">
        <v>719</v>
      </c>
      <c r="C642" s="73">
        <v>420</v>
      </c>
      <c r="D642" s="72">
        <v>20</v>
      </c>
      <c r="E642" s="3"/>
      <c r="F642" s="103"/>
      <c r="G642" s="104" t="s">
        <v>654</v>
      </c>
      <c r="H642" s="104" t="s">
        <v>748</v>
      </c>
      <c r="I642" s="21">
        <f t="shared" si="618"/>
        <v>17940</v>
      </c>
      <c r="J642" s="3">
        <v>23150</v>
      </c>
      <c r="K642" s="15">
        <v>0.15</v>
      </c>
      <c r="L642" s="15"/>
      <c r="M642" s="58"/>
      <c r="N642" s="58">
        <v>2.5000000000000001E-2</v>
      </c>
      <c r="O642" s="92">
        <f t="shared" si="619"/>
        <v>25.808249721293201</v>
      </c>
      <c r="P642" s="92" t="e">
        <f t="shared" si="633"/>
        <v>#REF!</v>
      </c>
      <c r="Q642" s="92" t="e">
        <f t="shared" si="634"/>
        <v>#REF!</v>
      </c>
      <c r="R642" s="92">
        <f t="shared" si="620"/>
        <v>0</v>
      </c>
      <c r="S642" s="92" t="e">
        <f t="shared" si="621"/>
        <v>#REF!</v>
      </c>
      <c r="T642" s="3" t="e">
        <f>#REF!</f>
        <v>#REF!</v>
      </c>
      <c r="U642" s="3" t="e">
        <f>#REF!*D642</f>
        <v>#REF!</v>
      </c>
      <c r="V642" s="3">
        <f t="shared" si="604"/>
        <v>25.2</v>
      </c>
      <c r="W642" s="37" t="e">
        <f t="shared" si="622"/>
        <v>#REF!</v>
      </c>
      <c r="X642" s="60" t="e">
        <f>#REF!</f>
        <v>#REF!</v>
      </c>
      <c r="Y642" s="37" t="e">
        <f t="shared" si="631"/>
        <v>#REF!</v>
      </c>
      <c r="Z642" s="16" t="e">
        <f t="shared" si="623"/>
        <v>#REF!</v>
      </c>
      <c r="AA642" s="36" t="e">
        <f t="shared" si="624"/>
        <v>#REF!</v>
      </c>
      <c r="AB642" s="49"/>
      <c r="AC642" s="16" t="e">
        <f t="shared" si="625"/>
        <v>#REF!</v>
      </c>
      <c r="AD642" s="3" t="e">
        <f t="shared" si="632"/>
        <v>#REF!</v>
      </c>
      <c r="AE642" s="97" t="e">
        <f t="shared" si="632"/>
        <v>#REF!</v>
      </c>
      <c r="AF642" s="97" t="e">
        <f t="shared" si="627"/>
        <v>#REF!</v>
      </c>
      <c r="AG642" s="3" t="e">
        <f t="shared" si="628"/>
        <v>#REF!</v>
      </c>
      <c r="AH642" s="16" t="e">
        <f t="shared" si="629"/>
        <v>#REF!</v>
      </c>
      <c r="AI642" s="16">
        <f t="shared" si="630"/>
        <v>420</v>
      </c>
      <c r="AK642" s="3" t="s">
        <v>40</v>
      </c>
      <c r="AL642" s="204"/>
      <c r="AM642" s="180"/>
      <c r="AN642" s="180"/>
      <c r="AO642" s="182"/>
      <c r="AQ642" s="177"/>
      <c r="AR642" s="185"/>
      <c r="AT642" s="177"/>
      <c r="AU642" s="185"/>
    </row>
    <row r="643" spans="1:47" s="12" customFormat="1" ht="13.5" hidden="1" outlineLevel="2" x14ac:dyDescent="0.15">
      <c r="A643" s="29">
        <v>13055</v>
      </c>
      <c r="B643" s="71" t="s">
        <v>720</v>
      </c>
      <c r="C643" s="73">
        <v>580</v>
      </c>
      <c r="D643" s="72">
        <v>40</v>
      </c>
      <c r="E643" s="3"/>
      <c r="F643" s="103"/>
      <c r="G643" s="104" t="s">
        <v>654</v>
      </c>
      <c r="H643" s="104" t="s">
        <v>748</v>
      </c>
      <c r="I643" s="21">
        <f t="shared" si="618"/>
        <v>17940</v>
      </c>
      <c r="J643" s="3">
        <v>23150</v>
      </c>
      <c r="K643" s="15">
        <v>0.15</v>
      </c>
      <c r="L643" s="15"/>
      <c r="M643" s="58"/>
      <c r="N643" s="58">
        <v>2.5000000000000001E-2</v>
      </c>
      <c r="O643" s="92">
        <f t="shared" si="619"/>
        <v>51.616499442586402</v>
      </c>
      <c r="P643" s="92" t="e">
        <f t="shared" si="633"/>
        <v>#REF!</v>
      </c>
      <c r="Q643" s="92" t="e">
        <f t="shared" si="634"/>
        <v>#REF!</v>
      </c>
      <c r="R643" s="92">
        <f t="shared" si="620"/>
        <v>0</v>
      </c>
      <c r="S643" s="92" t="e">
        <f t="shared" si="621"/>
        <v>#REF!</v>
      </c>
      <c r="T643" s="3" t="e">
        <f>#REF!</f>
        <v>#REF!</v>
      </c>
      <c r="U643" s="3" t="e">
        <f>#REF!*D643</f>
        <v>#REF!</v>
      </c>
      <c r="V643" s="3">
        <f t="shared" si="604"/>
        <v>34.799999999999997</v>
      </c>
      <c r="W643" s="37" t="e">
        <f t="shared" si="622"/>
        <v>#REF!</v>
      </c>
      <c r="X643" s="60" t="e">
        <f>#REF!</f>
        <v>#REF!</v>
      </c>
      <c r="Y643" s="37" t="e">
        <f t="shared" si="631"/>
        <v>#REF!</v>
      </c>
      <c r="Z643" s="16" t="e">
        <f t="shared" si="623"/>
        <v>#REF!</v>
      </c>
      <c r="AA643" s="36" t="e">
        <f t="shared" si="624"/>
        <v>#REF!</v>
      </c>
      <c r="AB643" s="49"/>
      <c r="AC643" s="16" t="e">
        <f t="shared" si="625"/>
        <v>#REF!</v>
      </c>
      <c r="AD643" s="3" t="e">
        <f t="shared" si="632"/>
        <v>#REF!</v>
      </c>
      <c r="AE643" s="97" t="e">
        <f t="shared" si="632"/>
        <v>#REF!</v>
      </c>
      <c r="AF643" s="97" t="e">
        <f t="shared" si="627"/>
        <v>#REF!</v>
      </c>
      <c r="AG643" s="3" t="e">
        <f t="shared" si="628"/>
        <v>#REF!</v>
      </c>
      <c r="AH643" s="16" t="e">
        <f t="shared" si="629"/>
        <v>#REF!</v>
      </c>
      <c r="AI643" s="16">
        <f t="shared" si="630"/>
        <v>580</v>
      </c>
      <c r="AK643" s="3" t="s">
        <v>40</v>
      </c>
      <c r="AL643" s="204"/>
      <c r="AM643" s="180"/>
      <c r="AN643" s="180"/>
      <c r="AO643" s="182"/>
      <c r="AQ643" s="177"/>
      <c r="AR643" s="185"/>
      <c r="AT643" s="177"/>
      <c r="AU643" s="185"/>
    </row>
    <row r="644" spans="1:47" s="12" customFormat="1" ht="13.5" hidden="1" outlineLevel="2" x14ac:dyDescent="0.15">
      <c r="A644" s="29">
        <v>13056</v>
      </c>
      <c r="B644" s="71" t="s">
        <v>721</v>
      </c>
      <c r="C644" s="73">
        <v>250</v>
      </c>
      <c r="D644" s="72">
        <v>40</v>
      </c>
      <c r="E644" s="3"/>
      <c r="F644" s="103"/>
      <c r="G644" s="104" t="s">
        <v>654</v>
      </c>
      <c r="H644" s="104" t="s">
        <v>748</v>
      </c>
      <c r="I644" s="21">
        <f t="shared" si="618"/>
        <v>17940</v>
      </c>
      <c r="J644" s="3">
        <v>23150</v>
      </c>
      <c r="K644" s="15">
        <v>0.15</v>
      </c>
      <c r="L644" s="15"/>
      <c r="M644" s="58"/>
      <c r="N644" s="58">
        <v>2.5000000000000001E-2</v>
      </c>
      <c r="O644" s="92">
        <f t="shared" si="619"/>
        <v>51.616499442586402</v>
      </c>
      <c r="P644" s="92" t="e">
        <f t="shared" si="633"/>
        <v>#REF!</v>
      </c>
      <c r="Q644" s="92" t="e">
        <f t="shared" si="634"/>
        <v>#REF!</v>
      </c>
      <c r="R644" s="92">
        <f t="shared" si="620"/>
        <v>0</v>
      </c>
      <c r="S644" s="92" t="e">
        <f t="shared" si="621"/>
        <v>#REF!</v>
      </c>
      <c r="T644" s="3" t="e">
        <f>#REF!</f>
        <v>#REF!</v>
      </c>
      <c r="U644" s="3" t="e">
        <f>#REF!*D644</f>
        <v>#REF!</v>
      </c>
      <c r="V644" s="3">
        <f t="shared" si="604"/>
        <v>15</v>
      </c>
      <c r="W644" s="37" t="e">
        <f t="shared" si="622"/>
        <v>#REF!</v>
      </c>
      <c r="X644" s="60" t="e">
        <f>#REF!</f>
        <v>#REF!</v>
      </c>
      <c r="Y644" s="37" t="e">
        <f t="shared" si="631"/>
        <v>#REF!</v>
      </c>
      <c r="Z644" s="16" t="e">
        <f t="shared" si="623"/>
        <v>#REF!</v>
      </c>
      <c r="AA644" s="36" t="e">
        <f t="shared" si="624"/>
        <v>#REF!</v>
      </c>
      <c r="AB644" s="49"/>
      <c r="AC644" s="16" t="e">
        <f t="shared" si="625"/>
        <v>#REF!</v>
      </c>
      <c r="AD644" s="3" t="e">
        <f t="shared" si="632"/>
        <v>#REF!</v>
      </c>
      <c r="AE644" s="97" t="e">
        <f t="shared" si="632"/>
        <v>#REF!</v>
      </c>
      <c r="AF644" s="97" t="e">
        <f t="shared" si="627"/>
        <v>#REF!</v>
      </c>
      <c r="AG644" s="3" t="e">
        <f t="shared" si="628"/>
        <v>#REF!</v>
      </c>
      <c r="AH644" s="16" t="e">
        <f t="shared" si="629"/>
        <v>#REF!</v>
      </c>
      <c r="AI644" s="16">
        <f t="shared" si="630"/>
        <v>250</v>
      </c>
      <c r="AK644" s="3" t="s">
        <v>40</v>
      </c>
      <c r="AL644" s="204"/>
      <c r="AM644" s="180"/>
      <c r="AN644" s="180"/>
      <c r="AO644" s="182"/>
      <c r="AQ644" s="177"/>
      <c r="AR644" s="185"/>
      <c r="AT644" s="177"/>
      <c r="AU644" s="185"/>
    </row>
    <row r="645" spans="1:47" s="12" customFormat="1" ht="13.5" hidden="1" outlineLevel="2" x14ac:dyDescent="0.15">
      <c r="A645" s="29">
        <v>13057</v>
      </c>
      <c r="B645" s="71" t="s">
        <v>722</v>
      </c>
      <c r="C645" s="73">
        <v>400</v>
      </c>
      <c r="D645" s="72">
        <v>30</v>
      </c>
      <c r="E645" s="3"/>
      <c r="F645" s="103"/>
      <c r="G645" s="104" t="s">
        <v>654</v>
      </c>
      <c r="H645" s="104" t="s">
        <v>748</v>
      </c>
      <c r="I645" s="21">
        <f t="shared" si="618"/>
        <v>17940</v>
      </c>
      <c r="J645" s="3">
        <v>23150</v>
      </c>
      <c r="K645" s="15">
        <v>0.15</v>
      </c>
      <c r="L645" s="15"/>
      <c r="M645" s="58"/>
      <c r="N645" s="58">
        <v>2.5000000000000001E-2</v>
      </c>
      <c r="O645" s="92">
        <f t="shared" si="619"/>
        <v>38.712374581939798</v>
      </c>
      <c r="P645" s="92" t="e">
        <f t="shared" si="633"/>
        <v>#REF!</v>
      </c>
      <c r="Q645" s="92" t="e">
        <f t="shared" si="634"/>
        <v>#REF!</v>
      </c>
      <c r="R645" s="92">
        <f t="shared" si="620"/>
        <v>0</v>
      </c>
      <c r="S645" s="92" t="e">
        <f t="shared" si="621"/>
        <v>#REF!</v>
      </c>
      <c r="T645" s="3" t="e">
        <f>#REF!</f>
        <v>#REF!</v>
      </c>
      <c r="U645" s="3" t="e">
        <f>#REF!*D645</f>
        <v>#REF!</v>
      </c>
      <c r="V645" s="3">
        <f t="shared" si="604"/>
        <v>24</v>
      </c>
      <c r="W645" s="37" t="e">
        <f t="shared" si="622"/>
        <v>#REF!</v>
      </c>
      <c r="X645" s="60" t="e">
        <f>#REF!</f>
        <v>#REF!</v>
      </c>
      <c r="Y645" s="37" t="e">
        <f t="shared" si="631"/>
        <v>#REF!</v>
      </c>
      <c r="Z645" s="16" t="e">
        <f t="shared" si="623"/>
        <v>#REF!</v>
      </c>
      <c r="AA645" s="36" t="e">
        <f t="shared" si="624"/>
        <v>#REF!</v>
      </c>
      <c r="AB645" s="49"/>
      <c r="AC645" s="16" t="e">
        <f t="shared" si="625"/>
        <v>#REF!</v>
      </c>
      <c r="AD645" s="3" t="e">
        <f t="shared" si="632"/>
        <v>#REF!</v>
      </c>
      <c r="AE645" s="97" t="e">
        <f t="shared" si="632"/>
        <v>#REF!</v>
      </c>
      <c r="AF645" s="97" t="e">
        <f t="shared" si="627"/>
        <v>#REF!</v>
      </c>
      <c r="AG645" s="3" t="e">
        <f t="shared" si="628"/>
        <v>#REF!</v>
      </c>
      <c r="AH645" s="16" t="e">
        <f t="shared" si="629"/>
        <v>#REF!</v>
      </c>
      <c r="AI645" s="16">
        <f t="shared" si="630"/>
        <v>400</v>
      </c>
      <c r="AK645" s="3" t="s">
        <v>40</v>
      </c>
      <c r="AL645" s="204"/>
      <c r="AM645" s="180"/>
      <c r="AN645" s="180"/>
      <c r="AO645" s="182"/>
      <c r="AQ645" s="177"/>
      <c r="AR645" s="185"/>
      <c r="AT645" s="177"/>
      <c r="AU645" s="185"/>
    </row>
    <row r="646" spans="1:47" s="12" customFormat="1" ht="13.5" hidden="1" outlineLevel="2" x14ac:dyDescent="0.15">
      <c r="A646" s="29">
        <v>13058</v>
      </c>
      <c r="B646" s="71" t="s">
        <v>723</v>
      </c>
      <c r="C646" s="73">
        <v>330</v>
      </c>
      <c r="D646" s="72">
        <v>20</v>
      </c>
      <c r="E646" s="3"/>
      <c r="F646" s="103"/>
      <c r="G646" s="104" t="s">
        <v>654</v>
      </c>
      <c r="H646" s="104" t="s">
        <v>748</v>
      </c>
      <c r="I646" s="21">
        <f t="shared" si="618"/>
        <v>17940</v>
      </c>
      <c r="J646" s="3">
        <v>23150</v>
      </c>
      <c r="K646" s="15">
        <v>0.15</v>
      </c>
      <c r="L646" s="15"/>
      <c r="M646" s="58"/>
      <c r="N646" s="58">
        <v>2.5000000000000001E-2</v>
      </c>
      <c r="O646" s="92">
        <f t="shared" si="619"/>
        <v>25.808249721293201</v>
      </c>
      <c r="P646" s="92" t="e">
        <f t="shared" si="633"/>
        <v>#REF!</v>
      </c>
      <c r="Q646" s="92" t="e">
        <f t="shared" si="634"/>
        <v>#REF!</v>
      </c>
      <c r="R646" s="92">
        <f t="shared" si="620"/>
        <v>0</v>
      </c>
      <c r="S646" s="92" t="e">
        <f t="shared" si="621"/>
        <v>#REF!</v>
      </c>
      <c r="T646" s="3" t="e">
        <f>#REF!</f>
        <v>#REF!</v>
      </c>
      <c r="U646" s="3" t="e">
        <f>#REF!*D646</f>
        <v>#REF!</v>
      </c>
      <c r="V646" s="3">
        <f t="shared" ref="V646:V672" si="635">C646*0.06</f>
        <v>19.8</v>
      </c>
      <c r="W646" s="37" t="e">
        <f t="shared" si="622"/>
        <v>#REF!</v>
      </c>
      <c r="X646" s="60" t="e">
        <f>#REF!</f>
        <v>#REF!</v>
      </c>
      <c r="Y646" s="37" t="e">
        <f t="shared" si="631"/>
        <v>#REF!</v>
      </c>
      <c r="Z646" s="16" t="e">
        <f t="shared" si="623"/>
        <v>#REF!</v>
      </c>
      <c r="AA646" s="36" t="e">
        <f t="shared" si="624"/>
        <v>#REF!</v>
      </c>
      <c r="AB646" s="49"/>
      <c r="AC646" s="16" t="e">
        <f t="shared" si="625"/>
        <v>#REF!</v>
      </c>
      <c r="AD646" s="3" t="e">
        <f t="shared" si="632"/>
        <v>#REF!</v>
      </c>
      <c r="AE646" s="97" t="e">
        <f t="shared" si="632"/>
        <v>#REF!</v>
      </c>
      <c r="AF646" s="97" t="e">
        <f t="shared" si="627"/>
        <v>#REF!</v>
      </c>
      <c r="AG646" s="3" t="e">
        <f t="shared" si="628"/>
        <v>#REF!</v>
      </c>
      <c r="AH646" s="16" t="e">
        <f t="shared" si="629"/>
        <v>#REF!</v>
      </c>
      <c r="AI646" s="16">
        <f t="shared" si="630"/>
        <v>330</v>
      </c>
      <c r="AK646" s="3" t="s">
        <v>40</v>
      </c>
      <c r="AL646" s="204"/>
      <c r="AM646" s="180"/>
      <c r="AN646" s="180"/>
      <c r="AO646" s="182"/>
      <c r="AQ646" s="177"/>
      <c r="AR646" s="185"/>
      <c r="AT646" s="177"/>
      <c r="AU646" s="185"/>
    </row>
    <row r="647" spans="1:47" s="12" customFormat="1" ht="13.5" hidden="1" outlineLevel="2" x14ac:dyDescent="0.15">
      <c r="A647" s="29">
        <v>13059</v>
      </c>
      <c r="B647" s="71" t="s">
        <v>724</v>
      </c>
      <c r="C647" s="73">
        <v>440</v>
      </c>
      <c r="D647" s="72">
        <v>20</v>
      </c>
      <c r="E647" s="3"/>
      <c r="F647" s="103"/>
      <c r="G647" s="104" t="s">
        <v>654</v>
      </c>
      <c r="H647" s="104" t="s">
        <v>748</v>
      </c>
      <c r="I647" s="21">
        <f t="shared" si="618"/>
        <v>17940</v>
      </c>
      <c r="J647" s="3">
        <v>23150</v>
      </c>
      <c r="K647" s="15">
        <v>0.15</v>
      </c>
      <c r="L647" s="15"/>
      <c r="M647" s="58"/>
      <c r="N647" s="58">
        <v>2.5000000000000001E-2</v>
      </c>
      <c r="O647" s="92">
        <f t="shared" si="619"/>
        <v>25.808249721293201</v>
      </c>
      <c r="P647" s="92" t="e">
        <f t="shared" si="633"/>
        <v>#REF!</v>
      </c>
      <c r="Q647" s="92" t="e">
        <f t="shared" si="634"/>
        <v>#REF!</v>
      </c>
      <c r="R647" s="92">
        <f t="shared" si="620"/>
        <v>0</v>
      </c>
      <c r="S647" s="92" t="e">
        <f t="shared" si="621"/>
        <v>#REF!</v>
      </c>
      <c r="T647" s="3" t="e">
        <f>#REF!</f>
        <v>#REF!</v>
      </c>
      <c r="U647" s="3" t="e">
        <f>#REF!*D647</f>
        <v>#REF!</v>
      </c>
      <c r="V647" s="3">
        <f t="shared" si="635"/>
        <v>26.4</v>
      </c>
      <c r="W647" s="37" t="e">
        <f t="shared" si="622"/>
        <v>#REF!</v>
      </c>
      <c r="X647" s="60" t="e">
        <f>#REF!</f>
        <v>#REF!</v>
      </c>
      <c r="Y647" s="37" t="e">
        <f t="shared" si="631"/>
        <v>#REF!</v>
      </c>
      <c r="Z647" s="16" t="e">
        <f t="shared" si="623"/>
        <v>#REF!</v>
      </c>
      <c r="AA647" s="36" t="e">
        <f t="shared" si="624"/>
        <v>#REF!</v>
      </c>
      <c r="AB647" s="49"/>
      <c r="AC647" s="16" t="e">
        <f t="shared" si="625"/>
        <v>#REF!</v>
      </c>
      <c r="AD647" s="3" t="e">
        <f t="shared" si="632"/>
        <v>#REF!</v>
      </c>
      <c r="AE647" s="97" t="e">
        <f t="shared" si="632"/>
        <v>#REF!</v>
      </c>
      <c r="AF647" s="97" t="e">
        <f t="shared" si="627"/>
        <v>#REF!</v>
      </c>
      <c r="AG647" s="3" t="e">
        <f t="shared" si="628"/>
        <v>#REF!</v>
      </c>
      <c r="AH647" s="16" t="e">
        <f t="shared" si="629"/>
        <v>#REF!</v>
      </c>
      <c r="AI647" s="16">
        <f t="shared" si="630"/>
        <v>440</v>
      </c>
      <c r="AK647" s="3" t="s">
        <v>40</v>
      </c>
      <c r="AL647" s="204"/>
      <c r="AM647" s="180"/>
      <c r="AN647" s="180"/>
      <c r="AO647" s="182"/>
      <c r="AQ647" s="177"/>
      <c r="AR647" s="185"/>
      <c r="AT647" s="177"/>
      <c r="AU647" s="185"/>
    </row>
    <row r="648" spans="1:47" s="12" customFormat="1" ht="13.5" hidden="1" outlineLevel="2" x14ac:dyDescent="0.15">
      <c r="A648" s="29">
        <v>13060</v>
      </c>
      <c r="B648" s="71" t="s">
        <v>725</v>
      </c>
      <c r="C648" s="73">
        <v>300</v>
      </c>
      <c r="D648" s="72">
        <v>40</v>
      </c>
      <c r="E648" s="3"/>
      <c r="F648" s="103"/>
      <c r="G648" s="104" t="s">
        <v>654</v>
      </c>
      <c r="H648" s="104" t="s">
        <v>748</v>
      </c>
      <c r="I648" s="21">
        <f t="shared" si="618"/>
        <v>17940</v>
      </c>
      <c r="J648" s="3">
        <v>23150</v>
      </c>
      <c r="K648" s="15">
        <v>0.15</v>
      </c>
      <c r="L648" s="15"/>
      <c r="M648" s="58"/>
      <c r="N648" s="58">
        <v>2.5000000000000001E-2</v>
      </c>
      <c r="O648" s="92">
        <f t="shared" si="619"/>
        <v>51.616499442586402</v>
      </c>
      <c r="P648" s="92" t="e">
        <f t="shared" si="633"/>
        <v>#REF!</v>
      </c>
      <c r="Q648" s="92" t="e">
        <f t="shared" si="634"/>
        <v>#REF!</v>
      </c>
      <c r="R648" s="92">
        <f t="shared" si="620"/>
        <v>0</v>
      </c>
      <c r="S648" s="92" t="e">
        <f t="shared" si="621"/>
        <v>#REF!</v>
      </c>
      <c r="T648" s="3" t="e">
        <f>#REF!</f>
        <v>#REF!</v>
      </c>
      <c r="U648" s="3" t="e">
        <f>#REF!*D648</f>
        <v>#REF!</v>
      </c>
      <c r="V648" s="3">
        <f t="shared" si="635"/>
        <v>18</v>
      </c>
      <c r="W648" s="37" t="e">
        <f t="shared" si="622"/>
        <v>#REF!</v>
      </c>
      <c r="X648" s="60" t="e">
        <f>#REF!</f>
        <v>#REF!</v>
      </c>
      <c r="Y648" s="37" t="e">
        <f t="shared" si="631"/>
        <v>#REF!</v>
      </c>
      <c r="Z648" s="16" t="e">
        <f t="shared" si="623"/>
        <v>#REF!</v>
      </c>
      <c r="AA648" s="36" t="e">
        <f t="shared" si="624"/>
        <v>#REF!</v>
      </c>
      <c r="AB648" s="49"/>
      <c r="AC648" s="16" t="e">
        <f t="shared" si="625"/>
        <v>#REF!</v>
      </c>
      <c r="AD648" s="3" t="e">
        <f t="shared" si="632"/>
        <v>#REF!</v>
      </c>
      <c r="AE648" s="97" t="e">
        <f t="shared" si="632"/>
        <v>#REF!</v>
      </c>
      <c r="AF648" s="97" t="e">
        <f t="shared" si="627"/>
        <v>#REF!</v>
      </c>
      <c r="AG648" s="3" t="e">
        <f t="shared" si="628"/>
        <v>#REF!</v>
      </c>
      <c r="AH648" s="16" t="e">
        <f t="shared" si="629"/>
        <v>#REF!</v>
      </c>
      <c r="AI648" s="16">
        <f t="shared" si="630"/>
        <v>300</v>
      </c>
      <c r="AK648" s="3" t="s">
        <v>40</v>
      </c>
      <c r="AL648" s="204"/>
      <c r="AM648" s="180"/>
      <c r="AN648" s="180"/>
      <c r="AO648" s="182"/>
      <c r="AQ648" s="177"/>
      <c r="AR648" s="185"/>
      <c r="AT648" s="177"/>
      <c r="AU648" s="185"/>
    </row>
    <row r="649" spans="1:47" s="12" customFormat="1" ht="13.5" hidden="1" outlineLevel="2" x14ac:dyDescent="0.15">
      <c r="A649" s="29">
        <v>13061</v>
      </c>
      <c r="B649" s="71" t="s">
        <v>494</v>
      </c>
      <c r="C649" s="73">
        <v>1000</v>
      </c>
      <c r="D649" s="72">
        <v>70</v>
      </c>
      <c r="E649" s="3"/>
      <c r="F649" s="103"/>
      <c r="G649" s="104" t="s">
        <v>654</v>
      </c>
      <c r="H649" s="104" t="s">
        <v>748</v>
      </c>
      <c r="I649" s="21">
        <f t="shared" si="618"/>
        <v>17940</v>
      </c>
      <c r="J649" s="3">
        <v>23150</v>
      </c>
      <c r="K649" s="15">
        <v>0.15</v>
      </c>
      <c r="L649" s="15"/>
      <c r="M649" s="58"/>
      <c r="N649" s="58">
        <v>2.5000000000000001E-2</v>
      </c>
      <c r="O649" s="92">
        <f t="shared" si="619"/>
        <v>90.328874024526201</v>
      </c>
      <c r="P649" s="92" t="e">
        <f t="shared" si="633"/>
        <v>#REF!</v>
      </c>
      <c r="Q649" s="92" t="e">
        <f t="shared" si="634"/>
        <v>#REF!</v>
      </c>
      <c r="R649" s="92">
        <f t="shared" si="620"/>
        <v>0</v>
      </c>
      <c r="S649" s="92" t="e">
        <f t="shared" si="621"/>
        <v>#REF!</v>
      </c>
      <c r="T649" s="3" t="e">
        <f>#REF!</f>
        <v>#REF!</v>
      </c>
      <c r="U649" s="3" t="e">
        <f>#REF!*D649</f>
        <v>#REF!</v>
      </c>
      <c r="V649" s="3">
        <f t="shared" si="635"/>
        <v>60</v>
      </c>
      <c r="W649" s="37" t="e">
        <f t="shared" si="622"/>
        <v>#REF!</v>
      </c>
      <c r="X649" s="60" t="e">
        <f>#REF!</f>
        <v>#REF!</v>
      </c>
      <c r="Y649" s="37" t="e">
        <f t="shared" si="631"/>
        <v>#REF!</v>
      </c>
      <c r="Z649" s="16" t="e">
        <f t="shared" si="623"/>
        <v>#REF!</v>
      </c>
      <c r="AA649" s="36" t="e">
        <f t="shared" si="624"/>
        <v>#REF!</v>
      </c>
      <c r="AB649" s="49"/>
      <c r="AC649" s="16" t="e">
        <f t="shared" si="625"/>
        <v>#REF!</v>
      </c>
      <c r="AD649" s="3" t="e">
        <f t="shared" si="632"/>
        <v>#REF!</v>
      </c>
      <c r="AE649" s="97" t="e">
        <f t="shared" si="632"/>
        <v>#REF!</v>
      </c>
      <c r="AF649" s="97" t="e">
        <f t="shared" si="627"/>
        <v>#REF!</v>
      </c>
      <c r="AG649" s="3" t="e">
        <f t="shared" si="628"/>
        <v>#REF!</v>
      </c>
      <c r="AH649" s="16" t="e">
        <f t="shared" si="629"/>
        <v>#REF!</v>
      </c>
      <c r="AI649" s="16">
        <f t="shared" si="630"/>
        <v>1000</v>
      </c>
      <c r="AK649" s="3" t="s">
        <v>40</v>
      </c>
      <c r="AL649" s="204"/>
      <c r="AM649" s="180"/>
      <c r="AN649" s="180"/>
      <c r="AO649" s="182"/>
      <c r="AQ649" s="177"/>
      <c r="AR649" s="185"/>
      <c r="AT649" s="177"/>
      <c r="AU649" s="185"/>
    </row>
    <row r="650" spans="1:47" s="12" customFormat="1" ht="13.5" hidden="1" outlineLevel="2" x14ac:dyDescent="0.15">
      <c r="A650" s="29">
        <v>13062</v>
      </c>
      <c r="B650" s="71" t="s">
        <v>726</v>
      </c>
      <c r="C650" s="73">
        <v>600</v>
      </c>
      <c r="D650" s="72">
        <v>30</v>
      </c>
      <c r="E650" s="3"/>
      <c r="F650" s="103"/>
      <c r="G650" s="104" t="s">
        <v>654</v>
      </c>
      <c r="H650" s="104" t="s">
        <v>748</v>
      </c>
      <c r="I650" s="21">
        <f t="shared" si="618"/>
        <v>17940</v>
      </c>
      <c r="J650" s="3">
        <v>23150</v>
      </c>
      <c r="K650" s="15">
        <v>0.15</v>
      </c>
      <c r="L650" s="15"/>
      <c r="M650" s="58"/>
      <c r="N650" s="58">
        <v>2.5000000000000001E-2</v>
      </c>
      <c r="O650" s="92">
        <f t="shared" si="619"/>
        <v>38.712374581939798</v>
      </c>
      <c r="P650" s="92" t="e">
        <f t="shared" si="633"/>
        <v>#REF!</v>
      </c>
      <c r="Q650" s="92" t="e">
        <f t="shared" si="634"/>
        <v>#REF!</v>
      </c>
      <c r="R650" s="92">
        <f t="shared" si="620"/>
        <v>0</v>
      </c>
      <c r="S650" s="92" t="e">
        <f t="shared" si="621"/>
        <v>#REF!</v>
      </c>
      <c r="T650" s="3" t="e">
        <f>#REF!</f>
        <v>#REF!</v>
      </c>
      <c r="U650" s="3" t="e">
        <f>#REF!*D650</f>
        <v>#REF!</v>
      </c>
      <c r="V650" s="3">
        <f t="shared" si="635"/>
        <v>36</v>
      </c>
      <c r="W650" s="37" t="e">
        <f t="shared" si="622"/>
        <v>#REF!</v>
      </c>
      <c r="X650" s="60" t="e">
        <f>#REF!</f>
        <v>#REF!</v>
      </c>
      <c r="Y650" s="37" t="e">
        <f t="shared" si="631"/>
        <v>#REF!</v>
      </c>
      <c r="Z650" s="16" t="e">
        <f t="shared" si="623"/>
        <v>#REF!</v>
      </c>
      <c r="AA650" s="36" t="e">
        <f t="shared" si="624"/>
        <v>#REF!</v>
      </c>
      <c r="AB650" s="49"/>
      <c r="AC650" s="16" t="e">
        <f t="shared" si="625"/>
        <v>#REF!</v>
      </c>
      <c r="AD650" s="3" t="e">
        <f t="shared" si="632"/>
        <v>#REF!</v>
      </c>
      <c r="AE650" s="97" t="e">
        <f t="shared" si="632"/>
        <v>#REF!</v>
      </c>
      <c r="AF650" s="97" t="e">
        <f t="shared" si="627"/>
        <v>#REF!</v>
      </c>
      <c r="AG650" s="3" t="e">
        <f t="shared" si="628"/>
        <v>#REF!</v>
      </c>
      <c r="AH650" s="16" t="e">
        <f t="shared" si="629"/>
        <v>#REF!</v>
      </c>
      <c r="AI650" s="16">
        <f t="shared" si="630"/>
        <v>600</v>
      </c>
      <c r="AK650" s="3" t="s">
        <v>40</v>
      </c>
      <c r="AL650" s="204"/>
      <c r="AM650" s="180"/>
      <c r="AN650" s="180"/>
      <c r="AO650" s="182"/>
      <c r="AQ650" s="177"/>
      <c r="AR650" s="185"/>
      <c r="AT650" s="177"/>
      <c r="AU650" s="185"/>
    </row>
    <row r="651" spans="1:47" s="12" customFormat="1" ht="13.5" hidden="1" outlineLevel="2" x14ac:dyDescent="0.15">
      <c r="A651" s="29">
        <v>13063</v>
      </c>
      <c r="B651" s="71" t="s">
        <v>727</v>
      </c>
      <c r="C651" s="73">
        <v>250</v>
      </c>
      <c r="D651" s="72">
        <v>40</v>
      </c>
      <c r="E651" s="3"/>
      <c r="F651" s="103"/>
      <c r="G651" s="104" t="s">
        <v>654</v>
      </c>
      <c r="H651" s="104" t="s">
        <v>748</v>
      </c>
      <c r="I651" s="21">
        <f t="shared" si="618"/>
        <v>17940</v>
      </c>
      <c r="J651" s="3">
        <v>23150</v>
      </c>
      <c r="K651" s="15">
        <v>0.15</v>
      </c>
      <c r="L651" s="15"/>
      <c r="M651" s="58"/>
      <c r="N651" s="58">
        <v>2.5000000000000001E-2</v>
      </c>
      <c r="O651" s="92">
        <f t="shared" si="619"/>
        <v>51.616499442586402</v>
      </c>
      <c r="P651" s="92" t="e">
        <f t="shared" si="633"/>
        <v>#REF!</v>
      </c>
      <c r="Q651" s="92" t="e">
        <f t="shared" si="634"/>
        <v>#REF!</v>
      </c>
      <c r="R651" s="92">
        <f t="shared" si="620"/>
        <v>0</v>
      </c>
      <c r="S651" s="92" t="e">
        <f t="shared" si="621"/>
        <v>#REF!</v>
      </c>
      <c r="T651" s="3" t="e">
        <f>#REF!</f>
        <v>#REF!</v>
      </c>
      <c r="U651" s="3" t="e">
        <f>#REF!*D651</f>
        <v>#REF!</v>
      </c>
      <c r="V651" s="3">
        <f t="shared" si="635"/>
        <v>15</v>
      </c>
      <c r="W651" s="37" t="e">
        <f t="shared" si="622"/>
        <v>#REF!</v>
      </c>
      <c r="X651" s="60" t="e">
        <f>#REF!</f>
        <v>#REF!</v>
      </c>
      <c r="Y651" s="37" t="e">
        <f t="shared" si="631"/>
        <v>#REF!</v>
      </c>
      <c r="Z651" s="16" t="e">
        <f t="shared" si="623"/>
        <v>#REF!</v>
      </c>
      <c r="AA651" s="36" t="e">
        <f t="shared" si="624"/>
        <v>#REF!</v>
      </c>
      <c r="AB651" s="49"/>
      <c r="AC651" s="16" t="e">
        <f t="shared" si="625"/>
        <v>#REF!</v>
      </c>
      <c r="AD651" s="3" t="e">
        <f t="shared" si="632"/>
        <v>#REF!</v>
      </c>
      <c r="AE651" s="97" t="e">
        <f t="shared" si="632"/>
        <v>#REF!</v>
      </c>
      <c r="AF651" s="97" t="e">
        <f t="shared" si="627"/>
        <v>#REF!</v>
      </c>
      <c r="AG651" s="3" t="e">
        <f t="shared" si="628"/>
        <v>#REF!</v>
      </c>
      <c r="AH651" s="16" t="e">
        <f t="shared" si="629"/>
        <v>#REF!</v>
      </c>
      <c r="AI651" s="16">
        <f t="shared" si="630"/>
        <v>250</v>
      </c>
      <c r="AK651" s="3" t="s">
        <v>40</v>
      </c>
      <c r="AL651" s="204"/>
      <c r="AM651" s="180"/>
      <c r="AN651" s="180"/>
      <c r="AO651" s="182"/>
      <c r="AQ651" s="177"/>
      <c r="AR651" s="185"/>
      <c r="AT651" s="177"/>
      <c r="AU651" s="185"/>
    </row>
    <row r="652" spans="1:47" s="12" customFormat="1" ht="13.5" hidden="1" outlineLevel="2" x14ac:dyDescent="0.15">
      <c r="A652" s="29">
        <v>13064</v>
      </c>
      <c r="B652" s="71" t="s">
        <v>368</v>
      </c>
      <c r="C652" s="73">
        <v>400</v>
      </c>
      <c r="D652" s="78">
        <f>50/8</f>
        <v>6.25</v>
      </c>
      <c r="E652" s="3"/>
      <c r="F652" s="103"/>
      <c r="G652" s="104" t="s">
        <v>654</v>
      </c>
      <c r="H652" s="104" t="s">
        <v>748</v>
      </c>
      <c r="I652" s="21">
        <f t="shared" si="618"/>
        <v>17940</v>
      </c>
      <c r="J652" s="3">
        <v>23150</v>
      </c>
      <c r="K652" s="15">
        <v>0.15</v>
      </c>
      <c r="L652" s="15"/>
      <c r="M652" s="58"/>
      <c r="N652" s="58">
        <v>2.5000000000000001E-2</v>
      </c>
      <c r="O652" s="92">
        <f t="shared" si="619"/>
        <v>8.065078037904124</v>
      </c>
      <c r="P652" s="92" t="e">
        <f t="shared" si="633"/>
        <v>#REF!</v>
      </c>
      <c r="Q652" s="92" t="e">
        <f t="shared" si="634"/>
        <v>#REF!</v>
      </c>
      <c r="R652" s="92">
        <f t="shared" si="620"/>
        <v>0</v>
      </c>
      <c r="S652" s="92" t="e">
        <f t="shared" si="621"/>
        <v>#REF!</v>
      </c>
      <c r="T652" s="3" t="e">
        <f>#REF!</f>
        <v>#REF!</v>
      </c>
      <c r="U652" s="3" t="e">
        <f>#REF!*D652</f>
        <v>#REF!</v>
      </c>
      <c r="V652" s="3">
        <f t="shared" si="635"/>
        <v>24</v>
      </c>
      <c r="W652" s="37" t="e">
        <f t="shared" si="622"/>
        <v>#REF!</v>
      </c>
      <c r="X652" s="60" t="e">
        <f>#REF!</f>
        <v>#REF!</v>
      </c>
      <c r="Y652" s="37" t="e">
        <f t="shared" si="631"/>
        <v>#REF!</v>
      </c>
      <c r="Z652" s="16" t="e">
        <f t="shared" si="623"/>
        <v>#REF!</v>
      </c>
      <c r="AA652" s="36" t="e">
        <f t="shared" si="624"/>
        <v>#REF!</v>
      </c>
      <c r="AB652" s="49"/>
      <c r="AC652" s="16" t="e">
        <f t="shared" si="625"/>
        <v>#REF!</v>
      </c>
      <c r="AD652" s="3" t="e">
        <f t="shared" si="632"/>
        <v>#REF!</v>
      </c>
      <c r="AE652" s="97" t="e">
        <f t="shared" si="632"/>
        <v>#REF!</v>
      </c>
      <c r="AF652" s="97" t="e">
        <f t="shared" si="627"/>
        <v>#REF!</v>
      </c>
      <c r="AG652" s="3" t="e">
        <f t="shared" si="628"/>
        <v>#REF!</v>
      </c>
      <c r="AH652" s="16" t="e">
        <f t="shared" si="629"/>
        <v>#REF!</v>
      </c>
      <c r="AI652" s="16">
        <f t="shared" si="630"/>
        <v>400</v>
      </c>
      <c r="AK652" s="3" t="s">
        <v>40</v>
      </c>
      <c r="AL652" s="204"/>
      <c r="AM652" s="180"/>
      <c r="AN652" s="180"/>
      <c r="AO652" s="182"/>
      <c r="AQ652" s="177"/>
      <c r="AR652" s="185"/>
      <c r="AT652" s="177"/>
      <c r="AU652" s="185"/>
    </row>
    <row r="653" spans="1:47" s="12" customFormat="1" ht="13.5" hidden="1" outlineLevel="2" x14ac:dyDescent="0.15">
      <c r="A653" s="29">
        <v>13065</v>
      </c>
      <c r="B653" s="71" t="s">
        <v>489</v>
      </c>
      <c r="C653" s="73">
        <v>100</v>
      </c>
      <c r="D653" s="72">
        <v>3</v>
      </c>
      <c r="E653" s="3"/>
      <c r="F653" s="103"/>
      <c r="G653" s="104" t="s">
        <v>654</v>
      </c>
      <c r="H653" s="104" t="s">
        <v>748</v>
      </c>
      <c r="I653" s="21">
        <f t="shared" si="618"/>
        <v>17940</v>
      </c>
      <c r="J653" s="3">
        <v>23150</v>
      </c>
      <c r="K653" s="15">
        <v>0.15</v>
      </c>
      <c r="L653" s="15"/>
      <c r="M653" s="58"/>
      <c r="N653" s="58">
        <v>2.5000000000000001E-2</v>
      </c>
      <c r="O653" s="92">
        <f t="shared" si="619"/>
        <v>3.8712374581939799</v>
      </c>
      <c r="P653" s="92" t="e">
        <f t="shared" si="633"/>
        <v>#REF!</v>
      </c>
      <c r="Q653" s="92" t="e">
        <f t="shared" si="634"/>
        <v>#REF!</v>
      </c>
      <c r="R653" s="92">
        <f t="shared" si="620"/>
        <v>0</v>
      </c>
      <c r="S653" s="92" t="e">
        <f t="shared" si="621"/>
        <v>#REF!</v>
      </c>
      <c r="T653" s="3" t="e">
        <f>#REF!</f>
        <v>#REF!</v>
      </c>
      <c r="U653" s="3" t="e">
        <f>#REF!*D653</f>
        <v>#REF!</v>
      </c>
      <c r="V653" s="3">
        <f t="shared" si="635"/>
        <v>6</v>
      </c>
      <c r="W653" s="37" t="e">
        <f t="shared" si="622"/>
        <v>#REF!</v>
      </c>
      <c r="X653" s="60" t="e">
        <f>#REF!</f>
        <v>#REF!</v>
      </c>
      <c r="Y653" s="37" t="e">
        <f t="shared" si="631"/>
        <v>#REF!</v>
      </c>
      <c r="Z653" s="16" t="e">
        <f t="shared" si="623"/>
        <v>#REF!</v>
      </c>
      <c r="AA653" s="36" t="e">
        <f t="shared" si="624"/>
        <v>#REF!</v>
      </c>
      <c r="AB653" s="49"/>
      <c r="AC653" s="16" t="e">
        <f t="shared" si="625"/>
        <v>#REF!</v>
      </c>
      <c r="AD653" s="3" t="e">
        <f t="shared" si="632"/>
        <v>#REF!</v>
      </c>
      <c r="AE653" s="97" t="e">
        <f t="shared" si="632"/>
        <v>#REF!</v>
      </c>
      <c r="AF653" s="97" t="e">
        <f t="shared" si="627"/>
        <v>#REF!</v>
      </c>
      <c r="AG653" s="3" t="e">
        <f t="shared" si="628"/>
        <v>#REF!</v>
      </c>
      <c r="AH653" s="16" t="e">
        <f t="shared" si="629"/>
        <v>#REF!</v>
      </c>
      <c r="AI653" s="16">
        <f t="shared" si="630"/>
        <v>100</v>
      </c>
      <c r="AK653" s="3" t="s">
        <v>40</v>
      </c>
      <c r="AL653" s="204"/>
      <c r="AM653" s="180"/>
      <c r="AN653" s="180"/>
      <c r="AO653" s="182"/>
      <c r="AQ653" s="177"/>
      <c r="AR653" s="185"/>
      <c r="AT653" s="177"/>
      <c r="AU653" s="185"/>
    </row>
    <row r="654" spans="1:47" s="12" customFormat="1" ht="13.5" hidden="1" outlineLevel="2" x14ac:dyDescent="0.15">
      <c r="A654" s="29">
        <v>13066</v>
      </c>
      <c r="B654" s="71" t="s">
        <v>728</v>
      </c>
      <c r="C654" s="73">
        <v>300</v>
      </c>
      <c r="D654" s="78">
        <f>40</f>
        <v>40</v>
      </c>
      <c r="E654" s="3"/>
      <c r="F654" s="103"/>
      <c r="G654" s="104" t="s">
        <v>654</v>
      </c>
      <c r="H654" s="104" t="s">
        <v>748</v>
      </c>
      <c r="I654" s="21">
        <f t="shared" si="618"/>
        <v>17940</v>
      </c>
      <c r="J654" s="3">
        <v>23150</v>
      </c>
      <c r="K654" s="15">
        <v>0.15</v>
      </c>
      <c r="L654" s="15"/>
      <c r="M654" s="58"/>
      <c r="N654" s="58">
        <v>2.5000000000000001E-2</v>
      </c>
      <c r="O654" s="92">
        <f t="shared" si="619"/>
        <v>51.616499442586402</v>
      </c>
      <c r="P654" s="92" t="e">
        <f t="shared" si="633"/>
        <v>#REF!</v>
      </c>
      <c r="Q654" s="92" t="e">
        <f t="shared" si="634"/>
        <v>#REF!</v>
      </c>
      <c r="R654" s="92">
        <f t="shared" si="620"/>
        <v>0</v>
      </c>
      <c r="S654" s="92" t="e">
        <f t="shared" si="621"/>
        <v>#REF!</v>
      </c>
      <c r="T654" s="3" t="e">
        <f>#REF!</f>
        <v>#REF!</v>
      </c>
      <c r="U654" s="3" t="e">
        <f>#REF!*D654</f>
        <v>#REF!</v>
      </c>
      <c r="V654" s="3">
        <f t="shared" si="635"/>
        <v>18</v>
      </c>
      <c r="W654" s="37" t="e">
        <f t="shared" si="622"/>
        <v>#REF!</v>
      </c>
      <c r="X654" s="60" t="e">
        <f>#REF!</f>
        <v>#REF!</v>
      </c>
      <c r="Y654" s="37" t="e">
        <f t="shared" si="631"/>
        <v>#REF!</v>
      </c>
      <c r="Z654" s="16" t="e">
        <f t="shared" si="623"/>
        <v>#REF!</v>
      </c>
      <c r="AA654" s="36" t="e">
        <f t="shared" si="624"/>
        <v>#REF!</v>
      </c>
      <c r="AB654" s="49"/>
      <c r="AC654" s="16" t="e">
        <f t="shared" si="625"/>
        <v>#REF!</v>
      </c>
      <c r="AD654" s="3" t="e">
        <f t="shared" si="632"/>
        <v>#REF!</v>
      </c>
      <c r="AE654" s="97" t="e">
        <f t="shared" si="632"/>
        <v>#REF!</v>
      </c>
      <c r="AF654" s="97" t="e">
        <f t="shared" si="627"/>
        <v>#REF!</v>
      </c>
      <c r="AG654" s="3" t="e">
        <f t="shared" si="628"/>
        <v>#REF!</v>
      </c>
      <c r="AH654" s="16" t="e">
        <f t="shared" si="629"/>
        <v>#REF!</v>
      </c>
      <c r="AI654" s="16">
        <f t="shared" si="630"/>
        <v>300</v>
      </c>
      <c r="AK654" s="3" t="s">
        <v>40</v>
      </c>
      <c r="AL654" s="204"/>
      <c r="AM654" s="180"/>
      <c r="AN654" s="180"/>
      <c r="AO654" s="182"/>
      <c r="AQ654" s="177"/>
      <c r="AR654" s="185"/>
      <c r="AT654" s="177"/>
      <c r="AU654" s="185"/>
    </row>
    <row r="655" spans="1:47" s="12" customFormat="1" ht="13.5" hidden="1" outlineLevel="2" x14ac:dyDescent="0.15">
      <c r="A655" s="29">
        <v>13067</v>
      </c>
      <c r="B655" s="71" t="s">
        <v>729</v>
      </c>
      <c r="C655" s="73">
        <v>200</v>
      </c>
      <c r="D655" s="72">
        <v>10</v>
      </c>
      <c r="E655" s="3"/>
      <c r="F655" s="103"/>
      <c r="G655" s="104" t="s">
        <v>654</v>
      </c>
      <c r="H655" s="104" t="s">
        <v>748</v>
      </c>
      <c r="I655" s="21">
        <f t="shared" ref="I655:I672" si="636">((247*12)+(52*7)+(52*5))*60/12</f>
        <v>17940</v>
      </c>
      <c r="J655" s="3">
        <v>23150</v>
      </c>
      <c r="K655" s="15">
        <v>0.15</v>
      </c>
      <c r="L655" s="15"/>
      <c r="M655" s="58"/>
      <c r="N655" s="58">
        <v>2.5000000000000001E-2</v>
      </c>
      <c r="O655" s="92">
        <f t="shared" ref="O655:O672" si="637">J655/I655*D655</f>
        <v>12.904124860646601</v>
      </c>
      <c r="P655" s="92" t="e">
        <f t="shared" si="633"/>
        <v>#REF!</v>
      </c>
      <c r="Q655" s="92" t="e">
        <f t="shared" si="634"/>
        <v>#REF!</v>
      </c>
      <c r="R655" s="92">
        <f t="shared" ref="R655:R672" si="638">(C655*M655)</f>
        <v>0</v>
      </c>
      <c r="S655" s="92" t="e">
        <f t="shared" ref="S655:S672" si="639">(C655-T655-U655)*N655</f>
        <v>#REF!</v>
      </c>
      <c r="T655" s="3" t="e">
        <f>#REF!</f>
        <v>#REF!</v>
      </c>
      <c r="U655" s="3" t="e">
        <f>#REF!*D655</f>
        <v>#REF!</v>
      </c>
      <c r="V655" s="3">
        <f t="shared" si="635"/>
        <v>12</v>
      </c>
      <c r="W655" s="37" t="e">
        <f t="shared" ref="W655:W672" si="640">SUM(O655:V655)</f>
        <v>#REF!</v>
      </c>
      <c r="X655" s="60" t="e">
        <f>#REF!</f>
        <v>#REF!</v>
      </c>
      <c r="Y655" s="37" t="e">
        <f t="shared" si="631"/>
        <v>#REF!</v>
      </c>
      <c r="Z655" s="16" t="e">
        <f t="shared" ref="Z655:Z672" si="641">W655+Y655</f>
        <v>#REF!</v>
      </c>
      <c r="AA655" s="36" t="e">
        <f t="shared" ref="AA655:AA672" si="642">(C655-Z655)/Z655</f>
        <v>#REF!</v>
      </c>
      <c r="AB655" s="49"/>
      <c r="AC655" s="16" t="e">
        <f t="shared" ref="AC655:AC672" si="643">AD655+AE655+AF655</f>
        <v>#REF!</v>
      </c>
      <c r="AD655" s="3" t="e">
        <f t="shared" ref="AD655:AE670" si="644">T655</f>
        <v>#REF!</v>
      </c>
      <c r="AE655" s="97" t="e">
        <f t="shared" si="644"/>
        <v>#REF!</v>
      </c>
      <c r="AF655" s="97" t="e">
        <f t="shared" ref="AF655:AF672" si="645">(C655-Z655)*0.15</f>
        <v>#REF!</v>
      </c>
      <c r="AG655" s="3" t="e">
        <f t="shared" ref="AG655:AG672" si="646">AE655+AF655</f>
        <v>#REF!</v>
      </c>
      <c r="AH655" s="16" t="e">
        <f t="shared" ref="AH655:AH672" si="647">AI655-AC655</f>
        <v>#REF!</v>
      </c>
      <c r="AI655" s="16">
        <f t="shared" ref="AI655:AI672" si="648">C655</f>
        <v>200</v>
      </c>
      <c r="AK655" s="3" t="s">
        <v>40</v>
      </c>
      <c r="AL655" s="204"/>
      <c r="AM655" s="180"/>
      <c r="AN655" s="180"/>
      <c r="AO655" s="182"/>
      <c r="AQ655" s="177"/>
      <c r="AR655" s="185"/>
      <c r="AT655" s="177"/>
      <c r="AU655" s="185"/>
    </row>
    <row r="656" spans="1:47" s="12" customFormat="1" ht="13.5" hidden="1" outlineLevel="2" x14ac:dyDescent="0.15">
      <c r="A656" s="29">
        <v>13068</v>
      </c>
      <c r="B656" s="71" t="s">
        <v>730</v>
      </c>
      <c r="C656" s="73">
        <v>300</v>
      </c>
      <c r="D656" s="72">
        <v>10</v>
      </c>
      <c r="E656" s="3"/>
      <c r="F656" s="103"/>
      <c r="G656" s="104" t="s">
        <v>654</v>
      </c>
      <c r="H656" s="104" t="s">
        <v>748</v>
      </c>
      <c r="I656" s="21">
        <f t="shared" si="636"/>
        <v>17940</v>
      </c>
      <c r="J656" s="3">
        <v>23150</v>
      </c>
      <c r="K656" s="15">
        <v>0.15</v>
      </c>
      <c r="L656" s="15"/>
      <c r="M656" s="58"/>
      <c r="N656" s="58">
        <v>2.5000000000000001E-2</v>
      </c>
      <c r="O656" s="92">
        <f t="shared" si="637"/>
        <v>12.904124860646601</v>
      </c>
      <c r="P656" s="92" t="e">
        <f t="shared" si="633"/>
        <v>#REF!</v>
      </c>
      <c r="Q656" s="92" t="e">
        <f t="shared" si="634"/>
        <v>#REF!</v>
      </c>
      <c r="R656" s="92">
        <f t="shared" si="638"/>
        <v>0</v>
      </c>
      <c r="S656" s="92" t="e">
        <f t="shared" si="639"/>
        <v>#REF!</v>
      </c>
      <c r="T656" s="3" t="e">
        <f>#REF!</f>
        <v>#REF!</v>
      </c>
      <c r="U656" s="3" t="e">
        <f>#REF!*D656</f>
        <v>#REF!</v>
      </c>
      <c r="V656" s="3">
        <f t="shared" si="635"/>
        <v>18</v>
      </c>
      <c r="W656" s="37" t="e">
        <f t="shared" si="640"/>
        <v>#REF!</v>
      </c>
      <c r="X656" s="60" t="e">
        <f>#REF!</f>
        <v>#REF!</v>
      </c>
      <c r="Y656" s="37" t="e">
        <f t="shared" ref="Y656:Y672" si="649">X656*O656</f>
        <v>#REF!</v>
      </c>
      <c r="Z656" s="16" t="e">
        <f t="shared" si="641"/>
        <v>#REF!</v>
      </c>
      <c r="AA656" s="36" t="e">
        <f t="shared" si="642"/>
        <v>#REF!</v>
      </c>
      <c r="AB656" s="49"/>
      <c r="AC656" s="16" t="e">
        <f t="shared" si="643"/>
        <v>#REF!</v>
      </c>
      <c r="AD656" s="3" t="e">
        <f t="shared" si="644"/>
        <v>#REF!</v>
      </c>
      <c r="AE656" s="97" t="e">
        <f t="shared" si="644"/>
        <v>#REF!</v>
      </c>
      <c r="AF656" s="97" t="e">
        <f t="shared" si="645"/>
        <v>#REF!</v>
      </c>
      <c r="AG656" s="3" t="e">
        <f t="shared" si="646"/>
        <v>#REF!</v>
      </c>
      <c r="AH656" s="16" t="e">
        <f t="shared" si="647"/>
        <v>#REF!</v>
      </c>
      <c r="AI656" s="16">
        <f t="shared" si="648"/>
        <v>300</v>
      </c>
      <c r="AK656" s="3" t="s">
        <v>40</v>
      </c>
      <c r="AL656" s="204"/>
      <c r="AM656" s="180"/>
      <c r="AN656" s="180"/>
      <c r="AO656" s="182"/>
      <c r="AQ656" s="177"/>
      <c r="AR656" s="185"/>
      <c r="AT656" s="177"/>
      <c r="AU656" s="185"/>
    </row>
    <row r="657" spans="1:47" s="12" customFormat="1" ht="13.5" hidden="1" outlineLevel="2" x14ac:dyDescent="0.15">
      <c r="A657" s="29">
        <v>13069</v>
      </c>
      <c r="B657" s="71" t="s">
        <v>731</v>
      </c>
      <c r="C657" s="73">
        <v>300</v>
      </c>
      <c r="D657" s="72">
        <v>10</v>
      </c>
      <c r="E657" s="3"/>
      <c r="F657" s="103"/>
      <c r="G657" s="104" t="s">
        <v>654</v>
      </c>
      <c r="H657" s="104" t="s">
        <v>748</v>
      </c>
      <c r="I657" s="21">
        <f t="shared" si="636"/>
        <v>17940</v>
      </c>
      <c r="J657" s="3">
        <v>23150</v>
      </c>
      <c r="K657" s="15">
        <v>0.15</v>
      </c>
      <c r="L657" s="15"/>
      <c r="M657" s="58"/>
      <c r="N657" s="58">
        <v>2.5000000000000001E-2</v>
      </c>
      <c r="O657" s="92">
        <f t="shared" si="637"/>
        <v>12.904124860646601</v>
      </c>
      <c r="P657" s="92" t="e">
        <f t="shared" si="633"/>
        <v>#REF!</v>
      </c>
      <c r="Q657" s="92" t="e">
        <f t="shared" si="634"/>
        <v>#REF!</v>
      </c>
      <c r="R657" s="92">
        <f t="shared" si="638"/>
        <v>0</v>
      </c>
      <c r="S657" s="92" t="e">
        <f t="shared" si="639"/>
        <v>#REF!</v>
      </c>
      <c r="T657" s="3" t="e">
        <f>#REF!</f>
        <v>#REF!</v>
      </c>
      <c r="U657" s="3" t="e">
        <f>#REF!*D657</f>
        <v>#REF!</v>
      </c>
      <c r="V657" s="3">
        <f t="shared" si="635"/>
        <v>18</v>
      </c>
      <c r="W657" s="37" t="e">
        <f t="shared" si="640"/>
        <v>#REF!</v>
      </c>
      <c r="X657" s="60" t="e">
        <f>#REF!</f>
        <v>#REF!</v>
      </c>
      <c r="Y657" s="37" t="e">
        <f t="shared" si="649"/>
        <v>#REF!</v>
      </c>
      <c r="Z657" s="16" t="e">
        <f t="shared" si="641"/>
        <v>#REF!</v>
      </c>
      <c r="AA657" s="36" t="e">
        <f t="shared" si="642"/>
        <v>#REF!</v>
      </c>
      <c r="AB657" s="49"/>
      <c r="AC657" s="16" t="e">
        <f t="shared" si="643"/>
        <v>#REF!</v>
      </c>
      <c r="AD657" s="3" t="e">
        <f t="shared" si="644"/>
        <v>#REF!</v>
      </c>
      <c r="AE657" s="97" t="e">
        <f t="shared" si="644"/>
        <v>#REF!</v>
      </c>
      <c r="AF657" s="97" t="e">
        <f t="shared" si="645"/>
        <v>#REF!</v>
      </c>
      <c r="AG657" s="3" t="e">
        <f t="shared" si="646"/>
        <v>#REF!</v>
      </c>
      <c r="AH657" s="16" t="e">
        <f t="shared" si="647"/>
        <v>#REF!</v>
      </c>
      <c r="AI657" s="16">
        <f t="shared" si="648"/>
        <v>300</v>
      </c>
      <c r="AK657" s="3" t="s">
        <v>40</v>
      </c>
      <c r="AL657" s="204"/>
      <c r="AM657" s="180"/>
      <c r="AN657" s="180"/>
      <c r="AO657" s="182"/>
      <c r="AQ657" s="177"/>
      <c r="AR657" s="185"/>
      <c r="AT657" s="177"/>
      <c r="AU657" s="185"/>
    </row>
    <row r="658" spans="1:47" s="12" customFormat="1" ht="13.5" hidden="1" outlineLevel="2" x14ac:dyDescent="0.15">
      <c r="A658" s="29">
        <v>13070</v>
      </c>
      <c r="B658" s="71" t="s">
        <v>732</v>
      </c>
      <c r="C658" s="73">
        <v>300</v>
      </c>
      <c r="D658" s="72">
        <v>10</v>
      </c>
      <c r="E658" s="3"/>
      <c r="F658" s="103"/>
      <c r="G658" s="104" t="s">
        <v>654</v>
      </c>
      <c r="H658" s="104" t="s">
        <v>748</v>
      </c>
      <c r="I658" s="21">
        <f t="shared" si="636"/>
        <v>17940</v>
      </c>
      <c r="J658" s="3">
        <v>23150</v>
      </c>
      <c r="K658" s="15">
        <v>0.15</v>
      </c>
      <c r="L658" s="15"/>
      <c r="M658" s="58"/>
      <c r="N658" s="58">
        <v>2.5000000000000001E-2</v>
      </c>
      <c r="O658" s="92">
        <f t="shared" si="637"/>
        <v>12.904124860646601</v>
      </c>
      <c r="P658" s="92" t="e">
        <f t="shared" si="633"/>
        <v>#REF!</v>
      </c>
      <c r="Q658" s="92" t="e">
        <f t="shared" si="634"/>
        <v>#REF!</v>
      </c>
      <c r="R658" s="92">
        <f t="shared" si="638"/>
        <v>0</v>
      </c>
      <c r="S658" s="92" t="e">
        <f t="shared" si="639"/>
        <v>#REF!</v>
      </c>
      <c r="T658" s="3" t="e">
        <f>#REF!</f>
        <v>#REF!</v>
      </c>
      <c r="U658" s="3" t="e">
        <f>#REF!*D658</f>
        <v>#REF!</v>
      </c>
      <c r="V658" s="3">
        <f t="shared" si="635"/>
        <v>18</v>
      </c>
      <c r="W658" s="37" t="e">
        <f t="shared" si="640"/>
        <v>#REF!</v>
      </c>
      <c r="X658" s="60" t="e">
        <f>#REF!</f>
        <v>#REF!</v>
      </c>
      <c r="Y658" s="37" t="e">
        <f t="shared" si="649"/>
        <v>#REF!</v>
      </c>
      <c r="Z658" s="16" t="e">
        <f t="shared" si="641"/>
        <v>#REF!</v>
      </c>
      <c r="AA658" s="36" t="e">
        <f t="shared" si="642"/>
        <v>#REF!</v>
      </c>
      <c r="AB658" s="49"/>
      <c r="AC658" s="16" t="e">
        <f t="shared" si="643"/>
        <v>#REF!</v>
      </c>
      <c r="AD658" s="3" t="e">
        <f t="shared" si="644"/>
        <v>#REF!</v>
      </c>
      <c r="AE658" s="97" t="e">
        <f t="shared" si="644"/>
        <v>#REF!</v>
      </c>
      <c r="AF658" s="97" t="e">
        <f t="shared" si="645"/>
        <v>#REF!</v>
      </c>
      <c r="AG658" s="3" t="e">
        <f t="shared" si="646"/>
        <v>#REF!</v>
      </c>
      <c r="AH658" s="16" t="e">
        <f t="shared" si="647"/>
        <v>#REF!</v>
      </c>
      <c r="AI658" s="16">
        <f t="shared" si="648"/>
        <v>300</v>
      </c>
      <c r="AK658" s="3" t="s">
        <v>40</v>
      </c>
      <c r="AL658" s="204"/>
      <c r="AM658" s="180"/>
      <c r="AN658" s="180"/>
      <c r="AO658" s="182"/>
      <c r="AQ658" s="177"/>
      <c r="AR658" s="185"/>
      <c r="AT658" s="177"/>
      <c r="AU658" s="185"/>
    </row>
    <row r="659" spans="1:47" s="12" customFormat="1" ht="13.5" hidden="1" outlineLevel="2" x14ac:dyDescent="0.15">
      <c r="A659" s="29">
        <v>13071</v>
      </c>
      <c r="B659" s="71" t="s">
        <v>733</v>
      </c>
      <c r="C659" s="73">
        <v>300</v>
      </c>
      <c r="D659" s="72">
        <v>10</v>
      </c>
      <c r="E659" s="3"/>
      <c r="F659" s="103"/>
      <c r="G659" s="104" t="s">
        <v>654</v>
      </c>
      <c r="H659" s="104" t="s">
        <v>748</v>
      </c>
      <c r="I659" s="21">
        <f t="shared" si="636"/>
        <v>17940</v>
      </c>
      <c r="J659" s="3">
        <v>23150</v>
      </c>
      <c r="K659" s="15">
        <v>0.15</v>
      </c>
      <c r="L659" s="15"/>
      <c r="M659" s="58"/>
      <c r="N659" s="58">
        <v>2.5000000000000001E-2</v>
      </c>
      <c r="O659" s="92">
        <f t="shared" si="637"/>
        <v>12.904124860646601</v>
      </c>
      <c r="P659" s="92" t="e">
        <f t="shared" si="633"/>
        <v>#REF!</v>
      </c>
      <c r="Q659" s="92" t="e">
        <f t="shared" si="634"/>
        <v>#REF!</v>
      </c>
      <c r="R659" s="92">
        <f t="shared" si="638"/>
        <v>0</v>
      </c>
      <c r="S659" s="92" t="e">
        <f t="shared" si="639"/>
        <v>#REF!</v>
      </c>
      <c r="T659" s="3" t="e">
        <f>#REF!</f>
        <v>#REF!</v>
      </c>
      <c r="U659" s="3" t="e">
        <f>#REF!*D659</f>
        <v>#REF!</v>
      </c>
      <c r="V659" s="3">
        <f t="shared" si="635"/>
        <v>18</v>
      </c>
      <c r="W659" s="37" t="e">
        <f t="shared" si="640"/>
        <v>#REF!</v>
      </c>
      <c r="X659" s="60" t="e">
        <f>#REF!</f>
        <v>#REF!</v>
      </c>
      <c r="Y659" s="37" t="e">
        <f t="shared" si="649"/>
        <v>#REF!</v>
      </c>
      <c r="Z659" s="16" t="e">
        <f t="shared" si="641"/>
        <v>#REF!</v>
      </c>
      <c r="AA659" s="36" t="e">
        <f t="shared" si="642"/>
        <v>#REF!</v>
      </c>
      <c r="AB659" s="49"/>
      <c r="AC659" s="16" t="e">
        <f t="shared" si="643"/>
        <v>#REF!</v>
      </c>
      <c r="AD659" s="3" t="e">
        <f t="shared" si="644"/>
        <v>#REF!</v>
      </c>
      <c r="AE659" s="97" t="e">
        <f t="shared" si="644"/>
        <v>#REF!</v>
      </c>
      <c r="AF659" s="97" t="e">
        <f t="shared" si="645"/>
        <v>#REF!</v>
      </c>
      <c r="AG659" s="3" t="e">
        <f t="shared" si="646"/>
        <v>#REF!</v>
      </c>
      <c r="AH659" s="16" t="e">
        <f t="shared" si="647"/>
        <v>#REF!</v>
      </c>
      <c r="AI659" s="16">
        <f t="shared" si="648"/>
        <v>300</v>
      </c>
      <c r="AK659" s="3" t="s">
        <v>40</v>
      </c>
      <c r="AL659" s="204"/>
      <c r="AM659" s="180"/>
      <c r="AN659" s="180"/>
      <c r="AO659" s="182"/>
      <c r="AQ659" s="177"/>
      <c r="AR659" s="185"/>
      <c r="AT659" s="177"/>
      <c r="AU659" s="185"/>
    </row>
    <row r="660" spans="1:47" s="12" customFormat="1" ht="13.5" hidden="1" outlineLevel="2" x14ac:dyDescent="0.15">
      <c r="A660" s="29">
        <v>13072</v>
      </c>
      <c r="B660" s="71" t="s">
        <v>734</v>
      </c>
      <c r="C660" s="73">
        <v>300</v>
      </c>
      <c r="D660" s="72">
        <v>10</v>
      </c>
      <c r="E660" s="3"/>
      <c r="F660" s="103"/>
      <c r="G660" s="104" t="s">
        <v>654</v>
      </c>
      <c r="H660" s="104" t="s">
        <v>748</v>
      </c>
      <c r="I660" s="21">
        <f t="shared" si="636"/>
        <v>17940</v>
      </c>
      <c r="J660" s="3">
        <v>23150</v>
      </c>
      <c r="K660" s="15">
        <v>0.15</v>
      </c>
      <c r="L660" s="15"/>
      <c r="M660" s="58"/>
      <c r="N660" s="58">
        <v>2.5000000000000001E-2</v>
      </c>
      <c r="O660" s="92">
        <f t="shared" si="637"/>
        <v>12.904124860646601</v>
      </c>
      <c r="P660" s="92" t="e">
        <f t="shared" si="633"/>
        <v>#REF!</v>
      </c>
      <c r="Q660" s="92" t="e">
        <f t="shared" si="634"/>
        <v>#REF!</v>
      </c>
      <c r="R660" s="92">
        <f t="shared" si="638"/>
        <v>0</v>
      </c>
      <c r="S660" s="92" t="e">
        <f t="shared" si="639"/>
        <v>#REF!</v>
      </c>
      <c r="T660" s="3" t="e">
        <f>#REF!</f>
        <v>#REF!</v>
      </c>
      <c r="U660" s="3" t="e">
        <f>#REF!*D660</f>
        <v>#REF!</v>
      </c>
      <c r="V660" s="3">
        <f t="shared" si="635"/>
        <v>18</v>
      </c>
      <c r="W660" s="37" t="e">
        <f t="shared" si="640"/>
        <v>#REF!</v>
      </c>
      <c r="X660" s="60" t="e">
        <f>#REF!</f>
        <v>#REF!</v>
      </c>
      <c r="Y660" s="37" t="e">
        <f t="shared" si="649"/>
        <v>#REF!</v>
      </c>
      <c r="Z660" s="16" t="e">
        <f t="shared" si="641"/>
        <v>#REF!</v>
      </c>
      <c r="AA660" s="36" t="e">
        <f t="shared" si="642"/>
        <v>#REF!</v>
      </c>
      <c r="AB660" s="49"/>
      <c r="AC660" s="16" t="e">
        <f t="shared" si="643"/>
        <v>#REF!</v>
      </c>
      <c r="AD660" s="3" t="e">
        <f t="shared" si="644"/>
        <v>#REF!</v>
      </c>
      <c r="AE660" s="97" t="e">
        <f t="shared" si="644"/>
        <v>#REF!</v>
      </c>
      <c r="AF660" s="97" t="e">
        <f t="shared" si="645"/>
        <v>#REF!</v>
      </c>
      <c r="AG660" s="3" t="e">
        <f t="shared" si="646"/>
        <v>#REF!</v>
      </c>
      <c r="AH660" s="16" t="e">
        <f t="shared" si="647"/>
        <v>#REF!</v>
      </c>
      <c r="AI660" s="16">
        <f t="shared" si="648"/>
        <v>300</v>
      </c>
      <c r="AK660" s="3" t="s">
        <v>40</v>
      </c>
      <c r="AL660" s="204"/>
      <c r="AM660" s="180"/>
      <c r="AN660" s="180"/>
      <c r="AO660" s="182"/>
      <c r="AQ660" s="177"/>
      <c r="AR660" s="185"/>
      <c r="AT660" s="177"/>
      <c r="AU660" s="185"/>
    </row>
    <row r="661" spans="1:47" s="12" customFormat="1" ht="13.5" hidden="1" outlineLevel="2" x14ac:dyDescent="0.15">
      <c r="A661" s="29">
        <v>13073</v>
      </c>
      <c r="B661" s="71" t="s">
        <v>735</v>
      </c>
      <c r="C661" s="73">
        <v>300</v>
      </c>
      <c r="D661" s="72">
        <v>10</v>
      </c>
      <c r="E661" s="3"/>
      <c r="F661" s="103"/>
      <c r="G661" s="104" t="s">
        <v>654</v>
      </c>
      <c r="H661" s="104" t="s">
        <v>748</v>
      </c>
      <c r="I661" s="21">
        <f t="shared" si="636"/>
        <v>17940</v>
      </c>
      <c r="J661" s="3">
        <v>23150</v>
      </c>
      <c r="K661" s="15">
        <v>0.15</v>
      </c>
      <c r="L661" s="15"/>
      <c r="M661" s="58"/>
      <c r="N661" s="58">
        <v>2.5000000000000001E-2</v>
      </c>
      <c r="O661" s="92">
        <f t="shared" si="637"/>
        <v>12.904124860646601</v>
      </c>
      <c r="P661" s="92" t="e">
        <f t="shared" si="633"/>
        <v>#REF!</v>
      </c>
      <c r="Q661" s="92" t="e">
        <f t="shared" si="634"/>
        <v>#REF!</v>
      </c>
      <c r="R661" s="92">
        <f t="shared" si="638"/>
        <v>0</v>
      </c>
      <c r="S661" s="92" t="e">
        <f t="shared" si="639"/>
        <v>#REF!</v>
      </c>
      <c r="T661" s="3" t="e">
        <f>#REF!</f>
        <v>#REF!</v>
      </c>
      <c r="U661" s="3" t="e">
        <f>#REF!*D661</f>
        <v>#REF!</v>
      </c>
      <c r="V661" s="3">
        <f t="shared" si="635"/>
        <v>18</v>
      </c>
      <c r="W661" s="37" t="e">
        <f t="shared" si="640"/>
        <v>#REF!</v>
      </c>
      <c r="X661" s="60" t="e">
        <f>#REF!</f>
        <v>#REF!</v>
      </c>
      <c r="Y661" s="37" t="e">
        <f t="shared" si="649"/>
        <v>#REF!</v>
      </c>
      <c r="Z661" s="16" t="e">
        <f t="shared" si="641"/>
        <v>#REF!</v>
      </c>
      <c r="AA661" s="36" t="e">
        <f t="shared" si="642"/>
        <v>#REF!</v>
      </c>
      <c r="AB661" s="49"/>
      <c r="AC661" s="16" t="e">
        <f t="shared" si="643"/>
        <v>#REF!</v>
      </c>
      <c r="AD661" s="3" t="e">
        <f t="shared" si="644"/>
        <v>#REF!</v>
      </c>
      <c r="AE661" s="97" t="e">
        <f t="shared" si="644"/>
        <v>#REF!</v>
      </c>
      <c r="AF661" s="97" t="e">
        <f t="shared" si="645"/>
        <v>#REF!</v>
      </c>
      <c r="AG661" s="3" t="e">
        <f t="shared" si="646"/>
        <v>#REF!</v>
      </c>
      <c r="AH661" s="16" t="e">
        <f t="shared" si="647"/>
        <v>#REF!</v>
      </c>
      <c r="AI661" s="16">
        <f t="shared" si="648"/>
        <v>300</v>
      </c>
      <c r="AK661" s="3" t="s">
        <v>40</v>
      </c>
      <c r="AL661" s="204"/>
      <c r="AM661" s="180"/>
      <c r="AN661" s="180"/>
      <c r="AO661" s="182"/>
      <c r="AQ661" s="177"/>
      <c r="AR661" s="185"/>
      <c r="AT661" s="177"/>
      <c r="AU661" s="185"/>
    </row>
    <row r="662" spans="1:47" s="12" customFormat="1" ht="13.5" hidden="1" outlineLevel="2" x14ac:dyDescent="0.15">
      <c r="A662" s="29">
        <v>13074</v>
      </c>
      <c r="B662" s="71" t="s">
        <v>736</v>
      </c>
      <c r="C662" s="73">
        <v>300</v>
      </c>
      <c r="D662" s="72">
        <v>10</v>
      </c>
      <c r="E662" s="3"/>
      <c r="F662" s="103"/>
      <c r="G662" s="104" t="s">
        <v>654</v>
      </c>
      <c r="H662" s="104" t="s">
        <v>748</v>
      </c>
      <c r="I662" s="21">
        <f t="shared" si="636"/>
        <v>17940</v>
      </c>
      <c r="J662" s="3">
        <v>23150</v>
      </c>
      <c r="K662" s="15">
        <v>0.15</v>
      </c>
      <c r="L662" s="15"/>
      <c r="M662" s="58"/>
      <c r="N662" s="58">
        <v>2.5000000000000001E-2</v>
      </c>
      <c r="O662" s="92">
        <f t="shared" si="637"/>
        <v>12.904124860646601</v>
      </c>
      <c r="P662" s="92" t="e">
        <f t="shared" si="633"/>
        <v>#REF!</v>
      </c>
      <c r="Q662" s="92" t="e">
        <f t="shared" si="634"/>
        <v>#REF!</v>
      </c>
      <c r="R662" s="92">
        <f t="shared" si="638"/>
        <v>0</v>
      </c>
      <c r="S662" s="92" t="e">
        <f t="shared" si="639"/>
        <v>#REF!</v>
      </c>
      <c r="T662" s="3" t="e">
        <f>#REF!</f>
        <v>#REF!</v>
      </c>
      <c r="U662" s="3" t="e">
        <f>#REF!*D662</f>
        <v>#REF!</v>
      </c>
      <c r="V662" s="3">
        <f t="shared" si="635"/>
        <v>18</v>
      </c>
      <c r="W662" s="37" t="e">
        <f t="shared" si="640"/>
        <v>#REF!</v>
      </c>
      <c r="X662" s="60" t="e">
        <f>#REF!</f>
        <v>#REF!</v>
      </c>
      <c r="Y662" s="37" t="e">
        <f t="shared" si="649"/>
        <v>#REF!</v>
      </c>
      <c r="Z662" s="16" t="e">
        <f t="shared" si="641"/>
        <v>#REF!</v>
      </c>
      <c r="AA662" s="36" t="e">
        <f t="shared" si="642"/>
        <v>#REF!</v>
      </c>
      <c r="AB662" s="49"/>
      <c r="AC662" s="16" t="e">
        <f t="shared" si="643"/>
        <v>#REF!</v>
      </c>
      <c r="AD662" s="3" t="e">
        <f t="shared" si="644"/>
        <v>#REF!</v>
      </c>
      <c r="AE662" s="97" t="e">
        <f t="shared" si="644"/>
        <v>#REF!</v>
      </c>
      <c r="AF662" s="97" t="e">
        <f t="shared" si="645"/>
        <v>#REF!</v>
      </c>
      <c r="AG662" s="3" t="e">
        <f t="shared" si="646"/>
        <v>#REF!</v>
      </c>
      <c r="AH662" s="16" t="e">
        <f t="shared" si="647"/>
        <v>#REF!</v>
      </c>
      <c r="AI662" s="16">
        <f t="shared" si="648"/>
        <v>300</v>
      </c>
      <c r="AK662" s="3" t="s">
        <v>40</v>
      </c>
      <c r="AL662" s="204"/>
      <c r="AM662" s="180"/>
      <c r="AN662" s="180"/>
      <c r="AO662" s="182"/>
      <c r="AQ662" s="177"/>
      <c r="AR662" s="185"/>
      <c r="AT662" s="177"/>
      <c r="AU662" s="185"/>
    </row>
    <row r="663" spans="1:47" s="12" customFormat="1" ht="13.5" hidden="1" outlineLevel="2" x14ac:dyDescent="0.15">
      <c r="A663" s="29">
        <v>13075</v>
      </c>
      <c r="B663" s="71" t="s">
        <v>737</v>
      </c>
      <c r="C663" s="73">
        <v>300</v>
      </c>
      <c r="D663" s="72">
        <v>10</v>
      </c>
      <c r="E663" s="3"/>
      <c r="F663" s="103"/>
      <c r="G663" s="104" t="s">
        <v>654</v>
      </c>
      <c r="H663" s="104" t="s">
        <v>748</v>
      </c>
      <c r="I663" s="21">
        <f t="shared" si="636"/>
        <v>17940</v>
      </c>
      <c r="J663" s="3">
        <v>23150</v>
      </c>
      <c r="K663" s="15">
        <v>0.15</v>
      </c>
      <c r="L663" s="15"/>
      <c r="M663" s="58"/>
      <c r="N663" s="58">
        <v>2.5000000000000001E-2</v>
      </c>
      <c r="O663" s="92">
        <f t="shared" si="637"/>
        <v>12.904124860646601</v>
      </c>
      <c r="P663" s="92" t="e">
        <f t="shared" si="633"/>
        <v>#REF!</v>
      </c>
      <c r="Q663" s="92" t="e">
        <f t="shared" si="634"/>
        <v>#REF!</v>
      </c>
      <c r="R663" s="92">
        <f t="shared" si="638"/>
        <v>0</v>
      </c>
      <c r="S663" s="92" t="e">
        <f t="shared" si="639"/>
        <v>#REF!</v>
      </c>
      <c r="T663" s="3" t="e">
        <f>#REF!</f>
        <v>#REF!</v>
      </c>
      <c r="U663" s="3" t="e">
        <f>#REF!*D663</f>
        <v>#REF!</v>
      </c>
      <c r="V663" s="3">
        <f t="shared" si="635"/>
        <v>18</v>
      </c>
      <c r="W663" s="37" t="e">
        <f t="shared" si="640"/>
        <v>#REF!</v>
      </c>
      <c r="X663" s="60" t="e">
        <f>#REF!</f>
        <v>#REF!</v>
      </c>
      <c r="Y663" s="37" t="e">
        <f t="shared" si="649"/>
        <v>#REF!</v>
      </c>
      <c r="Z663" s="16" t="e">
        <f t="shared" si="641"/>
        <v>#REF!</v>
      </c>
      <c r="AA663" s="36" t="e">
        <f t="shared" si="642"/>
        <v>#REF!</v>
      </c>
      <c r="AB663" s="49"/>
      <c r="AC663" s="16" t="e">
        <f t="shared" si="643"/>
        <v>#REF!</v>
      </c>
      <c r="AD663" s="3" t="e">
        <f t="shared" si="644"/>
        <v>#REF!</v>
      </c>
      <c r="AE663" s="97" t="e">
        <f t="shared" si="644"/>
        <v>#REF!</v>
      </c>
      <c r="AF663" s="97" t="e">
        <f t="shared" si="645"/>
        <v>#REF!</v>
      </c>
      <c r="AG663" s="3" t="e">
        <f t="shared" si="646"/>
        <v>#REF!</v>
      </c>
      <c r="AH663" s="16" t="e">
        <f t="shared" si="647"/>
        <v>#REF!</v>
      </c>
      <c r="AI663" s="16">
        <f t="shared" si="648"/>
        <v>300</v>
      </c>
      <c r="AK663" s="3" t="s">
        <v>40</v>
      </c>
      <c r="AL663" s="204"/>
      <c r="AM663" s="180"/>
      <c r="AN663" s="180"/>
      <c r="AO663" s="182"/>
      <c r="AQ663" s="177"/>
      <c r="AR663" s="185"/>
      <c r="AT663" s="177"/>
      <c r="AU663" s="185"/>
    </row>
    <row r="664" spans="1:47" s="12" customFormat="1" ht="13.5" hidden="1" outlineLevel="2" x14ac:dyDescent="0.15">
      <c r="A664" s="29">
        <v>13076</v>
      </c>
      <c r="B664" s="71" t="s">
        <v>738</v>
      </c>
      <c r="C664" s="73">
        <v>300</v>
      </c>
      <c r="D664" s="72">
        <v>10</v>
      </c>
      <c r="E664" s="3"/>
      <c r="F664" s="103"/>
      <c r="G664" s="104" t="s">
        <v>654</v>
      </c>
      <c r="H664" s="104" t="s">
        <v>748</v>
      </c>
      <c r="I664" s="21">
        <f t="shared" si="636"/>
        <v>17940</v>
      </c>
      <c r="J664" s="3">
        <v>23150</v>
      </c>
      <c r="K664" s="15">
        <v>0.15</v>
      </c>
      <c r="L664" s="15"/>
      <c r="M664" s="58"/>
      <c r="N664" s="58">
        <v>2.5000000000000001E-2</v>
      </c>
      <c r="O664" s="92">
        <f t="shared" si="637"/>
        <v>12.904124860646601</v>
      </c>
      <c r="P664" s="92" t="e">
        <f t="shared" si="633"/>
        <v>#REF!</v>
      </c>
      <c r="Q664" s="92" t="e">
        <f t="shared" si="634"/>
        <v>#REF!</v>
      </c>
      <c r="R664" s="92">
        <f t="shared" si="638"/>
        <v>0</v>
      </c>
      <c r="S664" s="92" t="e">
        <f t="shared" si="639"/>
        <v>#REF!</v>
      </c>
      <c r="T664" s="3" t="e">
        <f>#REF!</f>
        <v>#REF!</v>
      </c>
      <c r="U664" s="3" t="e">
        <f>#REF!*D664</f>
        <v>#REF!</v>
      </c>
      <c r="V664" s="3">
        <f t="shared" si="635"/>
        <v>18</v>
      </c>
      <c r="W664" s="37" t="e">
        <f t="shared" si="640"/>
        <v>#REF!</v>
      </c>
      <c r="X664" s="60" t="e">
        <f>#REF!</f>
        <v>#REF!</v>
      </c>
      <c r="Y664" s="37" t="e">
        <f t="shared" si="649"/>
        <v>#REF!</v>
      </c>
      <c r="Z664" s="16" t="e">
        <f t="shared" si="641"/>
        <v>#REF!</v>
      </c>
      <c r="AA664" s="36" t="e">
        <f t="shared" si="642"/>
        <v>#REF!</v>
      </c>
      <c r="AB664" s="49"/>
      <c r="AC664" s="16" t="e">
        <f t="shared" si="643"/>
        <v>#REF!</v>
      </c>
      <c r="AD664" s="3" t="e">
        <f t="shared" si="644"/>
        <v>#REF!</v>
      </c>
      <c r="AE664" s="97" t="e">
        <f t="shared" si="644"/>
        <v>#REF!</v>
      </c>
      <c r="AF664" s="97" t="e">
        <f t="shared" si="645"/>
        <v>#REF!</v>
      </c>
      <c r="AG664" s="3" t="e">
        <f t="shared" si="646"/>
        <v>#REF!</v>
      </c>
      <c r="AH664" s="16" t="e">
        <f t="shared" si="647"/>
        <v>#REF!</v>
      </c>
      <c r="AI664" s="16">
        <f t="shared" si="648"/>
        <v>300</v>
      </c>
      <c r="AK664" s="3" t="s">
        <v>40</v>
      </c>
      <c r="AL664" s="204"/>
      <c r="AM664" s="180"/>
      <c r="AN664" s="180"/>
      <c r="AO664" s="182"/>
      <c r="AQ664" s="177"/>
      <c r="AR664" s="185"/>
      <c r="AT664" s="177"/>
      <c r="AU664" s="185"/>
    </row>
    <row r="665" spans="1:47" s="12" customFormat="1" ht="13.5" hidden="1" outlineLevel="2" x14ac:dyDescent="0.15">
      <c r="A665" s="29">
        <v>13077</v>
      </c>
      <c r="B665" s="71" t="s">
        <v>739</v>
      </c>
      <c r="C665" s="73">
        <v>300</v>
      </c>
      <c r="D665" s="72">
        <v>10</v>
      </c>
      <c r="E665" s="3"/>
      <c r="F665" s="103"/>
      <c r="G665" s="104" t="s">
        <v>654</v>
      </c>
      <c r="H665" s="104" t="s">
        <v>748</v>
      </c>
      <c r="I665" s="21">
        <f t="shared" si="636"/>
        <v>17940</v>
      </c>
      <c r="J665" s="3">
        <v>23150</v>
      </c>
      <c r="K665" s="15">
        <v>0.15</v>
      </c>
      <c r="L665" s="15"/>
      <c r="M665" s="58"/>
      <c r="N665" s="58">
        <v>2.5000000000000001E-2</v>
      </c>
      <c r="O665" s="92">
        <f t="shared" si="637"/>
        <v>12.904124860646601</v>
      </c>
      <c r="P665" s="92" t="e">
        <f t="shared" si="633"/>
        <v>#REF!</v>
      </c>
      <c r="Q665" s="92" t="e">
        <f t="shared" si="634"/>
        <v>#REF!</v>
      </c>
      <c r="R665" s="92">
        <f t="shared" si="638"/>
        <v>0</v>
      </c>
      <c r="S665" s="92" t="e">
        <f t="shared" si="639"/>
        <v>#REF!</v>
      </c>
      <c r="T665" s="3" t="e">
        <f>#REF!</f>
        <v>#REF!</v>
      </c>
      <c r="U665" s="3" t="e">
        <f>#REF!*D665</f>
        <v>#REF!</v>
      </c>
      <c r="V665" s="3">
        <f t="shared" si="635"/>
        <v>18</v>
      </c>
      <c r="W665" s="37" t="e">
        <f t="shared" si="640"/>
        <v>#REF!</v>
      </c>
      <c r="X665" s="60" t="e">
        <f>#REF!</f>
        <v>#REF!</v>
      </c>
      <c r="Y665" s="37" t="e">
        <f t="shared" si="649"/>
        <v>#REF!</v>
      </c>
      <c r="Z665" s="16" t="e">
        <f t="shared" si="641"/>
        <v>#REF!</v>
      </c>
      <c r="AA665" s="36" t="e">
        <f t="shared" si="642"/>
        <v>#REF!</v>
      </c>
      <c r="AB665" s="49"/>
      <c r="AC665" s="16" t="e">
        <f t="shared" si="643"/>
        <v>#REF!</v>
      </c>
      <c r="AD665" s="3" t="e">
        <f t="shared" si="644"/>
        <v>#REF!</v>
      </c>
      <c r="AE665" s="97" t="e">
        <f t="shared" si="644"/>
        <v>#REF!</v>
      </c>
      <c r="AF665" s="97" t="e">
        <f t="shared" si="645"/>
        <v>#REF!</v>
      </c>
      <c r="AG665" s="3" t="e">
        <f t="shared" si="646"/>
        <v>#REF!</v>
      </c>
      <c r="AH665" s="16" t="e">
        <f t="shared" si="647"/>
        <v>#REF!</v>
      </c>
      <c r="AI665" s="16">
        <f t="shared" si="648"/>
        <v>300</v>
      </c>
      <c r="AK665" s="3" t="s">
        <v>40</v>
      </c>
      <c r="AL665" s="204"/>
      <c r="AM665" s="180"/>
      <c r="AN665" s="180"/>
      <c r="AO665" s="182"/>
      <c r="AQ665" s="177"/>
      <c r="AR665" s="185"/>
      <c r="AT665" s="177"/>
      <c r="AU665" s="185"/>
    </row>
    <row r="666" spans="1:47" s="12" customFormat="1" ht="25.5" hidden="1" outlineLevel="2" x14ac:dyDescent="0.15">
      <c r="A666" s="29">
        <v>13078</v>
      </c>
      <c r="B666" s="71" t="s">
        <v>740</v>
      </c>
      <c r="C666" s="73">
        <v>300</v>
      </c>
      <c r="D666" s="72">
        <v>10</v>
      </c>
      <c r="E666" s="3"/>
      <c r="F666" s="103"/>
      <c r="G666" s="104" t="s">
        <v>654</v>
      </c>
      <c r="H666" s="104" t="s">
        <v>748</v>
      </c>
      <c r="I666" s="21">
        <f t="shared" si="636"/>
        <v>17940</v>
      </c>
      <c r="J666" s="3">
        <v>23150</v>
      </c>
      <c r="K666" s="15">
        <v>0.15</v>
      </c>
      <c r="L666" s="15"/>
      <c r="M666" s="58"/>
      <c r="N666" s="58">
        <v>2.5000000000000001E-2</v>
      </c>
      <c r="O666" s="92">
        <f t="shared" si="637"/>
        <v>12.904124860646601</v>
      </c>
      <c r="P666" s="92" t="e">
        <f t="shared" si="633"/>
        <v>#REF!</v>
      </c>
      <c r="Q666" s="92" t="e">
        <f t="shared" si="634"/>
        <v>#REF!</v>
      </c>
      <c r="R666" s="92">
        <f t="shared" si="638"/>
        <v>0</v>
      </c>
      <c r="S666" s="92" t="e">
        <f t="shared" si="639"/>
        <v>#REF!</v>
      </c>
      <c r="T666" s="3" t="e">
        <f>#REF!</f>
        <v>#REF!</v>
      </c>
      <c r="U666" s="3" t="e">
        <f>#REF!*D666</f>
        <v>#REF!</v>
      </c>
      <c r="V666" s="3">
        <f t="shared" si="635"/>
        <v>18</v>
      </c>
      <c r="W666" s="37" t="e">
        <f t="shared" si="640"/>
        <v>#REF!</v>
      </c>
      <c r="X666" s="60" t="e">
        <f>#REF!</f>
        <v>#REF!</v>
      </c>
      <c r="Y666" s="37" t="e">
        <f t="shared" si="649"/>
        <v>#REF!</v>
      </c>
      <c r="Z666" s="16" t="e">
        <f t="shared" si="641"/>
        <v>#REF!</v>
      </c>
      <c r="AA666" s="36" t="e">
        <f t="shared" si="642"/>
        <v>#REF!</v>
      </c>
      <c r="AB666" s="49"/>
      <c r="AC666" s="16" t="e">
        <f t="shared" si="643"/>
        <v>#REF!</v>
      </c>
      <c r="AD666" s="3" t="e">
        <f t="shared" si="644"/>
        <v>#REF!</v>
      </c>
      <c r="AE666" s="97" t="e">
        <f t="shared" si="644"/>
        <v>#REF!</v>
      </c>
      <c r="AF666" s="97" t="e">
        <f t="shared" si="645"/>
        <v>#REF!</v>
      </c>
      <c r="AG666" s="3" t="e">
        <f t="shared" si="646"/>
        <v>#REF!</v>
      </c>
      <c r="AH666" s="16" t="e">
        <f t="shared" si="647"/>
        <v>#REF!</v>
      </c>
      <c r="AI666" s="16">
        <f t="shared" si="648"/>
        <v>300</v>
      </c>
      <c r="AK666" s="3" t="s">
        <v>40</v>
      </c>
      <c r="AL666" s="204"/>
      <c r="AM666" s="180"/>
      <c r="AN666" s="180"/>
      <c r="AO666" s="182"/>
      <c r="AQ666" s="177"/>
      <c r="AR666" s="185"/>
      <c r="AT666" s="177"/>
      <c r="AU666" s="185"/>
    </row>
    <row r="667" spans="1:47" s="12" customFormat="1" ht="13.5" hidden="1" outlineLevel="2" x14ac:dyDescent="0.15">
      <c r="A667" s="29">
        <v>13079</v>
      </c>
      <c r="B667" s="71" t="s">
        <v>741</v>
      </c>
      <c r="C667" s="73">
        <v>300</v>
      </c>
      <c r="D667" s="72">
        <v>10</v>
      </c>
      <c r="E667" s="3"/>
      <c r="F667" s="103"/>
      <c r="G667" s="104" t="s">
        <v>654</v>
      </c>
      <c r="H667" s="104" t="s">
        <v>748</v>
      </c>
      <c r="I667" s="21">
        <f t="shared" si="636"/>
        <v>17940</v>
      </c>
      <c r="J667" s="3">
        <v>23150</v>
      </c>
      <c r="K667" s="15">
        <v>0.15</v>
      </c>
      <c r="L667" s="15"/>
      <c r="M667" s="58"/>
      <c r="N667" s="58">
        <v>2.5000000000000001E-2</v>
      </c>
      <c r="O667" s="92">
        <f t="shared" si="637"/>
        <v>12.904124860646601</v>
      </c>
      <c r="P667" s="92" t="e">
        <f t="shared" si="633"/>
        <v>#REF!</v>
      </c>
      <c r="Q667" s="92" t="e">
        <f t="shared" si="634"/>
        <v>#REF!</v>
      </c>
      <c r="R667" s="92">
        <f t="shared" si="638"/>
        <v>0</v>
      </c>
      <c r="S667" s="92" t="e">
        <f t="shared" si="639"/>
        <v>#REF!</v>
      </c>
      <c r="T667" s="3" t="e">
        <f>#REF!</f>
        <v>#REF!</v>
      </c>
      <c r="U667" s="3" t="e">
        <f>#REF!*D667</f>
        <v>#REF!</v>
      </c>
      <c r="V667" s="3">
        <f t="shared" si="635"/>
        <v>18</v>
      </c>
      <c r="W667" s="37" t="e">
        <f t="shared" si="640"/>
        <v>#REF!</v>
      </c>
      <c r="X667" s="60" t="e">
        <f>#REF!</f>
        <v>#REF!</v>
      </c>
      <c r="Y667" s="37" t="e">
        <f t="shared" si="649"/>
        <v>#REF!</v>
      </c>
      <c r="Z667" s="16" t="e">
        <f t="shared" si="641"/>
        <v>#REF!</v>
      </c>
      <c r="AA667" s="36" t="e">
        <f t="shared" si="642"/>
        <v>#REF!</v>
      </c>
      <c r="AB667" s="49"/>
      <c r="AC667" s="16" t="e">
        <f t="shared" si="643"/>
        <v>#REF!</v>
      </c>
      <c r="AD667" s="3" t="e">
        <f t="shared" si="644"/>
        <v>#REF!</v>
      </c>
      <c r="AE667" s="97" t="e">
        <f t="shared" si="644"/>
        <v>#REF!</v>
      </c>
      <c r="AF667" s="97" t="e">
        <f t="shared" si="645"/>
        <v>#REF!</v>
      </c>
      <c r="AG667" s="3" t="e">
        <f t="shared" si="646"/>
        <v>#REF!</v>
      </c>
      <c r="AH667" s="16" t="e">
        <f t="shared" si="647"/>
        <v>#REF!</v>
      </c>
      <c r="AI667" s="16">
        <f t="shared" si="648"/>
        <v>300</v>
      </c>
      <c r="AK667" s="3" t="s">
        <v>40</v>
      </c>
      <c r="AL667" s="204"/>
      <c r="AM667" s="180"/>
      <c r="AN667" s="180"/>
      <c r="AO667" s="182"/>
      <c r="AQ667" s="177"/>
      <c r="AR667" s="185"/>
      <c r="AT667" s="177"/>
      <c r="AU667" s="185"/>
    </row>
    <row r="668" spans="1:47" s="12" customFormat="1" ht="13.5" hidden="1" outlineLevel="2" x14ac:dyDescent="0.15">
      <c r="A668" s="29">
        <v>13080</v>
      </c>
      <c r="B668" s="71" t="s">
        <v>742</v>
      </c>
      <c r="C668" s="73">
        <v>300</v>
      </c>
      <c r="D668" s="72">
        <v>10</v>
      </c>
      <c r="E668" s="3"/>
      <c r="F668" s="103"/>
      <c r="G668" s="104" t="s">
        <v>654</v>
      </c>
      <c r="H668" s="104" t="s">
        <v>748</v>
      </c>
      <c r="I668" s="21">
        <f t="shared" si="636"/>
        <v>17940</v>
      </c>
      <c r="J668" s="3">
        <v>23150</v>
      </c>
      <c r="K668" s="15">
        <v>0.15</v>
      </c>
      <c r="L668" s="15"/>
      <c r="M668" s="58"/>
      <c r="N668" s="58">
        <v>2.5000000000000001E-2</v>
      </c>
      <c r="O668" s="92">
        <f t="shared" si="637"/>
        <v>12.904124860646601</v>
      </c>
      <c r="P668" s="92" t="e">
        <f t="shared" si="633"/>
        <v>#REF!</v>
      </c>
      <c r="Q668" s="92" t="e">
        <f t="shared" si="634"/>
        <v>#REF!</v>
      </c>
      <c r="R668" s="92">
        <f t="shared" si="638"/>
        <v>0</v>
      </c>
      <c r="S668" s="92" t="e">
        <f t="shared" si="639"/>
        <v>#REF!</v>
      </c>
      <c r="T668" s="3" t="e">
        <f>#REF!</f>
        <v>#REF!</v>
      </c>
      <c r="U668" s="3" t="e">
        <f>#REF!*D668</f>
        <v>#REF!</v>
      </c>
      <c r="V668" s="3">
        <f t="shared" si="635"/>
        <v>18</v>
      </c>
      <c r="W668" s="37" t="e">
        <f t="shared" si="640"/>
        <v>#REF!</v>
      </c>
      <c r="X668" s="60" t="e">
        <f>#REF!</f>
        <v>#REF!</v>
      </c>
      <c r="Y668" s="37" t="e">
        <f t="shared" si="649"/>
        <v>#REF!</v>
      </c>
      <c r="Z668" s="16" t="e">
        <f t="shared" si="641"/>
        <v>#REF!</v>
      </c>
      <c r="AA668" s="36" t="e">
        <f t="shared" si="642"/>
        <v>#REF!</v>
      </c>
      <c r="AB668" s="49"/>
      <c r="AC668" s="16" t="e">
        <f t="shared" si="643"/>
        <v>#REF!</v>
      </c>
      <c r="AD668" s="3" t="e">
        <f t="shared" si="644"/>
        <v>#REF!</v>
      </c>
      <c r="AE668" s="97" t="e">
        <f t="shared" si="644"/>
        <v>#REF!</v>
      </c>
      <c r="AF668" s="97" t="e">
        <f t="shared" si="645"/>
        <v>#REF!</v>
      </c>
      <c r="AG668" s="3" t="e">
        <f t="shared" si="646"/>
        <v>#REF!</v>
      </c>
      <c r="AH668" s="16" t="e">
        <f t="shared" si="647"/>
        <v>#REF!</v>
      </c>
      <c r="AI668" s="16">
        <f t="shared" si="648"/>
        <v>300</v>
      </c>
      <c r="AK668" s="3" t="s">
        <v>40</v>
      </c>
      <c r="AL668" s="204"/>
      <c r="AM668" s="180"/>
      <c r="AN668" s="180"/>
      <c r="AO668" s="182"/>
      <c r="AQ668" s="177"/>
      <c r="AR668" s="185"/>
      <c r="AT668" s="177"/>
      <c r="AU668" s="185"/>
    </row>
    <row r="669" spans="1:47" s="12" customFormat="1" ht="13.5" hidden="1" outlineLevel="2" x14ac:dyDescent="0.15">
      <c r="A669" s="29">
        <v>13081</v>
      </c>
      <c r="B669" s="71" t="s">
        <v>743</v>
      </c>
      <c r="C669" s="73">
        <v>300</v>
      </c>
      <c r="D669" s="72">
        <v>10</v>
      </c>
      <c r="E669" s="3"/>
      <c r="F669" s="103"/>
      <c r="G669" s="104" t="s">
        <v>654</v>
      </c>
      <c r="H669" s="104" t="s">
        <v>748</v>
      </c>
      <c r="I669" s="21">
        <f t="shared" si="636"/>
        <v>17940</v>
      </c>
      <c r="J669" s="3">
        <v>23150</v>
      </c>
      <c r="K669" s="15">
        <v>0.15</v>
      </c>
      <c r="L669" s="15"/>
      <c r="M669" s="58"/>
      <c r="N669" s="58">
        <v>2.5000000000000001E-2</v>
      </c>
      <c r="O669" s="92">
        <f t="shared" si="637"/>
        <v>12.904124860646601</v>
      </c>
      <c r="P669" s="92" t="e">
        <f t="shared" si="633"/>
        <v>#REF!</v>
      </c>
      <c r="Q669" s="92" t="e">
        <f t="shared" si="634"/>
        <v>#REF!</v>
      </c>
      <c r="R669" s="92">
        <f t="shared" si="638"/>
        <v>0</v>
      </c>
      <c r="S669" s="92" t="e">
        <f t="shared" si="639"/>
        <v>#REF!</v>
      </c>
      <c r="T669" s="3" t="e">
        <f>#REF!</f>
        <v>#REF!</v>
      </c>
      <c r="U669" s="3" t="e">
        <f>#REF!*D669</f>
        <v>#REF!</v>
      </c>
      <c r="V669" s="3">
        <f t="shared" si="635"/>
        <v>18</v>
      </c>
      <c r="W669" s="37" t="e">
        <f t="shared" si="640"/>
        <v>#REF!</v>
      </c>
      <c r="X669" s="60" t="e">
        <f>#REF!</f>
        <v>#REF!</v>
      </c>
      <c r="Y669" s="37" t="e">
        <f t="shared" si="649"/>
        <v>#REF!</v>
      </c>
      <c r="Z669" s="16" t="e">
        <f t="shared" si="641"/>
        <v>#REF!</v>
      </c>
      <c r="AA669" s="36" t="e">
        <f t="shared" si="642"/>
        <v>#REF!</v>
      </c>
      <c r="AB669" s="49"/>
      <c r="AC669" s="16" t="e">
        <f t="shared" si="643"/>
        <v>#REF!</v>
      </c>
      <c r="AD669" s="3" t="e">
        <f t="shared" si="644"/>
        <v>#REF!</v>
      </c>
      <c r="AE669" s="97" t="e">
        <f t="shared" si="644"/>
        <v>#REF!</v>
      </c>
      <c r="AF669" s="97" t="e">
        <f t="shared" si="645"/>
        <v>#REF!</v>
      </c>
      <c r="AG669" s="3" t="e">
        <f t="shared" si="646"/>
        <v>#REF!</v>
      </c>
      <c r="AH669" s="16" t="e">
        <f t="shared" si="647"/>
        <v>#REF!</v>
      </c>
      <c r="AI669" s="16">
        <f t="shared" si="648"/>
        <v>300</v>
      </c>
      <c r="AK669" s="3" t="s">
        <v>40</v>
      </c>
      <c r="AL669" s="204"/>
      <c r="AM669" s="180"/>
      <c r="AN669" s="180"/>
      <c r="AO669" s="182"/>
      <c r="AQ669" s="177"/>
      <c r="AR669" s="185"/>
      <c r="AT669" s="177"/>
      <c r="AU669" s="185"/>
    </row>
    <row r="670" spans="1:47" s="12" customFormat="1" ht="13.5" hidden="1" outlineLevel="2" x14ac:dyDescent="0.15">
      <c r="A670" s="29">
        <v>13082</v>
      </c>
      <c r="B670" s="71" t="s">
        <v>744</v>
      </c>
      <c r="C670" s="73">
        <v>300</v>
      </c>
      <c r="D670" s="72">
        <v>10</v>
      </c>
      <c r="E670" s="3"/>
      <c r="F670" s="103"/>
      <c r="G670" s="104" t="s">
        <v>654</v>
      </c>
      <c r="H670" s="104" t="s">
        <v>748</v>
      </c>
      <c r="I670" s="21">
        <f t="shared" si="636"/>
        <v>17940</v>
      </c>
      <c r="J670" s="3">
        <v>23150</v>
      </c>
      <c r="K670" s="15">
        <v>0.15</v>
      </c>
      <c r="L670" s="15"/>
      <c r="M670" s="58"/>
      <c r="N670" s="58">
        <v>2.5000000000000001E-2</v>
      </c>
      <c r="O670" s="92">
        <f t="shared" si="637"/>
        <v>12.904124860646601</v>
      </c>
      <c r="P670" s="92" t="e">
        <f t="shared" si="633"/>
        <v>#REF!</v>
      </c>
      <c r="Q670" s="92" t="e">
        <f t="shared" si="634"/>
        <v>#REF!</v>
      </c>
      <c r="R670" s="92">
        <f t="shared" si="638"/>
        <v>0</v>
      </c>
      <c r="S670" s="92" t="e">
        <f t="shared" si="639"/>
        <v>#REF!</v>
      </c>
      <c r="T670" s="3" t="e">
        <f>#REF!</f>
        <v>#REF!</v>
      </c>
      <c r="U670" s="3" t="e">
        <f>#REF!*D670</f>
        <v>#REF!</v>
      </c>
      <c r="V670" s="3">
        <f t="shared" si="635"/>
        <v>18</v>
      </c>
      <c r="W670" s="37" t="e">
        <f t="shared" si="640"/>
        <v>#REF!</v>
      </c>
      <c r="X670" s="60" t="e">
        <f>#REF!</f>
        <v>#REF!</v>
      </c>
      <c r="Y670" s="37" t="e">
        <f t="shared" si="649"/>
        <v>#REF!</v>
      </c>
      <c r="Z670" s="16" t="e">
        <f t="shared" si="641"/>
        <v>#REF!</v>
      </c>
      <c r="AA670" s="36" t="e">
        <f t="shared" si="642"/>
        <v>#REF!</v>
      </c>
      <c r="AB670" s="49"/>
      <c r="AC670" s="16" t="e">
        <f t="shared" si="643"/>
        <v>#REF!</v>
      </c>
      <c r="AD670" s="3" t="e">
        <f t="shared" si="644"/>
        <v>#REF!</v>
      </c>
      <c r="AE670" s="97" t="e">
        <f t="shared" si="644"/>
        <v>#REF!</v>
      </c>
      <c r="AF670" s="97" t="e">
        <f t="shared" si="645"/>
        <v>#REF!</v>
      </c>
      <c r="AG670" s="3" t="e">
        <f t="shared" si="646"/>
        <v>#REF!</v>
      </c>
      <c r="AH670" s="16" t="e">
        <f t="shared" si="647"/>
        <v>#REF!</v>
      </c>
      <c r="AI670" s="16">
        <f t="shared" si="648"/>
        <v>300</v>
      </c>
      <c r="AK670" s="3" t="s">
        <v>40</v>
      </c>
      <c r="AL670" s="204"/>
      <c r="AM670" s="180"/>
      <c r="AN670" s="180"/>
      <c r="AO670" s="182"/>
      <c r="AQ670" s="177"/>
      <c r="AR670" s="185"/>
      <c r="AT670" s="177"/>
      <c r="AU670" s="185"/>
    </row>
    <row r="671" spans="1:47" s="12" customFormat="1" ht="13.5" hidden="1" outlineLevel="2" x14ac:dyDescent="0.15">
      <c r="A671" s="29">
        <v>13083</v>
      </c>
      <c r="B671" s="71" t="s">
        <v>745</v>
      </c>
      <c r="C671" s="73">
        <v>60</v>
      </c>
      <c r="D671" s="72">
        <v>10</v>
      </c>
      <c r="E671" s="3"/>
      <c r="F671" s="103"/>
      <c r="G671" s="104" t="s">
        <v>654</v>
      </c>
      <c r="H671" s="104" t="s">
        <v>748</v>
      </c>
      <c r="I671" s="21">
        <f t="shared" si="636"/>
        <v>17940</v>
      </c>
      <c r="J671" s="3">
        <v>23150</v>
      </c>
      <c r="K671" s="15">
        <v>0.15</v>
      </c>
      <c r="L671" s="15"/>
      <c r="M671" s="58"/>
      <c r="N671" s="58">
        <v>2.5000000000000001E-2</v>
      </c>
      <c r="O671" s="92">
        <f t="shared" si="637"/>
        <v>12.904124860646601</v>
      </c>
      <c r="P671" s="92" t="e">
        <f t="shared" si="633"/>
        <v>#REF!</v>
      </c>
      <c r="Q671" s="92" t="e">
        <f t="shared" si="634"/>
        <v>#REF!</v>
      </c>
      <c r="R671" s="92">
        <f t="shared" si="638"/>
        <v>0</v>
      </c>
      <c r="S671" s="92" t="e">
        <f t="shared" si="639"/>
        <v>#REF!</v>
      </c>
      <c r="T671" s="3" t="e">
        <f>#REF!</f>
        <v>#REF!</v>
      </c>
      <c r="U671" s="3" t="e">
        <f>#REF!*D671</f>
        <v>#REF!</v>
      </c>
      <c r="V671" s="3">
        <f t="shared" si="635"/>
        <v>3.5999999999999996</v>
      </c>
      <c r="W671" s="37" t="e">
        <f t="shared" si="640"/>
        <v>#REF!</v>
      </c>
      <c r="X671" s="60" t="e">
        <f>#REF!</f>
        <v>#REF!</v>
      </c>
      <c r="Y671" s="37" t="e">
        <f t="shared" si="649"/>
        <v>#REF!</v>
      </c>
      <c r="Z671" s="16" t="e">
        <f t="shared" si="641"/>
        <v>#REF!</v>
      </c>
      <c r="AA671" s="36" t="e">
        <f t="shared" si="642"/>
        <v>#REF!</v>
      </c>
      <c r="AB671" s="49"/>
      <c r="AC671" s="16" t="e">
        <f t="shared" si="643"/>
        <v>#REF!</v>
      </c>
      <c r="AD671" s="3" t="e">
        <f t="shared" ref="AD671:AE672" si="650">T671</f>
        <v>#REF!</v>
      </c>
      <c r="AE671" s="97" t="e">
        <f t="shared" si="650"/>
        <v>#REF!</v>
      </c>
      <c r="AF671" s="97" t="e">
        <f t="shared" si="645"/>
        <v>#REF!</v>
      </c>
      <c r="AG671" s="3" t="e">
        <f t="shared" si="646"/>
        <v>#REF!</v>
      </c>
      <c r="AH671" s="16" t="e">
        <f t="shared" si="647"/>
        <v>#REF!</v>
      </c>
      <c r="AI671" s="16">
        <f t="shared" si="648"/>
        <v>60</v>
      </c>
      <c r="AK671" s="3" t="s">
        <v>40</v>
      </c>
      <c r="AL671" s="204"/>
      <c r="AM671" s="180"/>
      <c r="AN671" s="180"/>
      <c r="AO671" s="182"/>
      <c r="AQ671" s="177"/>
      <c r="AR671" s="185"/>
      <c r="AT671" s="177"/>
      <c r="AU671" s="185"/>
    </row>
    <row r="672" spans="1:47" s="12" customFormat="1" ht="13.5" hidden="1" outlineLevel="2" x14ac:dyDescent="0.15">
      <c r="A672" s="29">
        <v>13084</v>
      </c>
      <c r="B672" s="71" t="s">
        <v>746</v>
      </c>
      <c r="C672" s="73">
        <v>50</v>
      </c>
      <c r="D672" s="72">
        <v>3</v>
      </c>
      <c r="E672" s="3"/>
      <c r="F672" s="103"/>
      <c r="G672" s="104" t="s">
        <v>654</v>
      </c>
      <c r="H672" s="104" t="s">
        <v>748</v>
      </c>
      <c r="I672" s="21">
        <f t="shared" si="636"/>
        <v>17940</v>
      </c>
      <c r="J672" s="3">
        <v>23150</v>
      </c>
      <c r="K672" s="15">
        <v>0.15</v>
      </c>
      <c r="L672" s="15"/>
      <c r="M672" s="58"/>
      <c r="N672" s="58">
        <v>2.5000000000000001E-2</v>
      </c>
      <c r="O672" s="92">
        <f t="shared" si="637"/>
        <v>3.8712374581939799</v>
      </c>
      <c r="P672" s="92" t="e">
        <f t="shared" si="633"/>
        <v>#REF!</v>
      </c>
      <c r="Q672" s="92" t="e">
        <f t="shared" si="634"/>
        <v>#REF!</v>
      </c>
      <c r="R672" s="92">
        <f t="shared" si="638"/>
        <v>0</v>
      </c>
      <c r="S672" s="92" t="e">
        <f t="shared" si="639"/>
        <v>#REF!</v>
      </c>
      <c r="T672" s="3" t="e">
        <f>#REF!</f>
        <v>#REF!</v>
      </c>
      <c r="U672" s="3" t="e">
        <f>#REF!*D672</f>
        <v>#REF!</v>
      </c>
      <c r="V672" s="3">
        <f t="shared" si="635"/>
        <v>3</v>
      </c>
      <c r="W672" s="37" t="e">
        <f t="shared" si="640"/>
        <v>#REF!</v>
      </c>
      <c r="X672" s="60" t="e">
        <f>#REF!</f>
        <v>#REF!</v>
      </c>
      <c r="Y672" s="37" t="e">
        <f t="shared" si="649"/>
        <v>#REF!</v>
      </c>
      <c r="Z672" s="16" t="e">
        <f t="shared" si="641"/>
        <v>#REF!</v>
      </c>
      <c r="AA672" s="36" t="e">
        <f t="shared" si="642"/>
        <v>#REF!</v>
      </c>
      <c r="AB672" s="49"/>
      <c r="AC672" s="16" t="e">
        <f t="shared" si="643"/>
        <v>#REF!</v>
      </c>
      <c r="AD672" s="3" t="e">
        <f t="shared" si="650"/>
        <v>#REF!</v>
      </c>
      <c r="AE672" s="97" t="e">
        <f t="shared" si="650"/>
        <v>#REF!</v>
      </c>
      <c r="AF672" s="97" t="e">
        <f t="shared" si="645"/>
        <v>#REF!</v>
      </c>
      <c r="AG672" s="3" t="e">
        <f t="shared" si="646"/>
        <v>#REF!</v>
      </c>
      <c r="AH672" s="16" t="e">
        <f t="shared" si="647"/>
        <v>#REF!</v>
      </c>
      <c r="AI672" s="16">
        <f t="shared" si="648"/>
        <v>50</v>
      </c>
      <c r="AK672" s="3" t="s">
        <v>40</v>
      </c>
      <c r="AL672" s="204"/>
      <c r="AM672" s="180"/>
      <c r="AN672" s="180"/>
      <c r="AO672" s="182"/>
      <c r="AQ672" s="177"/>
      <c r="AR672" s="185"/>
      <c r="AT672" s="177"/>
      <c r="AU672" s="185"/>
    </row>
    <row r="673" spans="1:51" s="12" customFormat="1" ht="13.5" outlineLevel="1" collapsed="1" x14ac:dyDescent="0.15">
      <c r="A673" s="30"/>
      <c r="B673" s="79"/>
      <c r="C673" s="80"/>
      <c r="D673" s="204"/>
      <c r="E673" s="204"/>
      <c r="F673" s="134"/>
      <c r="G673" s="140"/>
      <c r="H673" s="140"/>
      <c r="I673" s="81"/>
      <c r="J673" s="204"/>
      <c r="K673" s="82"/>
      <c r="L673" s="82"/>
      <c r="M673" s="83"/>
      <c r="N673" s="83"/>
      <c r="O673" s="94"/>
      <c r="P673" s="94"/>
      <c r="Q673" s="94"/>
      <c r="R673" s="94"/>
      <c r="S673" s="94"/>
      <c r="T673" s="204"/>
      <c r="U673" s="204"/>
      <c r="V673" s="204"/>
      <c r="W673" s="84"/>
      <c r="X673" s="85"/>
      <c r="Y673" s="84"/>
      <c r="Z673" s="80"/>
      <c r="AA673" s="86"/>
      <c r="AB673" s="49"/>
      <c r="AC673" s="80"/>
      <c r="AD673" s="204"/>
      <c r="AE673" s="99"/>
      <c r="AF673" s="99"/>
      <c r="AG673" s="204"/>
      <c r="AH673" s="80"/>
      <c r="AI673" s="80"/>
      <c r="AK673" s="204"/>
      <c r="AL673" s="204"/>
      <c r="AM673" s="180"/>
      <c r="AN673" s="180"/>
      <c r="AO673" s="182"/>
      <c r="AQ673" s="177"/>
      <c r="AR673" s="185"/>
      <c r="AT673" s="177"/>
      <c r="AU673" s="185"/>
    </row>
    <row r="674" spans="1:51" s="12" customFormat="1" ht="13.5" outlineLevel="1" x14ac:dyDescent="0.15">
      <c r="A674" s="30"/>
      <c r="B674" s="344"/>
      <c r="C674" s="344"/>
      <c r="D674" s="204"/>
      <c r="E674" s="204"/>
      <c r="F674" s="134"/>
      <c r="G674" s="140"/>
      <c r="H674" s="140"/>
      <c r="I674" s="81"/>
      <c r="J674" s="204"/>
      <c r="K674" s="82"/>
      <c r="L674" s="82"/>
      <c r="M674" s="83"/>
      <c r="N674" s="83"/>
      <c r="O674" s="94"/>
      <c r="P674" s="94"/>
      <c r="Q674" s="94"/>
      <c r="R674" s="94"/>
      <c r="S674" s="94"/>
      <c r="T674" s="204"/>
      <c r="U674" s="204"/>
      <c r="V674" s="204"/>
      <c r="W674" s="84"/>
      <c r="X674" s="85"/>
      <c r="Y674" s="84"/>
      <c r="Z674" s="80"/>
      <c r="AA674" s="86"/>
      <c r="AB674" s="49"/>
      <c r="AC674" s="80"/>
      <c r="AD674" s="204"/>
      <c r="AE674" s="99"/>
      <c r="AF674" s="99"/>
      <c r="AG674" s="204"/>
      <c r="AH674" s="80"/>
      <c r="AI674" s="80"/>
      <c r="AK674" s="204"/>
      <c r="AL674" s="204"/>
      <c r="AM674" s="180"/>
      <c r="AN674" s="180"/>
      <c r="AO674" s="182"/>
      <c r="AQ674" s="177"/>
      <c r="AR674" s="185"/>
      <c r="AT674" s="177"/>
      <c r="AU674" s="185"/>
    </row>
    <row r="675" spans="1:51" s="12" customFormat="1" ht="13.5" outlineLevel="1" x14ac:dyDescent="0.15">
      <c r="A675" s="30"/>
      <c r="B675" s="213"/>
      <c r="C675" s="213"/>
      <c r="D675" s="204"/>
      <c r="E675" s="204"/>
      <c r="F675" s="134"/>
      <c r="G675" s="140"/>
      <c r="H675" s="140"/>
      <c r="I675" s="81"/>
      <c r="J675" s="204"/>
      <c r="K675" s="82"/>
      <c r="L675" s="82"/>
      <c r="M675" s="83"/>
      <c r="N675" s="83"/>
      <c r="O675" s="94"/>
      <c r="P675" s="94"/>
      <c r="Q675" s="94"/>
      <c r="R675" s="94"/>
      <c r="S675" s="94"/>
      <c r="T675" s="204"/>
      <c r="U675" s="204"/>
      <c r="V675" s="204"/>
      <c r="W675" s="84"/>
      <c r="X675" s="85"/>
      <c r="Y675" s="84"/>
      <c r="Z675" s="80"/>
      <c r="AA675" s="86"/>
      <c r="AB675" s="49"/>
      <c r="AC675" s="80"/>
      <c r="AD675" s="204"/>
      <c r="AE675" s="99"/>
      <c r="AF675" s="99"/>
      <c r="AG675" s="204"/>
      <c r="AH675" s="80"/>
      <c r="AI675" s="80"/>
      <c r="AK675" s="204"/>
      <c r="AL675" s="204"/>
      <c r="AM675" s="180"/>
      <c r="AN675" s="180"/>
      <c r="AO675" s="182"/>
      <c r="AQ675" s="177"/>
      <c r="AR675" s="185"/>
      <c r="AT675" s="177"/>
      <c r="AU675" s="185"/>
    </row>
    <row r="676" spans="1:51" s="12" customFormat="1" ht="13.5" outlineLevel="1" x14ac:dyDescent="0.15">
      <c r="A676" s="30"/>
      <c r="B676" s="79"/>
      <c r="C676" s="80"/>
      <c r="D676" s="204"/>
      <c r="E676" s="204"/>
      <c r="F676" s="134"/>
      <c r="G676" s="140"/>
      <c r="H676" s="140"/>
      <c r="I676" s="81"/>
      <c r="J676" s="204"/>
      <c r="K676" s="82"/>
      <c r="L676" s="82"/>
      <c r="M676" s="83"/>
      <c r="N676" s="83"/>
      <c r="O676" s="94"/>
      <c r="P676" s="94"/>
      <c r="Q676" s="94"/>
      <c r="R676" s="94"/>
      <c r="S676" s="94"/>
      <c r="T676" s="204"/>
      <c r="U676" s="204"/>
      <c r="V676" s="204"/>
      <c r="W676" s="84"/>
      <c r="X676" s="85"/>
      <c r="Y676" s="84"/>
      <c r="Z676" s="80"/>
      <c r="AA676" s="86"/>
      <c r="AB676" s="49"/>
      <c r="AC676" s="80"/>
      <c r="AD676" s="204"/>
      <c r="AE676" s="99"/>
      <c r="AF676" s="99"/>
      <c r="AG676" s="204"/>
      <c r="AH676" s="80"/>
      <c r="AI676" s="80"/>
      <c r="AK676" s="204"/>
      <c r="AL676" s="204"/>
      <c r="AM676" s="180"/>
      <c r="AN676" s="180"/>
      <c r="AO676" s="182"/>
      <c r="AQ676" s="177"/>
      <c r="AR676" s="185"/>
      <c r="AT676" s="177"/>
      <c r="AU676" s="185"/>
    </row>
    <row r="677" spans="1:51" x14ac:dyDescent="0.15">
      <c r="B677" s="87" t="s">
        <v>642</v>
      </c>
    </row>
    <row r="678" spans="1:51" x14ac:dyDescent="0.15">
      <c r="B678" s="87"/>
    </row>
    <row r="679" spans="1:51" s="12" customFormat="1" ht="13.5" x14ac:dyDescent="0.15">
      <c r="A679" s="30"/>
      <c r="B679" s="87" t="s">
        <v>584</v>
      </c>
      <c r="C679" s="80"/>
      <c r="D679" s="204"/>
      <c r="E679" s="204"/>
      <c r="F679" s="134"/>
      <c r="G679" s="140"/>
      <c r="H679" s="140"/>
      <c r="I679" s="81"/>
      <c r="J679" s="204"/>
      <c r="K679" s="82"/>
      <c r="L679" s="82"/>
      <c r="M679" s="83"/>
      <c r="N679" s="83"/>
      <c r="O679" s="94"/>
      <c r="P679" s="94"/>
      <c r="Q679" s="94"/>
      <c r="R679" s="94"/>
      <c r="S679" s="94"/>
      <c r="T679" s="204"/>
      <c r="U679" s="204"/>
      <c r="V679" s="204"/>
      <c r="W679" s="84"/>
      <c r="X679" s="85"/>
      <c r="Y679" s="84"/>
      <c r="Z679" s="80"/>
      <c r="AA679" s="86"/>
      <c r="AB679" s="49"/>
      <c r="AC679" s="80"/>
      <c r="AD679" s="204"/>
      <c r="AE679" s="99"/>
      <c r="AF679" s="99"/>
      <c r="AG679" s="204"/>
      <c r="AH679" s="80"/>
      <c r="AI679" s="80"/>
      <c r="AK679" s="204"/>
      <c r="AL679" s="204"/>
      <c r="AM679" s="180"/>
      <c r="AN679" s="180"/>
      <c r="AO679" s="182"/>
      <c r="AQ679" s="177"/>
      <c r="AR679" s="185"/>
      <c r="AT679" s="177"/>
      <c r="AU679" s="185"/>
    </row>
    <row r="680" spans="1:51" s="12" customFormat="1" ht="13.5" x14ac:dyDescent="0.15">
      <c r="A680" s="30"/>
      <c r="B680" s="87"/>
      <c r="C680" s="80"/>
      <c r="D680" s="204"/>
      <c r="E680" s="204"/>
      <c r="F680" s="134"/>
      <c r="G680" s="140"/>
      <c r="H680" s="140"/>
      <c r="I680" s="81"/>
      <c r="J680" s="204"/>
      <c r="K680" s="82"/>
      <c r="L680" s="82"/>
      <c r="M680" s="83"/>
      <c r="N680" s="83"/>
      <c r="O680" s="94"/>
      <c r="P680" s="94"/>
      <c r="Q680" s="94"/>
      <c r="R680" s="94"/>
      <c r="S680" s="94"/>
      <c r="T680" s="204"/>
      <c r="U680" s="204"/>
      <c r="V680" s="204"/>
      <c r="W680" s="84"/>
      <c r="X680" s="85"/>
      <c r="Y680" s="84"/>
      <c r="Z680" s="80"/>
      <c r="AA680" s="86"/>
      <c r="AB680" s="49"/>
      <c r="AC680" s="80"/>
      <c r="AD680" s="204"/>
      <c r="AE680" s="99"/>
      <c r="AF680" s="99"/>
      <c r="AG680" s="204"/>
      <c r="AH680" s="80"/>
      <c r="AI680" s="80"/>
      <c r="AK680" s="204"/>
      <c r="AL680" s="204"/>
      <c r="AM680" s="180"/>
      <c r="AN680" s="180"/>
      <c r="AO680" s="182"/>
      <c r="AQ680" s="177"/>
      <c r="AR680" s="185"/>
      <c r="AT680" s="177"/>
      <c r="AU680" s="185"/>
    </row>
    <row r="681" spans="1:51" x14ac:dyDescent="0.15">
      <c r="B681" s="87" t="s">
        <v>402</v>
      </c>
      <c r="C681" s="1"/>
      <c r="D681" s="1"/>
      <c r="E681" s="1"/>
      <c r="G681" s="106"/>
      <c r="H681" s="106"/>
      <c r="J681" s="1"/>
      <c r="K681" s="1"/>
      <c r="L681" s="1"/>
      <c r="M681" s="1"/>
      <c r="N681" s="1"/>
      <c r="AC681" s="1"/>
      <c r="AH681" s="1"/>
      <c r="AI681" s="1"/>
    </row>
    <row r="682" spans="1:51" x14ac:dyDescent="0.15">
      <c r="B682" s="87"/>
    </row>
    <row r="683" spans="1:51" x14ac:dyDescent="0.15">
      <c r="B683" s="87"/>
    </row>
    <row r="684" spans="1:51" x14ac:dyDescent="0.15">
      <c r="B684" s="87"/>
      <c r="AY684" s="189"/>
    </row>
  </sheetData>
  <autoFilter ref="A11:UQ672">
    <filterColumn colId="7">
      <filters>
        <filter val="Уколов С.Г."/>
      </filters>
    </filterColumn>
  </autoFilter>
  <mergeCells count="23">
    <mergeCell ref="AH1:AI1"/>
    <mergeCell ref="AH2:AI2"/>
    <mergeCell ref="AH3:AI3"/>
    <mergeCell ref="AH4:AI4"/>
    <mergeCell ref="A10:A11"/>
    <mergeCell ref="B10:B11"/>
    <mergeCell ref="C10:C11"/>
    <mergeCell ref="D10:D11"/>
    <mergeCell ref="E10:E11"/>
    <mergeCell ref="F10:F11"/>
    <mergeCell ref="AI10:AI11"/>
    <mergeCell ref="AK10:AK11"/>
    <mergeCell ref="G10:G11"/>
    <mergeCell ref="H10:H11"/>
    <mergeCell ref="I10:I11"/>
    <mergeCell ref="J10:W10"/>
    <mergeCell ref="X10:Y10"/>
    <mergeCell ref="Z10:Z11"/>
    <mergeCell ref="B674:C674"/>
    <mergeCell ref="AA10:AA11"/>
    <mergeCell ref="AC10:AC11"/>
    <mergeCell ref="AD10:AF10"/>
    <mergeCell ref="AH10:AH11"/>
  </mergeCells>
  <conditionalFormatting sqref="AB14:AB15 AB17 AB31:AB36 AB38:AB39 AB70:AB72 AB220:AB222 AB280:AB285 AB380:AB391 AB393:AB399 AB401:AB405 AB41 AB277 AB365:AB373 AB479 AB415:AB418 AB424 AB427:AB432 AB673:AB676 AB124:AB134 AB679:AB680 AB434:AB441 AB44 AB527:AB543 AB75:AB78 AB47 AB339:AB343 AB20:AB28">
    <cfRule type="cellIs" dxfId="1263" priority="306" operator="between">
      <formula>0.15</formula>
      <formula>0</formula>
    </cfRule>
  </conditionalFormatting>
  <conditionalFormatting sqref="AB14:AB15 AB17 AB31:AB36 AB38:AB39 AB70:AB72 AB220:AB222 AB280:AB285 AB380:AB391 AB393:AB399 AB401:AB405 AB41 AB277 AB365:AB373 AB479 AB415:AB418 AB424 AB427:AB432 AB673:AB676 AB124:AB134 AB679:AB680 AB434:AB441 AB44 AB527:AB543 AB75:AB78 AB47 AB339:AB343 AB20:AB28">
    <cfRule type="cellIs" dxfId="1262" priority="305" operator="lessThan">
      <formula>0</formula>
    </cfRule>
  </conditionalFormatting>
  <conditionalFormatting sqref="AB114:AB119 AB150:AB159 AB173:AB181 AB226:AB235 AB238:AB242 AB249:AB255 AB257:AB273 AB310:AB315 AB453:AB459 AB486:AB493 AB496 AB498:AB507 AB287:AB291 AB446:AB451 AB246 AB465:AB478 AB317:AB334 AB509 AB61:AB68">
    <cfRule type="cellIs" dxfId="1261" priority="304" operator="between">
      <formula>0.15</formula>
      <formula>0</formula>
    </cfRule>
  </conditionalFormatting>
  <conditionalFormatting sqref="AB114:AB119 AB150:AB159 AB173:AB181 AB226:AB235 AB238:AB242 AB249:AB255 AB257:AB273 AB310:AB315 AB453:AB459 AB486:AB493 AB496 AB498:AB507 AB287:AB291 AB446:AB451 AB246 AB465:AB478 AB317:AB334 AB509 AB61:AB68">
    <cfRule type="cellIs" dxfId="1260" priority="303" operator="lessThan">
      <formula>0</formula>
    </cfRule>
  </conditionalFormatting>
  <conditionalFormatting sqref="AB512">
    <cfRule type="cellIs" dxfId="1259" priority="302" operator="between">
      <formula>0.15</formula>
      <formula>0</formula>
    </cfRule>
  </conditionalFormatting>
  <conditionalFormatting sqref="AB512">
    <cfRule type="cellIs" dxfId="1258" priority="301" operator="lessThan">
      <formula>0</formula>
    </cfRule>
  </conditionalFormatting>
  <conditionalFormatting sqref="AB513">
    <cfRule type="cellIs" dxfId="1257" priority="300" operator="between">
      <formula>0.15</formula>
      <formula>0</formula>
    </cfRule>
  </conditionalFormatting>
  <conditionalFormatting sqref="AB513">
    <cfRule type="cellIs" dxfId="1256" priority="299" operator="lessThan">
      <formula>0</formula>
    </cfRule>
  </conditionalFormatting>
  <conditionalFormatting sqref="AB514">
    <cfRule type="cellIs" dxfId="1255" priority="298" operator="between">
      <formula>0.15</formula>
      <formula>0</formula>
    </cfRule>
  </conditionalFormatting>
  <conditionalFormatting sqref="AB514">
    <cfRule type="cellIs" dxfId="1254" priority="297" operator="lessThan">
      <formula>0</formula>
    </cfRule>
  </conditionalFormatting>
  <conditionalFormatting sqref="AB515">
    <cfRule type="cellIs" dxfId="1253" priority="296" operator="between">
      <formula>0.15</formula>
      <formula>0</formula>
    </cfRule>
  </conditionalFormatting>
  <conditionalFormatting sqref="AB515">
    <cfRule type="cellIs" dxfId="1252" priority="295" operator="lessThan">
      <formula>0</formula>
    </cfRule>
  </conditionalFormatting>
  <conditionalFormatting sqref="AB516">
    <cfRule type="cellIs" dxfId="1251" priority="294" operator="between">
      <formula>0.15</formula>
      <formula>0</formula>
    </cfRule>
  </conditionalFormatting>
  <conditionalFormatting sqref="AB516">
    <cfRule type="cellIs" dxfId="1250" priority="293" operator="lessThan">
      <formula>0</formula>
    </cfRule>
  </conditionalFormatting>
  <conditionalFormatting sqref="AB517">
    <cfRule type="cellIs" dxfId="1249" priority="292" operator="between">
      <formula>0.15</formula>
      <formula>0</formula>
    </cfRule>
  </conditionalFormatting>
  <conditionalFormatting sqref="AB517">
    <cfRule type="cellIs" dxfId="1248" priority="291" operator="lessThan">
      <formula>0</formula>
    </cfRule>
  </conditionalFormatting>
  <conditionalFormatting sqref="AB518">
    <cfRule type="cellIs" dxfId="1247" priority="290" operator="between">
      <formula>0.15</formula>
      <formula>0</formula>
    </cfRule>
  </conditionalFormatting>
  <conditionalFormatting sqref="AB518">
    <cfRule type="cellIs" dxfId="1246" priority="289" operator="lessThan">
      <formula>0</formula>
    </cfRule>
  </conditionalFormatting>
  <conditionalFormatting sqref="AB519">
    <cfRule type="cellIs" dxfId="1245" priority="288" operator="between">
      <formula>0.15</formula>
      <formula>0</formula>
    </cfRule>
  </conditionalFormatting>
  <conditionalFormatting sqref="AB519">
    <cfRule type="cellIs" dxfId="1244" priority="287" operator="lessThan">
      <formula>0</formula>
    </cfRule>
  </conditionalFormatting>
  <conditionalFormatting sqref="AB520">
    <cfRule type="cellIs" dxfId="1243" priority="286" operator="between">
      <formula>0.15</formula>
      <formula>0</formula>
    </cfRule>
  </conditionalFormatting>
  <conditionalFormatting sqref="AB520">
    <cfRule type="cellIs" dxfId="1242" priority="285" operator="lessThan">
      <formula>0</formula>
    </cfRule>
  </conditionalFormatting>
  <conditionalFormatting sqref="AB521">
    <cfRule type="cellIs" dxfId="1241" priority="284" operator="between">
      <formula>0.15</formula>
      <formula>0</formula>
    </cfRule>
  </conditionalFormatting>
  <conditionalFormatting sqref="AB521">
    <cfRule type="cellIs" dxfId="1240" priority="283" operator="lessThan">
      <formula>0</formula>
    </cfRule>
  </conditionalFormatting>
  <conditionalFormatting sqref="AB522">
    <cfRule type="cellIs" dxfId="1239" priority="282" operator="between">
      <formula>0.15</formula>
      <formula>0</formula>
    </cfRule>
  </conditionalFormatting>
  <conditionalFormatting sqref="AB522">
    <cfRule type="cellIs" dxfId="1238" priority="281" operator="lessThan">
      <formula>0</formula>
    </cfRule>
  </conditionalFormatting>
  <conditionalFormatting sqref="AB523">
    <cfRule type="cellIs" dxfId="1237" priority="280" operator="between">
      <formula>0.15</formula>
      <formula>0</formula>
    </cfRule>
  </conditionalFormatting>
  <conditionalFormatting sqref="AB523">
    <cfRule type="cellIs" dxfId="1236" priority="279" operator="lessThan">
      <formula>0</formula>
    </cfRule>
  </conditionalFormatting>
  <conditionalFormatting sqref="AB524">
    <cfRule type="cellIs" dxfId="1235" priority="278" operator="between">
      <formula>0.15</formula>
      <formula>0</formula>
    </cfRule>
  </conditionalFormatting>
  <conditionalFormatting sqref="AB524">
    <cfRule type="cellIs" dxfId="1234" priority="277" operator="lessThan">
      <formula>0</formula>
    </cfRule>
  </conditionalFormatting>
  <conditionalFormatting sqref="AB525">
    <cfRule type="cellIs" dxfId="1233" priority="276" operator="between">
      <formula>0.15</formula>
      <formula>0</formula>
    </cfRule>
  </conditionalFormatting>
  <conditionalFormatting sqref="AB525">
    <cfRule type="cellIs" dxfId="1232" priority="275" operator="lessThan">
      <formula>0</formula>
    </cfRule>
  </conditionalFormatting>
  <conditionalFormatting sqref="AB344">
    <cfRule type="cellIs" dxfId="1231" priority="274" operator="between">
      <formula>0.15</formula>
      <formula>0</formula>
    </cfRule>
  </conditionalFormatting>
  <conditionalFormatting sqref="AB344">
    <cfRule type="cellIs" dxfId="1230" priority="273" operator="lessThan">
      <formula>0</formula>
    </cfRule>
  </conditionalFormatting>
  <conditionalFormatting sqref="AB286">
    <cfRule type="cellIs" dxfId="1229" priority="272" operator="between">
      <formula>0.15</formula>
      <formula>0</formula>
    </cfRule>
  </conditionalFormatting>
  <conditionalFormatting sqref="AB286">
    <cfRule type="cellIs" dxfId="1228" priority="271" operator="lessThan">
      <formula>0</formula>
    </cfRule>
  </conditionalFormatting>
  <conditionalFormatting sqref="AB406">
    <cfRule type="cellIs" dxfId="1227" priority="270" operator="between">
      <formula>0.15</formula>
      <formula>0</formula>
    </cfRule>
  </conditionalFormatting>
  <conditionalFormatting sqref="AB406">
    <cfRule type="cellIs" dxfId="1226" priority="269" operator="lessThan">
      <formula>0</formula>
    </cfRule>
  </conditionalFormatting>
  <conditionalFormatting sqref="AB37">
    <cfRule type="cellIs" dxfId="1225" priority="268" operator="between">
      <formula>0.15</formula>
      <formula>0</formula>
    </cfRule>
  </conditionalFormatting>
  <conditionalFormatting sqref="AB37">
    <cfRule type="cellIs" dxfId="1224" priority="267" operator="lessThan">
      <formula>0</formula>
    </cfRule>
  </conditionalFormatting>
  <conditionalFormatting sqref="AB374 AB376">
    <cfRule type="cellIs" dxfId="1223" priority="266" operator="between">
      <formula>0.15</formula>
      <formula>0</formula>
    </cfRule>
  </conditionalFormatting>
  <conditionalFormatting sqref="AB374 AB376">
    <cfRule type="cellIs" dxfId="1222" priority="265" operator="lessThan">
      <formula>0</formula>
    </cfRule>
  </conditionalFormatting>
  <conditionalFormatting sqref="AB210">
    <cfRule type="cellIs" dxfId="1221" priority="264" operator="between">
      <formula>0.15</formula>
      <formula>0</formula>
    </cfRule>
  </conditionalFormatting>
  <conditionalFormatting sqref="AB210">
    <cfRule type="cellIs" dxfId="1220" priority="263" operator="lessThan">
      <formula>0</formula>
    </cfRule>
  </conditionalFormatting>
  <conditionalFormatting sqref="AB211:AB218">
    <cfRule type="cellIs" dxfId="1219" priority="262" operator="between">
      <formula>0.15</formula>
      <formula>0</formula>
    </cfRule>
  </conditionalFormatting>
  <conditionalFormatting sqref="AB211:AB218">
    <cfRule type="cellIs" dxfId="1218" priority="261" operator="lessThan">
      <formula>0</formula>
    </cfRule>
  </conditionalFormatting>
  <conditionalFormatting sqref="AB345">
    <cfRule type="cellIs" dxfId="1217" priority="260" operator="between">
      <formula>0.15</formula>
      <formula>0</formula>
    </cfRule>
  </conditionalFormatting>
  <conditionalFormatting sqref="AB345">
    <cfRule type="cellIs" dxfId="1216" priority="259" operator="lessThan">
      <formula>0</formula>
    </cfRule>
  </conditionalFormatting>
  <conditionalFormatting sqref="AB407:AB409">
    <cfRule type="cellIs" dxfId="1215" priority="258" operator="between">
      <formula>0.15</formula>
      <formula>0</formula>
    </cfRule>
  </conditionalFormatting>
  <conditionalFormatting sqref="AB407:AB409">
    <cfRule type="cellIs" dxfId="1214" priority="257" operator="lessThan">
      <formula>0</formula>
    </cfRule>
  </conditionalFormatting>
  <conditionalFormatting sqref="AB494">
    <cfRule type="cellIs" dxfId="1213" priority="256" operator="between">
      <formula>0.15</formula>
      <formula>0</formula>
    </cfRule>
  </conditionalFormatting>
  <conditionalFormatting sqref="AB494">
    <cfRule type="cellIs" dxfId="1212" priority="255" operator="lessThan">
      <formula>0</formula>
    </cfRule>
  </conditionalFormatting>
  <conditionalFormatting sqref="AB442">
    <cfRule type="cellIs" dxfId="1211" priority="254" operator="between">
      <formula>0.15</formula>
      <formula>0</formula>
    </cfRule>
  </conditionalFormatting>
  <conditionalFormatting sqref="AB442">
    <cfRule type="cellIs" dxfId="1210" priority="253" operator="lessThan">
      <formula>0</formula>
    </cfRule>
  </conditionalFormatting>
  <conditionalFormatting sqref="AB293">
    <cfRule type="cellIs" dxfId="1209" priority="252" operator="between">
      <formula>0.15</formula>
      <formula>0</formula>
    </cfRule>
  </conditionalFormatting>
  <conditionalFormatting sqref="AB293">
    <cfRule type="cellIs" dxfId="1208" priority="251" operator="lessThan">
      <formula>0</formula>
    </cfRule>
  </conditionalFormatting>
  <conditionalFormatting sqref="AB292">
    <cfRule type="cellIs" dxfId="1207" priority="250" operator="between">
      <formula>0.15</formula>
      <formula>0</formula>
    </cfRule>
  </conditionalFormatting>
  <conditionalFormatting sqref="AB292">
    <cfRule type="cellIs" dxfId="1206" priority="249" operator="lessThan">
      <formula>0</formula>
    </cfRule>
  </conditionalFormatting>
  <conditionalFormatting sqref="AB40">
    <cfRule type="cellIs" dxfId="1205" priority="248" operator="between">
      <formula>0.15</formula>
      <formula>0</formula>
    </cfRule>
  </conditionalFormatting>
  <conditionalFormatting sqref="AB40">
    <cfRule type="cellIs" dxfId="1204" priority="247" operator="lessThan">
      <formula>0</formula>
    </cfRule>
  </conditionalFormatting>
  <conditionalFormatting sqref="AB410">
    <cfRule type="cellIs" dxfId="1203" priority="246" operator="between">
      <formula>0.15</formula>
      <formula>0</formula>
    </cfRule>
  </conditionalFormatting>
  <conditionalFormatting sqref="AB410">
    <cfRule type="cellIs" dxfId="1202" priority="245" operator="lessThan">
      <formula>0</formula>
    </cfRule>
  </conditionalFormatting>
  <conditionalFormatting sqref="AB411">
    <cfRule type="cellIs" dxfId="1201" priority="244" operator="between">
      <formula>0.15</formula>
      <formula>0</formula>
    </cfRule>
  </conditionalFormatting>
  <conditionalFormatting sqref="AB411">
    <cfRule type="cellIs" dxfId="1200" priority="243" operator="lessThan">
      <formula>0</formula>
    </cfRule>
  </conditionalFormatting>
  <conditionalFormatting sqref="AB412">
    <cfRule type="cellIs" dxfId="1199" priority="242" operator="between">
      <formula>0.15</formula>
      <formula>0</formula>
    </cfRule>
  </conditionalFormatting>
  <conditionalFormatting sqref="AB412">
    <cfRule type="cellIs" dxfId="1198" priority="241" operator="lessThan">
      <formula>0</formula>
    </cfRule>
  </conditionalFormatting>
  <conditionalFormatting sqref="AB347:AB348">
    <cfRule type="cellIs" dxfId="1197" priority="240" operator="between">
      <formula>0.15</formula>
      <formula>0</formula>
    </cfRule>
  </conditionalFormatting>
  <conditionalFormatting sqref="AB347:AB348">
    <cfRule type="cellIs" dxfId="1196" priority="239" operator="lessThan">
      <formula>0</formula>
    </cfRule>
  </conditionalFormatting>
  <conditionalFormatting sqref="AB413:AB414">
    <cfRule type="cellIs" dxfId="1195" priority="238" operator="between">
      <formula>0.15</formula>
      <formula>0</formula>
    </cfRule>
  </conditionalFormatting>
  <conditionalFormatting sqref="AB413:AB414">
    <cfRule type="cellIs" dxfId="1194" priority="237" operator="lessThan">
      <formula>0</formula>
    </cfRule>
  </conditionalFormatting>
  <conditionalFormatting sqref="AB392">
    <cfRule type="cellIs" dxfId="1193" priority="236" operator="between">
      <formula>0.15</formula>
      <formula>0</formula>
    </cfRule>
  </conditionalFormatting>
  <conditionalFormatting sqref="AB392">
    <cfRule type="cellIs" dxfId="1192" priority="235" operator="lessThan">
      <formula>0</formula>
    </cfRule>
  </conditionalFormatting>
  <conditionalFormatting sqref="AB16">
    <cfRule type="cellIs" dxfId="1191" priority="234" operator="between">
      <formula>0.15</formula>
      <formula>0</formula>
    </cfRule>
  </conditionalFormatting>
  <conditionalFormatting sqref="AB16">
    <cfRule type="cellIs" dxfId="1190" priority="233" operator="lessThan">
      <formula>0</formula>
    </cfRule>
  </conditionalFormatting>
  <conditionalFormatting sqref="AB18">
    <cfRule type="cellIs" dxfId="1189" priority="232" operator="between">
      <formula>0.15</formula>
      <formula>0</formula>
    </cfRule>
  </conditionalFormatting>
  <conditionalFormatting sqref="AB18">
    <cfRule type="cellIs" dxfId="1188" priority="231" operator="lessThan">
      <formula>0</formula>
    </cfRule>
  </conditionalFormatting>
  <conditionalFormatting sqref="AB19">
    <cfRule type="cellIs" dxfId="1187" priority="230" operator="between">
      <formula>0.15</formula>
      <formula>0</formula>
    </cfRule>
  </conditionalFormatting>
  <conditionalFormatting sqref="AB19">
    <cfRule type="cellIs" dxfId="1186" priority="229" operator="lessThan">
      <formula>0</formula>
    </cfRule>
  </conditionalFormatting>
  <conditionalFormatting sqref="AB29">
    <cfRule type="cellIs" dxfId="1185" priority="228" operator="between">
      <formula>0.15</formula>
      <formula>0</formula>
    </cfRule>
  </conditionalFormatting>
  <conditionalFormatting sqref="AB29">
    <cfRule type="cellIs" dxfId="1184" priority="227" operator="lessThan">
      <formula>0</formula>
    </cfRule>
  </conditionalFormatting>
  <conditionalFormatting sqref="AB30">
    <cfRule type="cellIs" dxfId="1183" priority="226" operator="between">
      <formula>0.15</formula>
      <formula>0</formula>
    </cfRule>
  </conditionalFormatting>
  <conditionalFormatting sqref="AB30">
    <cfRule type="cellIs" dxfId="1182" priority="225" operator="lessThan">
      <formula>0</formula>
    </cfRule>
  </conditionalFormatting>
  <conditionalFormatting sqref="AB349">
    <cfRule type="cellIs" dxfId="1181" priority="223" operator="lessThan">
      <formula>0</formula>
    </cfRule>
  </conditionalFormatting>
  <conditionalFormatting sqref="AB349">
    <cfRule type="cellIs" dxfId="1180" priority="224" operator="between">
      <formula>0.15</formula>
      <formula>0</formula>
    </cfRule>
  </conditionalFormatting>
  <conditionalFormatting sqref="AB546:AB589">
    <cfRule type="cellIs" dxfId="1179" priority="222" operator="between">
      <formula>0.15</formula>
      <formula>0</formula>
    </cfRule>
  </conditionalFormatting>
  <conditionalFormatting sqref="AB546:AB589">
    <cfRule type="cellIs" dxfId="1178" priority="221" operator="lessThan">
      <formula>0</formula>
    </cfRule>
  </conditionalFormatting>
  <conditionalFormatting sqref="AB223:AB224">
    <cfRule type="cellIs" dxfId="1177" priority="220" operator="between">
      <formula>0.15</formula>
      <formula>0</formula>
    </cfRule>
  </conditionalFormatting>
  <conditionalFormatting sqref="AB223:AB224">
    <cfRule type="cellIs" dxfId="1176" priority="219" operator="lessThan">
      <formula>0</formula>
    </cfRule>
  </conditionalFormatting>
  <conditionalFormatting sqref="AB350:AB351">
    <cfRule type="cellIs" dxfId="1175" priority="218" operator="between">
      <formula>0.15</formula>
      <formula>0</formula>
    </cfRule>
  </conditionalFormatting>
  <conditionalFormatting sqref="AB350:AB351">
    <cfRule type="cellIs" dxfId="1174" priority="217" operator="lessThan">
      <formula>0</formula>
    </cfRule>
  </conditionalFormatting>
  <conditionalFormatting sqref="AB45">
    <cfRule type="cellIs" dxfId="1173" priority="216" operator="between">
      <formula>0.15</formula>
      <formula>0</formula>
    </cfRule>
  </conditionalFormatting>
  <conditionalFormatting sqref="AB45">
    <cfRule type="cellIs" dxfId="1172" priority="215" operator="lessThan">
      <formula>0</formula>
    </cfRule>
  </conditionalFormatting>
  <conditionalFormatting sqref="AB274">
    <cfRule type="cellIs" dxfId="1171" priority="214" operator="between">
      <formula>0.15</formula>
      <formula>0</formula>
    </cfRule>
  </conditionalFormatting>
  <conditionalFormatting sqref="AB274">
    <cfRule type="cellIs" dxfId="1170" priority="213" operator="lessThan">
      <formula>0</formula>
    </cfRule>
  </conditionalFormatting>
  <conditionalFormatting sqref="AB275">
    <cfRule type="cellIs" dxfId="1169" priority="212" operator="between">
      <formula>0.15</formula>
      <formula>0</formula>
    </cfRule>
  </conditionalFormatting>
  <conditionalFormatting sqref="AB275">
    <cfRule type="cellIs" dxfId="1168" priority="211" operator="lessThan">
      <formula>0</formula>
    </cfRule>
  </conditionalFormatting>
  <conditionalFormatting sqref="AB276">
    <cfRule type="cellIs" dxfId="1167" priority="210" operator="between">
      <formula>0.15</formula>
      <formula>0</formula>
    </cfRule>
  </conditionalFormatting>
  <conditionalFormatting sqref="AB276">
    <cfRule type="cellIs" dxfId="1166" priority="209" operator="lessThan">
      <formula>0</formula>
    </cfRule>
  </conditionalFormatting>
  <conditionalFormatting sqref="AB243:AB245">
    <cfRule type="cellIs" dxfId="1165" priority="208" operator="between">
      <formula>0.15</formula>
      <formula>0</formula>
    </cfRule>
  </conditionalFormatting>
  <conditionalFormatting sqref="AB243:AB245">
    <cfRule type="cellIs" dxfId="1164" priority="207" operator="lessThan">
      <formula>0</formula>
    </cfRule>
  </conditionalFormatting>
  <conditionalFormatting sqref="AB346">
    <cfRule type="cellIs" dxfId="1163" priority="206" operator="between">
      <formula>0.15</formula>
      <formula>0</formula>
    </cfRule>
  </conditionalFormatting>
  <conditionalFormatting sqref="AB346">
    <cfRule type="cellIs" dxfId="1162" priority="205" operator="lessThan">
      <formula>0</formula>
    </cfRule>
  </conditionalFormatting>
  <conditionalFormatting sqref="AB443">
    <cfRule type="cellIs" dxfId="1161" priority="204" operator="between">
      <formula>0.15</formula>
      <formula>0</formula>
    </cfRule>
  </conditionalFormatting>
  <conditionalFormatting sqref="AB443">
    <cfRule type="cellIs" dxfId="1160" priority="203" operator="lessThan">
      <formula>0</formula>
    </cfRule>
  </conditionalFormatting>
  <conditionalFormatting sqref="AB48">
    <cfRule type="cellIs" dxfId="1159" priority="202" operator="between">
      <formula>0.15</formula>
      <formula>0</formula>
    </cfRule>
  </conditionalFormatting>
  <conditionalFormatting sqref="AB48">
    <cfRule type="cellIs" dxfId="1158" priority="201" operator="lessThan">
      <formula>0</formula>
    </cfRule>
  </conditionalFormatting>
  <conditionalFormatting sqref="AB335">
    <cfRule type="cellIs" dxfId="1157" priority="200" operator="between">
      <formula>0.15</formula>
      <formula>0</formula>
    </cfRule>
  </conditionalFormatting>
  <conditionalFormatting sqref="AB335">
    <cfRule type="cellIs" dxfId="1156" priority="199" operator="lessThan">
      <formula>0</formula>
    </cfRule>
  </conditionalFormatting>
  <conditionalFormatting sqref="AB352">
    <cfRule type="cellIs" dxfId="1155" priority="198" operator="between">
      <formula>0.15</formula>
      <formula>0</formula>
    </cfRule>
  </conditionalFormatting>
  <conditionalFormatting sqref="AB352">
    <cfRule type="cellIs" dxfId="1154" priority="197" operator="lessThan">
      <formula>0</formula>
    </cfRule>
  </conditionalFormatting>
  <conditionalFormatting sqref="AB296">
    <cfRule type="cellIs" dxfId="1153" priority="196" operator="between">
      <formula>0.15</formula>
      <formula>0</formula>
    </cfRule>
  </conditionalFormatting>
  <conditionalFormatting sqref="AB296">
    <cfRule type="cellIs" dxfId="1152" priority="195" operator="lessThan">
      <formula>0</formula>
    </cfRule>
  </conditionalFormatting>
  <conditionalFormatting sqref="AB297">
    <cfRule type="cellIs" dxfId="1151" priority="194" operator="between">
      <formula>0.15</formula>
      <formula>0</formula>
    </cfRule>
  </conditionalFormatting>
  <conditionalFormatting sqref="AB297">
    <cfRule type="cellIs" dxfId="1150" priority="193" operator="lessThan">
      <formula>0</formula>
    </cfRule>
  </conditionalFormatting>
  <conditionalFormatting sqref="AB298">
    <cfRule type="cellIs" dxfId="1149" priority="192" operator="between">
      <formula>0.15</formula>
      <formula>0</formula>
    </cfRule>
  </conditionalFormatting>
  <conditionalFormatting sqref="AB298">
    <cfRule type="cellIs" dxfId="1148" priority="191" operator="lessThan">
      <formula>0</formula>
    </cfRule>
  </conditionalFormatting>
  <conditionalFormatting sqref="AB299">
    <cfRule type="cellIs" dxfId="1147" priority="190" operator="between">
      <formula>0.15</formula>
      <formula>0</formula>
    </cfRule>
  </conditionalFormatting>
  <conditionalFormatting sqref="AB299">
    <cfRule type="cellIs" dxfId="1146" priority="189" operator="lessThan">
      <formula>0</formula>
    </cfRule>
  </conditionalFormatting>
  <conditionalFormatting sqref="AB120">
    <cfRule type="cellIs" dxfId="1145" priority="188" operator="between">
      <formula>0.15</formula>
      <formula>0</formula>
    </cfRule>
  </conditionalFormatting>
  <conditionalFormatting sqref="AB120">
    <cfRule type="cellIs" dxfId="1144" priority="187" operator="lessThan">
      <formula>0</formula>
    </cfRule>
  </conditionalFormatting>
  <conditionalFormatting sqref="AB121">
    <cfRule type="cellIs" dxfId="1143" priority="186" operator="between">
      <formula>0.15</formula>
      <formula>0</formula>
    </cfRule>
  </conditionalFormatting>
  <conditionalFormatting sqref="AB121">
    <cfRule type="cellIs" dxfId="1142" priority="185" operator="lessThan">
      <formula>0</formula>
    </cfRule>
  </conditionalFormatting>
  <conditionalFormatting sqref="AB122">
    <cfRule type="cellIs" dxfId="1141" priority="184" operator="between">
      <formula>0.15</formula>
      <formula>0</formula>
    </cfRule>
  </conditionalFormatting>
  <conditionalFormatting sqref="AB122">
    <cfRule type="cellIs" dxfId="1140" priority="183" operator="lessThan">
      <formula>0</formula>
    </cfRule>
  </conditionalFormatting>
  <conditionalFormatting sqref="AB135">
    <cfRule type="cellIs" dxfId="1139" priority="182" operator="between">
      <formula>0.15</formula>
      <formula>0</formula>
    </cfRule>
  </conditionalFormatting>
  <conditionalFormatting sqref="AB135">
    <cfRule type="cellIs" dxfId="1138" priority="181" operator="lessThan">
      <formula>0</formula>
    </cfRule>
  </conditionalFormatting>
  <conditionalFormatting sqref="AB136">
    <cfRule type="cellIs" dxfId="1137" priority="180" operator="between">
      <formula>0.15</formula>
      <formula>0</formula>
    </cfRule>
  </conditionalFormatting>
  <conditionalFormatting sqref="AB136">
    <cfRule type="cellIs" dxfId="1136" priority="179" operator="lessThan">
      <formula>0</formula>
    </cfRule>
  </conditionalFormatting>
  <conditionalFormatting sqref="AB137">
    <cfRule type="cellIs" dxfId="1135" priority="178" operator="between">
      <formula>0.15</formula>
      <formula>0</formula>
    </cfRule>
  </conditionalFormatting>
  <conditionalFormatting sqref="AB137">
    <cfRule type="cellIs" dxfId="1134" priority="177" operator="lessThan">
      <formula>0</formula>
    </cfRule>
  </conditionalFormatting>
  <conditionalFormatting sqref="AB138">
    <cfRule type="cellIs" dxfId="1133" priority="176" operator="between">
      <formula>0.15</formula>
      <formula>0</formula>
    </cfRule>
  </conditionalFormatting>
  <conditionalFormatting sqref="AB138">
    <cfRule type="cellIs" dxfId="1132" priority="175" operator="lessThan">
      <formula>0</formula>
    </cfRule>
  </conditionalFormatting>
  <conditionalFormatting sqref="AB139">
    <cfRule type="cellIs" dxfId="1131" priority="174" operator="between">
      <formula>0.15</formula>
      <formula>0</formula>
    </cfRule>
  </conditionalFormatting>
  <conditionalFormatting sqref="AB139">
    <cfRule type="cellIs" dxfId="1130" priority="173" operator="lessThan">
      <formula>0</formula>
    </cfRule>
  </conditionalFormatting>
  <conditionalFormatting sqref="AB182">
    <cfRule type="cellIs" dxfId="1129" priority="172" operator="between">
      <formula>0.15</formula>
      <formula>0</formula>
    </cfRule>
  </conditionalFormatting>
  <conditionalFormatting sqref="AB182">
    <cfRule type="cellIs" dxfId="1128" priority="171" operator="lessThan">
      <formula>0</formula>
    </cfRule>
  </conditionalFormatting>
  <conditionalFormatting sqref="AB183">
    <cfRule type="cellIs" dxfId="1127" priority="170" operator="between">
      <formula>0.15</formula>
      <formula>0</formula>
    </cfRule>
  </conditionalFormatting>
  <conditionalFormatting sqref="AB183">
    <cfRule type="cellIs" dxfId="1126" priority="169" operator="lessThan">
      <formula>0</formula>
    </cfRule>
  </conditionalFormatting>
  <conditionalFormatting sqref="AB184">
    <cfRule type="cellIs" dxfId="1125" priority="168" operator="between">
      <formula>0.15</formula>
      <formula>0</formula>
    </cfRule>
  </conditionalFormatting>
  <conditionalFormatting sqref="AB184">
    <cfRule type="cellIs" dxfId="1124" priority="167" operator="lessThan">
      <formula>0</formula>
    </cfRule>
  </conditionalFormatting>
  <conditionalFormatting sqref="AB185">
    <cfRule type="cellIs" dxfId="1123" priority="166" operator="between">
      <formula>0.15</formula>
      <formula>0</formula>
    </cfRule>
  </conditionalFormatting>
  <conditionalFormatting sqref="AB185">
    <cfRule type="cellIs" dxfId="1122" priority="165" operator="lessThan">
      <formula>0</formula>
    </cfRule>
  </conditionalFormatting>
  <conditionalFormatting sqref="AB186">
    <cfRule type="cellIs" dxfId="1121" priority="164" operator="between">
      <formula>0.15</formula>
      <formula>0</formula>
    </cfRule>
  </conditionalFormatting>
  <conditionalFormatting sqref="AB186">
    <cfRule type="cellIs" dxfId="1120" priority="163" operator="lessThan">
      <formula>0</formula>
    </cfRule>
  </conditionalFormatting>
  <conditionalFormatting sqref="AB187">
    <cfRule type="cellIs" dxfId="1119" priority="162" operator="between">
      <formula>0.15</formula>
      <formula>0</formula>
    </cfRule>
  </conditionalFormatting>
  <conditionalFormatting sqref="AB187">
    <cfRule type="cellIs" dxfId="1118" priority="161" operator="lessThan">
      <formula>0</formula>
    </cfRule>
  </conditionalFormatting>
  <conditionalFormatting sqref="AB188">
    <cfRule type="cellIs" dxfId="1117" priority="160" operator="between">
      <formula>0.15</formula>
      <formula>0</formula>
    </cfRule>
  </conditionalFormatting>
  <conditionalFormatting sqref="AB188">
    <cfRule type="cellIs" dxfId="1116" priority="159" operator="lessThan">
      <formula>0</formula>
    </cfRule>
  </conditionalFormatting>
  <conditionalFormatting sqref="AB189">
    <cfRule type="cellIs" dxfId="1115" priority="158" operator="between">
      <formula>0.15</formula>
      <formula>0</formula>
    </cfRule>
  </conditionalFormatting>
  <conditionalFormatting sqref="AB189">
    <cfRule type="cellIs" dxfId="1114" priority="157" operator="lessThan">
      <formula>0</formula>
    </cfRule>
  </conditionalFormatting>
  <conditionalFormatting sqref="AB190">
    <cfRule type="cellIs" dxfId="1113" priority="156" operator="between">
      <formula>0.15</formula>
      <formula>0</formula>
    </cfRule>
  </conditionalFormatting>
  <conditionalFormatting sqref="AB190">
    <cfRule type="cellIs" dxfId="1112" priority="155" operator="lessThan">
      <formula>0</formula>
    </cfRule>
  </conditionalFormatting>
  <conditionalFormatting sqref="AB191">
    <cfRule type="cellIs" dxfId="1111" priority="154" operator="between">
      <formula>0.15</formula>
      <formula>0</formula>
    </cfRule>
  </conditionalFormatting>
  <conditionalFormatting sqref="AB191">
    <cfRule type="cellIs" dxfId="1110" priority="153" operator="lessThan">
      <formula>0</formula>
    </cfRule>
  </conditionalFormatting>
  <conditionalFormatting sqref="AB192">
    <cfRule type="cellIs" dxfId="1109" priority="152" operator="between">
      <formula>0.15</formula>
      <formula>0</formula>
    </cfRule>
  </conditionalFormatting>
  <conditionalFormatting sqref="AB192">
    <cfRule type="cellIs" dxfId="1108" priority="151" operator="lessThan">
      <formula>0</formula>
    </cfRule>
  </conditionalFormatting>
  <conditionalFormatting sqref="AB193">
    <cfRule type="cellIs" dxfId="1107" priority="150" operator="between">
      <formula>0.15</formula>
      <formula>0</formula>
    </cfRule>
  </conditionalFormatting>
  <conditionalFormatting sqref="AB193">
    <cfRule type="cellIs" dxfId="1106" priority="149" operator="lessThan">
      <formula>0</formula>
    </cfRule>
  </conditionalFormatting>
  <conditionalFormatting sqref="AB194">
    <cfRule type="cellIs" dxfId="1105" priority="148" operator="between">
      <formula>0.15</formula>
      <formula>0</formula>
    </cfRule>
  </conditionalFormatting>
  <conditionalFormatting sqref="AB194">
    <cfRule type="cellIs" dxfId="1104" priority="147" operator="lessThan">
      <formula>0</formula>
    </cfRule>
  </conditionalFormatting>
  <conditionalFormatting sqref="AB195">
    <cfRule type="cellIs" dxfId="1103" priority="146" operator="between">
      <formula>0.15</formula>
      <formula>0</formula>
    </cfRule>
  </conditionalFormatting>
  <conditionalFormatting sqref="AB195">
    <cfRule type="cellIs" dxfId="1102" priority="145" operator="lessThan">
      <formula>0</formula>
    </cfRule>
  </conditionalFormatting>
  <conditionalFormatting sqref="AB196">
    <cfRule type="cellIs" dxfId="1101" priority="144" operator="between">
      <formula>0.15</formula>
      <formula>0</formula>
    </cfRule>
  </conditionalFormatting>
  <conditionalFormatting sqref="AB196">
    <cfRule type="cellIs" dxfId="1100" priority="143" operator="lessThan">
      <formula>0</formula>
    </cfRule>
  </conditionalFormatting>
  <conditionalFormatting sqref="AB197">
    <cfRule type="cellIs" dxfId="1099" priority="142" operator="between">
      <formula>0.15</formula>
      <formula>0</formula>
    </cfRule>
  </conditionalFormatting>
  <conditionalFormatting sqref="AB197">
    <cfRule type="cellIs" dxfId="1098" priority="141" operator="lessThan">
      <formula>0</formula>
    </cfRule>
  </conditionalFormatting>
  <conditionalFormatting sqref="AB198">
    <cfRule type="cellIs" dxfId="1097" priority="140" operator="between">
      <formula>0.15</formula>
      <formula>0</formula>
    </cfRule>
  </conditionalFormatting>
  <conditionalFormatting sqref="AB198">
    <cfRule type="cellIs" dxfId="1096" priority="139" operator="lessThan">
      <formula>0</formula>
    </cfRule>
  </conditionalFormatting>
  <conditionalFormatting sqref="AB199">
    <cfRule type="cellIs" dxfId="1095" priority="138" operator="between">
      <formula>0.15</formula>
      <formula>0</formula>
    </cfRule>
  </conditionalFormatting>
  <conditionalFormatting sqref="AB199">
    <cfRule type="cellIs" dxfId="1094" priority="137" operator="lessThan">
      <formula>0</formula>
    </cfRule>
  </conditionalFormatting>
  <conditionalFormatting sqref="AB200">
    <cfRule type="cellIs" dxfId="1093" priority="136" operator="between">
      <formula>0.15</formula>
      <formula>0</formula>
    </cfRule>
  </conditionalFormatting>
  <conditionalFormatting sqref="AB200">
    <cfRule type="cellIs" dxfId="1092" priority="135" operator="lessThan">
      <formula>0</formula>
    </cfRule>
  </conditionalFormatting>
  <conditionalFormatting sqref="AB201">
    <cfRule type="cellIs" dxfId="1091" priority="134" operator="between">
      <formula>0.15</formula>
      <formula>0</formula>
    </cfRule>
  </conditionalFormatting>
  <conditionalFormatting sqref="AB201">
    <cfRule type="cellIs" dxfId="1090" priority="133" operator="lessThan">
      <formula>0</formula>
    </cfRule>
  </conditionalFormatting>
  <conditionalFormatting sqref="AB202">
    <cfRule type="cellIs" dxfId="1089" priority="132" operator="between">
      <formula>0.15</formula>
      <formula>0</formula>
    </cfRule>
  </conditionalFormatting>
  <conditionalFormatting sqref="AB202">
    <cfRule type="cellIs" dxfId="1088" priority="131" operator="lessThan">
      <formula>0</formula>
    </cfRule>
  </conditionalFormatting>
  <conditionalFormatting sqref="AB203">
    <cfRule type="cellIs" dxfId="1087" priority="130" operator="between">
      <formula>0.15</formula>
      <formula>0</formula>
    </cfRule>
  </conditionalFormatting>
  <conditionalFormatting sqref="AB203">
    <cfRule type="cellIs" dxfId="1086" priority="129" operator="lessThan">
      <formula>0</formula>
    </cfRule>
  </conditionalFormatting>
  <conditionalFormatting sqref="AB204">
    <cfRule type="cellIs" dxfId="1085" priority="128" operator="between">
      <formula>0.15</formula>
      <formula>0</formula>
    </cfRule>
  </conditionalFormatting>
  <conditionalFormatting sqref="AB204">
    <cfRule type="cellIs" dxfId="1084" priority="127" operator="lessThan">
      <formula>0</formula>
    </cfRule>
  </conditionalFormatting>
  <conditionalFormatting sqref="AB205">
    <cfRule type="cellIs" dxfId="1083" priority="126" operator="between">
      <formula>0.15</formula>
      <formula>0</formula>
    </cfRule>
  </conditionalFormatting>
  <conditionalFormatting sqref="AB205">
    <cfRule type="cellIs" dxfId="1082" priority="125" operator="lessThan">
      <formula>0</formula>
    </cfRule>
  </conditionalFormatting>
  <conditionalFormatting sqref="AB160">
    <cfRule type="cellIs" dxfId="1081" priority="124" operator="between">
      <formula>0.15</formula>
      <formula>0</formula>
    </cfRule>
  </conditionalFormatting>
  <conditionalFormatting sqref="AB160">
    <cfRule type="cellIs" dxfId="1080" priority="123" operator="lessThan">
      <formula>0</formula>
    </cfRule>
  </conditionalFormatting>
  <conditionalFormatting sqref="AB161">
    <cfRule type="cellIs" dxfId="1079" priority="122" operator="between">
      <formula>0.15</formula>
      <formula>0</formula>
    </cfRule>
  </conditionalFormatting>
  <conditionalFormatting sqref="AB161">
    <cfRule type="cellIs" dxfId="1078" priority="121" operator="lessThan">
      <formula>0</formula>
    </cfRule>
  </conditionalFormatting>
  <conditionalFormatting sqref="AB162">
    <cfRule type="cellIs" dxfId="1077" priority="120" operator="between">
      <formula>0.15</formula>
      <formula>0</formula>
    </cfRule>
  </conditionalFormatting>
  <conditionalFormatting sqref="AB162">
    <cfRule type="cellIs" dxfId="1076" priority="119" operator="lessThan">
      <formula>0</formula>
    </cfRule>
  </conditionalFormatting>
  <conditionalFormatting sqref="AB163">
    <cfRule type="cellIs" dxfId="1075" priority="118" operator="between">
      <formula>0.15</formula>
      <formula>0</formula>
    </cfRule>
  </conditionalFormatting>
  <conditionalFormatting sqref="AB163">
    <cfRule type="cellIs" dxfId="1074" priority="117" operator="lessThan">
      <formula>0</formula>
    </cfRule>
  </conditionalFormatting>
  <conditionalFormatting sqref="AB164">
    <cfRule type="cellIs" dxfId="1073" priority="116" operator="between">
      <formula>0.15</formula>
      <formula>0</formula>
    </cfRule>
  </conditionalFormatting>
  <conditionalFormatting sqref="AB164">
    <cfRule type="cellIs" dxfId="1072" priority="115" operator="lessThan">
      <formula>0</formula>
    </cfRule>
  </conditionalFormatting>
  <conditionalFormatting sqref="AB165">
    <cfRule type="cellIs" dxfId="1071" priority="114" operator="between">
      <formula>0.15</formula>
      <formula>0</formula>
    </cfRule>
  </conditionalFormatting>
  <conditionalFormatting sqref="AB165">
    <cfRule type="cellIs" dxfId="1070" priority="113" operator="lessThan">
      <formula>0</formula>
    </cfRule>
  </conditionalFormatting>
  <conditionalFormatting sqref="AB166">
    <cfRule type="cellIs" dxfId="1069" priority="112" operator="between">
      <formula>0.15</formula>
      <formula>0</formula>
    </cfRule>
  </conditionalFormatting>
  <conditionalFormatting sqref="AB166">
    <cfRule type="cellIs" dxfId="1068" priority="111" operator="lessThan">
      <formula>0</formula>
    </cfRule>
  </conditionalFormatting>
  <conditionalFormatting sqref="AB167">
    <cfRule type="cellIs" dxfId="1067" priority="110" operator="between">
      <formula>0.15</formula>
      <formula>0</formula>
    </cfRule>
  </conditionalFormatting>
  <conditionalFormatting sqref="AB167">
    <cfRule type="cellIs" dxfId="1066" priority="109" operator="lessThan">
      <formula>0</formula>
    </cfRule>
  </conditionalFormatting>
  <conditionalFormatting sqref="AB168">
    <cfRule type="cellIs" dxfId="1065" priority="108" operator="between">
      <formula>0.15</formula>
      <formula>0</formula>
    </cfRule>
  </conditionalFormatting>
  <conditionalFormatting sqref="AB168">
    <cfRule type="cellIs" dxfId="1064" priority="107" operator="lessThan">
      <formula>0</formula>
    </cfRule>
  </conditionalFormatting>
  <conditionalFormatting sqref="AB169">
    <cfRule type="cellIs" dxfId="1063" priority="106" operator="between">
      <formula>0.15</formula>
      <formula>0</formula>
    </cfRule>
  </conditionalFormatting>
  <conditionalFormatting sqref="AB169">
    <cfRule type="cellIs" dxfId="1062" priority="105" operator="lessThan">
      <formula>0</formula>
    </cfRule>
  </conditionalFormatting>
  <conditionalFormatting sqref="AB206">
    <cfRule type="cellIs" dxfId="1061" priority="104" operator="between">
      <formula>0.15</formula>
      <formula>0</formula>
    </cfRule>
  </conditionalFormatting>
  <conditionalFormatting sqref="AB206">
    <cfRule type="cellIs" dxfId="1060" priority="103" operator="lessThan">
      <formula>0</formula>
    </cfRule>
  </conditionalFormatting>
  <conditionalFormatting sqref="AB377">
    <cfRule type="cellIs" dxfId="1059" priority="102" operator="between">
      <formula>0.15</formula>
      <formula>0</formula>
    </cfRule>
  </conditionalFormatting>
  <conditionalFormatting sqref="AB377">
    <cfRule type="cellIs" dxfId="1058" priority="101" operator="lessThan">
      <formula>0</formula>
    </cfRule>
  </conditionalFormatting>
  <conditionalFormatting sqref="AB13">
    <cfRule type="cellIs" dxfId="1057" priority="100" operator="between">
      <formula>0.15</formula>
      <formula>0</formula>
    </cfRule>
  </conditionalFormatting>
  <conditionalFormatting sqref="AB13">
    <cfRule type="cellIs" dxfId="1056" priority="99" operator="lessThan">
      <formula>0</formula>
    </cfRule>
  </conditionalFormatting>
  <conditionalFormatting sqref="AB300">
    <cfRule type="cellIs" dxfId="1055" priority="98" operator="between">
      <formula>0.15</formula>
      <formula>0</formula>
    </cfRule>
  </conditionalFormatting>
  <conditionalFormatting sqref="AB300">
    <cfRule type="cellIs" dxfId="1054" priority="97" operator="lessThan">
      <formula>0</formula>
    </cfRule>
  </conditionalFormatting>
  <conditionalFormatting sqref="AB140">
    <cfRule type="cellIs" dxfId="1053" priority="96" operator="between">
      <formula>0.15</formula>
      <formula>0</formula>
    </cfRule>
  </conditionalFormatting>
  <conditionalFormatting sqref="AB140">
    <cfRule type="cellIs" dxfId="1052" priority="95" operator="lessThan">
      <formula>0</formula>
    </cfRule>
  </conditionalFormatting>
  <conditionalFormatting sqref="AB141">
    <cfRule type="cellIs" dxfId="1051" priority="94" operator="between">
      <formula>0.15</formula>
      <formula>0</formula>
    </cfRule>
  </conditionalFormatting>
  <conditionalFormatting sqref="AB141">
    <cfRule type="cellIs" dxfId="1050" priority="93" operator="lessThan">
      <formula>0</formula>
    </cfRule>
  </conditionalFormatting>
  <conditionalFormatting sqref="AB142">
    <cfRule type="cellIs" dxfId="1049" priority="92" operator="between">
      <formula>0.15</formula>
      <formula>0</formula>
    </cfRule>
  </conditionalFormatting>
  <conditionalFormatting sqref="AB142">
    <cfRule type="cellIs" dxfId="1048" priority="91" operator="lessThan">
      <formula>0</formula>
    </cfRule>
  </conditionalFormatting>
  <conditionalFormatting sqref="AB143">
    <cfRule type="cellIs" dxfId="1047" priority="90" operator="between">
      <formula>0.15</formula>
      <formula>0</formula>
    </cfRule>
  </conditionalFormatting>
  <conditionalFormatting sqref="AB143">
    <cfRule type="cellIs" dxfId="1046" priority="89" operator="lessThan">
      <formula>0</formula>
    </cfRule>
  </conditionalFormatting>
  <conditionalFormatting sqref="AB144">
    <cfRule type="cellIs" dxfId="1045" priority="88" operator="between">
      <formula>0.15</formula>
      <formula>0</formula>
    </cfRule>
  </conditionalFormatting>
  <conditionalFormatting sqref="AB144">
    <cfRule type="cellIs" dxfId="1044" priority="87" operator="lessThan">
      <formula>0</formula>
    </cfRule>
  </conditionalFormatting>
  <conditionalFormatting sqref="AB145">
    <cfRule type="cellIs" dxfId="1043" priority="86" operator="between">
      <formula>0.15</formula>
      <formula>0</formula>
    </cfRule>
  </conditionalFormatting>
  <conditionalFormatting sqref="AB145">
    <cfRule type="cellIs" dxfId="1042" priority="85" operator="lessThan">
      <formula>0</formula>
    </cfRule>
  </conditionalFormatting>
  <conditionalFormatting sqref="AB336">
    <cfRule type="cellIs" dxfId="1041" priority="84" operator="between">
      <formula>0.15</formula>
      <formula>0</formula>
    </cfRule>
  </conditionalFormatting>
  <conditionalFormatting sqref="AB336">
    <cfRule type="cellIs" dxfId="1040" priority="83" operator="lessThan">
      <formula>0</formula>
    </cfRule>
  </conditionalFormatting>
  <conditionalFormatting sqref="AB337">
    <cfRule type="cellIs" dxfId="1039" priority="82" operator="between">
      <formula>0.15</formula>
      <formula>0</formula>
    </cfRule>
  </conditionalFormatting>
  <conditionalFormatting sqref="AB337">
    <cfRule type="cellIs" dxfId="1038" priority="81" operator="lessThan">
      <formula>0</formula>
    </cfRule>
  </conditionalFormatting>
  <conditionalFormatting sqref="AB301">
    <cfRule type="cellIs" dxfId="1037" priority="80" operator="between">
      <formula>0.15</formula>
      <formula>0</formula>
    </cfRule>
  </conditionalFormatting>
  <conditionalFormatting sqref="AB301">
    <cfRule type="cellIs" dxfId="1036" priority="79" operator="lessThan">
      <formula>0</formula>
    </cfRule>
  </conditionalFormatting>
  <conditionalFormatting sqref="AB302">
    <cfRule type="cellIs" dxfId="1035" priority="78" operator="between">
      <formula>0.15</formula>
      <formula>0</formula>
    </cfRule>
  </conditionalFormatting>
  <conditionalFormatting sqref="AB302">
    <cfRule type="cellIs" dxfId="1034" priority="77" operator="lessThan">
      <formula>0</formula>
    </cfRule>
  </conditionalFormatting>
  <conditionalFormatting sqref="AB303">
    <cfRule type="cellIs" dxfId="1033" priority="76" operator="between">
      <formula>0.15</formula>
      <formula>0</formula>
    </cfRule>
  </conditionalFormatting>
  <conditionalFormatting sqref="AB303">
    <cfRule type="cellIs" dxfId="1032" priority="75" operator="lessThan">
      <formula>0</formula>
    </cfRule>
  </conditionalFormatting>
  <conditionalFormatting sqref="AB50">
    <cfRule type="cellIs" dxfId="1031" priority="74" operator="between">
      <formula>0.15</formula>
      <formula>0</formula>
    </cfRule>
  </conditionalFormatting>
  <conditionalFormatting sqref="AB50">
    <cfRule type="cellIs" dxfId="1030" priority="73" operator="lessThan">
      <formula>0</formula>
    </cfRule>
  </conditionalFormatting>
  <conditionalFormatting sqref="AB304">
    <cfRule type="cellIs" dxfId="1029" priority="72" operator="between">
      <formula>0.15</formula>
      <formula>0</formula>
    </cfRule>
  </conditionalFormatting>
  <conditionalFormatting sqref="AB304">
    <cfRule type="cellIs" dxfId="1028" priority="71" operator="lessThan">
      <formula>0</formula>
    </cfRule>
  </conditionalFormatting>
  <conditionalFormatting sqref="AB307">
    <cfRule type="cellIs" dxfId="1027" priority="70" operator="between">
      <formula>0.15</formula>
      <formula>0</formula>
    </cfRule>
  </conditionalFormatting>
  <conditionalFormatting sqref="AB307">
    <cfRule type="cellIs" dxfId="1026" priority="69" operator="lessThan">
      <formula>0</formula>
    </cfRule>
  </conditionalFormatting>
  <conditionalFormatting sqref="AB79">
    <cfRule type="cellIs" dxfId="1025" priority="68" operator="between">
      <formula>0.15</formula>
      <formula>0</formula>
    </cfRule>
  </conditionalFormatting>
  <conditionalFormatting sqref="AB79">
    <cfRule type="cellIs" dxfId="1024" priority="67" operator="lessThan">
      <formula>0</formula>
    </cfRule>
  </conditionalFormatting>
  <conditionalFormatting sqref="AB80 AB82 AB84:AB86 AB88:AB105">
    <cfRule type="cellIs" dxfId="1023" priority="66" operator="between">
      <formula>0.15</formula>
      <formula>0</formula>
    </cfRule>
  </conditionalFormatting>
  <conditionalFormatting sqref="AB80 AB82 AB84:AB86 AB88:AB105">
    <cfRule type="cellIs" dxfId="1022" priority="65" operator="lessThan">
      <formula>0</formula>
    </cfRule>
  </conditionalFormatting>
  <conditionalFormatting sqref="AB107 AB109">
    <cfRule type="cellIs" dxfId="1021" priority="64" operator="between">
      <formula>0.15</formula>
      <formula>0</formula>
    </cfRule>
  </conditionalFormatting>
  <conditionalFormatting sqref="AB107 AB109">
    <cfRule type="cellIs" dxfId="1020" priority="63" operator="lessThan">
      <formula>0</formula>
    </cfRule>
  </conditionalFormatting>
  <conditionalFormatting sqref="AB419">
    <cfRule type="cellIs" dxfId="1019" priority="62" operator="between">
      <formula>0.15</formula>
      <formula>0</formula>
    </cfRule>
  </conditionalFormatting>
  <conditionalFormatting sqref="AB419">
    <cfRule type="cellIs" dxfId="1018" priority="61" operator="lessThan">
      <formula>0</formula>
    </cfRule>
  </conditionalFormatting>
  <conditionalFormatting sqref="AB146">
    <cfRule type="cellIs" dxfId="1017" priority="60" operator="between">
      <formula>0.15</formula>
      <formula>0</formula>
    </cfRule>
  </conditionalFormatting>
  <conditionalFormatting sqref="AB146">
    <cfRule type="cellIs" dxfId="1016" priority="59" operator="lessThan">
      <formula>0</formula>
    </cfRule>
  </conditionalFormatting>
  <conditionalFormatting sqref="AB46">
    <cfRule type="cellIs" dxfId="1015" priority="58" operator="between">
      <formula>0.15</formula>
      <formula>0</formula>
    </cfRule>
  </conditionalFormatting>
  <conditionalFormatting sqref="AB46">
    <cfRule type="cellIs" dxfId="1014" priority="57" operator="lessThan">
      <formula>0</formula>
    </cfRule>
  </conditionalFormatting>
  <conditionalFormatting sqref="AB591">
    <cfRule type="cellIs" dxfId="1013" priority="56" operator="between">
      <formula>0.15</formula>
      <formula>0</formula>
    </cfRule>
  </conditionalFormatting>
  <conditionalFormatting sqref="AB591">
    <cfRule type="cellIs" dxfId="1012" priority="55" operator="lessThan">
      <formula>0</formula>
    </cfRule>
  </conditionalFormatting>
  <conditionalFormatting sqref="AB592:AB596 AB598:AB620 AB622:AB672">
    <cfRule type="cellIs" dxfId="1011" priority="54" operator="between">
      <formula>0.15</formula>
      <formula>0</formula>
    </cfRule>
  </conditionalFormatting>
  <conditionalFormatting sqref="AB592:AB596 AB598:AB620 AB622:AB672">
    <cfRule type="cellIs" dxfId="1010" priority="53" operator="lessThan">
      <formula>0</formula>
    </cfRule>
  </conditionalFormatting>
  <conditionalFormatting sqref="AB49">
    <cfRule type="cellIs" dxfId="1009" priority="52" operator="between">
      <formula>0.15</formula>
      <formula>0</formula>
    </cfRule>
  </conditionalFormatting>
  <conditionalFormatting sqref="AB49">
    <cfRule type="cellIs" dxfId="1008" priority="51" operator="lessThan">
      <formula>0</formula>
    </cfRule>
  </conditionalFormatting>
  <conditionalFormatting sqref="AB433">
    <cfRule type="cellIs" dxfId="1007" priority="50" operator="between">
      <formula>0.15</formula>
      <formula>0</formula>
    </cfRule>
  </conditionalFormatting>
  <conditionalFormatting sqref="AB433">
    <cfRule type="cellIs" dxfId="1006" priority="49" operator="lessThan">
      <formula>0</formula>
    </cfRule>
  </conditionalFormatting>
  <conditionalFormatting sqref="AB42">
    <cfRule type="cellIs" dxfId="1005" priority="48" operator="between">
      <formula>0.15</formula>
      <formula>0</formula>
    </cfRule>
  </conditionalFormatting>
  <conditionalFormatting sqref="AB42">
    <cfRule type="cellIs" dxfId="1004" priority="47" operator="lessThan">
      <formula>0</formula>
    </cfRule>
  </conditionalFormatting>
  <conditionalFormatting sqref="AB43">
    <cfRule type="cellIs" dxfId="1003" priority="46" operator="between">
      <formula>0.15</formula>
      <formula>0</formula>
    </cfRule>
  </conditionalFormatting>
  <conditionalFormatting sqref="AB43">
    <cfRule type="cellIs" dxfId="1002" priority="45" operator="lessThan">
      <formula>0</formula>
    </cfRule>
  </conditionalFormatting>
  <conditionalFormatting sqref="AB73">
    <cfRule type="cellIs" dxfId="1001" priority="44" operator="between">
      <formula>0.15</formula>
      <formula>0</formula>
    </cfRule>
  </conditionalFormatting>
  <conditionalFormatting sqref="AB73">
    <cfRule type="cellIs" dxfId="1000" priority="43" operator="lessThan">
      <formula>0</formula>
    </cfRule>
  </conditionalFormatting>
  <conditionalFormatting sqref="AB400">
    <cfRule type="cellIs" dxfId="999" priority="42" operator="between">
      <formula>0.15</formula>
      <formula>0</formula>
    </cfRule>
  </conditionalFormatting>
  <conditionalFormatting sqref="AB400">
    <cfRule type="cellIs" dxfId="998" priority="41" operator="lessThan">
      <formula>0</formula>
    </cfRule>
  </conditionalFormatting>
  <conditionalFormatting sqref="AB621">
    <cfRule type="cellIs" dxfId="997" priority="40" operator="between">
      <formula>0.15</formula>
      <formula>0</formula>
    </cfRule>
  </conditionalFormatting>
  <conditionalFormatting sqref="AB621">
    <cfRule type="cellIs" dxfId="996" priority="39" operator="lessThan">
      <formula>0</formula>
    </cfRule>
  </conditionalFormatting>
  <conditionalFormatting sqref="AB597 AB510 AB508 AB378 AB375 AB316 AB305:AB306 AB247 AB110 AB108 AB106 AB87 AB83 AB81 AB74 AB60 AB51:AB56">
    <cfRule type="cellIs" dxfId="995" priority="38" operator="between">
      <formula>0.15</formula>
      <formula>0</formula>
    </cfRule>
  </conditionalFormatting>
  <conditionalFormatting sqref="AB597 AB510 AB508 AB378 AB375 AB316 AB305:AB306 AB247 AB110 AB108 AB106 AB87 AB83 AB81 AB74 AB60 AB51:AB56">
    <cfRule type="cellIs" dxfId="994" priority="37" operator="lessThan">
      <formula>0</formula>
    </cfRule>
  </conditionalFormatting>
  <conditionalFormatting sqref="AB353">
    <cfRule type="cellIs" dxfId="993" priority="36" operator="between">
      <formula>0.15</formula>
      <formula>0</formula>
    </cfRule>
  </conditionalFormatting>
  <conditionalFormatting sqref="AB353">
    <cfRule type="cellIs" dxfId="992" priority="35" operator="lessThan">
      <formula>0</formula>
    </cfRule>
  </conditionalFormatting>
  <conditionalFormatting sqref="AB354">
    <cfRule type="cellIs" dxfId="991" priority="34" operator="between">
      <formula>0.15</formula>
      <formula>0</formula>
    </cfRule>
  </conditionalFormatting>
  <conditionalFormatting sqref="AB354">
    <cfRule type="cellIs" dxfId="990" priority="33" operator="lessThan">
      <formula>0</formula>
    </cfRule>
  </conditionalFormatting>
  <conditionalFormatting sqref="AB355:AB359">
    <cfRule type="cellIs" dxfId="989" priority="32" operator="between">
      <formula>0.15</formula>
      <formula>0</formula>
    </cfRule>
  </conditionalFormatting>
  <conditionalFormatting sqref="AB355:AB359">
    <cfRule type="cellIs" dxfId="988" priority="31" operator="lessThan">
      <formula>0</formula>
    </cfRule>
  </conditionalFormatting>
  <conditionalFormatting sqref="AB360:AB362">
    <cfRule type="cellIs" dxfId="987" priority="30" operator="between">
      <formula>0.15</formula>
      <formula>0</formula>
    </cfRule>
  </conditionalFormatting>
  <conditionalFormatting sqref="AB360:AB362">
    <cfRule type="cellIs" dxfId="986" priority="29" operator="lessThan">
      <formula>0</formula>
    </cfRule>
  </conditionalFormatting>
  <conditionalFormatting sqref="AB363">
    <cfRule type="cellIs" dxfId="985" priority="28" operator="between">
      <formula>0.15</formula>
      <formula>0</formula>
    </cfRule>
  </conditionalFormatting>
  <conditionalFormatting sqref="AB363">
    <cfRule type="cellIs" dxfId="984" priority="27" operator="lessThan">
      <formula>0</formula>
    </cfRule>
  </conditionalFormatting>
  <conditionalFormatting sqref="AB147">
    <cfRule type="cellIs" dxfId="983" priority="26" operator="between">
      <formula>0.15</formula>
      <formula>0</formula>
    </cfRule>
  </conditionalFormatting>
  <conditionalFormatting sqref="AB147">
    <cfRule type="cellIs" dxfId="982" priority="25" operator="lessThan">
      <formula>0</formula>
    </cfRule>
  </conditionalFormatting>
  <conditionalFormatting sqref="AB207">
    <cfRule type="cellIs" dxfId="981" priority="24" operator="between">
      <formula>0.15</formula>
      <formula>0</formula>
    </cfRule>
  </conditionalFormatting>
  <conditionalFormatting sqref="AB207">
    <cfRule type="cellIs" dxfId="980" priority="23" operator="lessThan">
      <formula>0</formula>
    </cfRule>
  </conditionalFormatting>
  <conditionalFormatting sqref="AB420">
    <cfRule type="cellIs" dxfId="979" priority="22" operator="between">
      <formula>0.15</formula>
      <formula>0</formula>
    </cfRule>
  </conditionalFormatting>
  <conditionalFormatting sqref="AB420">
    <cfRule type="cellIs" dxfId="978" priority="21" operator="lessThan">
      <formula>0</formula>
    </cfRule>
  </conditionalFormatting>
  <conditionalFormatting sqref="AB421">
    <cfRule type="cellIs" dxfId="977" priority="20" operator="between">
      <formula>0.15</formula>
      <formula>0</formula>
    </cfRule>
  </conditionalFormatting>
  <conditionalFormatting sqref="AB421">
    <cfRule type="cellIs" dxfId="976" priority="19" operator="lessThan">
      <formula>0</formula>
    </cfRule>
  </conditionalFormatting>
  <conditionalFormatting sqref="AB111">
    <cfRule type="cellIs" dxfId="975" priority="18" operator="between">
      <formula>0.15</formula>
      <formula>0</formula>
    </cfRule>
  </conditionalFormatting>
  <conditionalFormatting sqref="AB111">
    <cfRule type="cellIs" dxfId="974" priority="17" operator="lessThan">
      <formula>0</formula>
    </cfRule>
  </conditionalFormatting>
  <conditionalFormatting sqref="AB422">
    <cfRule type="cellIs" dxfId="973" priority="16" operator="between">
      <formula>0.15</formula>
      <formula>0</formula>
    </cfRule>
  </conditionalFormatting>
  <conditionalFormatting sqref="AB422">
    <cfRule type="cellIs" dxfId="972" priority="15" operator="lessThan">
      <formula>0</formula>
    </cfRule>
  </conditionalFormatting>
  <conditionalFormatting sqref="AB208">
    <cfRule type="cellIs" dxfId="971" priority="14" operator="between">
      <formula>0.15</formula>
      <formula>0</formula>
    </cfRule>
  </conditionalFormatting>
  <conditionalFormatting sqref="AB208">
    <cfRule type="cellIs" dxfId="970" priority="13" operator="lessThan">
      <formula>0</formula>
    </cfRule>
  </conditionalFormatting>
  <conditionalFormatting sqref="AB148">
    <cfRule type="cellIs" dxfId="969" priority="12" operator="between">
      <formula>0.15</formula>
      <formula>0</formula>
    </cfRule>
  </conditionalFormatting>
  <conditionalFormatting sqref="AB148">
    <cfRule type="cellIs" dxfId="968" priority="11" operator="lessThan">
      <formula>0</formula>
    </cfRule>
  </conditionalFormatting>
  <conditionalFormatting sqref="AB170">
    <cfRule type="cellIs" dxfId="967" priority="10" operator="between">
      <formula>0.15</formula>
      <formula>0</formula>
    </cfRule>
  </conditionalFormatting>
  <conditionalFormatting sqref="AB170">
    <cfRule type="cellIs" dxfId="966" priority="9" operator="lessThan">
      <formula>0</formula>
    </cfRule>
  </conditionalFormatting>
  <conditionalFormatting sqref="AB171">
    <cfRule type="cellIs" dxfId="965" priority="8" operator="between">
      <formula>0.15</formula>
      <formula>0</formula>
    </cfRule>
  </conditionalFormatting>
  <conditionalFormatting sqref="AB171">
    <cfRule type="cellIs" dxfId="964" priority="7" operator="lessThan">
      <formula>0</formula>
    </cfRule>
  </conditionalFormatting>
  <conditionalFormatting sqref="AB308">
    <cfRule type="cellIs" dxfId="963" priority="6" operator="between">
      <formula>0.15</formula>
      <formula>0</formula>
    </cfRule>
  </conditionalFormatting>
  <conditionalFormatting sqref="AB308">
    <cfRule type="cellIs" dxfId="962" priority="5" operator="lessThan">
      <formula>0</formula>
    </cfRule>
  </conditionalFormatting>
  <conditionalFormatting sqref="AB57">
    <cfRule type="cellIs" dxfId="961" priority="4" operator="between">
      <formula>0.15</formula>
      <formula>0</formula>
    </cfRule>
  </conditionalFormatting>
  <conditionalFormatting sqref="AB57">
    <cfRule type="cellIs" dxfId="960" priority="3" operator="lessThan">
      <formula>0</formula>
    </cfRule>
  </conditionalFormatting>
  <conditionalFormatting sqref="AB58">
    <cfRule type="cellIs" dxfId="959" priority="2" operator="between">
      <formula>0.15</formula>
      <formula>0</formula>
    </cfRule>
  </conditionalFormatting>
  <conditionalFormatting sqref="AB58">
    <cfRule type="cellIs" dxfId="958" priority="1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fitToHeight="30" orientation="portrait" r:id="rId1"/>
  <headerFooter>
    <oddFooter>Страница  &amp;P из &amp;N</oddFooter>
  </headerFooter>
  <rowBreaks count="1" manualBreakCount="1">
    <brk id="38" max="3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UQ681"/>
  <sheetViews>
    <sheetView topLeftCell="A670" workbookViewId="0"/>
  </sheetViews>
  <sheetFormatPr defaultColWidth="9.33203125" defaultRowHeight="12.75" outlineLevelRow="2" outlineLevelCol="2" x14ac:dyDescent="0.15"/>
  <cols>
    <col min="1" max="1" width="7.6640625" style="31" bestFit="1" customWidth="1"/>
    <col min="2" max="2" width="72" style="1" customWidth="1"/>
    <col min="3" max="3" width="17.5" style="42" hidden="1" customWidth="1"/>
    <col min="4" max="4" width="12.83203125" style="88" hidden="1" customWidth="1" outlineLevel="1"/>
    <col min="5" max="5" width="14.83203125" style="88" hidden="1" customWidth="1" outlineLevel="1"/>
    <col min="6" max="6" width="20.5" style="106" hidden="1" customWidth="1" outlineLevel="1"/>
    <col min="7" max="7" width="11.1640625" style="141" hidden="1" customWidth="1" outlineLevel="1"/>
    <col min="8" max="8" width="22.6640625" style="141" hidden="1" customWidth="1" outlineLevel="1"/>
    <col min="9" max="9" width="11.5" style="1" hidden="1" customWidth="1" outlineLevel="1"/>
    <col min="10" max="10" width="13" style="46" hidden="1" customWidth="1" outlineLevel="1"/>
    <col min="11" max="13" width="17.6640625" style="47" hidden="1" customWidth="1" outlineLevel="1"/>
    <col min="14" max="14" width="13.33203125" style="47" hidden="1" customWidth="1" outlineLevel="1"/>
    <col min="15" max="19" width="8.1640625" style="89" hidden="1" customWidth="1" outlineLevel="1"/>
    <col min="20" max="20" width="8" style="46" hidden="1" customWidth="1" outlineLevel="1"/>
    <col min="21" max="21" width="9" style="46" hidden="1" customWidth="1" outlineLevel="1"/>
    <col min="22" max="22" width="10.33203125" style="46" hidden="1" customWidth="1" outlineLevel="1"/>
    <col min="23" max="23" width="14" style="1" hidden="1" customWidth="1" outlineLevel="1"/>
    <col min="24" max="24" width="12" style="1" hidden="1" customWidth="1" outlineLevel="1"/>
    <col min="25" max="25" width="12.1640625" style="1" hidden="1" customWidth="1" outlineLevel="1"/>
    <col min="26" max="26" width="9.6640625" style="1" hidden="1" customWidth="1" outlineLevel="1"/>
    <col min="27" max="27" width="10.1640625" style="48" hidden="1" customWidth="1" outlineLevel="1"/>
    <col min="28" max="28" width="6.6640625" style="49" hidden="1" customWidth="1" collapsed="1"/>
    <col min="29" max="29" width="15.6640625" style="42" customWidth="1" outlineLevel="1"/>
    <col min="30" max="30" width="13" style="1" customWidth="1" outlineLevel="1"/>
    <col min="31" max="32" width="13" style="115" hidden="1" customWidth="1" outlineLevel="2"/>
    <col min="33" max="33" width="10.1640625" style="46" customWidth="1" outlineLevel="1" collapsed="1"/>
    <col min="34" max="34" width="17.33203125" style="42" customWidth="1" outlineLevel="1"/>
    <col min="35" max="35" width="15.6640625" style="42" customWidth="1" outlineLevel="1"/>
    <col min="36" max="36" width="3.6640625" style="1" customWidth="1"/>
    <col min="37" max="37" width="27.33203125" style="1" hidden="1" customWidth="1" outlineLevel="1"/>
    <col min="38" max="38" width="11.83203125" style="1" hidden="1" customWidth="1" outlineLevel="1"/>
    <col min="39" max="39" width="16" style="46" hidden="1" customWidth="1"/>
    <col min="40" max="40" width="16" style="46" customWidth="1"/>
    <col min="41" max="42" width="9.33203125" style="1" customWidth="1"/>
    <col min="43" max="43" width="9.33203125" style="169" customWidth="1"/>
    <col min="44" max="44" width="9.33203125" style="164" customWidth="1"/>
    <col min="45" max="45" width="9.33203125" style="1" customWidth="1"/>
    <col min="46" max="46" width="11.83203125" style="169" customWidth="1"/>
    <col min="47" max="47" width="9.33203125" style="164" customWidth="1"/>
    <col min="48" max="49" width="9.33203125" style="1" customWidth="1"/>
    <col min="50" max="51" width="14.1640625" style="1" customWidth="1"/>
    <col min="52" max="52" width="12.83203125" style="1" bestFit="1" customWidth="1"/>
    <col min="53" max="16384" width="9.33203125" style="1"/>
  </cols>
  <sheetData>
    <row r="1" spans="1:47" ht="26.25" hidden="1" customHeight="1" outlineLevel="1" x14ac:dyDescent="0.15">
      <c r="A1" s="23"/>
      <c r="B1" s="23"/>
      <c r="C1" s="201" t="s">
        <v>132</v>
      </c>
      <c r="D1" s="45"/>
      <c r="E1" s="45"/>
      <c r="G1" s="135"/>
      <c r="H1" s="135"/>
      <c r="AH1" s="354" t="s">
        <v>132</v>
      </c>
      <c r="AI1" s="354"/>
      <c r="AK1" s="201" t="s">
        <v>132</v>
      </c>
      <c r="AL1" s="202"/>
    </row>
    <row r="2" spans="1:47" ht="26.25" hidden="1" customHeight="1" outlineLevel="1" x14ac:dyDescent="0.15">
      <c r="A2" s="23"/>
      <c r="B2" s="23"/>
      <c r="C2" s="201" t="s">
        <v>370</v>
      </c>
      <c r="D2" s="45"/>
      <c r="E2" s="45"/>
      <c r="G2" s="135"/>
      <c r="H2" s="135"/>
      <c r="AH2" s="354" t="s">
        <v>370</v>
      </c>
      <c r="AI2" s="354"/>
      <c r="AK2" s="201" t="s">
        <v>370</v>
      </c>
      <c r="AL2" s="202"/>
    </row>
    <row r="3" spans="1:47" ht="26.25" hidden="1" customHeight="1" outlineLevel="1" x14ac:dyDescent="0.15">
      <c r="A3" s="23"/>
      <c r="B3" s="23"/>
      <c r="C3" s="201" t="s">
        <v>487</v>
      </c>
      <c r="D3" s="45"/>
      <c r="E3" s="45"/>
      <c r="G3" s="135"/>
      <c r="H3" s="135"/>
      <c r="AH3" s="354" t="s">
        <v>488</v>
      </c>
      <c r="AI3" s="354"/>
      <c r="AK3" s="201" t="s">
        <v>487</v>
      </c>
      <c r="AL3" s="202"/>
    </row>
    <row r="4" spans="1:47" ht="26.25" hidden="1" customHeight="1" outlineLevel="1" x14ac:dyDescent="0.15">
      <c r="A4" s="23"/>
      <c r="B4" s="50"/>
      <c r="C4" s="201" t="s">
        <v>833</v>
      </c>
      <c r="D4" s="45"/>
      <c r="E4" s="45"/>
      <c r="G4" s="135"/>
      <c r="H4" s="135"/>
      <c r="AH4" s="354" t="s">
        <v>870</v>
      </c>
      <c r="AI4" s="354"/>
      <c r="AK4" s="201" t="s">
        <v>868</v>
      </c>
      <c r="AL4" s="202"/>
    </row>
    <row r="5" spans="1:47" ht="26.25" hidden="1" customHeight="1" outlineLevel="1" x14ac:dyDescent="0.15">
      <c r="A5" s="23"/>
      <c r="B5" s="14"/>
      <c r="C5" s="51"/>
      <c r="D5" s="45"/>
      <c r="E5" s="45"/>
      <c r="F5" s="126"/>
      <c r="G5" s="135"/>
      <c r="H5" s="135"/>
      <c r="AC5" s="51"/>
      <c r="AI5" s="51"/>
      <c r="AK5" s="51"/>
      <c r="AL5" s="51"/>
    </row>
    <row r="6" spans="1:47" ht="15.75" hidden="1" outlineLevel="1" x14ac:dyDescent="0.15">
      <c r="A6" s="23"/>
      <c r="B6" s="14" t="s">
        <v>871</v>
      </c>
      <c r="C6" s="52"/>
      <c r="D6" s="45"/>
      <c r="E6" s="45"/>
      <c r="F6" s="126"/>
      <c r="G6" s="135"/>
      <c r="H6" s="135"/>
      <c r="AC6" s="52"/>
      <c r="AI6" s="52"/>
      <c r="AK6" s="52"/>
      <c r="AL6" s="52"/>
    </row>
    <row r="7" spans="1:47" ht="31.5" hidden="1" customHeight="1" collapsed="1" x14ac:dyDescent="0.15">
      <c r="A7" s="24"/>
      <c r="B7" s="125" t="s">
        <v>872</v>
      </c>
      <c r="D7" s="202"/>
      <c r="E7" s="202"/>
      <c r="F7" s="127"/>
      <c r="G7" s="136"/>
      <c r="H7" s="136"/>
      <c r="I7" s="53"/>
    </row>
    <row r="8" spans="1:47" ht="32.25" hidden="1" customHeight="1" x14ac:dyDescent="0.15">
      <c r="A8" s="24"/>
      <c r="B8" s="14" t="s">
        <v>832</v>
      </c>
      <c r="D8" s="202"/>
      <c r="E8" s="202"/>
      <c r="G8" s="136"/>
      <c r="H8" s="136"/>
    </row>
    <row r="9" spans="1:47" hidden="1" x14ac:dyDescent="0.15">
      <c r="A9" s="24"/>
      <c r="B9" s="24"/>
      <c r="D9" s="202"/>
      <c r="E9" s="202"/>
      <c r="G9" s="136"/>
      <c r="H9" s="136"/>
    </row>
    <row r="10" spans="1:47" ht="22.5" hidden="1" customHeight="1" x14ac:dyDescent="0.15">
      <c r="A10" s="346" t="s">
        <v>89</v>
      </c>
      <c r="B10" s="355" t="s">
        <v>90</v>
      </c>
      <c r="C10" s="346" t="s">
        <v>130</v>
      </c>
      <c r="D10" s="346" t="s">
        <v>255</v>
      </c>
      <c r="E10" s="346" t="s">
        <v>160</v>
      </c>
      <c r="F10" s="357" t="s">
        <v>168</v>
      </c>
      <c r="G10" s="351" t="s">
        <v>133</v>
      </c>
      <c r="H10" s="351" t="s">
        <v>161</v>
      </c>
      <c r="I10" s="352" t="s">
        <v>92</v>
      </c>
      <c r="J10" s="352" t="s">
        <v>93</v>
      </c>
      <c r="K10" s="352"/>
      <c r="L10" s="352"/>
      <c r="M10" s="352"/>
      <c r="N10" s="352"/>
      <c r="O10" s="352"/>
      <c r="P10" s="352"/>
      <c r="Q10" s="352"/>
      <c r="R10" s="352"/>
      <c r="S10" s="352"/>
      <c r="T10" s="353"/>
      <c r="U10" s="352"/>
      <c r="V10" s="352"/>
      <c r="W10" s="352"/>
      <c r="X10" s="352" t="s">
        <v>94</v>
      </c>
      <c r="Y10" s="352"/>
      <c r="Z10" s="352" t="s">
        <v>95</v>
      </c>
      <c r="AA10" s="345" t="s">
        <v>96</v>
      </c>
      <c r="AB10" s="39"/>
      <c r="AC10" s="346" t="s">
        <v>181</v>
      </c>
      <c r="AD10" s="347" t="s">
        <v>182</v>
      </c>
      <c r="AE10" s="348"/>
      <c r="AF10" s="349"/>
      <c r="AG10" s="200"/>
      <c r="AH10" s="350" t="s">
        <v>185</v>
      </c>
      <c r="AI10" s="346" t="s">
        <v>130</v>
      </c>
      <c r="AK10" s="346" t="s">
        <v>262</v>
      </c>
      <c r="AL10" s="122" t="s">
        <v>829</v>
      </c>
    </row>
    <row r="11" spans="1:47" ht="22.5" hidden="1" customHeight="1" x14ac:dyDescent="0.15">
      <c r="A11" s="346"/>
      <c r="B11" s="356" t="s">
        <v>90</v>
      </c>
      <c r="C11" s="346" t="s">
        <v>130</v>
      </c>
      <c r="D11" s="346" t="s">
        <v>91</v>
      </c>
      <c r="E11" s="346"/>
      <c r="F11" s="358"/>
      <c r="G11" s="351"/>
      <c r="H11" s="351"/>
      <c r="I11" s="352"/>
      <c r="J11" s="199" t="s">
        <v>97</v>
      </c>
      <c r="K11" s="198" t="s">
        <v>846</v>
      </c>
      <c r="L11" s="198" t="s">
        <v>847</v>
      </c>
      <c r="M11" s="54" t="s">
        <v>659</v>
      </c>
      <c r="N11" s="54" t="s">
        <v>660</v>
      </c>
      <c r="O11" s="90" t="s">
        <v>98</v>
      </c>
      <c r="P11" s="90" t="s">
        <v>851</v>
      </c>
      <c r="Q11" s="90" t="s">
        <v>852</v>
      </c>
      <c r="R11" s="91" t="s">
        <v>657</v>
      </c>
      <c r="S11" s="91" t="s">
        <v>658</v>
      </c>
      <c r="T11" s="199" t="s">
        <v>162</v>
      </c>
      <c r="U11" s="199" t="s">
        <v>99</v>
      </c>
      <c r="V11" s="199" t="s">
        <v>808</v>
      </c>
      <c r="W11" s="198" t="s">
        <v>100</v>
      </c>
      <c r="X11" s="198" t="s">
        <v>101</v>
      </c>
      <c r="Y11" s="198" t="s">
        <v>102</v>
      </c>
      <c r="Z11" s="352"/>
      <c r="AA11" s="345"/>
      <c r="AB11" s="39"/>
      <c r="AC11" s="346"/>
      <c r="AD11" s="55" t="s">
        <v>183</v>
      </c>
      <c r="AE11" s="95" t="s">
        <v>184</v>
      </c>
      <c r="AF11" s="95" t="s">
        <v>662</v>
      </c>
      <c r="AG11" s="55" t="s">
        <v>813</v>
      </c>
      <c r="AH11" s="350"/>
      <c r="AI11" s="346" t="s">
        <v>130</v>
      </c>
      <c r="AK11" s="346" t="s">
        <v>130</v>
      </c>
      <c r="AL11" s="122"/>
      <c r="AN11" s="46" t="s">
        <v>856</v>
      </c>
    </row>
    <row r="12" spans="1:47" s="12" customFormat="1" ht="13.5" hidden="1" collapsed="1" x14ac:dyDescent="0.15">
      <c r="A12" s="25">
        <v>1000</v>
      </c>
      <c r="B12" s="56" t="s">
        <v>645</v>
      </c>
      <c r="C12" s="199"/>
      <c r="D12" s="56"/>
      <c r="E12" s="56"/>
      <c r="F12" s="128"/>
      <c r="G12" s="137"/>
      <c r="H12" s="137"/>
      <c r="I12" s="5"/>
      <c r="J12" s="6"/>
      <c r="K12" s="7"/>
      <c r="L12" s="7"/>
      <c r="M12" s="7"/>
      <c r="N12" s="7"/>
      <c r="O12" s="8"/>
      <c r="P12" s="8"/>
      <c r="Q12" s="8"/>
      <c r="R12" s="8"/>
      <c r="S12" s="8"/>
      <c r="T12" s="6"/>
      <c r="U12" s="6"/>
      <c r="V12" s="6"/>
      <c r="W12" s="5"/>
      <c r="X12" s="5"/>
      <c r="Y12" s="5"/>
      <c r="Z12" s="5"/>
      <c r="AA12" s="10"/>
      <c r="AB12" s="11"/>
      <c r="AC12" s="199"/>
      <c r="AD12" s="57"/>
      <c r="AE12" s="96"/>
      <c r="AF12" s="96"/>
      <c r="AG12" s="57"/>
      <c r="AH12" s="199"/>
      <c r="AI12" s="199"/>
      <c r="AK12" s="57"/>
      <c r="AL12" s="123"/>
      <c r="AM12" s="180"/>
      <c r="AN12" s="180"/>
      <c r="AO12" s="182"/>
      <c r="AQ12" s="177"/>
      <c r="AR12" s="185"/>
      <c r="AT12" s="177"/>
      <c r="AU12" s="185"/>
    </row>
    <row r="13" spans="1:47" ht="13.5" hidden="1" outlineLevel="1" x14ac:dyDescent="0.15">
      <c r="A13" s="26">
        <v>1105</v>
      </c>
      <c r="B13" s="20" t="s">
        <v>565</v>
      </c>
      <c r="C13" s="16">
        <v>3000</v>
      </c>
      <c r="D13" s="3">
        <v>40</v>
      </c>
      <c r="E13" s="3"/>
      <c r="F13" s="129"/>
      <c r="G13" s="104" t="s">
        <v>752</v>
      </c>
      <c r="H13" s="104" t="s">
        <v>566</v>
      </c>
      <c r="I13" s="21">
        <f>((247*12)+(52*7)+(52*5))*60/12</f>
        <v>17940</v>
      </c>
      <c r="J13" s="3">
        <v>50000</v>
      </c>
      <c r="K13" s="15">
        <v>0.15</v>
      </c>
      <c r="L13" s="15"/>
      <c r="M13" s="58"/>
      <c r="N13" s="58">
        <v>0.03</v>
      </c>
      <c r="O13" s="92">
        <f>J13/I13*D13</f>
        <v>111.48272017837236</v>
      </c>
      <c r="P13" s="92" t="e">
        <f t="shared" ref="P13:P56" si="0">(C13-T13-U13)*K13</f>
        <v>#REF!</v>
      </c>
      <c r="Q13" s="92" t="e">
        <f t="shared" ref="Q13:Q56" si="1">(C13-T13-U13)*L13</f>
        <v>#REF!</v>
      </c>
      <c r="R13" s="92">
        <f>(C13*M13)</f>
        <v>0</v>
      </c>
      <c r="S13" s="92" t="e">
        <f>(C13-T13-U13)*N13</f>
        <v>#REF!</v>
      </c>
      <c r="T13" s="3" t="e">
        <f>#REF!</f>
        <v>#REF!</v>
      </c>
      <c r="U13" s="3" t="e">
        <f>#REF!*D13</f>
        <v>#REF!</v>
      </c>
      <c r="V13" s="3">
        <f>C13*0.06</f>
        <v>180</v>
      </c>
      <c r="W13" s="37" t="e">
        <f>SUM(O13:V13)</f>
        <v>#REF!</v>
      </c>
      <c r="X13" s="60" t="e">
        <f>#REF!</f>
        <v>#REF!</v>
      </c>
      <c r="Y13" s="37" t="e">
        <f t="shared" ref="Y13:Y76" si="2">O13*X13</f>
        <v>#REF!</v>
      </c>
      <c r="Z13" s="16" t="e">
        <f t="shared" ref="Z13:Z56" si="3">W13+Y13</f>
        <v>#REF!</v>
      </c>
      <c r="AA13" s="36" t="e">
        <f t="shared" ref="AA13:AA56" si="4">(C13-Z13)/Z13</f>
        <v>#REF!</v>
      </c>
      <c r="AC13" s="16" t="e">
        <f>AD13+AE13+AF13</f>
        <v>#REF!</v>
      </c>
      <c r="AD13" s="3" t="e">
        <f t="shared" ref="AD13:AE43" si="5">T13</f>
        <v>#REF!</v>
      </c>
      <c r="AE13" s="97" t="e">
        <f t="shared" si="5"/>
        <v>#REF!</v>
      </c>
      <c r="AF13" s="97" t="e">
        <f>(C13-Z13)*0.15</f>
        <v>#REF!</v>
      </c>
      <c r="AG13" s="3" t="e">
        <f t="shared" ref="AG13:AG21" si="6">AE13+AF13</f>
        <v>#REF!</v>
      </c>
      <c r="AH13" s="16" t="e">
        <f>AI13-AC13</f>
        <v>#REF!</v>
      </c>
      <c r="AI13" s="16">
        <f t="shared" ref="AI13:AI56" si="7">C13</f>
        <v>3000</v>
      </c>
      <c r="AK13" s="3">
        <f>CEILING(AL13,5)</f>
        <v>2100</v>
      </c>
      <c r="AL13" s="204">
        <f>C13*0.7</f>
        <v>2100</v>
      </c>
    </row>
    <row r="14" spans="1:47" ht="13.5" hidden="1" outlineLevel="1" x14ac:dyDescent="0.15">
      <c r="A14" s="26">
        <v>1001</v>
      </c>
      <c r="B14" s="20" t="s">
        <v>103</v>
      </c>
      <c r="C14" s="16">
        <v>700</v>
      </c>
      <c r="D14" s="3">
        <v>40</v>
      </c>
      <c r="E14" s="3"/>
      <c r="F14" s="129"/>
      <c r="G14" s="104">
        <v>102</v>
      </c>
      <c r="H14" s="104" t="s">
        <v>435</v>
      </c>
      <c r="I14" s="21">
        <f t="shared" ref="I14:I56" si="8">((247*12)+(52*7)+(52*5))*60/12</f>
        <v>17940</v>
      </c>
      <c r="J14" s="3">
        <v>25000</v>
      </c>
      <c r="K14" s="15">
        <v>0.15</v>
      </c>
      <c r="L14" s="15"/>
      <c r="M14" s="58"/>
      <c r="N14" s="58">
        <v>0.03</v>
      </c>
      <c r="O14" s="92">
        <f t="shared" ref="O14:O56" si="9">J14/I14*D14</f>
        <v>55.74136008918618</v>
      </c>
      <c r="P14" s="92" t="e">
        <f t="shared" si="0"/>
        <v>#REF!</v>
      </c>
      <c r="Q14" s="92" t="e">
        <f t="shared" si="1"/>
        <v>#REF!</v>
      </c>
      <c r="R14" s="92">
        <f t="shared" ref="R14:R56" si="10">(C14*M14)</f>
        <v>0</v>
      </c>
      <c r="S14" s="92" t="e">
        <f t="shared" ref="S14:S56" si="11">(C14-T14-U14)*N14</f>
        <v>#REF!</v>
      </c>
      <c r="T14" s="3" t="e">
        <f>#REF!</f>
        <v>#REF!</v>
      </c>
      <c r="U14" s="3" t="e">
        <f>#REF!*D14</f>
        <v>#REF!</v>
      </c>
      <c r="V14" s="3">
        <f t="shared" ref="V14:V66" si="12">C14*0.06</f>
        <v>42</v>
      </c>
      <c r="W14" s="37" t="e">
        <f t="shared" ref="W14:W56" si="13">SUM(O14:V14)</f>
        <v>#REF!</v>
      </c>
      <c r="X14" s="60" t="e">
        <f>#REF!</f>
        <v>#REF!</v>
      </c>
      <c r="Y14" s="37" t="e">
        <f t="shared" si="2"/>
        <v>#REF!</v>
      </c>
      <c r="Z14" s="16" t="e">
        <f t="shared" si="3"/>
        <v>#REF!</v>
      </c>
      <c r="AA14" s="36" t="e">
        <f t="shared" si="4"/>
        <v>#REF!</v>
      </c>
      <c r="AB14" s="49" t="s">
        <v>889</v>
      </c>
      <c r="AC14" s="16" t="e">
        <f t="shared" ref="AC14:AC56" si="14">AD14+AE14+AF14</f>
        <v>#REF!</v>
      </c>
      <c r="AD14" s="3" t="e">
        <f t="shared" si="5"/>
        <v>#REF!</v>
      </c>
      <c r="AE14" s="97" t="e">
        <f t="shared" si="5"/>
        <v>#REF!</v>
      </c>
      <c r="AF14" s="97" t="e">
        <f t="shared" ref="AF14:AF56" si="15">(C14-Z14)*0.15</f>
        <v>#REF!</v>
      </c>
      <c r="AG14" s="3" t="e">
        <f t="shared" si="6"/>
        <v>#REF!</v>
      </c>
      <c r="AH14" s="16" t="e">
        <f t="shared" ref="AH14:AH56" si="16">AI14-AC14</f>
        <v>#REF!</v>
      </c>
      <c r="AI14" s="16">
        <f t="shared" si="7"/>
        <v>700</v>
      </c>
      <c r="AK14" s="3">
        <f t="shared" ref="AK14:AK56" si="17">CEILING(AL14,5)</f>
        <v>490</v>
      </c>
      <c r="AL14" s="204">
        <f t="shared" ref="AL14:AL56" si="18">C14*0.7</f>
        <v>489.99999999999994</v>
      </c>
    </row>
    <row r="15" spans="1:47" ht="13.5" hidden="1" outlineLevel="1" x14ac:dyDescent="0.15">
      <c r="A15" s="26">
        <v>1003</v>
      </c>
      <c r="B15" s="20" t="s">
        <v>0</v>
      </c>
      <c r="C15" s="16">
        <v>1000</v>
      </c>
      <c r="D15" s="3">
        <v>40</v>
      </c>
      <c r="E15" s="3"/>
      <c r="F15" s="102"/>
      <c r="G15" s="104">
        <v>103</v>
      </c>
      <c r="H15" s="104" t="s">
        <v>592</v>
      </c>
      <c r="I15" s="21">
        <f t="shared" si="8"/>
        <v>17940</v>
      </c>
      <c r="J15" s="3">
        <v>50000</v>
      </c>
      <c r="K15" s="15">
        <v>0.15</v>
      </c>
      <c r="L15" s="15"/>
      <c r="M15" s="58"/>
      <c r="N15" s="58">
        <v>0.03</v>
      </c>
      <c r="O15" s="92">
        <f t="shared" si="9"/>
        <v>111.48272017837236</v>
      </c>
      <c r="P15" s="92" t="e">
        <f t="shared" si="0"/>
        <v>#REF!</v>
      </c>
      <c r="Q15" s="92" t="e">
        <f t="shared" si="1"/>
        <v>#REF!</v>
      </c>
      <c r="R15" s="92">
        <f t="shared" si="10"/>
        <v>0</v>
      </c>
      <c r="S15" s="92" t="e">
        <f t="shared" si="11"/>
        <v>#REF!</v>
      </c>
      <c r="T15" s="3" t="e">
        <f>#REF!</f>
        <v>#REF!</v>
      </c>
      <c r="U15" s="3" t="e">
        <f>#REF!*D15</f>
        <v>#REF!</v>
      </c>
      <c r="V15" s="3">
        <f t="shared" si="12"/>
        <v>60</v>
      </c>
      <c r="W15" s="37" t="e">
        <f t="shared" si="13"/>
        <v>#REF!</v>
      </c>
      <c r="X15" s="60" t="e">
        <f>#REF!</f>
        <v>#REF!</v>
      </c>
      <c r="Y15" s="37" t="e">
        <f t="shared" si="2"/>
        <v>#REF!</v>
      </c>
      <c r="Z15" s="16" t="e">
        <f t="shared" si="3"/>
        <v>#REF!</v>
      </c>
      <c r="AA15" s="36" t="e">
        <f t="shared" si="4"/>
        <v>#REF!</v>
      </c>
      <c r="AC15" s="16" t="e">
        <f t="shared" si="14"/>
        <v>#REF!</v>
      </c>
      <c r="AD15" s="3" t="e">
        <f t="shared" si="5"/>
        <v>#REF!</v>
      </c>
      <c r="AE15" s="97" t="e">
        <f t="shared" si="5"/>
        <v>#REF!</v>
      </c>
      <c r="AF15" s="97" t="e">
        <f t="shared" si="15"/>
        <v>#REF!</v>
      </c>
      <c r="AG15" s="3" t="e">
        <f t="shared" si="6"/>
        <v>#REF!</v>
      </c>
      <c r="AH15" s="16" t="e">
        <f t="shared" si="16"/>
        <v>#REF!</v>
      </c>
      <c r="AI15" s="16">
        <f t="shared" si="7"/>
        <v>1000</v>
      </c>
      <c r="AK15" s="3">
        <f t="shared" si="17"/>
        <v>700</v>
      </c>
      <c r="AL15" s="204">
        <f t="shared" si="18"/>
        <v>700</v>
      </c>
    </row>
    <row r="16" spans="1:47" ht="13.5" hidden="1" outlineLevel="1" x14ac:dyDescent="0.15">
      <c r="A16" s="26" t="s">
        <v>180</v>
      </c>
      <c r="B16" s="20" t="s">
        <v>366</v>
      </c>
      <c r="C16" s="16">
        <v>1470</v>
      </c>
      <c r="D16" s="3">
        <v>40</v>
      </c>
      <c r="E16" s="3"/>
      <c r="F16" s="102"/>
      <c r="G16" s="104">
        <v>110</v>
      </c>
      <c r="H16" s="104" t="s">
        <v>480</v>
      </c>
      <c r="I16" s="21">
        <f t="shared" si="8"/>
        <v>17940</v>
      </c>
      <c r="J16" s="3">
        <v>21000</v>
      </c>
      <c r="K16" s="15">
        <v>0.15</v>
      </c>
      <c r="L16" s="15">
        <v>0.2</v>
      </c>
      <c r="M16" s="58"/>
      <c r="N16" s="58">
        <v>0.03</v>
      </c>
      <c r="O16" s="92">
        <f t="shared" si="9"/>
        <v>46.822742474916396</v>
      </c>
      <c r="P16" s="92" t="e">
        <f t="shared" si="0"/>
        <v>#REF!</v>
      </c>
      <c r="Q16" s="92" t="e">
        <f t="shared" si="1"/>
        <v>#REF!</v>
      </c>
      <c r="R16" s="92">
        <f t="shared" si="10"/>
        <v>0</v>
      </c>
      <c r="S16" s="92" t="e">
        <f t="shared" si="11"/>
        <v>#REF!</v>
      </c>
      <c r="T16" s="3" t="e">
        <f>#REF!</f>
        <v>#REF!</v>
      </c>
      <c r="U16" s="3" t="e">
        <f>#REF!*D16</f>
        <v>#REF!</v>
      </c>
      <c r="V16" s="3">
        <f t="shared" si="12"/>
        <v>88.2</v>
      </c>
      <c r="W16" s="37" t="e">
        <f t="shared" si="13"/>
        <v>#REF!</v>
      </c>
      <c r="X16" s="60" t="e">
        <f>#REF!</f>
        <v>#REF!</v>
      </c>
      <c r="Y16" s="37" t="e">
        <f t="shared" si="2"/>
        <v>#REF!</v>
      </c>
      <c r="Z16" s="16" t="e">
        <f t="shared" si="3"/>
        <v>#REF!</v>
      </c>
      <c r="AA16" s="36" t="e">
        <f t="shared" si="4"/>
        <v>#REF!</v>
      </c>
      <c r="AB16" s="49" t="s">
        <v>889</v>
      </c>
      <c r="AC16" s="16" t="e">
        <f t="shared" si="14"/>
        <v>#REF!</v>
      </c>
      <c r="AD16" s="3" t="e">
        <f t="shared" si="5"/>
        <v>#REF!</v>
      </c>
      <c r="AE16" s="97" t="e">
        <f t="shared" si="5"/>
        <v>#REF!</v>
      </c>
      <c r="AF16" s="97" t="e">
        <f t="shared" si="15"/>
        <v>#REF!</v>
      </c>
      <c r="AG16" s="3" t="e">
        <f t="shared" si="6"/>
        <v>#REF!</v>
      </c>
      <c r="AH16" s="16" t="e">
        <f t="shared" si="16"/>
        <v>#REF!</v>
      </c>
      <c r="AI16" s="16">
        <f t="shared" si="7"/>
        <v>1470</v>
      </c>
      <c r="AK16" s="3">
        <f t="shared" si="17"/>
        <v>1030</v>
      </c>
      <c r="AL16" s="204">
        <f t="shared" si="18"/>
        <v>1029</v>
      </c>
    </row>
    <row r="17" spans="1:38" ht="13.5" hidden="1" outlineLevel="1" x14ac:dyDescent="0.15">
      <c r="A17" s="26">
        <v>1007</v>
      </c>
      <c r="B17" s="20" t="s">
        <v>1</v>
      </c>
      <c r="C17" s="16">
        <v>1000</v>
      </c>
      <c r="D17" s="3">
        <v>40</v>
      </c>
      <c r="E17" s="3"/>
      <c r="F17" s="102"/>
      <c r="G17" s="104">
        <v>107</v>
      </c>
      <c r="H17" s="104" t="s">
        <v>666</v>
      </c>
      <c r="I17" s="21">
        <f t="shared" si="8"/>
        <v>17940</v>
      </c>
      <c r="J17" s="3">
        <v>0</v>
      </c>
      <c r="K17" s="15">
        <v>0.15</v>
      </c>
      <c r="L17" s="15">
        <v>0.3</v>
      </c>
      <c r="M17" s="58"/>
      <c r="N17" s="58">
        <v>0.03</v>
      </c>
      <c r="O17" s="92">
        <f t="shared" si="9"/>
        <v>0</v>
      </c>
      <c r="P17" s="92" t="e">
        <f t="shared" si="0"/>
        <v>#REF!</v>
      </c>
      <c r="Q17" s="92" t="e">
        <f t="shared" si="1"/>
        <v>#REF!</v>
      </c>
      <c r="R17" s="92">
        <f t="shared" si="10"/>
        <v>0</v>
      </c>
      <c r="S17" s="92" t="e">
        <f t="shared" si="11"/>
        <v>#REF!</v>
      </c>
      <c r="T17" s="3" t="e">
        <f>#REF!</f>
        <v>#REF!</v>
      </c>
      <c r="U17" s="3" t="e">
        <f>#REF!*D17</f>
        <v>#REF!</v>
      </c>
      <c r="V17" s="3">
        <f t="shared" si="12"/>
        <v>60</v>
      </c>
      <c r="W17" s="37" t="e">
        <f t="shared" si="13"/>
        <v>#REF!</v>
      </c>
      <c r="X17" s="60" t="e">
        <f>#REF!</f>
        <v>#REF!</v>
      </c>
      <c r="Y17" s="37" t="e">
        <f>21000/I17*D17*X17</f>
        <v>#REF!</v>
      </c>
      <c r="Z17" s="16" t="e">
        <f t="shared" si="3"/>
        <v>#REF!</v>
      </c>
      <c r="AA17" s="36" t="e">
        <f t="shared" si="4"/>
        <v>#REF!</v>
      </c>
      <c r="AC17" s="16" t="e">
        <f t="shared" si="14"/>
        <v>#REF!</v>
      </c>
      <c r="AD17" s="3" t="e">
        <f t="shared" si="5"/>
        <v>#REF!</v>
      </c>
      <c r="AE17" s="97" t="e">
        <f t="shared" si="5"/>
        <v>#REF!</v>
      </c>
      <c r="AF17" s="97" t="e">
        <f t="shared" si="15"/>
        <v>#REF!</v>
      </c>
      <c r="AG17" s="3" t="e">
        <f t="shared" si="6"/>
        <v>#REF!</v>
      </c>
      <c r="AH17" s="16" t="e">
        <f t="shared" si="16"/>
        <v>#REF!</v>
      </c>
      <c r="AI17" s="16">
        <f t="shared" si="7"/>
        <v>1000</v>
      </c>
      <c r="AK17" s="3">
        <f t="shared" si="17"/>
        <v>700</v>
      </c>
      <c r="AL17" s="204">
        <f t="shared" si="18"/>
        <v>700</v>
      </c>
    </row>
    <row r="18" spans="1:38" ht="13.5" hidden="1" outlineLevel="1" x14ac:dyDescent="0.15">
      <c r="A18" s="26">
        <v>1009</v>
      </c>
      <c r="B18" s="20" t="s">
        <v>2</v>
      </c>
      <c r="C18" s="16">
        <v>1000</v>
      </c>
      <c r="D18" s="3">
        <v>40</v>
      </c>
      <c r="E18" s="3"/>
      <c r="F18" s="102"/>
      <c r="G18" s="104" t="s">
        <v>753</v>
      </c>
      <c r="H18" s="104" t="s">
        <v>773</v>
      </c>
      <c r="I18" s="21">
        <f t="shared" si="8"/>
        <v>17940</v>
      </c>
      <c r="J18" s="3">
        <v>18000</v>
      </c>
      <c r="K18" s="15">
        <v>0.15</v>
      </c>
      <c r="L18" s="15"/>
      <c r="M18" s="58"/>
      <c r="N18" s="58">
        <v>0.03</v>
      </c>
      <c r="O18" s="92">
        <f t="shared" si="9"/>
        <v>40.133779264214049</v>
      </c>
      <c r="P18" s="92" t="e">
        <f t="shared" si="0"/>
        <v>#REF!</v>
      </c>
      <c r="Q18" s="92" t="e">
        <f t="shared" si="1"/>
        <v>#REF!</v>
      </c>
      <c r="R18" s="92">
        <f t="shared" si="10"/>
        <v>0</v>
      </c>
      <c r="S18" s="92" t="e">
        <f t="shared" si="11"/>
        <v>#REF!</v>
      </c>
      <c r="T18" s="3" t="e">
        <f>#REF!</f>
        <v>#REF!</v>
      </c>
      <c r="U18" s="3" t="e">
        <f>#REF!*D18</f>
        <v>#REF!</v>
      </c>
      <c r="V18" s="3">
        <f t="shared" si="12"/>
        <v>60</v>
      </c>
      <c r="W18" s="37" t="e">
        <f t="shared" si="13"/>
        <v>#REF!</v>
      </c>
      <c r="X18" s="60" t="e">
        <f>#REF!</f>
        <v>#REF!</v>
      </c>
      <c r="Y18" s="37" t="e">
        <f t="shared" si="2"/>
        <v>#REF!</v>
      </c>
      <c r="Z18" s="16" t="e">
        <f t="shared" si="3"/>
        <v>#REF!</v>
      </c>
      <c r="AA18" s="36" t="e">
        <f t="shared" si="4"/>
        <v>#REF!</v>
      </c>
      <c r="AB18" s="49" t="s">
        <v>889</v>
      </c>
      <c r="AC18" s="16" t="e">
        <f t="shared" si="14"/>
        <v>#REF!</v>
      </c>
      <c r="AD18" s="3" t="e">
        <f t="shared" si="5"/>
        <v>#REF!</v>
      </c>
      <c r="AE18" s="97" t="e">
        <f t="shared" si="5"/>
        <v>#REF!</v>
      </c>
      <c r="AF18" s="97" t="e">
        <f t="shared" si="15"/>
        <v>#REF!</v>
      </c>
      <c r="AG18" s="3" t="e">
        <f t="shared" si="6"/>
        <v>#REF!</v>
      </c>
      <c r="AH18" s="16" t="e">
        <f t="shared" si="16"/>
        <v>#REF!</v>
      </c>
      <c r="AI18" s="16">
        <f t="shared" si="7"/>
        <v>1000</v>
      </c>
      <c r="AK18" s="3">
        <f t="shared" si="17"/>
        <v>700</v>
      </c>
      <c r="AL18" s="204">
        <f t="shared" si="18"/>
        <v>700</v>
      </c>
    </row>
    <row r="19" spans="1:38" ht="13.5" hidden="1" outlineLevel="1" x14ac:dyDescent="0.15">
      <c r="A19" s="26" t="s">
        <v>280</v>
      </c>
      <c r="B19" s="20" t="s">
        <v>279</v>
      </c>
      <c r="C19" s="16">
        <v>1050</v>
      </c>
      <c r="D19" s="3">
        <v>40</v>
      </c>
      <c r="E19" s="3"/>
      <c r="F19" s="102"/>
      <c r="G19" s="104" t="s">
        <v>654</v>
      </c>
      <c r="H19" s="104" t="s">
        <v>785</v>
      </c>
      <c r="I19" s="21">
        <f t="shared" si="8"/>
        <v>17940</v>
      </c>
      <c r="J19" s="3">
        <v>0</v>
      </c>
      <c r="K19" s="15">
        <v>0.15</v>
      </c>
      <c r="L19" s="15">
        <v>0.4</v>
      </c>
      <c r="M19" s="58"/>
      <c r="N19" s="58">
        <v>0.03</v>
      </c>
      <c r="O19" s="92">
        <f t="shared" si="9"/>
        <v>0</v>
      </c>
      <c r="P19" s="92" t="e">
        <f t="shared" si="0"/>
        <v>#REF!</v>
      </c>
      <c r="Q19" s="92" t="e">
        <f t="shared" si="1"/>
        <v>#REF!</v>
      </c>
      <c r="R19" s="92">
        <f t="shared" si="10"/>
        <v>0</v>
      </c>
      <c r="S19" s="92" t="e">
        <f t="shared" si="11"/>
        <v>#REF!</v>
      </c>
      <c r="T19" s="3" t="e">
        <f>#REF!</f>
        <v>#REF!</v>
      </c>
      <c r="U19" s="3" t="e">
        <f>#REF!*D19</f>
        <v>#REF!</v>
      </c>
      <c r="V19" s="3">
        <f t="shared" si="12"/>
        <v>63</v>
      </c>
      <c r="W19" s="37" t="e">
        <f t="shared" si="13"/>
        <v>#REF!</v>
      </c>
      <c r="X19" s="60" t="e">
        <f>#REF!</f>
        <v>#REF!</v>
      </c>
      <c r="Y19" s="37" t="e">
        <f t="shared" ref="Y19:Y21" si="19">21000/I19*D19*X19</f>
        <v>#REF!</v>
      </c>
      <c r="Z19" s="16" t="e">
        <f t="shared" si="3"/>
        <v>#REF!</v>
      </c>
      <c r="AA19" s="36" t="e">
        <f t="shared" si="4"/>
        <v>#REF!</v>
      </c>
      <c r="AC19" s="16" t="e">
        <f t="shared" si="14"/>
        <v>#REF!</v>
      </c>
      <c r="AD19" s="3" t="e">
        <f t="shared" si="5"/>
        <v>#REF!</v>
      </c>
      <c r="AE19" s="97" t="e">
        <f t="shared" si="5"/>
        <v>#REF!</v>
      </c>
      <c r="AF19" s="97" t="e">
        <f t="shared" si="15"/>
        <v>#REF!</v>
      </c>
      <c r="AG19" s="3" t="e">
        <f t="shared" si="6"/>
        <v>#REF!</v>
      </c>
      <c r="AH19" s="16" t="e">
        <f t="shared" si="16"/>
        <v>#REF!</v>
      </c>
      <c r="AI19" s="16">
        <f t="shared" si="7"/>
        <v>1050</v>
      </c>
      <c r="AK19" s="3">
        <f t="shared" si="17"/>
        <v>735</v>
      </c>
      <c r="AL19" s="204">
        <f t="shared" si="18"/>
        <v>735</v>
      </c>
    </row>
    <row r="20" spans="1:38" ht="13.5" hidden="1" outlineLevel="1" x14ac:dyDescent="0.15">
      <c r="A20" s="26">
        <v>1011</v>
      </c>
      <c r="B20" s="20" t="s">
        <v>3</v>
      </c>
      <c r="C20" s="16">
        <v>1000</v>
      </c>
      <c r="D20" s="3">
        <v>40</v>
      </c>
      <c r="E20" s="3"/>
      <c r="F20" s="102"/>
      <c r="G20" s="104">
        <v>102</v>
      </c>
      <c r="H20" s="104" t="s">
        <v>667</v>
      </c>
      <c r="I20" s="21">
        <f t="shared" si="8"/>
        <v>17940</v>
      </c>
      <c r="J20" s="3">
        <v>0</v>
      </c>
      <c r="K20" s="15">
        <v>0.15</v>
      </c>
      <c r="L20" s="15">
        <v>0.4</v>
      </c>
      <c r="M20" s="58"/>
      <c r="N20" s="58">
        <v>0.03</v>
      </c>
      <c r="O20" s="92">
        <f t="shared" si="9"/>
        <v>0</v>
      </c>
      <c r="P20" s="92" t="e">
        <f t="shared" si="0"/>
        <v>#REF!</v>
      </c>
      <c r="Q20" s="92" t="e">
        <f t="shared" si="1"/>
        <v>#REF!</v>
      </c>
      <c r="R20" s="92">
        <f t="shared" si="10"/>
        <v>0</v>
      </c>
      <c r="S20" s="92" t="e">
        <f t="shared" si="11"/>
        <v>#REF!</v>
      </c>
      <c r="T20" s="3" t="e">
        <f>#REF!</f>
        <v>#REF!</v>
      </c>
      <c r="U20" s="3" t="e">
        <f>#REF!*D20</f>
        <v>#REF!</v>
      </c>
      <c r="V20" s="3">
        <f t="shared" si="12"/>
        <v>60</v>
      </c>
      <c r="W20" s="37" t="e">
        <f t="shared" si="13"/>
        <v>#REF!</v>
      </c>
      <c r="X20" s="60" t="e">
        <f>#REF!</f>
        <v>#REF!</v>
      </c>
      <c r="Y20" s="37" t="e">
        <f t="shared" si="19"/>
        <v>#REF!</v>
      </c>
      <c r="Z20" s="16" t="e">
        <f t="shared" si="3"/>
        <v>#REF!</v>
      </c>
      <c r="AA20" s="36" t="e">
        <f t="shared" si="4"/>
        <v>#REF!</v>
      </c>
      <c r="AC20" s="16" t="e">
        <f t="shared" si="14"/>
        <v>#REF!</v>
      </c>
      <c r="AD20" s="3" t="e">
        <f t="shared" si="5"/>
        <v>#REF!</v>
      </c>
      <c r="AE20" s="97" t="e">
        <f t="shared" si="5"/>
        <v>#REF!</v>
      </c>
      <c r="AF20" s="97" t="e">
        <f t="shared" si="15"/>
        <v>#REF!</v>
      </c>
      <c r="AG20" s="3" t="e">
        <f t="shared" si="6"/>
        <v>#REF!</v>
      </c>
      <c r="AH20" s="16" t="e">
        <f t="shared" si="16"/>
        <v>#REF!</v>
      </c>
      <c r="AI20" s="16">
        <f t="shared" si="7"/>
        <v>1000</v>
      </c>
      <c r="AK20" s="3">
        <f t="shared" si="17"/>
        <v>700</v>
      </c>
      <c r="AL20" s="204">
        <f t="shared" si="18"/>
        <v>700</v>
      </c>
    </row>
    <row r="21" spans="1:38" ht="13.5" hidden="1" outlineLevel="1" x14ac:dyDescent="0.15">
      <c r="A21" s="26">
        <v>1017</v>
      </c>
      <c r="B21" s="20" t="s">
        <v>104</v>
      </c>
      <c r="C21" s="16">
        <v>1100</v>
      </c>
      <c r="D21" s="3">
        <v>30</v>
      </c>
      <c r="E21" s="3"/>
      <c r="F21" s="102"/>
      <c r="G21" s="104" t="s">
        <v>339</v>
      </c>
      <c r="H21" s="104" t="s">
        <v>663</v>
      </c>
      <c r="I21" s="21">
        <f t="shared" si="8"/>
        <v>17940</v>
      </c>
      <c r="J21" s="3">
        <v>0</v>
      </c>
      <c r="K21" s="15">
        <v>0.15</v>
      </c>
      <c r="L21" s="15">
        <v>0.4</v>
      </c>
      <c r="M21" s="58"/>
      <c r="N21" s="58">
        <v>0.03</v>
      </c>
      <c r="O21" s="92">
        <f t="shared" si="9"/>
        <v>0</v>
      </c>
      <c r="P21" s="92" t="e">
        <f t="shared" si="0"/>
        <v>#REF!</v>
      </c>
      <c r="Q21" s="92" t="e">
        <f t="shared" si="1"/>
        <v>#REF!</v>
      </c>
      <c r="R21" s="92">
        <f t="shared" si="10"/>
        <v>0</v>
      </c>
      <c r="S21" s="92" t="e">
        <f t="shared" si="11"/>
        <v>#REF!</v>
      </c>
      <c r="T21" s="3" t="e">
        <f>#REF!</f>
        <v>#REF!</v>
      </c>
      <c r="U21" s="3" t="e">
        <f>#REF!*D21</f>
        <v>#REF!</v>
      </c>
      <c r="V21" s="3">
        <f t="shared" si="12"/>
        <v>66</v>
      </c>
      <c r="W21" s="37" t="e">
        <f t="shared" si="13"/>
        <v>#REF!</v>
      </c>
      <c r="X21" s="60" t="e">
        <f>#REF!</f>
        <v>#REF!</v>
      </c>
      <c r="Y21" s="37" t="e">
        <f t="shared" si="19"/>
        <v>#REF!</v>
      </c>
      <c r="Z21" s="16" t="e">
        <f t="shared" si="3"/>
        <v>#REF!</v>
      </c>
      <c r="AA21" s="36" t="e">
        <f t="shared" si="4"/>
        <v>#REF!</v>
      </c>
      <c r="AC21" s="16" t="e">
        <f t="shared" si="14"/>
        <v>#REF!</v>
      </c>
      <c r="AD21" s="3" t="e">
        <f t="shared" si="5"/>
        <v>#REF!</v>
      </c>
      <c r="AE21" s="97" t="e">
        <f t="shared" si="5"/>
        <v>#REF!</v>
      </c>
      <c r="AF21" s="97" t="e">
        <f t="shared" si="15"/>
        <v>#REF!</v>
      </c>
      <c r="AG21" s="3" t="e">
        <f t="shared" si="6"/>
        <v>#REF!</v>
      </c>
      <c r="AH21" s="16" t="e">
        <f t="shared" si="16"/>
        <v>#REF!</v>
      </c>
      <c r="AI21" s="16">
        <f t="shared" si="7"/>
        <v>1100</v>
      </c>
      <c r="AK21" s="3">
        <f t="shared" si="17"/>
        <v>770</v>
      </c>
      <c r="AL21" s="204">
        <f t="shared" si="18"/>
        <v>770</v>
      </c>
    </row>
    <row r="22" spans="1:38" ht="13.5" hidden="1" outlineLevel="1" x14ac:dyDescent="0.15">
      <c r="A22" s="26">
        <v>1021</v>
      </c>
      <c r="B22" s="20" t="s">
        <v>4</v>
      </c>
      <c r="C22" s="16">
        <v>850</v>
      </c>
      <c r="D22" s="3">
        <v>40</v>
      </c>
      <c r="E22" s="3"/>
      <c r="F22" s="102"/>
      <c r="G22" s="104" t="s">
        <v>481</v>
      </c>
      <c r="H22" s="104" t="s">
        <v>668</v>
      </c>
      <c r="I22" s="21">
        <f t="shared" si="8"/>
        <v>17940</v>
      </c>
      <c r="J22" s="3">
        <v>18000</v>
      </c>
      <c r="K22" s="15">
        <v>0.15</v>
      </c>
      <c r="L22" s="15"/>
      <c r="M22" s="58"/>
      <c r="N22" s="58">
        <v>0.03</v>
      </c>
      <c r="O22" s="92">
        <f t="shared" si="9"/>
        <v>40.133779264214049</v>
      </c>
      <c r="P22" s="92" t="e">
        <f t="shared" si="0"/>
        <v>#REF!</v>
      </c>
      <c r="Q22" s="92" t="e">
        <f t="shared" si="1"/>
        <v>#REF!</v>
      </c>
      <c r="R22" s="92">
        <f t="shared" si="10"/>
        <v>0</v>
      </c>
      <c r="S22" s="92" t="e">
        <f t="shared" si="11"/>
        <v>#REF!</v>
      </c>
      <c r="T22" s="3" t="e">
        <f>#REF!</f>
        <v>#REF!</v>
      </c>
      <c r="U22" s="3" t="e">
        <f>#REF!*D22</f>
        <v>#REF!</v>
      </c>
      <c r="V22" s="3">
        <f t="shared" si="12"/>
        <v>51</v>
      </c>
      <c r="W22" s="37" t="e">
        <f t="shared" si="13"/>
        <v>#REF!</v>
      </c>
      <c r="X22" s="60" t="e">
        <f>#REF!</f>
        <v>#REF!</v>
      </c>
      <c r="Y22" s="37" t="e">
        <f t="shared" si="2"/>
        <v>#REF!</v>
      </c>
      <c r="Z22" s="16" t="e">
        <f t="shared" si="3"/>
        <v>#REF!</v>
      </c>
      <c r="AA22" s="36" t="e">
        <f t="shared" si="4"/>
        <v>#REF!</v>
      </c>
      <c r="AC22" s="16" t="e">
        <f t="shared" si="14"/>
        <v>#REF!</v>
      </c>
      <c r="AD22" s="3" t="e">
        <f t="shared" si="5"/>
        <v>#REF!</v>
      </c>
      <c r="AE22" s="97" t="e">
        <f t="shared" si="5"/>
        <v>#REF!</v>
      </c>
      <c r="AF22" s="97" t="e">
        <f t="shared" si="15"/>
        <v>#REF!</v>
      </c>
      <c r="AG22" s="3" t="e">
        <f>AE22+AF22</f>
        <v>#REF!</v>
      </c>
      <c r="AH22" s="16" t="e">
        <f t="shared" si="16"/>
        <v>#REF!</v>
      </c>
      <c r="AI22" s="16">
        <f t="shared" si="7"/>
        <v>850</v>
      </c>
      <c r="AK22" s="3">
        <f t="shared" si="17"/>
        <v>595</v>
      </c>
      <c r="AL22" s="204">
        <f t="shared" si="18"/>
        <v>595</v>
      </c>
    </row>
    <row r="23" spans="1:38" ht="23.25" hidden="1" outlineLevel="1" x14ac:dyDescent="0.15">
      <c r="A23" s="26">
        <v>1022</v>
      </c>
      <c r="B23" s="20" t="s">
        <v>774</v>
      </c>
      <c r="C23" s="16">
        <v>420</v>
      </c>
      <c r="D23" s="3">
        <v>20</v>
      </c>
      <c r="E23" s="3"/>
      <c r="F23" s="102"/>
      <c r="G23" s="104" t="s">
        <v>481</v>
      </c>
      <c r="H23" s="104" t="s">
        <v>668</v>
      </c>
      <c r="I23" s="21">
        <f t="shared" si="8"/>
        <v>17940</v>
      </c>
      <c r="J23" s="3">
        <v>18000</v>
      </c>
      <c r="K23" s="15">
        <v>0.15</v>
      </c>
      <c r="L23" s="15"/>
      <c r="M23" s="58"/>
      <c r="N23" s="58">
        <v>0.03</v>
      </c>
      <c r="O23" s="92">
        <f t="shared" si="9"/>
        <v>20.066889632107024</v>
      </c>
      <c r="P23" s="92" t="e">
        <f t="shared" si="0"/>
        <v>#REF!</v>
      </c>
      <c r="Q23" s="92" t="e">
        <f t="shared" si="1"/>
        <v>#REF!</v>
      </c>
      <c r="R23" s="92">
        <f t="shared" si="10"/>
        <v>0</v>
      </c>
      <c r="S23" s="92" t="e">
        <f t="shared" si="11"/>
        <v>#REF!</v>
      </c>
      <c r="T23" s="3" t="e">
        <f>#REF!</f>
        <v>#REF!</v>
      </c>
      <c r="U23" s="3" t="e">
        <f>#REF!*D23</f>
        <v>#REF!</v>
      </c>
      <c r="V23" s="3">
        <f t="shared" si="12"/>
        <v>25.2</v>
      </c>
      <c r="W23" s="37" t="e">
        <f t="shared" si="13"/>
        <v>#REF!</v>
      </c>
      <c r="X23" s="60" t="e">
        <f>#REF!</f>
        <v>#REF!</v>
      </c>
      <c r="Y23" s="37" t="e">
        <f t="shared" si="2"/>
        <v>#REF!</v>
      </c>
      <c r="Z23" s="16" t="e">
        <f t="shared" si="3"/>
        <v>#REF!</v>
      </c>
      <c r="AA23" s="36" t="e">
        <f t="shared" si="4"/>
        <v>#REF!</v>
      </c>
      <c r="AC23" s="16" t="e">
        <f t="shared" si="14"/>
        <v>#REF!</v>
      </c>
      <c r="AD23" s="3" t="e">
        <f t="shared" si="5"/>
        <v>#REF!</v>
      </c>
      <c r="AE23" s="97" t="e">
        <f t="shared" si="5"/>
        <v>#REF!</v>
      </c>
      <c r="AF23" s="97" t="e">
        <f t="shared" si="15"/>
        <v>#REF!</v>
      </c>
      <c r="AG23" s="3" t="e">
        <f t="shared" ref="AG23:AG56" si="20">AE23+AF23</f>
        <v>#REF!</v>
      </c>
      <c r="AH23" s="16" t="e">
        <f t="shared" si="16"/>
        <v>#REF!</v>
      </c>
      <c r="AI23" s="16">
        <f t="shared" si="7"/>
        <v>420</v>
      </c>
      <c r="AK23" s="3">
        <f t="shared" si="17"/>
        <v>295</v>
      </c>
      <c r="AL23" s="204">
        <f t="shared" si="18"/>
        <v>294</v>
      </c>
    </row>
    <row r="24" spans="1:38" ht="13.5" hidden="1" outlineLevel="1" x14ac:dyDescent="0.15">
      <c r="A24" s="26">
        <v>1023</v>
      </c>
      <c r="B24" s="20" t="s">
        <v>5</v>
      </c>
      <c r="C24" s="16">
        <v>1120</v>
      </c>
      <c r="D24" s="3">
        <v>60</v>
      </c>
      <c r="E24" s="3"/>
      <c r="F24" s="102"/>
      <c r="G24" s="104">
        <v>214</v>
      </c>
      <c r="H24" s="104" t="s">
        <v>664</v>
      </c>
      <c r="I24" s="21">
        <f t="shared" si="8"/>
        <v>17940</v>
      </c>
      <c r="J24" s="3">
        <v>18000</v>
      </c>
      <c r="K24" s="15">
        <v>0.15</v>
      </c>
      <c r="L24" s="15"/>
      <c r="M24" s="58"/>
      <c r="N24" s="58">
        <v>0.03</v>
      </c>
      <c r="O24" s="92">
        <f t="shared" si="9"/>
        <v>60.200668896321069</v>
      </c>
      <c r="P24" s="92" t="e">
        <f t="shared" si="0"/>
        <v>#REF!</v>
      </c>
      <c r="Q24" s="92" t="e">
        <f t="shared" si="1"/>
        <v>#REF!</v>
      </c>
      <c r="R24" s="92">
        <f t="shared" si="10"/>
        <v>0</v>
      </c>
      <c r="S24" s="92" t="e">
        <f t="shared" si="11"/>
        <v>#REF!</v>
      </c>
      <c r="T24" s="3" t="e">
        <f>#REF!</f>
        <v>#REF!</v>
      </c>
      <c r="U24" s="3" t="e">
        <f>#REF!*D24</f>
        <v>#REF!</v>
      </c>
      <c r="V24" s="3">
        <f t="shared" si="12"/>
        <v>67.2</v>
      </c>
      <c r="W24" s="37" t="e">
        <f t="shared" si="13"/>
        <v>#REF!</v>
      </c>
      <c r="X24" s="60" t="e">
        <f>#REF!</f>
        <v>#REF!</v>
      </c>
      <c r="Y24" s="37" t="e">
        <f t="shared" si="2"/>
        <v>#REF!</v>
      </c>
      <c r="Z24" s="16" t="e">
        <f t="shared" si="3"/>
        <v>#REF!</v>
      </c>
      <c r="AA24" s="36" t="e">
        <f t="shared" si="4"/>
        <v>#REF!</v>
      </c>
      <c r="AC24" s="16" t="e">
        <f t="shared" si="14"/>
        <v>#REF!</v>
      </c>
      <c r="AD24" s="3" t="e">
        <f t="shared" si="5"/>
        <v>#REF!</v>
      </c>
      <c r="AE24" s="97" t="e">
        <f t="shared" si="5"/>
        <v>#REF!</v>
      </c>
      <c r="AF24" s="97" t="e">
        <f t="shared" si="15"/>
        <v>#REF!</v>
      </c>
      <c r="AG24" s="3" t="e">
        <f t="shared" si="20"/>
        <v>#REF!</v>
      </c>
      <c r="AH24" s="16" t="e">
        <f t="shared" si="16"/>
        <v>#REF!</v>
      </c>
      <c r="AI24" s="16">
        <f t="shared" si="7"/>
        <v>1120</v>
      </c>
      <c r="AK24" s="3">
        <f t="shared" si="17"/>
        <v>785</v>
      </c>
      <c r="AL24" s="204">
        <f t="shared" si="18"/>
        <v>784</v>
      </c>
    </row>
    <row r="25" spans="1:38" ht="13.5" hidden="1" outlineLevel="1" x14ac:dyDescent="0.15">
      <c r="A25" s="26">
        <v>1027</v>
      </c>
      <c r="B25" s="20" t="s">
        <v>105</v>
      </c>
      <c r="C25" s="16">
        <v>1000</v>
      </c>
      <c r="D25" s="3">
        <v>40</v>
      </c>
      <c r="E25" s="3">
        <v>5</v>
      </c>
      <c r="F25" s="103" t="s">
        <v>167</v>
      </c>
      <c r="G25" s="104" t="s">
        <v>752</v>
      </c>
      <c r="H25" s="104" t="s">
        <v>670</v>
      </c>
      <c r="I25" s="21">
        <f t="shared" si="8"/>
        <v>17940</v>
      </c>
      <c r="J25" s="3">
        <v>0</v>
      </c>
      <c r="K25" s="15">
        <v>0.15</v>
      </c>
      <c r="L25" s="15">
        <v>0.4</v>
      </c>
      <c r="M25" s="58"/>
      <c r="N25" s="58">
        <v>0.03</v>
      </c>
      <c r="O25" s="92">
        <f t="shared" si="9"/>
        <v>0</v>
      </c>
      <c r="P25" s="92" t="e">
        <f t="shared" si="0"/>
        <v>#REF!</v>
      </c>
      <c r="Q25" s="92" t="e">
        <f t="shared" si="1"/>
        <v>#REF!</v>
      </c>
      <c r="R25" s="92">
        <f t="shared" si="10"/>
        <v>0</v>
      </c>
      <c r="S25" s="92" t="e">
        <f t="shared" si="11"/>
        <v>#REF!</v>
      </c>
      <c r="T25" s="3" t="e">
        <f>#REF!</f>
        <v>#REF!</v>
      </c>
      <c r="U25" s="3" t="e">
        <f>#REF!*D25</f>
        <v>#REF!</v>
      </c>
      <c r="V25" s="3">
        <f t="shared" si="12"/>
        <v>60</v>
      </c>
      <c r="W25" s="37" t="e">
        <f t="shared" si="13"/>
        <v>#REF!</v>
      </c>
      <c r="X25" s="60" t="e">
        <f>#REF!</f>
        <v>#REF!</v>
      </c>
      <c r="Y25" s="37" t="e">
        <f t="shared" ref="Y25:Y26" si="21">21000/I25*D25*X25</f>
        <v>#REF!</v>
      </c>
      <c r="Z25" s="16" t="e">
        <f t="shared" si="3"/>
        <v>#REF!</v>
      </c>
      <c r="AA25" s="36" t="e">
        <f t="shared" si="4"/>
        <v>#REF!</v>
      </c>
      <c r="AC25" s="16" t="e">
        <f t="shared" si="14"/>
        <v>#REF!</v>
      </c>
      <c r="AD25" s="3" t="e">
        <f t="shared" si="5"/>
        <v>#REF!</v>
      </c>
      <c r="AE25" s="97" t="e">
        <f t="shared" si="5"/>
        <v>#REF!</v>
      </c>
      <c r="AF25" s="97" t="e">
        <f t="shared" si="15"/>
        <v>#REF!</v>
      </c>
      <c r="AG25" s="3" t="e">
        <f t="shared" si="20"/>
        <v>#REF!</v>
      </c>
      <c r="AH25" s="16" t="e">
        <f t="shared" si="16"/>
        <v>#REF!</v>
      </c>
      <c r="AI25" s="16">
        <f t="shared" si="7"/>
        <v>1000</v>
      </c>
      <c r="AK25" s="3">
        <f t="shared" si="17"/>
        <v>700</v>
      </c>
      <c r="AL25" s="204">
        <f t="shared" si="18"/>
        <v>700</v>
      </c>
    </row>
    <row r="26" spans="1:38" ht="13.5" hidden="1" outlineLevel="1" x14ac:dyDescent="0.15">
      <c r="A26" s="26">
        <v>1029</v>
      </c>
      <c r="B26" s="20" t="s">
        <v>6</v>
      </c>
      <c r="C26" s="16">
        <v>1000</v>
      </c>
      <c r="D26" s="3">
        <v>40</v>
      </c>
      <c r="E26" s="3"/>
      <c r="F26" s="102"/>
      <c r="G26" s="104">
        <v>106</v>
      </c>
      <c r="H26" s="104" t="s">
        <v>436</v>
      </c>
      <c r="I26" s="21">
        <f t="shared" si="8"/>
        <v>17940</v>
      </c>
      <c r="J26" s="3">
        <v>0</v>
      </c>
      <c r="K26" s="15">
        <v>0.15</v>
      </c>
      <c r="L26" s="15">
        <v>0.4</v>
      </c>
      <c r="M26" s="58"/>
      <c r="N26" s="58">
        <v>0.03</v>
      </c>
      <c r="O26" s="92">
        <f t="shared" si="9"/>
        <v>0</v>
      </c>
      <c r="P26" s="92" t="e">
        <f t="shared" si="0"/>
        <v>#REF!</v>
      </c>
      <c r="Q26" s="92" t="e">
        <f t="shared" si="1"/>
        <v>#REF!</v>
      </c>
      <c r="R26" s="92">
        <f t="shared" si="10"/>
        <v>0</v>
      </c>
      <c r="S26" s="92" t="e">
        <f t="shared" si="11"/>
        <v>#REF!</v>
      </c>
      <c r="T26" s="3" t="e">
        <f>#REF!</f>
        <v>#REF!</v>
      </c>
      <c r="U26" s="3" t="e">
        <f>#REF!*D26</f>
        <v>#REF!</v>
      </c>
      <c r="V26" s="3">
        <f t="shared" si="12"/>
        <v>60</v>
      </c>
      <c r="W26" s="37" t="e">
        <f t="shared" si="13"/>
        <v>#REF!</v>
      </c>
      <c r="X26" s="60" t="e">
        <f>#REF!</f>
        <v>#REF!</v>
      </c>
      <c r="Y26" s="37" t="e">
        <f t="shared" si="21"/>
        <v>#REF!</v>
      </c>
      <c r="Z26" s="16" t="e">
        <f t="shared" si="3"/>
        <v>#REF!</v>
      </c>
      <c r="AA26" s="36" t="e">
        <f t="shared" si="4"/>
        <v>#REF!</v>
      </c>
      <c r="AC26" s="16" t="e">
        <f t="shared" si="14"/>
        <v>#REF!</v>
      </c>
      <c r="AD26" s="3" t="e">
        <f t="shared" si="5"/>
        <v>#REF!</v>
      </c>
      <c r="AE26" s="97" t="e">
        <f t="shared" si="5"/>
        <v>#REF!</v>
      </c>
      <c r="AF26" s="97" t="e">
        <f t="shared" si="15"/>
        <v>#REF!</v>
      </c>
      <c r="AG26" s="3" t="e">
        <f t="shared" si="20"/>
        <v>#REF!</v>
      </c>
      <c r="AH26" s="16" t="e">
        <f t="shared" si="16"/>
        <v>#REF!</v>
      </c>
      <c r="AI26" s="16">
        <f t="shared" si="7"/>
        <v>1000</v>
      </c>
      <c r="AK26" s="3">
        <f t="shared" si="17"/>
        <v>700</v>
      </c>
      <c r="AL26" s="204">
        <f t="shared" si="18"/>
        <v>700</v>
      </c>
    </row>
    <row r="27" spans="1:38" ht="13.5" hidden="1" outlineLevel="1" x14ac:dyDescent="0.15">
      <c r="A27" s="26">
        <v>1033</v>
      </c>
      <c r="B27" s="20" t="s">
        <v>7</v>
      </c>
      <c r="C27" s="16">
        <v>1000</v>
      </c>
      <c r="D27" s="3">
        <v>40</v>
      </c>
      <c r="E27" s="3"/>
      <c r="F27" s="102"/>
      <c r="G27" s="104" t="s">
        <v>497</v>
      </c>
      <c r="H27" s="104" t="s">
        <v>498</v>
      </c>
      <c r="I27" s="21">
        <f t="shared" si="8"/>
        <v>17940</v>
      </c>
      <c r="J27" s="3">
        <v>21000</v>
      </c>
      <c r="K27" s="15">
        <v>0.15</v>
      </c>
      <c r="L27" s="15"/>
      <c r="M27" s="58"/>
      <c r="N27" s="58">
        <v>0.03</v>
      </c>
      <c r="O27" s="92">
        <f t="shared" si="9"/>
        <v>46.822742474916396</v>
      </c>
      <c r="P27" s="92" t="e">
        <f t="shared" si="0"/>
        <v>#REF!</v>
      </c>
      <c r="Q27" s="92" t="e">
        <f t="shared" si="1"/>
        <v>#REF!</v>
      </c>
      <c r="R27" s="92">
        <f t="shared" si="10"/>
        <v>0</v>
      </c>
      <c r="S27" s="92" t="e">
        <f t="shared" si="11"/>
        <v>#REF!</v>
      </c>
      <c r="T27" s="3" t="e">
        <f>#REF!</f>
        <v>#REF!</v>
      </c>
      <c r="U27" s="3" t="e">
        <f>#REF!*D27</f>
        <v>#REF!</v>
      </c>
      <c r="V27" s="3">
        <f t="shared" si="12"/>
        <v>60</v>
      </c>
      <c r="W27" s="37" t="e">
        <f t="shared" si="13"/>
        <v>#REF!</v>
      </c>
      <c r="X27" s="60" t="e">
        <f>#REF!</f>
        <v>#REF!</v>
      </c>
      <c r="Y27" s="37" t="e">
        <f t="shared" si="2"/>
        <v>#REF!</v>
      </c>
      <c r="Z27" s="16" t="e">
        <f t="shared" si="3"/>
        <v>#REF!</v>
      </c>
      <c r="AA27" s="36" t="e">
        <f t="shared" si="4"/>
        <v>#REF!</v>
      </c>
      <c r="AC27" s="16" t="e">
        <f t="shared" si="14"/>
        <v>#REF!</v>
      </c>
      <c r="AD27" s="3" t="e">
        <f t="shared" si="5"/>
        <v>#REF!</v>
      </c>
      <c r="AE27" s="97" t="e">
        <f t="shared" si="5"/>
        <v>#REF!</v>
      </c>
      <c r="AF27" s="97" t="e">
        <f t="shared" si="15"/>
        <v>#REF!</v>
      </c>
      <c r="AG27" s="3" t="e">
        <f t="shared" si="20"/>
        <v>#REF!</v>
      </c>
      <c r="AH27" s="16" t="e">
        <f t="shared" si="16"/>
        <v>#REF!</v>
      </c>
      <c r="AI27" s="16">
        <f t="shared" si="7"/>
        <v>1000</v>
      </c>
      <c r="AK27" s="3">
        <f t="shared" si="17"/>
        <v>700</v>
      </c>
      <c r="AL27" s="204">
        <f t="shared" si="18"/>
        <v>700</v>
      </c>
    </row>
    <row r="28" spans="1:38" ht="13.5" hidden="1" outlineLevel="1" x14ac:dyDescent="0.15">
      <c r="A28" s="26">
        <v>1037</v>
      </c>
      <c r="B28" s="20" t="s">
        <v>263</v>
      </c>
      <c r="C28" s="16">
        <v>1800</v>
      </c>
      <c r="D28" s="3">
        <v>40</v>
      </c>
      <c r="E28" s="3"/>
      <c r="F28" s="102"/>
      <c r="G28" s="104">
        <v>106</v>
      </c>
      <c r="H28" s="104" t="s">
        <v>338</v>
      </c>
      <c r="I28" s="21">
        <f t="shared" si="8"/>
        <v>17940</v>
      </c>
      <c r="J28" s="3">
        <v>0</v>
      </c>
      <c r="K28" s="15">
        <v>0.15</v>
      </c>
      <c r="L28" s="15">
        <v>0.4</v>
      </c>
      <c r="M28" s="58"/>
      <c r="N28" s="58">
        <v>0.03</v>
      </c>
      <c r="O28" s="92">
        <f t="shared" si="9"/>
        <v>0</v>
      </c>
      <c r="P28" s="92" t="e">
        <f t="shared" si="0"/>
        <v>#REF!</v>
      </c>
      <c r="Q28" s="92" t="e">
        <f t="shared" si="1"/>
        <v>#REF!</v>
      </c>
      <c r="R28" s="92">
        <f t="shared" si="10"/>
        <v>0</v>
      </c>
      <c r="S28" s="92" t="e">
        <f t="shared" si="11"/>
        <v>#REF!</v>
      </c>
      <c r="T28" s="3" t="e">
        <f>#REF!</f>
        <v>#REF!</v>
      </c>
      <c r="U28" s="3" t="e">
        <f>#REF!*D28</f>
        <v>#REF!</v>
      </c>
      <c r="V28" s="3">
        <f t="shared" si="12"/>
        <v>108</v>
      </c>
      <c r="W28" s="37" t="e">
        <f t="shared" si="13"/>
        <v>#REF!</v>
      </c>
      <c r="X28" s="60" t="e">
        <f>#REF!</f>
        <v>#REF!</v>
      </c>
      <c r="Y28" s="37" t="e">
        <f>21000/I28*D28*X28</f>
        <v>#REF!</v>
      </c>
      <c r="Z28" s="16" t="e">
        <f t="shared" si="3"/>
        <v>#REF!</v>
      </c>
      <c r="AA28" s="36" t="e">
        <f t="shared" si="4"/>
        <v>#REF!</v>
      </c>
      <c r="AC28" s="16" t="e">
        <f t="shared" si="14"/>
        <v>#REF!</v>
      </c>
      <c r="AD28" s="3" t="e">
        <f t="shared" si="5"/>
        <v>#REF!</v>
      </c>
      <c r="AE28" s="97" t="e">
        <f t="shared" si="5"/>
        <v>#REF!</v>
      </c>
      <c r="AF28" s="97" t="e">
        <f t="shared" si="15"/>
        <v>#REF!</v>
      </c>
      <c r="AG28" s="3" t="e">
        <f t="shared" si="20"/>
        <v>#REF!</v>
      </c>
      <c r="AH28" s="16" t="e">
        <f t="shared" si="16"/>
        <v>#REF!</v>
      </c>
      <c r="AI28" s="16">
        <f t="shared" si="7"/>
        <v>1800</v>
      </c>
      <c r="AK28" s="3">
        <f t="shared" si="17"/>
        <v>1260</v>
      </c>
      <c r="AL28" s="204">
        <f t="shared" si="18"/>
        <v>1260</v>
      </c>
    </row>
    <row r="29" spans="1:38" ht="13.5" hidden="1" outlineLevel="1" x14ac:dyDescent="0.15">
      <c r="A29" s="26">
        <v>1039</v>
      </c>
      <c r="B29" s="20" t="s">
        <v>106</v>
      </c>
      <c r="C29" s="16">
        <v>1000</v>
      </c>
      <c r="D29" s="3">
        <v>40</v>
      </c>
      <c r="E29" s="3"/>
      <c r="F29" s="102"/>
      <c r="G29" s="104">
        <v>106</v>
      </c>
      <c r="H29" s="104" t="s">
        <v>556</v>
      </c>
      <c r="I29" s="21">
        <f t="shared" si="8"/>
        <v>17940</v>
      </c>
      <c r="J29" s="3">
        <v>0</v>
      </c>
      <c r="K29" s="15">
        <v>0.15</v>
      </c>
      <c r="L29" s="15">
        <v>0.4</v>
      </c>
      <c r="M29" s="58"/>
      <c r="N29" s="58">
        <v>0.03</v>
      </c>
      <c r="O29" s="92">
        <f t="shared" si="9"/>
        <v>0</v>
      </c>
      <c r="P29" s="92" t="e">
        <f t="shared" si="0"/>
        <v>#REF!</v>
      </c>
      <c r="Q29" s="92" t="e">
        <f t="shared" si="1"/>
        <v>#REF!</v>
      </c>
      <c r="R29" s="92">
        <f t="shared" si="10"/>
        <v>0</v>
      </c>
      <c r="S29" s="92" t="e">
        <f t="shared" si="11"/>
        <v>#REF!</v>
      </c>
      <c r="T29" s="3" t="e">
        <f>#REF!</f>
        <v>#REF!</v>
      </c>
      <c r="U29" s="3" t="e">
        <f>#REF!*D29</f>
        <v>#REF!</v>
      </c>
      <c r="V29" s="3">
        <f t="shared" si="12"/>
        <v>60</v>
      </c>
      <c r="W29" s="37" t="e">
        <f t="shared" si="13"/>
        <v>#REF!</v>
      </c>
      <c r="X29" s="60" t="e">
        <f>#REF!</f>
        <v>#REF!</v>
      </c>
      <c r="Y29" s="37" t="e">
        <f>21000/I29*D29*X29</f>
        <v>#REF!</v>
      </c>
      <c r="Z29" s="16" t="e">
        <f t="shared" si="3"/>
        <v>#REF!</v>
      </c>
      <c r="AA29" s="36" t="e">
        <f t="shared" si="4"/>
        <v>#REF!</v>
      </c>
      <c r="AC29" s="16" t="e">
        <f t="shared" si="14"/>
        <v>#REF!</v>
      </c>
      <c r="AD29" s="3" t="e">
        <f t="shared" si="5"/>
        <v>#REF!</v>
      </c>
      <c r="AE29" s="97" t="e">
        <f t="shared" si="5"/>
        <v>#REF!</v>
      </c>
      <c r="AF29" s="97" t="e">
        <f t="shared" si="15"/>
        <v>#REF!</v>
      </c>
      <c r="AG29" s="3" t="e">
        <f t="shared" si="20"/>
        <v>#REF!</v>
      </c>
      <c r="AH29" s="16" t="e">
        <f t="shared" si="16"/>
        <v>#REF!</v>
      </c>
      <c r="AI29" s="16">
        <f t="shared" si="7"/>
        <v>1000</v>
      </c>
      <c r="AK29" s="3">
        <f t="shared" si="17"/>
        <v>700</v>
      </c>
      <c r="AL29" s="204">
        <f t="shared" si="18"/>
        <v>700</v>
      </c>
    </row>
    <row r="30" spans="1:38" ht="13.5" hidden="1" outlineLevel="1" x14ac:dyDescent="0.15">
      <c r="A30" s="26">
        <v>10072</v>
      </c>
      <c r="B30" s="20" t="s">
        <v>221</v>
      </c>
      <c r="C30" s="16">
        <v>1800</v>
      </c>
      <c r="D30" s="3">
        <v>40</v>
      </c>
      <c r="E30" s="3"/>
      <c r="F30" s="102"/>
      <c r="G30" s="104">
        <v>106</v>
      </c>
      <c r="H30" s="104" t="s">
        <v>766</v>
      </c>
      <c r="I30" s="21">
        <f t="shared" si="8"/>
        <v>17940</v>
      </c>
      <c r="J30" s="3">
        <v>0</v>
      </c>
      <c r="K30" s="15">
        <v>0.15</v>
      </c>
      <c r="L30" s="15">
        <v>0.4</v>
      </c>
      <c r="M30" s="58"/>
      <c r="N30" s="58">
        <v>0.03</v>
      </c>
      <c r="O30" s="92">
        <f t="shared" si="9"/>
        <v>0</v>
      </c>
      <c r="P30" s="92" t="e">
        <f t="shared" si="0"/>
        <v>#REF!</v>
      </c>
      <c r="Q30" s="92" t="e">
        <f t="shared" si="1"/>
        <v>#REF!</v>
      </c>
      <c r="R30" s="92">
        <f t="shared" si="10"/>
        <v>0</v>
      </c>
      <c r="S30" s="92" t="e">
        <f t="shared" si="11"/>
        <v>#REF!</v>
      </c>
      <c r="T30" s="3" t="e">
        <f>#REF!</f>
        <v>#REF!</v>
      </c>
      <c r="U30" s="3" t="e">
        <f>#REF!*D30</f>
        <v>#REF!</v>
      </c>
      <c r="V30" s="3">
        <f t="shared" si="12"/>
        <v>108</v>
      </c>
      <c r="W30" s="37" t="e">
        <f t="shared" si="13"/>
        <v>#REF!</v>
      </c>
      <c r="X30" s="60" t="e">
        <f>#REF!</f>
        <v>#REF!</v>
      </c>
      <c r="Y30" s="37" t="e">
        <f t="shared" ref="Y30:Y31" si="22">21000/I30*D30*X30</f>
        <v>#REF!</v>
      </c>
      <c r="Z30" s="16" t="e">
        <f t="shared" si="3"/>
        <v>#REF!</v>
      </c>
      <c r="AA30" s="36" t="e">
        <f t="shared" si="4"/>
        <v>#REF!</v>
      </c>
      <c r="AC30" s="16" t="e">
        <f t="shared" si="14"/>
        <v>#REF!</v>
      </c>
      <c r="AD30" s="3" t="e">
        <f t="shared" si="5"/>
        <v>#REF!</v>
      </c>
      <c r="AE30" s="97" t="e">
        <f t="shared" si="5"/>
        <v>#REF!</v>
      </c>
      <c r="AF30" s="97" t="e">
        <f t="shared" si="15"/>
        <v>#REF!</v>
      </c>
      <c r="AG30" s="3" t="e">
        <f t="shared" si="20"/>
        <v>#REF!</v>
      </c>
      <c r="AH30" s="16" t="e">
        <f t="shared" si="16"/>
        <v>#REF!</v>
      </c>
      <c r="AI30" s="16">
        <f t="shared" si="7"/>
        <v>1800</v>
      </c>
      <c r="AK30" s="3">
        <f t="shared" si="17"/>
        <v>1260</v>
      </c>
      <c r="AL30" s="204">
        <f t="shared" si="18"/>
        <v>1260</v>
      </c>
    </row>
    <row r="31" spans="1:38" ht="13.5" hidden="1" outlineLevel="1" x14ac:dyDescent="0.15">
      <c r="A31" s="26">
        <v>10070</v>
      </c>
      <c r="B31" s="20" t="s">
        <v>215</v>
      </c>
      <c r="C31" s="16">
        <v>870</v>
      </c>
      <c r="D31" s="3">
        <v>40</v>
      </c>
      <c r="E31" s="3"/>
      <c r="F31" s="102"/>
      <c r="G31" s="104">
        <v>104</v>
      </c>
      <c r="H31" s="104" t="s">
        <v>853</v>
      </c>
      <c r="I31" s="21">
        <f t="shared" si="8"/>
        <v>17940</v>
      </c>
      <c r="J31" s="3">
        <v>0</v>
      </c>
      <c r="K31" s="15">
        <v>0.15</v>
      </c>
      <c r="L31" s="15">
        <v>0.35</v>
      </c>
      <c r="M31" s="58"/>
      <c r="N31" s="58">
        <v>0.03</v>
      </c>
      <c r="O31" s="92">
        <f t="shared" si="9"/>
        <v>0</v>
      </c>
      <c r="P31" s="92" t="e">
        <f t="shared" si="0"/>
        <v>#REF!</v>
      </c>
      <c r="Q31" s="92" t="e">
        <f t="shared" si="1"/>
        <v>#REF!</v>
      </c>
      <c r="R31" s="92">
        <f t="shared" si="10"/>
        <v>0</v>
      </c>
      <c r="S31" s="92" t="e">
        <f t="shared" si="11"/>
        <v>#REF!</v>
      </c>
      <c r="T31" s="3" t="e">
        <f>#REF!</f>
        <v>#REF!</v>
      </c>
      <c r="U31" s="3" t="e">
        <f>#REF!*D31</f>
        <v>#REF!</v>
      </c>
      <c r="V31" s="3">
        <f t="shared" si="12"/>
        <v>52.199999999999996</v>
      </c>
      <c r="W31" s="37" t="e">
        <f t="shared" si="13"/>
        <v>#REF!</v>
      </c>
      <c r="X31" s="60" t="e">
        <f>#REF!</f>
        <v>#REF!</v>
      </c>
      <c r="Y31" s="37" t="e">
        <f t="shared" si="22"/>
        <v>#REF!</v>
      </c>
      <c r="Z31" s="16" t="e">
        <f t="shared" si="3"/>
        <v>#REF!</v>
      </c>
      <c r="AA31" s="36" t="e">
        <f t="shared" si="4"/>
        <v>#REF!</v>
      </c>
      <c r="AC31" s="16" t="e">
        <f t="shared" si="14"/>
        <v>#REF!</v>
      </c>
      <c r="AD31" s="3" t="e">
        <f t="shared" si="5"/>
        <v>#REF!</v>
      </c>
      <c r="AE31" s="97" t="e">
        <f t="shared" si="5"/>
        <v>#REF!</v>
      </c>
      <c r="AF31" s="97" t="e">
        <f t="shared" si="15"/>
        <v>#REF!</v>
      </c>
      <c r="AG31" s="3" t="e">
        <f t="shared" si="20"/>
        <v>#REF!</v>
      </c>
      <c r="AH31" s="16" t="e">
        <f t="shared" si="16"/>
        <v>#REF!</v>
      </c>
      <c r="AI31" s="16">
        <f t="shared" si="7"/>
        <v>870</v>
      </c>
      <c r="AK31" s="3">
        <f t="shared" si="17"/>
        <v>610</v>
      </c>
      <c r="AL31" s="204">
        <f t="shared" si="18"/>
        <v>609</v>
      </c>
    </row>
    <row r="32" spans="1:38" ht="13.5" hidden="1" outlineLevel="1" x14ac:dyDescent="0.15">
      <c r="A32" s="26">
        <v>1046</v>
      </c>
      <c r="B32" s="20" t="s">
        <v>8</v>
      </c>
      <c r="C32" s="16">
        <v>240</v>
      </c>
      <c r="D32" s="3">
        <v>20</v>
      </c>
      <c r="E32" s="3"/>
      <c r="F32" s="102"/>
      <c r="G32" s="104">
        <v>102</v>
      </c>
      <c r="H32" s="104" t="s">
        <v>435</v>
      </c>
      <c r="I32" s="21">
        <f t="shared" si="8"/>
        <v>17940</v>
      </c>
      <c r="J32" s="3">
        <v>25000</v>
      </c>
      <c r="K32" s="15">
        <v>0.15</v>
      </c>
      <c r="L32" s="15"/>
      <c r="M32" s="58"/>
      <c r="N32" s="58">
        <v>0.03</v>
      </c>
      <c r="O32" s="92">
        <f t="shared" si="9"/>
        <v>27.87068004459309</v>
      </c>
      <c r="P32" s="92" t="e">
        <f t="shared" si="0"/>
        <v>#REF!</v>
      </c>
      <c r="Q32" s="92" t="e">
        <f t="shared" si="1"/>
        <v>#REF!</v>
      </c>
      <c r="R32" s="92">
        <f t="shared" si="10"/>
        <v>0</v>
      </c>
      <c r="S32" s="92" t="e">
        <f t="shared" si="11"/>
        <v>#REF!</v>
      </c>
      <c r="T32" s="3" t="e">
        <f>#REF!</f>
        <v>#REF!</v>
      </c>
      <c r="U32" s="3" t="e">
        <f>#REF!*D32</f>
        <v>#REF!</v>
      </c>
      <c r="V32" s="3">
        <f t="shared" si="12"/>
        <v>14.399999999999999</v>
      </c>
      <c r="W32" s="37" t="e">
        <f t="shared" si="13"/>
        <v>#REF!</v>
      </c>
      <c r="X32" s="60" t="e">
        <f>#REF!</f>
        <v>#REF!</v>
      </c>
      <c r="Y32" s="37" t="e">
        <f t="shared" si="2"/>
        <v>#REF!</v>
      </c>
      <c r="Z32" s="16" t="e">
        <f t="shared" si="3"/>
        <v>#REF!</v>
      </c>
      <c r="AA32" s="36" t="e">
        <f t="shared" si="4"/>
        <v>#REF!</v>
      </c>
      <c r="AC32" s="16" t="e">
        <f t="shared" si="14"/>
        <v>#REF!</v>
      </c>
      <c r="AD32" s="3" t="e">
        <f t="shared" si="5"/>
        <v>#REF!</v>
      </c>
      <c r="AE32" s="97" t="e">
        <f t="shared" si="5"/>
        <v>#REF!</v>
      </c>
      <c r="AF32" s="97" t="e">
        <f t="shared" si="15"/>
        <v>#REF!</v>
      </c>
      <c r="AG32" s="3" t="e">
        <f t="shared" si="20"/>
        <v>#REF!</v>
      </c>
      <c r="AH32" s="16" t="e">
        <f t="shared" si="16"/>
        <v>#REF!</v>
      </c>
      <c r="AI32" s="16">
        <f t="shared" si="7"/>
        <v>240</v>
      </c>
      <c r="AK32" s="3">
        <f t="shared" si="17"/>
        <v>170</v>
      </c>
      <c r="AL32" s="204">
        <f t="shared" si="18"/>
        <v>168</v>
      </c>
    </row>
    <row r="33" spans="1:95" ht="25.5" hidden="1" outlineLevel="1" x14ac:dyDescent="0.15">
      <c r="A33" s="26">
        <v>1047</v>
      </c>
      <c r="B33" s="20" t="s">
        <v>131</v>
      </c>
      <c r="C33" s="16">
        <v>600</v>
      </c>
      <c r="D33" s="3">
        <v>40</v>
      </c>
      <c r="E33" s="3"/>
      <c r="F33" s="102"/>
      <c r="G33" s="104">
        <v>102</v>
      </c>
      <c r="H33" s="104" t="s">
        <v>435</v>
      </c>
      <c r="I33" s="21">
        <f t="shared" si="8"/>
        <v>17940</v>
      </c>
      <c r="J33" s="3">
        <v>25000</v>
      </c>
      <c r="K33" s="15">
        <v>0.15</v>
      </c>
      <c r="L33" s="15"/>
      <c r="M33" s="58"/>
      <c r="N33" s="58">
        <v>0.03</v>
      </c>
      <c r="O33" s="92">
        <f t="shared" si="9"/>
        <v>55.74136008918618</v>
      </c>
      <c r="P33" s="92" t="e">
        <f t="shared" si="0"/>
        <v>#REF!</v>
      </c>
      <c r="Q33" s="92" t="e">
        <f t="shared" si="1"/>
        <v>#REF!</v>
      </c>
      <c r="R33" s="92">
        <f t="shared" si="10"/>
        <v>0</v>
      </c>
      <c r="S33" s="92" t="e">
        <f t="shared" si="11"/>
        <v>#REF!</v>
      </c>
      <c r="T33" s="3" t="e">
        <f>#REF!</f>
        <v>#REF!</v>
      </c>
      <c r="U33" s="3" t="e">
        <f>#REF!*D33</f>
        <v>#REF!</v>
      </c>
      <c r="V33" s="3">
        <f t="shared" si="12"/>
        <v>36</v>
      </c>
      <c r="W33" s="37" t="e">
        <f t="shared" si="13"/>
        <v>#REF!</v>
      </c>
      <c r="X33" s="60" t="e">
        <f>#REF!</f>
        <v>#REF!</v>
      </c>
      <c r="Y33" s="37" t="e">
        <f t="shared" ref="Y33:Y35" si="23">21000/I33*D33*X33</f>
        <v>#REF!</v>
      </c>
      <c r="Z33" s="16" t="e">
        <f t="shared" si="3"/>
        <v>#REF!</v>
      </c>
      <c r="AA33" s="36" t="e">
        <f t="shared" si="4"/>
        <v>#REF!</v>
      </c>
      <c r="AC33" s="16" t="e">
        <f t="shared" si="14"/>
        <v>#REF!</v>
      </c>
      <c r="AD33" s="3" t="e">
        <f t="shared" si="5"/>
        <v>#REF!</v>
      </c>
      <c r="AE33" s="97" t="e">
        <f t="shared" si="5"/>
        <v>#REF!</v>
      </c>
      <c r="AF33" s="97" t="e">
        <f t="shared" si="15"/>
        <v>#REF!</v>
      </c>
      <c r="AG33" s="3" t="e">
        <f t="shared" si="20"/>
        <v>#REF!</v>
      </c>
      <c r="AH33" s="16" t="e">
        <f t="shared" si="16"/>
        <v>#REF!</v>
      </c>
      <c r="AI33" s="16">
        <f t="shared" si="7"/>
        <v>600</v>
      </c>
      <c r="AK33" s="3">
        <f t="shared" si="17"/>
        <v>420</v>
      </c>
      <c r="AL33" s="204">
        <f t="shared" si="18"/>
        <v>420</v>
      </c>
    </row>
    <row r="34" spans="1:95" ht="13.5" hidden="1" outlineLevel="1" x14ac:dyDescent="0.15">
      <c r="A34" s="26" t="s">
        <v>9</v>
      </c>
      <c r="B34" s="20" t="s">
        <v>171</v>
      </c>
      <c r="C34" s="16">
        <v>420</v>
      </c>
      <c r="D34" s="3">
        <v>15</v>
      </c>
      <c r="E34" s="3"/>
      <c r="F34" s="102"/>
      <c r="G34" s="104">
        <v>102</v>
      </c>
      <c r="H34" s="104" t="s">
        <v>435</v>
      </c>
      <c r="I34" s="21">
        <f t="shared" si="8"/>
        <v>17940</v>
      </c>
      <c r="J34" s="3">
        <v>25000</v>
      </c>
      <c r="K34" s="15">
        <v>0.15</v>
      </c>
      <c r="L34" s="15"/>
      <c r="M34" s="58"/>
      <c r="N34" s="58">
        <v>0.03</v>
      </c>
      <c r="O34" s="92">
        <f t="shared" si="9"/>
        <v>20.903010033444819</v>
      </c>
      <c r="P34" s="92" t="e">
        <f t="shared" si="0"/>
        <v>#REF!</v>
      </c>
      <c r="Q34" s="92" t="e">
        <f t="shared" si="1"/>
        <v>#REF!</v>
      </c>
      <c r="R34" s="92">
        <f t="shared" si="10"/>
        <v>0</v>
      </c>
      <c r="S34" s="92" t="e">
        <f t="shared" si="11"/>
        <v>#REF!</v>
      </c>
      <c r="T34" s="3" t="e">
        <f>#REF!</f>
        <v>#REF!</v>
      </c>
      <c r="U34" s="3" t="e">
        <f>#REF!*D34</f>
        <v>#REF!</v>
      </c>
      <c r="V34" s="3">
        <f t="shared" si="12"/>
        <v>25.2</v>
      </c>
      <c r="W34" s="37" t="e">
        <f t="shared" si="13"/>
        <v>#REF!</v>
      </c>
      <c r="X34" s="60" t="e">
        <f>#REF!</f>
        <v>#REF!</v>
      </c>
      <c r="Y34" s="37" t="e">
        <f t="shared" si="23"/>
        <v>#REF!</v>
      </c>
      <c r="Z34" s="16" t="e">
        <f t="shared" si="3"/>
        <v>#REF!</v>
      </c>
      <c r="AA34" s="36" t="e">
        <f t="shared" si="4"/>
        <v>#REF!</v>
      </c>
      <c r="AC34" s="16" t="e">
        <f t="shared" si="14"/>
        <v>#REF!</v>
      </c>
      <c r="AD34" s="3" t="e">
        <f t="shared" si="5"/>
        <v>#REF!</v>
      </c>
      <c r="AE34" s="97" t="e">
        <f t="shared" si="5"/>
        <v>#REF!</v>
      </c>
      <c r="AF34" s="97" t="e">
        <f t="shared" si="15"/>
        <v>#REF!</v>
      </c>
      <c r="AG34" s="3" t="e">
        <f t="shared" si="20"/>
        <v>#REF!</v>
      </c>
      <c r="AH34" s="16" t="e">
        <f t="shared" si="16"/>
        <v>#REF!</v>
      </c>
      <c r="AI34" s="16">
        <f t="shared" si="7"/>
        <v>420</v>
      </c>
      <c r="AK34" s="3">
        <f t="shared" si="17"/>
        <v>295</v>
      </c>
      <c r="AL34" s="204">
        <f t="shared" si="18"/>
        <v>294</v>
      </c>
    </row>
    <row r="35" spans="1:95" ht="13.5" hidden="1" outlineLevel="1" x14ac:dyDescent="0.15">
      <c r="A35" s="26">
        <v>10071</v>
      </c>
      <c r="B35" s="20" t="s">
        <v>173</v>
      </c>
      <c r="C35" s="16">
        <v>1000</v>
      </c>
      <c r="D35" s="3">
        <v>40</v>
      </c>
      <c r="E35" s="3"/>
      <c r="F35" s="102"/>
      <c r="G35" s="104" t="s">
        <v>754</v>
      </c>
      <c r="H35" s="104" t="s">
        <v>437</v>
      </c>
      <c r="I35" s="21">
        <f t="shared" si="8"/>
        <v>17940</v>
      </c>
      <c r="J35" s="3">
        <v>0</v>
      </c>
      <c r="K35" s="15">
        <v>0.15</v>
      </c>
      <c r="L35" s="15">
        <v>0.4</v>
      </c>
      <c r="M35" s="58"/>
      <c r="N35" s="58">
        <v>0.03</v>
      </c>
      <c r="O35" s="92">
        <f t="shared" si="9"/>
        <v>0</v>
      </c>
      <c r="P35" s="92" t="e">
        <f t="shared" si="0"/>
        <v>#REF!</v>
      </c>
      <c r="Q35" s="92" t="e">
        <f t="shared" si="1"/>
        <v>#REF!</v>
      </c>
      <c r="R35" s="92">
        <f t="shared" si="10"/>
        <v>0</v>
      </c>
      <c r="S35" s="92" t="e">
        <f t="shared" si="11"/>
        <v>#REF!</v>
      </c>
      <c r="T35" s="3" t="e">
        <f>#REF!</f>
        <v>#REF!</v>
      </c>
      <c r="U35" s="3" t="e">
        <f>#REF!*D35</f>
        <v>#REF!</v>
      </c>
      <c r="V35" s="3">
        <f t="shared" si="12"/>
        <v>60</v>
      </c>
      <c r="W35" s="37" t="e">
        <f t="shared" si="13"/>
        <v>#REF!</v>
      </c>
      <c r="X35" s="60" t="e">
        <f>#REF!</f>
        <v>#REF!</v>
      </c>
      <c r="Y35" s="37" t="e">
        <f t="shared" si="23"/>
        <v>#REF!</v>
      </c>
      <c r="Z35" s="16" t="e">
        <f t="shared" si="3"/>
        <v>#REF!</v>
      </c>
      <c r="AA35" s="36" t="e">
        <f t="shared" si="4"/>
        <v>#REF!</v>
      </c>
      <c r="AC35" s="16" t="e">
        <f t="shared" si="14"/>
        <v>#REF!</v>
      </c>
      <c r="AD35" s="3" t="e">
        <f t="shared" si="5"/>
        <v>#REF!</v>
      </c>
      <c r="AE35" s="97" t="e">
        <f t="shared" si="5"/>
        <v>#REF!</v>
      </c>
      <c r="AF35" s="97" t="e">
        <f t="shared" si="15"/>
        <v>#REF!</v>
      </c>
      <c r="AG35" s="3" t="e">
        <f t="shared" si="20"/>
        <v>#REF!</v>
      </c>
      <c r="AH35" s="16" t="e">
        <f t="shared" si="16"/>
        <v>#REF!</v>
      </c>
      <c r="AI35" s="16">
        <f t="shared" si="7"/>
        <v>1000</v>
      </c>
      <c r="AK35" s="3">
        <f t="shared" si="17"/>
        <v>700</v>
      </c>
      <c r="AL35" s="204">
        <f t="shared" si="18"/>
        <v>700</v>
      </c>
    </row>
    <row r="36" spans="1:95" ht="25.5" hidden="1" customHeight="1" outlineLevel="1" x14ac:dyDescent="0.15">
      <c r="A36" s="26">
        <v>1090</v>
      </c>
      <c r="B36" s="20" t="s">
        <v>595</v>
      </c>
      <c r="C36" s="16">
        <v>1500</v>
      </c>
      <c r="D36" s="3">
        <v>30</v>
      </c>
      <c r="E36" s="3"/>
      <c r="F36" s="103"/>
      <c r="G36" s="104">
        <v>102</v>
      </c>
      <c r="H36" s="104" t="s">
        <v>435</v>
      </c>
      <c r="I36" s="21">
        <f t="shared" si="8"/>
        <v>17940</v>
      </c>
      <c r="J36" s="3"/>
      <c r="K36" s="15">
        <v>0.15</v>
      </c>
      <c r="L36" s="15"/>
      <c r="M36" s="58"/>
      <c r="N36" s="58">
        <v>0.03</v>
      </c>
      <c r="O36" s="92">
        <f t="shared" si="9"/>
        <v>0</v>
      </c>
      <c r="P36" s="92" t="e">
        <f t="shared" si="0"/>
        <v>#REF!</v>
      </c>
      <c r="Q36" s="92" t="e">
        <f t="shared" si="1"/>
        <v>#REF!</v>
      </c>
      <c r="R36" s="92">
        <f t="shared" si="10"/>
        <v>0</v>
      </c>
      <c r="S36" s="92" t="e">
        <f t="shared" si="11"/>
        <v>#REF!</v>
      </c>
      <c r="T36" s="3" t="e">
        <f>#REF!</f>
        <v>#REF!</v>
      </c>
      <c r="U36" s="3" t="e">
        <f>#REF!*D36</f>
        <v>#REF!</v>
      </c>
      <c r="V36" s="3">
        <f t="shared" si="12"/>
        <v>90</v>
      </c>
      <c r="W36" s="37" t="e">
        <f t="shared" si="13"/>
        <v>#REF!</v>
      </c>
      <c r="X36" s="60" t="e">
        <f>#REF!</f>
        <v>#REF!</v>
      </c>
      <c r="Y36" s="37" t="e">
        <f t="shared" si="2"/>
        <v>#REF!</v>
      </c>
      <c r="Z36" s="16" t="e">
        <f t="shared" si="3"/>
        <v>#REF!</v>
      </c>
      <c r="AA36" s="36" t="e">
        <f t="shared" si="4"/>
        <v>#REF!</v>
      </c>
      <c r="AB36" s="49" t="s">
        <v>889</v>
      </c>
      <c r="AC36" s="16" t="e">
        <f t="shared" si="14"/>
        <v>#REF!</v>
      </c>
      <c r="AD36" s="3" t="e">
        <f t="shared" si="5"/>
        <v>#REF!</v>
      </c>
      <c r="AE36" s="97" t="e">
        <f t="shared" si="5"/>
        <v>#REF!</v>
      </c>
      <c r="AF36" s="97" t="e">
        <f t="shared" si="15"/>
        <v>#REF!</v>
      </c>
      <c r="AG36" s="3" t="e">
        <f t="shared" si="20"/>
        <v>#REF!</v>
      </c>
      <c r="AH36" s="16" t="e">
        <f t="shared" si="16"/>
        <v>#REF!</v>
      </c>
      <c r="AI36" s="16">
        <f t="shared" si="7"/>
        <v>1500</v>
      </c>
      <c r="AK36" s="3">
        <f t="shared" si="17"/>
        <v>1050</v>
      </c>
      <c r="AL36" s="204">
        <f t="shared" si="18"/>
        <v>1050</v>
      </c>
    </row>
    <row r="37" spans="1:95" ht="13.5" hidden="1" outlineLevel="1" x14ac:dyDescent="0.15">
      <c r="A37" s="26">
        <v>1091</v>
      </c>
      <c r="B37" s="20" t="s">
        <v>778</v>
      </c>
      <c r="C37" s="16">
        <v>650</v>
      </c>
      <c r="D37" s="3">
        <v>30</v>
      </c>
      <c r="E37" s="3"/>
      <c r="F37" s="103"/>
      <c r="G37" s="104" t="s">
        <v>369</v>
      </c>
      <c r="H37" s="104" t="s">
        <v>435</v>
      </c>
      <c r="I37" s="21">
        <f t="shared" si="8"/>
        <v>17940</v>
      </c>
      <c r="J37" s="3">
        <v>25000</v>
      </c>
      <c r="K37" s="15">
        <v>0.15</v>
      </c>
      <c r="L37" s="15"/>
      <c r="M37" s="58"/>
      <c r="N37" s="58">
        <v>0.03</v>
      </c>
      <c r="O37" s="92">
        <f t="shared" si="9"/>
        <v>41.806020066889637</v>
      </c>
      <c r="P37" s="92" t="e">
        <f t="shared" si="0"/>
        <v>#REF!</v>
      </c>
      <c r="Q37" s="92" t="e">
        <f t="shared" si="1"/>
        <v>#REF!</v>
      </c>
      <c r="R37" s="92">
        <f t="shared" si="10"/>
        <v>0</v>
      </c>
      <c r="S37" s="92" t="e">
        <f t="shared" si="11"/>
        <v>#REF!</v>
      </c>
      <c r="T37" s="3" t="e">
        <f>#REF!</f>
        <v>#REF!</v>
      </c>
      <c r="U37" s="3" t="e">
        <f>#REF!*D37</f>
        <v>#REF!</v>
      </c>
      <c r="V37" s="3">
        <f t="shared" si="12"/>
        <v>39</v>
      </c>
      <c r="W37" s="37" t="e">
        <f t="shared" si="13"/>
        <v>#REF!</v>
      </c>
      <c r="X37" s="60" t="e">
        <f>#REF!</f>
        <v>#REF!</v>
      </c>
      <c r="Y37" s="37" t="e">
        <f t="shared" si="2"/>
        <v>#REF!</v>
      </c>
      <c r="Z37" s="16" t="e">
        <f t="shared" si="3"/>
        <v>#REF!</v>
      </c>
      <c r="AA37" s="36" t="e">
        <f t="shared" si="4"/>
        <v>#REF!</v>
      </c>
      <c r="AC37" s="16" t="e">
        <f t="shared" si="14"/>
        <v>#REF!</v>
      </c>
      <c r="AD37" s="3" t="e">
        <f t="shared" si="5"/>
        <v>#REF!</v>
      </c>
      <c r="AE37" s="97" t="e">
        <f t="shared" si="5"/>
        <v>#REF!</v>
      </c>
      <c r="AF37" s="97" t="e">
        <f t="shared" si="15"/>
        <v>#REF!</v>
      </c>
      <c r="AG37" s="3" t="e">
        <f t="shared" si="20"/>
        <v>#REF!</v>
      </c>
      <c r="AH37" s="16" t="e">
        <f t="shared" si="16"/>
        <v>#REF!</v>
      </c>
      <c r="AI37" s="16">
        <f t="shared" si="7"/>
        <v>650</v>
      </c>
      <c r="AK37" s="3">
        <f t="shared" si="17"/>
        <v>455</v>
      </c>
      <c r="AL37" s="204">
        <f t="shared" si="18"/>
        <v>454.99999999999994</v>
      </c>
    </row>
    <row r="38" spans="1:95" ht="13.5" hidden="1" outlineLevel="1" x14ac:dyDescent="0.15">
      <c r="A38" s="26" t="s">
        <v>206</v>
      </c>
      <c r="B38" s="20" t="s">
        <v>207</v>
      </c>
      <c r="C38" s="16">
        <v>150</v>
      </c>
      <c r="D38" s="3">
        <v>10</v>
      </c>
      <c r="E38" s="3"/>
      <c r="F38" s="103"/>
      <c r="G38" s="104">
        <v>102</v>
      </c>
      <c r="H38" s="104" t="s">
        <v>435</v>
      </c>
      <c r="I38" s="21">
        <f t="shared" si="8"/>
        <v>17940</v>
      </c>
      <c r="J38" s="3">
        <v>25000</v>
      </c>
      <c r="K38" s="15">
        <v>0.15</v>
      </c>
      <c r="L38" s="15"/>
      <c r="M38" s="58"/>
      <c r="N38" s="58">
        <v>0.03</v>
      </c>
      <c r="O38" s="92">
        <f t="shared" si="9"/>
        <v>13.935340022296545</v>
      </c>
      <c r="P38" s="92" t="e">
        <f t="shared" si="0"/>
        <v>#REF!</v>
      </c>
      <c r="Q38" s="92" t="e">
        <f t="shared" si="1"/>
        <v>#REF!</v>
      </c>
      <c r="R38" s="92">
        <f t="shared" si="10"/>
        <v>0</v>
      </c>
      <c r="S38" s="92" t="e">
        <f t="shared" si="11"/>
        <v>#REF!</v>
      </c>
      <c r="T38" s="3" t="e">
        <f>#REF!</f>
        <v>#REF!</v>
      </c>
      <c r="U38" s="3" t="e">
        <f>#REF!*D38</f>
        <v>#REF!</v>
      </c>
      <c r="V38" s="3">
        <f t="shared" si="12"/>
        <v>9</v>
      </c>
      <c r="W38" s="37" t="e">
        <f t="shared" si="13"/>
        <v>#REF!</v>
      </c>
      <c r="X38" s="60" t="e">
        <f>#REF!</f>
        <v>#REF!</v>
      </c>
      <c r="Y38" s="37" t="e">
        <f t="shared" si="2"/>
        <v>#REF!</v>
      </c>
      <c r="Z38" s="16" t="e">
        <f t="shared" si="3"/>
        <v>#REF!</v>
      </c>
      <c r="AA38" s="36" t="e">
        <f t="shared" si="4"/>
        <v>#REF!</v>
      </c>
      <c r="AC38" s="16" t="e">
        <f t="shared" si="14"/>
        <v>#REF!</v>
      </c>
      <c r="AD38" s="3" t="e">
        <f t="shared" si="5"/>
        <v>#REF!</v>
      </c>
      <c r="AE38" s="97" t="e">
        <f t="shared" si="5"/>
        <v>#REF!</v>
      </c>
      <c r="AF38" s="97" t="e">
        <f t="shared" si="15"/>
        <v>#REF!</v>
      </c>
      <c r="AG38" s="3" t="e">
        <f t="shared" si="20"/>
        <v>#REF!</v>
      </c>
      <c r="AH38" s="16" t="e">
        <f t="shared" si="16"/>
        <v>#REF!</v>
      </c>
      <c r="AI38" s="16">
        <f t="shared" si="7"/>
        <v>150</v>
      </c>
      <c r="AK38" s="3">
        <f t="shared" si="17"/>
        <v>105</v>
      </c>
      <c r="AL38" s="204">
        <f t="shared" si="18"/>
        <v>105</v>
      </c>
    </row>
    <row r="39" spans="1:95" ht="13.5" hidden="1" outlineLevel="1" x14ac:dyDescent="0.15">
      <c r="A39" s="26">
        <v>10073</v>
      </c>
      <c r="B39" s="20" t="s">
        <v>288</v>
      </c>
      <c r="C39" s="16">
        <v>2170</v>
      </c>
      <c r="D39" s="3">
        <v>40</v>
      </c>
      <c r="E39" s="3"/>
      <c r="F39" s="103"/>
      <c r="G39" s="104">
        <v>106</v>
      </c>
      <c r="H39" s="104" t="s">
        <v>287</v>
      </c>
      <c r="I39" s="21">
        <f t="shared" si="8"/>
        <v>17940</v>
      </c>
      <c r="J39" s="3">
        <v>0</v>
      </c>
      <c r="K39" s="15">
        <v>0.15</v>
      </c>
      <c r="L39" s="15">
        <v>0.4</v>
      </c>
      <c r="M39" s="58"/>
      <c r="N39" s="58">
        <v>0.03</v>
      </c>
      <c r="O39" s="92">
        <f t="shared" si="9"/>
        <v>0</v>
      </c>
      <c r="P39" s="92" t="e">
        <f t="shared" si="0"/>
        <v>#REF!</v>
      </c>
      <c r="Q39" s="92" t="e">
        <f t="shared" si="1"/>
        <v>#REF!</v>
      </c>
      <c r="R39" s="92">
        <f t="shared" si="10"/>
        <v>0</v>
      </c>
      <c r="S39" s="92" t="e">
        <f t="shared" si="11"/>
        <v>#REF!</v>
      </c>
      <c r="T39" s="3" t="e">
        <f>#REF!</f>
        <v>#REF!</v>
      </c>
      <c r="U39" s="3" t="e">
        <f>#REF!*D39</f>
        <v>#REF!</v>
      </c>
      <c r="V39" s="3">
        <f t="shared" si="12"/>
        <v>130.19999999999999</v>
      </c>
      <c r="W39" s="37" t="e">
        <f t="shared" si="13"/>
        <v>#REF!</v>
      </c>
      <c r="X39" s="60" t="e">
        <f>#REF!</f>
        <v>#REF!</v>
      </c>
      <c r="Y39" s="37" t="e">
        <f t="shared" ref="Y39:Y40" si="24">21000/I39*D39*X39</f>
        <v>#REF!</v>
      </c>
      <c r="Z39" s="16" t="e">
        <f t="shared" si="3"/>
        <v>#REF!</v>
      </c>
      <c r="AA39" s="36" t="e">
        <f t="shared" si="4"/>
        <v>#REF!</v>
      </c>
      <c r="AC39" s="16" t="e">
        <f t="shared" si="14"/>
        <v>#REF!</v>
      </c>
      <c r="AD39" s="3" t="e">
        <f t="shared" si="5"/>
        <v>#REF!</v>
      </c>
      <c r="AE39" s="97" t="e">
        <f t="shared" si="5"/>
        <v>#REF!</v>
      </c>
      <c r="AF39" s="97" t="e">
        <f t="shared" si="15"/>
        <v>#REF!</v>
      </c>
      <c r="AG39" s="3" t="e">
        <f t="shared" si="20"/>
        <v>#REF!</v>
      </c>
      <c r="AH39" s="16" t="e">
        <f t="shared" si="16"/>
        <v>#REF!</v>
      </c>
      <c r="AI39" s="16">
        <f t="shared" si="7"/>
        <v>2170</v>
      </c>
      <c r="AK39" s="3">
        <f t="shared" si="17"/>
        <v>1520</v>
      </c>
      <c r="AL39" s="204">
        <f t="shared" si="18"/>
        <v>1519</v>
      </c>
    </row>
    <row r="40" spans="1:95" ht="25.5" hidden="1" outlineLevel="1" collapsed="1" x14ac:dyDescent="0.15">
      <c r="A40" s="26">
        <v>1093</v>
      </c>
      <c r="B40" s="20" t="s">
        <v>512</v>
      </c>
      <c r="C40" s="61">
        <v>1180</v>
      </c>
      <c r="D40" s="3">
        <v>20</v>
      </c>
      <c r="E40" s="3"/>
      <c r="F40" s="130"/>
      <c r="G40" s="104" t="s">
        <v>390</v>
      </c>
      <c r="H40" s="104" t="s">
        <v>287</v>
      </c>
      <c r="I40" s="21">
        <f t="shared" si="8"/>
        <v>17940</v>
      </c>
      <c r="J40" s="3">
        <v>0</v>
      </c>
      <c r="K40" s="15"/>
      <c r="L40" s="15">
        <v>0.4</v>
      </c>
      <c r="M40" s="58"/>
      <c r="N40" s="58">
        <v>0.03</v>
      </c>
      <c r="O40" s="92">
        <f t="shared" si="9"/>
        <v>0</v>
      </c>
      <c r="P40" s="92" t="e">
        <f t="shared" si="0"/>
        <v>#REF!</v>
      </c>
      <c r="Q40" s="92" t="e">
        <f t="shared" si="1"/>
        <v>#REF!</v>
      </c>
      <c r="R40" s="92">
        <f t="shared" si="10"/>
        <v>0</v>
      </c>
      <c r="S40" s="92" t="e">
        <f t="shared" si="11"/>
        <v>#REF!</v>
      </c>
      <c r="T40" s="3" t="e">
        <f>#REF!</f>
        <v>#REF!</v>
      </c>
      <c r="U40" s="3" t="e">
        <f>#REF!*D40</f>
        <v>#REF!</v>
      </c>
      <c r="V40" s="3">
        <f t="shared" si="12"/>
        <v>70.8</v>
      </c>
      <c r="W40" s="37" t="e">
        <f t="shared" si="13"/>
        <v>#REF!</v>
      </c>
      <c r="X40" s="60" t="e">
        <f>#REF!</f>
        <v>#REF!</v>
      </c>
      <c r="Y40" s="37" t="e">
        <f t="shared" si="24"/>
        <v>#REF!</v>
      </c>
      <c r="Z40" s="16" t="e">
        <f t="shared" si="3"/>
        <v>#REF!</v>
      </c>
      <c r="AA40" s="36" t="e">
        <f t="shared" si="4"/>
        <v>#REF!</v>
      </c>
      <c r="AC40" s="16" t="e">
        <f t="shared" si="14"/>
        <v>#REF!</v>
      </c>
      <c r="AD40" s="3" t="e">
        <f t="shared" si="5"/>
        <v>#REF!</v>
      </c>
      <c r="AE40" s="97" t="e">
        <f t="shared" si="5"/>
        <v>#REF!</v>
      </c>
      <c r="AF40" s="97" t="e">
        <f t="shared" si="15"/>
        <v>#REF!</v>
      </c>
      <c r="AG40" s="3" t="e">
        <f t="shared" si="20"/>
        <v>#REF!</v>
      </c>
      <c r="AH40" s="16" t="e">
        <f t="shared" si="16"/>
        <v>#REF!</v>
      </c>
      <c r="AI40" s="16">
        <f t="shared" si="7"/>
        <v>1180</v>
      </c>
      <c r="AK40" s="3">
        <f t="shared" si="17"/>
        <v>830</v>
      </c>
      <c r="AL40" s="204">
        <f t="shared" si="18"/>
        <v>826</v>
      </c>
    </row>
    <row r="41" spans="1:95" ht="13.5" hidden="1" outlineLevel="1" x14ac:dyDescent="0.15">
      <c r="A41" s="26">
        <v>10074</v>
      </c>
      <c r="B41" s="32" t="s">
        <v>316</v>
      </c>
      <c r="C41" s="16">
        <v>1850</v>
      </c>
      <c r="D41" s="3">
        <v>45</v>
      </c>
      <c r="E41" s="3"/>
      <c r="F41" s="103"/>
      <c r="G41" s="104">
        <v>110</v>
      </c>
      <c r="H41" s="104" t="s">
        <v>321</v>
      </c>
      <c r="I41" s="21">
        <f t="shared" si="8"/>
        <v>17940</v>
      </c>
      <c r="J41" s="3">
        <v>21000</v>
      </c>
      <c r="K41" s="15">
        <v>0.15</v>
      </c>
      <c r="L41" s="15">
        <v>0.2</v>
      </c>
      <c r="M41" s="58"/>
      <c r="N41" s="58">
        <v>0.03</v>
      </c>
      <c r="O41" s="92">
        <f t="shared" si="9"/>
        <v>52.675585284280942</v>
      </c>
      <c r="P41" s="92" t="e">
        <f t="shared" si="0"/>
        <v>#REF!</v>
      </c>
      <c r="Q41" s="92" t="e">
        <f t="shared" si="1"/>
        <v>#REF!</v>
      </c>
      <c r="R41" s="92">
        <f t="shared" si="10"/>
        <v>0</v>
      </c>
      <c r="S41" s="92" t="e">
        <f t="shared" si="11"/>
        <v>#REF!</v>
      </c>
      <c r="T41" s="3" t="e">
        <f>#REF!</f>
        <v>#REF!</v>
      </c>
      <c r="U41" s="3" t="e">
        <f>#REF!*D41</f>
        <v>#REF!</v>
      </c>
      <c r="V41" s="3">
        <f t="shared" si="12"/>
        <v>111</v>
      </c>
      <c r="W41" s="37" t="e">
        <f t="shared" si="13"/>
        <v>#REF!</v>
      </c>
      <c r="X41" s="60" t="e">
        <f>#REF!</f>
        <v>#REF!</v>
      </c>
      <c r="Y41" s="37" t="e">
        <f t="shared" si="2"/>
        <v>#REF!</v>
      </c>
      <c r="Z41" s="16" t="e">
        <f t="shared" si="3"/>
        <v>#REF!</v>
      </c>
      <c r="AA41" s="36" t="e">
        <f t="shared" si="4"/>
        <v>#REF!</v>
      </c>
      <c r="AC41" s="16" t="e">
        <f t="shared" si="14"/>
        <v>#REF!</v>
      </c>
      <c r="AD41" s="3" t="e">
        <f t="shared" si="5"/>
        <v>#REF!</v>
      </c>
      <c r="AE41" s="97" t="e">
        <f t="shared" si="5"/>
        <v>#REF!</v>
      </c>
      <c r="AF41" s="97" t="e">
        <f t="shared" si="15"/>
        <v>#REF!</v>
      </c>
      <c r="AG41" s="3" t="e">
        <f t="shared" si="20"/>
        <v>#REF!</v>
      </c>
      <c r="AH41" s="16" t="e">
        <f t="shared" si="16"/>
        <v>#REF!</v>
      </c>
      <c r="AI41" s="16">
        <f t="shared" si="7"/>
        <v>1850</v>
      </c>
      <c r="AK41" s="3">
        <f t="shared" si="17"/>
        <v>1295</v>
      </c>
      <c r="AL41" s="204">
        <f t="shared" si="18"/>
        <v>1295</v>
      </c>
    </row>
    <row r="42" spans="1:95" ht="13.5" hidden="1" outlineLevel="1" x14ac:dyDescent="0.15">
      <c r="A42" s="100">
        <v>10076</v>
      </c>
      <c r="B42" s="101" t="s">
        <v>805</v>
      </c>
      <c r="C42" s="102">
        <v>500</v>
      </c>
      <c r="D42" s="103">
        <v>20</v>
      </c>
      <c r="E42" s="103"/>
      <c r="F42" s="112"/>
      <c r="G42" s="104" t="s">
        <v>654</v>
      </c>
      <c r="H42" s="104" t="s">
        <v>785</v>
      </c>
      <c r="I42" s="21">
        <f t="shared" si="8"/>
        <v>17940</v>
      </c>
      <c r="J42" s="3">
        <v>0</v>
      </c>
      <c r="K42" s="15">
        <v>0.15</v>
      </c>
      <c r="L42" s="15">
        <v>0.4</v>
      </c>
      <c r="M42" s="58"/>
      <c r="N42" s="58">
        <v>0.03</v>
      </c>
      <c r="O42" s="92">
        <f t="shared" si="9"/>
        <v>0</v>
      </c>
      <c r="P42" s="92" t="e">
        <f t="shared" si="0"/>
        <v>#REF!</v>
      </c>
      <c r="Q42" s="92" t="e">
        <f t="shared" si="1"/>
        <v>#REF!</v>
      </c>
      <c r="R42" s="92">
        <f t="shared" si="10"/>
        <v>0</v>
      </c>
      <c r="S42" s="92" t="e">
        <f t="shared" si="11"/>
        <v>#REF!</v>
      </c>
      <c r="T42" s="3" t="e">
        <f>#REF!</f>
        <v>#REF!</v>
      </c>
      <c r="U42" s="3" t="e">
        <f>(#REF!+#REF!)*D42</f>
        <v>#REF!</v>
      </c>
      <c r="V42" s="3">
        <f t="shared" si="12"/>
        <v>30</v>
      </c>
      <c r="W42" s="37" t="e">
        <f t="shared" si="13"/>
        <v>#REF!</v>
      </c>
      <c r="X42" s="60" t="e">
        <f>#REF!</f>
        <v>#REF!</v>
      </c>
      <c r="Y42" s="117" t="e">
        <f t="shared" si="2"/>
        <v>#REF!</v>
      </c>
      <c r="Z42" s="16" t="e">
        <f t="shared" si="3"/>
        <v>#REF!</v>
      </c>
      <c r="AA42" s="36" t="e">
        <f t="shared" si="4"/>
        <v>#REF!</v>
      </c>
      <c r="AC42" s="16" t="e">
        <f t="shared" si="14"/>
        <v>#REF!</v>
      </c>
      <c r="AD42" s="3" t="e">
        <f t="shared" si="5"/>
        <v>#REF!</v>
      </c>
      <c r="AE42" s="97" t="e">
        <f t="shared" si="5"/>
        <v>#REF!</v>
      </c>
      <c r="AF42" s="97" t="e">
        <f t="shared" si="15"/>
        <v>#REF!</v>
      </c>
      <c r="AG42" s="3" t="e">
        <f t="shared" si="20"/>
        <v>#REF!</v>
      </c>
      <c r="AH42" s="16" t="e">
        <f t="shared" si="16"/>
        <v>#REF!</v>
      </c>
      <c r="AI42" s="16">
        <f t="shared" si="7"/>
        <v>500</v>
      </c>
      <c r="AK42" s="3">
        <f t="shared" si="17"/>
        <v>350</v>
      </c>
      <c r="AL42" s="204">
        <f t="shared" si="18"/>
        <v>350</v>
      </c>
    </row>
    <row r="43" spans="1:95" ht="13.5" hidden="1" outlineLevel="1" x14ac:dyDescent="0.15">
      <c r="A43" s="100">
        <v>1115</v>
      </c>
      <c r="B43" s="101" t="s">
        <v>814</v>
      </c>
      <c r="C43" s="102">
        <v>1000</v>
      </c>
      <c r="D43" s="103">
        <v>30</v>
      </c>
      <c r="E43" s="103">
        <v>15</v>
      </c>
      <c r="F43" s="103" t="s">
        <v>806</v>
      </c>
      <c r="G43" s="104" t="s">
        <v>654</v>
      </c>
      <c r="H43" s="104" t="s">
        <v>785</v>
      </c>
      <c r="I43" s="21">
        <f t="shared" si="8"/>
        <v>17940</v>
      </c>
      <c r="J43" s="3">
        <v>0</v>
      </c>
      <c r="K43" s="15"/>
      <c r="L43" s="15">
        <v>0.4</v>
      </c>
      <c r="M43" s="58"/>
      <c r="N43" s="58">
        <v>0.03</v>
      </c>
      <c r="O43" s="92">
        <f t="shared" si="9"/>
        <v>0</v>
      </c>
      <c r="P43" s="92" t="e">
        <f t="shared" si="0"/>
        <v>#REF!</v>
      </c>
      <c r="Q43" s="92" t="e">
        <f t="shared" si="1"/>
        <v>#REF!</v>
      </c>
      <c r="R43" s="92">
        <f t="shared" si="10"/>
        <v>0</v>
      </c>
      <c r="S43" s="92" t="e">
        <f t="shared" si="11"/>
        <v>#REF!</v>
      </c>
      <c r="T43" s="3" t="e">
        <f>#REF!</f>
        <v>#REF!</v>
      </c>
      <c r="U43" s="3" t="e">
        <f>(#REF!+#REF!)*D43</f>
        <v>#REF!</v>
      </c>
      <c r="V43" s="3">
        <f t="shared" si="12"/>
        <v>60</v>
      </c>
      <c r="W43" s="37" t="e">
        <f t="shared" si="13"/>
        <v>#REF!</v>
      </c>
      <c r="X43" s="60" t="e">
        <f>#REF!</f>
        <v>#REF!</v>
      </c>
      <c r="Y43" s="117" t="e">
        <f t="shared" si="2"/>
        <v>#REF!</v>
      </c>
      <c r="Z43" s="16" t="e">
        <f t="shared" si="3"/>
        <v>#REF!</v>
      </c>
      <c r="AA43" s="36" t="e">
        <f t="shared" si="4"/>
        <v>#REF!</v>
      </c>
      <c r="AC43" s="16" t="e">
        <f t="shared" si="14"/>
        <v>#REF!</v>
      </c>
      <c r="AD43" s="3" t="e">
        <f t="shared" si="5"/>
        <v>#REF!</v>
      </c>
      <c r="AE43" s="97" t="e">
        <f t="shared" si="5"/>
        <v>#REF!</v>
      </c>
      <c r="AF43" s="97" t="e">
        <f t="shared" si="15"/>
        <v>#REF!</v>
      </c>
      <c r="AG43" s="3" t="e">
        <f t="shared" si="20"/>
        <v>#REF!</v>
      </c>
      <c r="AH43" s="16" t="e">
        <f t="shared" si="16"/>
        <v>#REF!</v>
      </c>
      <c r="AI43" s="16">
        <f t="shared" si="7"/>
        <v>1000</v>
      </c>
      <c r="AK43" s="3">
        <f t="shared" si="17"/>
        <v>700</v>
      </c>
      <c r="AL43" s="204">
        <f t="shared" si="18"/>
        <v>700</v>
      </c>
    </row>
    <row r="44" spans="1:95" s="107" customFormat="1" ht="13.5" hidden="1" outlineLevel="1" x14ac:dyDescent="0.15">
      <c r="A44" s="108">
        <v>21004</v>
      </c>
      <c r="B44" s="109" t="s">
        <v>787</v>
      </c>
      <c r="C44" s="102">
        <v>2100</v>
      </c>
      <c r="D44" s="103">
        <v>40</v>
      </c>
      <c r="E44" s="103">
        <v>15</v>
      </c>
      <c r="F44" s="103" t="s">
        <v>806</v>
      </c>
      <c r="G44" s="104" t="s">
        <v>654</v>
      </c>
      <c r="H44" s="104" t="s">
        <v>785</v>
      </c>
      <c r="I44" s="110">
        <f t="shared" ref="I44:I540" si="25">((247+52)*12*60)/12</f>
        <v>17940</v>
      </c>
      <c r="J44" s="3">
        <v>0</v>
      </c>
      <c r="K44" s="15">
        <v>0.15</v>
      </c>
      <c r="L44" s="15">
        <v>0.4</v>
      </c>
      <c r="M44" s="58"/>
      <c r="N44" s="58">
        <v>0.03</v>
      </c>
      <c r="O44" s="92">
        <f>J44/I44*D44</f>
        <v>0</v>
      </c>
      <c r="P44" s="92" t="e">
        <f t="shared" si="0"/>
        <v>#REF!</v>
      </c>
      <c r="Q44" s="92" t="e">
        <f t="shared" si="1"/>
        <v>#REF!</v>
      </c>
      <c r="R44" s="92">
        <f>(C44*M44)</f>
        <v>0</v>
      </c>
      <c r="S44" s="92" t="e">
        <f>(C44-T44-U44)*N44</f>
        <v>#REF!</v>
      </c>
      <c r="T44" s="3" t="e">
        <f>#REF!</f>
        <v>#REF!</v>
      </c>
      <c r="U44" s="3" t="e">
        <f>#REF!*D44</f>
        <v>#REF!</v>
      </c>
      <c r="V44" s="3">
        <f t="shared" si="12"/>
        <v>126</v>
      </c>
      <c r="W44" s="37" t="e">
        <f t="shared" si="13"/>
        <v>#REF!</v>
      </c>
      <c r="X44" s="60" t="e">
        <f>#REF!</f>
        <v>#REF!</v>
      </c>
      <c r="Y44" s="37" t="e">
        <f>21000/I44*D44*X44</f>
        <v>#REF!</v>
      </c>
      <c r="Z44" s="16" t="e">
        <f t="shared" si="3"/>
        <v>#REF!</v>
      </c>
      <c r="AA44" s="36" t="e">
        <f t="shared" si="4"/>
        <v>#REF!</v>
      </c>
      <c r="AB44" s="49"/>
      <c r="AC44" s="16" t="e">
        <f>AD44+AE44+AF44</f>
        <v>#REF!</v>
      </c>
      <c r="AD44" s="3" t="e">
        <f t="shared" ref="AD44:AE56" si="26">T44</f>
        <v>#REF!</v>
      </c>
      <c r="AE44" s="97" t="e">
        <f t="shared" si="26"/>
        <v>#REF!</v>
      </c>
      <c r="AF44" s="97" t="e">
        <f t="shared" si="15"/>
        <v>#REF!</v>
      </c>
      <c r="AG44" s="3" t="e">
        <f>AE44+AF44</f>
        <v>#REF!</v>
      </c>
      <c r="AH44" s="16" t="e">
        <f>AI44-AC44</f>
        <v>#REF!</v>
      </c>
      <c r="AI44" s="16">
        <f t="shared" si="7"/>
        <v>2100</v>
      </c>
      <c r="AJ44" s="106"/>
      <c r="AK44" s="3">
        <f t="shared" si="17"/>
        <v>1470</v>
      </c>
      <c r="AL44" s="204">
        <f t="shared" si="18"/>
        <v>1470</v>
      </c>
      <c r="AM44" s="174"/>
      <c r="AN44" s="174"/>
      <c r="AO44" s="106"/>
      <c r="AP44" s="106"/>
      <c r="AQ44" s="170"/>
      <c r="AR44" s="165"/>
      <c r="AS44" s="106"/>
      <c r="AT44" s="170"/>
      <c r="AU44" s="165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</row>
    <row r="45" spans="1:95" ht="13.5" hidden="1" outlineLevel="1" x14ac:dyDescent="0.15">
      <c r="A45" s="26">
        <v>1099</v>
      </c>
      <c r="B45" s="20" t="s">
        <v>469</v>
      </c>
      <c r="C45" s="16">
        <v>420</v>
      </c>
      <c r="D45" s="3">
        <v>20</v>
      </c>
      <c r="E45" s="3"/>
      <c r="F45" s="102"/>
      <c r="G45" s="104" t="s">
        <v>753</v>
      </c>
      <c r="H45" s="104" t="s">
        <v>773</v>
      </c>
      <c r="I45" s="21">
        <f t="shared" si="8"/>
        <v>17940</v>
      </c>
      <c r="J45" s="3">
        <v>18000</v>
      </c>
      <c r="K45" s="15">
        <v>0.15</v>
      </c>
      <c r="L45" s="15"/>
      <c r="M45" s="58"/>
      <c r="N45" s="58">
        <v>0.03</v>
      </c>
      <c r="O45" s="92">
        <f t="shared" si="9"/>
        <v>20.066889632107024</v>
      </c>
      <c r="P45" s="92" t="e">
        <f t="shared" si="0"/>
        <v>#REF!</v>
      </c>
      <c r="Q45" s="92" t="e">
        <f t="shared" si="1"/>
        <v>#REF!</v>
      </c>
      <c r="R45" s="92">
        <f t="shared" si="10"/>
        <v>0</v>
      </c>
      <c r="S45" s="92" t="e">
        <f t="shared" si="11"/>
        <v>#REF!</v>
      </c>
      <c r="T45" s="3" t="e">
        <f>#REF!</f>
        <v>#REF!</v>
      </c>
      <c r="U45" s="3" t="e">
        <f>#REF!*D45</f>
        <v>#REF!</v>
      </c>
      <c r="V45" s="3">
        <f t="shared" si="12"/>
        <v>25.2</v>
      </c>
      <c r="W45" s="37" t="e">
        <f t="shared" si="13"/>
        <v>#REF!</v>
      </c>
      <c r="X45" s="60" t="e">
        <f>#REF!</f>
        <v>#REF!</v>
      </c>
      <c r="Y45" s="37" t="e">
        <f t="shared" si="2"/>
        <v>#REF!</v>
      </c>
      <c r="Z45" s="16" t="e">
        <f t="shared" si="3"/>
        <v>#REF!</v>
      </c>
      <c r="AA45" s="36" t="e">
        <f t="shared" si="4"/>
        <v>#REF!</v>
      </c>
      <c r="AC45" s="16" t="e">
        <f t="shared" si="14"/>
        <v>#REF!</v>
      </c>
      <c r="AD45" s="3" t="e">
        <f t="shared" si="26"/>
        <v>#REF!</v>
      </c>
      <c r="AE45" s="97" t="e">
        <f t="shared" si="26"/>
        <v>#REF!</v>
      </c>
      <c r="AF45" s="97" t="e">
        <f t="shared" si="15"/>
        <v>#REF!</v>
      </c>
      <c r="AG45" s="3" t="e">
        <f t="shared" si="20"/>
        <v>#REF!</v>
      </c>
      <c r="AH45" s="16" t="e">
        <f t="shared" si="16"/>
        <v>#REF!</v>
      </c>
      <c r="AI45" s="16">
        <f t="shared" si="7"/>
        <v>420</v>
      </c>
      <c r="AK45" s="3">
        <f t="shared" si="17"/>
        <v>295</v>
      </c>
      <c r="AL45" s="204">
        <f t="shared" si="18"/>
        <v>294</v>
      </c>
    </row>
    <row r="46" spans="1:95" ht="13.5" hidden="1" outlineLevel="1" x14ac:dyDescent="0.15">
      <c r="A46" s="26">
        <v>1100</v>
      </c>
      <c r="B46" s="20" t="s">
        <v>655</v>
      </c>
      <c r="C46" s="16">
        <v>1000</v>
      </c>
      <c r="D46" s="3">
        <v>40</v>
      </c>
      <c r="E46" s="3"/>
      <c r="F46" s="129"/>
      <c r="G46" s="104">
        <v>102</v>
      </c>
      <c r="H46" s="104" t="s">
        <v>656</v>
      </c>
      <c r="I46" s="21">
        <f>((247+52)*12*60)/12</f>
        <v>17940</v>
      </c>
      <c r="J46" s="3">
        <v>20000</v>
      </c>
      <c r="K46" s="15">
        <v>0.15</v>
      </c>
      <c r="L46" s="15"/>
      <c r="M46" s="58"/>
      <c r="N46" s="58">
        <v>0.03</v>
      </c>
      <c r="O46" s="92">
        <f t="shared" si="9"/>
        <v>44.593088071348944</v>
      </c>
      <c r="P46" s="92" t="e">
        <f t="shared" si="0"/>
        <v>#REF!</v>
      </c>
      <c r="Q46" s="92" t="e">
        <f t="shared" si="1"/>
        <v>#REF!</v>
      </c>
      <c r="R46" s="92">
        <f t="shared" si="10"/>
        <v>0</v>
      </c>
      <c r="S46" s="92" t="e">
        <f t="shared" si="11"/>
        <v>#REF!</v>
      </c>
      <c r="T46" s="3" t="e">
        <f>#REF!</f>
        <v>#REF!</v>
      </c>
      <c r="U46" s="3" t="e">
        <f>#REF!*D46</f>
        <v>#REF!</v>
      </c>
      <c r="V46" s="3">
        <f t="shared" si="12"/>
        <v>60</v>
      </c>
      <c r="W46" s="37" t="e">
        <f t="shared" si="13"/>
        <v>#REF!</v>
      </c>
      <c r="X46" s="60" t="e">
        <f>#REF!</f>
        <v>#REF!</v>
      </c>
      <c r="Y46" s="37" t="e">
        <f t="shared" si="2"/>
        <v>#REF!</v>
      </c>
      <c r="Z46" s="16" t="e">
        <f t="shared" si="3"/>
        <v>#REF!</v>
      </c>
      <c r="AA46" s="36" t="e">
        <f t="shared" si="4"/>
        <v>#REF!</v>
      </c>
      <c r="AC46" s="16" t="e">
        <f t="shared" si="14"/>
        <v>#REF!</v>
      </c>
      <c r="AD46" s="3" t="e">
        <f t="shared" si="26"/>
        <v>#REF!</v>
      </c>
      <c r="AE46" s="97" t="e">
        <f t="shared" si="26"/>
        <v>#REF!</v>
      </c>
      <c r="AF46" s="97" t="e">
        <f t="shared" si="15"/>
        <v>#REF!</v>
      </c>
      <c r="AG46" s="3" t="e">
        <f t="shared" si="20"/>
        <v>#REF!</v>
      </c>
      <c r="AH46" s="16" t="e">
        <f t="shared" si="16"/>
        <v>#REF!</v>
      </c>
      <c r="AI46" s="16">
        <f t="shared" si="7"/>
        <v>1000</v>
      </c>
      <c r="AK46" s="3">
        <f t="shared" si="17"/>
        <v>700</v>
      </c>
      <c r="AL46" s="204">
        <f t="shared" si="18"/>
        <v>700</v>
      </c>
    </row>
    <row r="47" spans="1:95" ht="25.5" hidden="1" outlineLevel="1" x14ac:dyDescent="0.15">
      <c r="A47" s="26">
        <v>1101</v>
      </c>
      <c r="B47" s="20" t="s">
        <v>513</v>
      </c>
      <c r="C47" s="16">
        <v>1080</v>
      </c>
      <c r="D47" s="3">
        <v>20</v>
      </c>
      <c r="E47" s="3"/>
      <c r="F47" s="102"/>
      <c r="G47" s="104">
        <v>110</v>
      </c>
      <c r="H47" s="104" t="s">
        <v>480</v>
      </c>
      <c r="I47" s="21">
        <f t="shared" si="8"/>
        <v>17940</v>
      </c>
      <c r="J47" s="3">
        <v>21000</v>
      </c>
      <c r="K47" s="15"/>
      <c r="L47" s="15">
        <v>0.2</v>
      </c>
      <c r="M47" s="58"/>
      <c r="N47" s="58">
        <v>0.03</v>
      </c>
      <c r="O47" s="92">
        <f t="shared" si="9"/>
        <v>23.411371237458198</v>
      </c>
      <c r="P47" s="92" t="e">
        <f t="shared" si="0"/>
        <v>#REF!</v>
      </c>
      <c r="Q47" s="92" t="e">
        <f t="shared" si="1"/>
        <v>#REF!</v>
      </c>
      <c r="R47" s="92">
        <f t="shared" si="10"/>
        <v>0</v>
      </c>
      <c r="S47" s="92" t="e">
        <f t="shared" si="11"/>
        <v>#REF!</v>
      </c>
      <c r="T47" s="3" t="e">
        <f>#REF!</f>
        <v>#REF!</v>
      </c>
      <c r="U47" s="3" t="e">
        <f>#REF!*D47</f>
        <v>#REF!</v>
      </c>
      <c r="V47" s="3">
        <f t="shared" si="12"/>
        <v>64.8</v>
      </c>
      <c r="W47" s="37" t="e">
        <f t="shared" si="13"/>
        <v>#REF!</v>
      </c>
      <c r="X47" s="60" t="e">
        <f>#REF!</f>
        <v>#REF!</v>
      </c>
      <c r="Y47" s="37" t="e">
        <f t="shared" si="2"/>
        <v>#REF!</v>
      </c>
      <c r="Z47" s="16" t="e">
        <f t="shared" si="3"/>
        <v>#REF!</v>
      </c>
      <c r="AA47" s="36" t="e">
        <f t="shared" si="4"/>
        <v>#REF!</v>
      </c>
      <c r="AC47" s="16" t="e">
        <f t="shared" si="14"/>
        <v>#REF!</v>
      </c>
      <c r="AD47" s="3" t="e">
        <f t="shared" si="26"/>
        <v>#REF!</v>
      </c>
      <c r="AE47" s="97" t="e">
        <f t="shared" si="26"/>
        <v>#REF!</v>
      </c>
      <c r="AF47" s="97" t="e">
        <f t="shared" si="15"/>
        <v>#REF!</v>
      </c>
      <c r="AG47" s="3" t="e">
        <f t="shared" si="20"/>
        <v>#REF!</v>
      </c>
      <c r="AH47" s="16" t="e">
        <f t="shared" si="16"/>
        <v>#REF!</v>
      </c>
      <c r="AI47" s="16">
        <f t="shared" si="7"/>
        <v>1080</v>
      </c>
      <c r="AK47" s="3">
        <f t="shared" si="17"/>
        <v>760</v>
      </c>
      <c r="AL47" s="204">
        <f t="shared" si="18"/>
        <v>756</v>
      </c>
    </row>
    <row r="48" spans="1:95" ht="13.5" hidden="1" outlineLevel="1" x14ac:dyDescent="0.15">
      <c r="A48" s="26">
        <v>1104</v>
      </c>
      <c r="B48" s="20" t="s">
        <v>496</v>
      </c>
      <c r="C48" s="16">
        <v>670</v>
      </c>
      <c r="D48" s="3">
        <v>40</v>
      </c>
      <c r="E48" s="3"/>
      <c r="F48" s="102"/>
      <c r="G48" s="104" t="s">
        <v>390</v>
      </c>
      <c r="H48" s="104" t="s">
        <v>287</v>
      </c>
      <c r="I48" s="21">
        <f t="shared" si="8"/>
        <v>17940</v>
      </c>
      <c r="J48" s="3">
        <v>0</v>
      </c>
      <c r="K48" s="15">
        <v>0.15</v>
      </c>
      <c r="L48" s="15">
        <v>0.4</v>
      </c>
      <c r="M48" s="58"/>
      <c r="N48" s="58">
        <v>0.03</v>
      </c>
      <c r="O48" s="92">
        <f t="shared" si="9"/>
        <v>0</v>
      </c>
      <c r="P48" s="92" t="e">
        <f t="shared" si="0"/>
        <v>#REF!</v>
      </c>
      <c r="Q48" s="92" t="e">
        <f t="shared" si="1"/>
        <v>#REF!</v>
      </c>
      <c r="R48" s="92">
        <f t="shared" si="10"/>
        <v>0</v>
      </c>
      <c r="S48" s="92" t="e">
        <f t="shared" si="11"/>
        <v>#REF!</v>
      </c>
      <c r="T48" s="3" t="e">
        <f>#REF!</f>
        <v>#REF!</v>
      </c>
      <c r="U48" s="3" t="e">
        <f>#REF!*D48</f>
        <v>#REF!</v>
      </c>
      <c r="V48" s="3">
        <f t="shared" si="12"/>
        <v>40.199999999999996</v>
      </c>
      <c r="W48" s="37" t="e">
        <f t="shared" si="13"/>
        <v>#REF!</v>
      </c>
      <c r="X48" s="60" t="e">
        <f>#REF!</f>
        <v>#REF!</v>
      </c>
      <c r="Y48" s="37" t="e">
        <f t="shared" ref="Y48" si="27">21000/I48*D48*X48</f>
        <v>#REF!</v>
      </c>
      <c r="Z48" s="16" t="e">
        <f t="shared" si="3"/>
        <v>#REF!</v>
      </c>
      <c r="AA48" s="36" t="e">
        <f t="shared" si="4"/>
        <v>#REF!</v>
      </c>
      <c r="AC48" s="16" t="e">
        <f t="shared" si="14"/>
        <v>#REF!</v>
      </c>
      <c r="AD48" s="3" t="e">
        <f t="shared" si="26"/>
        <v>#REF!</v>
      </c>
      <c r="AE48" s="97" t="e">
        <f t="shared" si="26"/>
        <v>#REF!</v>
      </c>
      <c r="AF48" s="97" t="e">
        <f t="shared" si="15"/>
        <v>#REF!</v>
      </c>
      <c r="AG48" s="3" t="e">
        <f t="shared" si="20"/>
        <v>#REF!</v>
      </c>
      <c r="AH48" s="16" t="e">
        <f t="shared" si="16"/>
        <v>#REF!</v>
      </c>
      <c r="AI48" s="16">
        <f t="shared" si="7"/>
        <v>670</v>
      </c>
      <c r="AK48" s="3">
        <f t="shared" si="17"/>
        <v>470</v>
      </c>
      <c r="AL48" s="204">
        <f t="shared" si="18"/>
        <v>468.99999999999994</v>
      </c>
    </row>
    <row r="49" spans="1:47" ht="13.5" hidden="1" outlineLevel="1" x14ac:dyDescent="0.15">
      <c r="A49" s="26">
        <v>1107</v>
      </c>
      <c r="B49" s="20" t="s">
        <v>862</v>
      </c>
      <c r="C49" s="16">
        <v>2000</v>
      </c>
      <c r="D49" s="3">
        <v>90</v>
      </c>
      <c r="E49" s="3"/>
      <c r="F49" s="129"/>
      <c r="G49" s="104" t="s">
        <v>391</v>
      </c>
      <c r="H49" s="104" t="s">
        <v>775</v>
      </c>
      <c r="I49" s="21">
        <f t="shared" si="8"/>
        <v>17940</v>
      </c>
      <c r="J49" s="3">
        <v>0</v>
      </c>
      <c r="K49" s="15">
        <v>0.15</v>
      </c>
      <c r="L49" s="15">
        <v>0.3</v>
      </c>
      <c r="M49" s="58"/>
      <c r="N49" s="58">
        <v>0.03</v>
      </c>
      <c r="O49" s="92">
        <f t="shared" si="9"/>
        <v>0</v>
      </c>
      <c r="P49" s="92" t="e">
        <f t="shared" si="0"/>
        <v>#REF!</v>
      </c>
      <c r="Q49" s="92" t="e">
        <f t="shared" si="1"/>
        <v>#REF!</v>
      </c>
      <c r="R49" s="92">
        <f t="shared" si="10"/>
        <v>0</v>
      </c>
      <c r="S49" s="92" t="e">
        <f t="shared" si="11"/>
        <v>#REF!</v>
      </c>
      <c r="T49" s="3" t="e">
        <f>#REF!</f>
        <v>#REF!</v>
      </c>
      <c r="U49" s="3" t="e">
        <f>#REF!*D49</f>
        <v>#REF!</v>
      </c>
      <c r="V49" s="3">
        <f t="shared" si="12"/>
        <v>120</v>
      </c>
      <c r="W49" s="37" t="e">
        <f t="shared" si="13"/>
        <v>#REF!</v>
      </c>
      <c r="X49" s="60" t="e">
        <f>#REF!</f>
        <v>#REF!</v>
      </c>
      <c r="Y49" s="124" t="e">
        <f t="shared" ref="Y49" si="28">O49*X49</f>
        <v>#REF!</v>
      </c>
      <c r="Z49" s="3" t="e">
        <f t="shared" si="3"/>
        <v>#REF!</v>
      </c>
      <c r="AA49" s="58" t="e">
        <f t="shared" si="4"/>
        <v>#REF!</v>
      </c>
      <c r="AC49" s="16" t="e">
        <f t="shared" si="14"/>
        <v>#REF!</v>
      </c>
      <c r="AD49" s="3" t="e">
        <f t="shared" si="26"/>
        <v>#REF!</v>
      </c>
      <c r="AE49" s="97" t="e">
        <f t="shared" si="26"/>
        <v>#REF!</v>
      </c>
      <c r="AF49" s="97" t="e">
        <f t="shared" si="15"/>
        <v>#REF!</v>
      </c>
      <c r="AG49" s="3" t="e">
        <f t="shared" si="20"/>
        <v>#REF!</v>
      </c>
      <c r="AH49" s="16" t="e">
        <f t="shared" si="16"/>
        <v>#REF!</v>
      </c>
      <c r="AI49" s="16">
        <f t="shared" si="7"/>
        <v>2000</v>
      </c>
      <c r="AK49" s="3">
        <f t="shared" si="17"/>
        <v>1400</v>
      </c>
      <c r="AL49" s="204">
        <f t="shared" si="18"/>
        <v>1400</v>
      </c>
      <c r="AM49" s="46" t="s">
        <v>855</v>
      </c>
    </row>
    <row r="50" spans="1:47" ht="13.5" hidden="1" outlineLevel="1" x14ac:dyDescent="0.15">
      <c r="A50" s="26">
        <v>1108</v>
      </c>
      <c r="B50" s="20" t="s">
        <v>586</v>
      </c>
      <c r="C50" s="16">
        <v>1500</v>
      </c>
      <c r="D50" s="3">
        <v>30</v>
      </c>
      <c r="E50" s="3"/>
      <c r="F50" s="129"/>
      <c r="G50" s="104">
        <v>102</v>
      </c>
      <c r="H50" s="104" t="s">
        <v>566</v>
      </c>
      <c r="I50" s="21">
        <f t="shared" si="8"/>
        <v>17940</v>
      </c>
      <c r="J50" s="3">
        <v>50000</v>
      </c>
      <c r="K50" s="15">
        <v>0.15</v>
      </c>
      <c r="L50" s="15"/>
      <c r="M50" s="58"/>
      <c r="N50" s="58">
        <v>0.03</v>
      </c>
      <c r="O50" s="92">
        <f t="shared" si="9"/>
        <v>83.612040133779274</v>
      </c>
      <c r="P50" s="92" t="e">
        <f t="shared" si="0"/>
        <v>#REF!</v>
      </c>
      <c r="Q50" s="92" t="e">
        <f t="shared" si="1"/>
        <v>#REF!</v>
      </c>
      <c r="R50" s="92">
        <f t="shared" si="10"/>
        <v>0</v>
      </c>
      <c r="S50" s="92" t="e">
        <f t="shared" si="11"/>
        <v>#REF!</v>
      </c>
      <c r="T50" s="3" t="e">
        <f>#REF!</f>
        <v>#REF!</v>
      </c>
      <c r="U50" s="3" t="e">
        <f>#REF!*D50</f>
        <v>#REF!</v>
      </c>
      <c r="V50" s="3">
        <f t="shared" si="12"/>
        <v>90</v>
      </c>
      <c r="W50" s="37" t="e">
        <f t="shared" si="13"/>
        <v>#REF!</v>
      </c>
      <c r="X50" s="60" t="e">
        <f>#REF!</f>
        <v>#REF!</v>
      </c>
      <c r="Y50" s="37" t="e">
        <f t="shared" si="2"/>
        <v>#REF!</v>
      </c>
      <c r="Z50" s="16" t="e">
        <f t="shared" si="3"/>
        <v>#REF!</v>
      </c>
      <c r="AA50" s="36" t="e">
        <f t="shared" si="4"/>
        <v>#REF!</v>
      </c>
      <c r="AC50" s="16" t="e">
        <f t="shared" si="14"/>
        <v>#REF!</v>
      </c>
      <c r="AD50" s="3" t="e">
        <f t="shared" si="26"/>
        <v>#REF!</v>
      </c>
      <c r="AE50" s="97" t="e">
        <f t="shared" si="26"/>
        <v>#REF!</v>
      </c>
      <c r="AF50" s="97" t="e">
        <f t="shared" si="15"/>
        <v>#REF!</v>
      </c>
      <c r="AG50" s="3" t="e">
        <f t="shared" si="20"/>
        <v>#REF!</v>
      </c>
      <c r="AH50" s="16" t="e">
        <f t="shared" si="16"/>
        <v>#REF!</v>
      </c>
      <c r="AI50" s="16">
        <f t="shared" si="7"/>
        <v>1500</v>
      </c>
      <c r="AK50" s="3">
        <f t="shared" si="17"/>
        <v>1050</v>
      </c>
      <c r="AL50" s="204">
        <f t="shared" si="18"/>
        <v>1050</v>
      </c>
    </row>
    <row r="51" spans="1:47" ht="13.5" hidden="1" outlineLevel="1" x14ac:dyDescent="0.15">
      <c r="A51" s="26">
        <v>1109</v>
      </c>
      <c r="B51" s="20" t="s">
        <v>646</v>
      </c>
      <c r="C51" s="16">
        <f>980+980</f>
        <v>1960</v>
      </c>
      <c r="D51" s="3">
        <v>40</v>
      </c>
      <c r="E51" s="3"/>
      <c r="F51" s="102"/>
      <c r="G51" s="104">
        <v>106</v>
      </c>
      <c r="H51" s="104" t="s">
        <v>556</v>
      </c>
      <c r="I51" s="21">
        <f t="shared" si="8"/>
        <v>17940</v>
      </c>
      <c r="J51" s="3">
        <v>0</v>
      </c>
      <c r="K51" s="15">
        <v>0.15</v>
      </c>
      <c r="L51" s="15">
        <v>0.4</v>
      </c>
      <c r="M51" s="58"/>
      <c r="N51" s="58">
        <v>0.03</v>
      </c>
      <c r="O51" s="92">
        <f t="shared" si="9"/>
        <v>0</v>
      </c>
      <c r="P51" s="92" t="e">
        <f t="shared" si="0"/>
        <v>#REF!</v>
      </c>
      <c r="Q51" s="92" t="e">
        <f t="shared" si="1"/>
        <v>#REF!</v>
      </c>
      <c r="R51" s="92">
        <f t="shared" si="10"/>
        <v>0</v>
      </c>
      <c r="S51" s="92" t="e">
        <f t="shared" si="11"/>
        <v>#REF!</v>
      </c>
      <c r="T51" s="3" t="e">
        <f>#REF!</f>
        <v>#REF!</v>
      </c>
      <c r="U51" s="3" t="e">
        <f>#REF!*D51</f>
        <v>#REF!</v>
      </c>
      <c r="V51" s="3">
        <f t="shared" si="12"/>
        <v>117.6</v>
      </c>
      <c r="W51" s="37" t="e">
        <f t="shared" si="13"/>
        <v>#REF!</v>
      </c>
      <c r="X51" s="60" t="e">
        <f>#REF!</f>
        <v>#REF!</v>
      </c>
      <c r="Y51" s="37" t="e">
        <f t="shared" ref="Y51:Y56" si="29">21000/I51*D51*X51</f>
        <v>#REF!</v>
      </c>
      <c r="Z51" s="16" t="e">
        <f t="shared" si="3"/>
        <v>#REF!</v>
      </c>
      <c r="AA51" s="36" t="e">
        <f t="shared" si="4"/>
        <v>#REF!</v>
      </c>
      <c r="AC51" s="16" t="e">
        <f t="shared" si="14"/>
        <v>#REF!</v>
      </c>
      <c r="AD51" s="3" t="e">
        <f t="shared" si="26"/>
        <v>#REF!</v>
      </c>
      <c r="AE51" s="97" t="e">
        <f t="shared" si="26"/>
        <v>#REF!</v>
      </c>
      <c r="AF51" s="97" t="e">
        <f t="shared" si="15"/>
        <v>#REF!</v>
      </c>
      <c r="AG51" s="3" t="e">
        <f t="shared" si="20"/>
        <v>#REF!</v>
      </c>
      <c r="AH51" s="16" t="e">
        <f t="shared" si="16"/>
        <v>#REF!</v>
      </c>
      <c r="AI51" s="16">
        <f t="shared" si="7"/>
        <v>1960</v>
      </c>
      <c r="AK51" s="3">
        <f t="shared" si="17"/>
        <v>1375</v>
      </c>
      <c r="AL51" s="204">
        <f t="shared" si="18"/>
        <v>1372</v>
      </c>
    </row>
    <row r="52" spans="1:47" ht="25.5" hidden="1" outlineLevel="1" x14ac:dyDescent="0.15">
      <c r="A52" s="26">
        <v>1110</v>
      </c>
      <c r="B52" s="20" t="s">
        <v>647</v>
      </c>
      <c r="C52" s="16">
        <f>980+1130</f>
        <v>2110</v>
      </c>
      <c r="D52" s="3">
        <v>40</v>
      </c>
      <c r="E52" s="3"/>
      <c r="F52" s="102"/>
      <c r="G52" s="104">
        <v>106</v>
      </c>
      <c r="H52" s="104" t="s">
        <v>556</v>
      </c>
      <c r="I52" s="21">
        <f t="shared" si="8"/>
        <v>17940</v>
      </c>
      <c r="J52" s="3">
        <v>0</v>
      </c>
      <c r="K52" s="15">
        <v>0.15</v>
      </c>
      <c r="L52" s="15">
        <v>0.4</v>
      </c>
      <c r="M52" s="58"/>
      <c r="N52" s="58">
        <v>0.03</v>
      </c>
      <c r="O52" s="92">
        <f t="shared" si="9"/>
        <v>0</v>
      </c>
      <c r="P52" s="92" t="e">
        <f t="shared" si="0"/>
        <v>#REF!</v>
      </c>
      <c r="Q52" s="92" t="e">
        <f t="shared" si="1"/>
        <v>#REF!</v>
      </c>
      <c r="R52" s="92">
        <f t="shared" si="10"/>
        <v>0</v>
      </c>
      <c r="S52" s="92" t="e">
        <f t="shared" si="11"/>
        <v>#REF!</v>
      </c>
      <c r="T52" s="3" t="e">
        <f>#REF!</f>
        <v>#REF!</v>
      </c>
      <c r="U52" s="3" t="e">
        <f>#REF!*D52</f>
        <v>#REF!</v>
      </c>
      <c r="V52" s="3">
        <f t="shared" si="12"/>
        <v>126.6</v>
      </c>
      <c r="W52" s="37" t="e">
        <f t="shared" si="13"/>
        <v>#REF!</v>
      </c>
      <c r="X52" s="60" t="e">
        <f>#REF!</f>
        <v>#REF!</v>
      </c>
      <c r="Y52" s="37" t="e">
        <f t="shared" si="29"/>
        <v>#REF!</v>
      </c>
      <c r="Z52" s="16" t="e">
        <f t="shared" si="3"/>
        <v>#REF!</v>
      </c>
      <c r="AA52" s="36" t="e">
        <f t="shared" si="4"/>
        <v>#REF!</v>
      </c>
      <c r="AC52" s="16" t="e">
        <f t="shared" si="14"/>
        <v>#REF!</v>
      </c>
      <c r="AD52" s="3" t="e">
        <f t="shared" si="26"/>
        <v>#REF!</v>
      </c>
      <c r="AE52" s="97" t="e">
        <f t="shared" si="26"/>
        <v>#REF!</v>
      </c>
      <c r="AF52" s="97" t="e">
        <f t="shared" si="15"/>
        <v>#REF!</v>
      </c>
      <c r="AG52" s="3" t="e">
        <f t="shared" si="20"/>
        <v>#REF!</v>
      </c>
      <c r="AH52" s="16" t="e">
        <f t="shared" si="16"/>
        <v>#REF!</v>
      </c>
      <c r="AI52" s="16">
        <f t="shared" si="7"/>
        <v>2110</v>
      </c>
      <c r="AK52" s="3">
        <f t="shared" si="17"/>
        <v>1480</v>
      </c>
      <c r="AL52" s="204">
        <f t="shared" si="18"/>
        <v>1477</v>
      </c>
    </row>
    <row r="53" spans="1:47" ht="25.5" hidden="1" outlineLevel="1" x14ac:dyDescent="0.15">
      <c r="A53" s="26">
        <v>1111</v>
      </c>
      <c r="B53" s="20" t="s">
        <v>648</v>
      </c>
      <c r="C53" s="16">
        <f>980+460</f>
        <v>1440</v>
      </c>
      <c r="D53" s="3">
        <v>40</v>
      </c>
      <c r="E53" s="3"/>
      <c r="F53" s="102"/>
      <c r="G53" s="104">
        <v>106</v>
      </c>
      <c r="H53" s="104" t="s">
        <v>556</v>
      </c>
      <c r="I53" s="21">
        <f t="shared" si="8"/>
        <v>17940</v>
      </c>
      <c r="J53" s="3">
        <v>0</v>
      </c>
      <c r="K53" s="15">
        <v>0.15</v>
      </c>
      <c r="L53" s="15">
        <v>0.4</v>
      </c>
      <c r="M53" s="58"/>
      <c r="N53" s="58">
        <v>0.03</v>
      </c>
      <c r="O53" s="92">
        <f t="shared" si="9"/>
        <v>0</v>
      </c>
      <c r="P53" s="92" t="e">
        <f t="shared" si="0"/>
        <v>#REF!</v>
      </c>
      <c r="Q53" s="92" t="e">
        <f t="shared" si="1"/>
        <v>#REF!</v>
      </c>
      <c r="R53" s="92">
        <f t="shared" si="10"/>
        <v>0</v>
      </c>
      <c r="S53" s="92" t="e">
        <f t="shared" si="11"/>
        <v>#REF!</v>
      </c>
      <c r="T53" s="3" t="e">
        <f>#REF!</f>
        <v>#REF!</v>
      </c>
      <c r="U53" s="3" t="e">
        <f>#REF!*D53</f>
        <v>#REF!</v>
      </c>
      <c r="V53" s="3">
        <f t="shared" si="12"/>
        <v>86.399999999999991</v>
      </c>
      <c r="W53" s="37" t="e">
        <f t="shared" si="13"/>
        <v>#REF!</v>
      </c>
      <c r="X53" s="60" t="e">
        <f>#REF!</f>
        <v>#REF!</v>
      </c>
      <c r="Y53" s="37" t="e">
        <f t="shared" si="29"/>
        <v>#REF!</v>
      </c>
      <c r="Z53" s="16" t="e">
        <f t="shared" si="3"/>
        <v>#REF!</v>
      </c>
      <c r="AA53" s="36" t="e">
        <f t="shared" si="4"/>
        <v>#REF!</v>
      </c>
      <c r="AC53" s="16" t="e">
        <f>AD53+AE53+AF53</f>
        <v>#REF!</v>
      </c>
      <c r="AD53" s="3" t="e">
        <f t="shared" si="26"/>
        <v>#REF!</v>
      </c>
      <c r="AE53" s="97" t="e">
        <f t="shared" si="26"/>
        <v>#REF!</v>
      </c>
      <c r="AF53" s="97" t="e">
        <f t="shared" si="15"/>
        <v>#REF!</v>
      </c>
      <c r="AG53" s="3" t="e">
        <f t="shared" si="20"/>
        <v>#REF!</v>
      </c>
      <c r="AH53" s="16" t="e">
        <f t="shared" si="16"/>
        <v>#REF!</v>
      </c>
      <c r="AI53" s="16">
        <f t="shared" si="7"/>
        <v>1440</v>
      </c>
      <c r="AK53" s="3">
        <f t="shared" si="17"/>
        <v>1010</v>
      </c>
      <c r="AL53" s="204">
        <f t="shared" si="18"/>
        <v>1007.9999999999999</v>
      </c>
    </row>
    <row r="54" spans="1:47" ht="13.5" hidden="1" outlineLevel="1" x14ac:dyDescent="0.15">
      <c r="A54" s="26">
        <v>1112</v>
      </c>
      <c r="B54" s="20" t="s">
        <v>649</v>
      </c>
      <c r="C54" s="16">
        <f>980+2080</f>
        <v>3060</v>
      </c>
      <c r="D54" s="3">
        <v>40</v>
      </c>
      <c r="E54" s="3"/>
      <c r="F54" s="102"/>
      <c r="G54" s="104">
        <v>106</v>
      </c>
      <c r="H54" s="104" t="s">
        <v>556</v>
      </c>
      <c r="I54" s="21">
        <f t="shared" si="8"/>
        <v>17940</v>
      </c>
      <c r="J54" s="3">
        <v>0</v>
      </c>
      <c r="K54" s="15">
        <v>0.15</v>
      </c>
      <c r="L54" s="15">
        <v>0.4</v>
      </c>
      <c r="M54" s="58"/>
      <c r="N54" s="58">
        <v>0.03</v>
      </c>
      <c r="O54" s="92">
        <f t="shared" si="9"/>
        <v>0</v>
      </c>
      <c r="P54" s="92" t="e">
        <f t="shared" si="0"/>
        <v>#REF!</v>
      </c>
      <c r="Q54" s="92" t="e">
        <f t="shared" si="1"/>
        <v>#REF!</v>
      </c>
      <c r="R54" s="92">
        <f t="shared" si="10"/>
        <v>0</v>
      </c>
      <c r="S54" s="92" t="e">
        <f t="shared" si="11"/>
        <v>#REF!</v>
      </c>
      <c r="T54" s="3" t="e">
        <f>#REF!</f>
        <v>#REF!</v>
      </c>
      <c r="U54" s="3" t="e">
        <f>#REF!*D54</f>
        <v>#REF!</v>
      </c>
      <c r="V54" s="3">
        <f t="shared" si="12"/>
        <v>183.6</v>
      </c>
      <c r="W54" s="37" t="e">
        <f t="shared" si="13"/>
        <v>#REF!</v>
      </c>
      <c r="X54" s="60" t="e">
        <f>#REF!</f>
        <v>#REF!</v>
      </c>
      <c r="Y54" s="37" t="e">
        <f t="shared" si="29"/>
        <v>#REF!</v>
      </c>
      <c r="Z54" s="16" t="e">
        <f t="shared" si="3"/>
        <v>#REF!</v>
      </c>
      <c r="AA54" s="36" t="e">
        <f t="shared" si="4"/>
        <v>#REF!</v>
      </c>
      <c r="AC54" s="16" t="e">
        <f t="shared" si="14"/>
        <v>#REF!</v>
      </c>
      <c r="AD54" s="3" t="e">
        <f t="shared" si="26"/>
        <v>#REF!</v>
      </c>
      <c r="AE54" s="97" t="e">
        <f t="shared" si="26"/>
        <v>#REF!</v>
      </c>
      <c r="AF54" s="97" t="e">
        <f t="shared" si="15"/>
        <v>#REF!</v>
      </c>
      <c r="AG54" s="3" t="e">
        <f t="shared" si="20"/>
        <v>#REF!</v>
      </c>
      <c r="AH54" s="16" t="e">
        <f t="shared" si="16"/>
        <v>#REF!</v>
      </c>
      <c r="AI54" s="16">
        <f t="shared" si="7"/>
        <v>3060</v>
      </c>
      <c r="AK54" s="3">
        <f t="shared" si="17"/>
        <v>2145</v>
      </c>
      <c r="AL54" s="204">
        <f t="shared" si="18"/>
        <v>2142</v>
      </c>
    </row>
    <row r="55" spans="1:47" ht="25.5" hidden="1" outlineLevel="1" x14ac:dyDescent="0.15">
      <c r="A55" s="26">
        <v>1113</v>
      </c>
      <c r="B55" s="20" t="s">
        <v>650</v>
      </c>
      <c r="C55" s="16">
        <f>980+1280</f>
        <v>2260</v>
      </c>
      <c r="D55" s="3">
        <v>40</v>
      </c>
      <c r="E55" s="3"/>
      <c r="F55" s="102"/>
      <c r="G55" s="104">
        <v>106</v>
      </c>
      <c r="H55" s="104" t="s">
        <v>556</v>
      </c>
      <c r="I55" s="21">
        <f t="shared" si="8"/>
        <v>17940</v>
      </c>
      <c r="J55" s="3">
        <v>0</v>
      </c>
      <c r="K55" s="15">
        <v>0.15</v>
      </c>
      <c r="L55" s="15">
        <v>0.4</v>
      </c>
      <c r="M55" s="58"/>
      <c r="N55" s="58">
        <v>0.03</v>
      </c>
      <c r="O55" s="92">
        <f t="shared" si="9"/>
        <v>0</v>
      </c>
      <c r="P55" s="92" t="e">
        <f t="shared" si="0"/>
        <v>#REF!</v>
      </c>
      <c r="Q55" s="92" t="e">
        <f t="shared" si="1"/>
        <v>#REF!</v>
      </c>
      <c r="R55" s="92">
        <f t="shared" si="10"/>
        <v>0</v>
      </c>
      <c r="S55" s="92" t="e">
        <f t="shared" si="11"/>
        <v>#REF!</v>
      </c>
      <c r="T55" s="3" t="e">
        <f>#REF!</f>
        <v>#REF!</v>
      </c>
      <c r="U55" s="3" t="e">
        <f>#REF!*D55</f>
        <v>#REF!</v>
      </c>
      <c r="V55" s="3">
        <f t="shared" si="12"/>
        <v>135.6</v>
      </c>
      <c r="W55" s="37" t="e">
        <f t="shared" si="13"/>
        <v>#REF!</v>
      </c>
      <c r="X55" s="60" t="e">
        <f>#REF!</f>
        <v>#REF!</v>
      </c>
      <c r="Y55" s="37" t="e">
        <f t="shared" si="29"/>
        <v>#REF!</v>
      </c>
      <c r="Z55" s="16" t="e">
        <f t="shared" si="3"/>
        <v>#REF!</v>
      </c>
      <c r="AA55" s="36" t="e">
        <f t="shared" si="4"/>
        <v>#REF!</v>
      </c>
      <c r="AC55" s="16" t="e">
        <f t="shared" si="14"/>
        <v>#REF!</v>
      </c>
      <c r="AD55" s="3" t="e">
        <f t="shared" si="26"/>
        <v>#REF!</v>
      </c>
      <c r="AE55" s="97" t="e">
        <f t="shared" si="26"/>
        <v>#REF!</v>
      </c>
      <c r="AF55" s="97" t="e">
        <f t="shared" si="15"/>
        <v>#REF!</v>
      </c>
      <c r="AG55" s="3" t="e">
        <f t="shared" si="20"/>
        <v>#REF!</v>
      </c>
      <c r="AH55" s="16" t="e">
        <f t="shared" si="16"/>
        <v>#REF!</v>
      </c>
      <c r="AI55" s="16">
        <f t="shared" si="7"/>
        <v>2260</v>
      </c>
      <c r="AK55" s="3">
        <f t="shared" si="17"/>
        <v>1585</v>
      </c>
      <c r="AL55" s="204">
        <f t="shared" si="18"/>
        <v>1582</v>
      </c>
    </row>
    <row r="56" spans="1:47" ht="25.5" hidden="1" outlineLevel="1" x14ac:dyDescent="0.15">
      <c r="A56" s="26">
        <v>1114</v>
      </c>
      <c r="B56" s="20" t="s">
        <v>651</v>
      </c>
      <c r="C56" s="16">
        <f>980+560</f>
        <v>1540</v>
      </c>
      <c r="D56" s="3">
        <v>40</v>
      </c>
      <c r="E56" s="3"/>
      <c r="F56" s="102"/>
      <c r="G56" s="104">
        <v>106</v>
      </c>
      <c r="H56" s="104" t="s">
        <v>556</v>
      </c>
      <c r="I56" s="21">
        <f t="shared" si="8"/>
        <v>17940</v>
      </c>
      <c r="J56" s="3">
        <v>0</v>
      </c>
      <c r="K56" s="15">
        <v>0.15</v>
      </c>
      <c r="L56" s="15">
        <v>0.4</v>
      </c>
      <c r="M56" s="58"/>
      <c r="N56" s="58">
        <v>0.03</v>
      </c>
      <c r="O56" s="92">
        <f t="shared" si="9"/>
        <v>0</v>
      </c>
      <c r="P56" s="92" t="e">
        <f t="shared" si="0"/>
        <v>#REF!</v>
      </c>
      <c r="Q56" s="92" t="e">
        <f t="shared" si="1"/>
        <v>#REF!</v>
      </c>
      <c r="R56" s="92">
        <f t="shared" si="10"/>
        <v>0</v>
      </c>
      <c r="S56" s="92" t="e">
        <f t="shared" si="11"/>
        <v>#REF!</v>
      </c>
      <c r="T56" s="3" t="e">
        <f>#REF!</f>
        <v>#REF!</v>
      </c>
      <c r="U56" s="3" t="e">
        <f>#REF!*D56</f>
        <v>#REF!</v>
      </c>
      <c r="V56" s="3">
        <f t="shared" si="12"/>
        <v>92.399999999999991</v>
      </c>
      <c r="W56" s="37" t="e">
        <f t="shared" si="13"/>
        <v>#REF!</v>
      </c>
      <c r="X56" s="60" t="e">
        <f>#REF!</f>
        <v>#REF!</v>
      </c>
      <c r="Y56" s="37" t="e">
        <f t="shared" si="29"/>
        <v>#REF!</v>
      </c>
      <c r="Z56" s="16" t="e">
        <f t="shared" si="3"/>
        <v>#REF!</v>
      </c>
      <c r="AA56" s="36" t="e">
        <f t="shared" si="4"/>
        <v>#REF!</v>
      </c>
      <c r="AC56" s="16" t="e">
        <f t="shared" si="14"/>
        <v>#REF!</v>
      </c>
      <c r="AD56" s="3" t="e">
        <f t="shared" si="26"/>
        <v>#REF!</v>
      </c>
      <c r="AE56" s="97" t="e">
        <f t="shared" si="26"/>
        <v>#REF!</v>
      </c>
      <c r="AF56" s="97" t="e">
        <f t="shared" si="15"/>
        <v>#REF!</v>
      </c>
      <c r="AG56" s="3" t="e">
        <f t="shared" si="20"/>
        <v>#REF!</v>
      </c>
      <c r="AH56" s="16" t="e">
        <f t="shared" si="16"/>
        <v>#REF!</v>
      </c>
      <c r="AI56" s="16">
        <f t="shared" si="7"/>
        <v>1540</v>
      </c>
      <c r="AK56" s="3">
        <f t="shared" si="17"/>
        <v>1080</v>
      </c>
      <c r="AL56" s="204">
        <f t="shared" si="18"/>
        <v>1078</v>
      </c>
    </row>
    <row r="57" spans="1:47" s="12" customFormat="1" ht="13.5" hidden="1" x14ac:dyDescent="0.15">
      <c r="A57" s="25">
        <v>2000</v>
      </c>
      <c r="B57" s="56" t="s">
        <v>10</v>
      </c>
      <c r="C57" s="199"/>
      <c r="D57" s="56"/>
      <c r="E57" s="56"/>
      <c r="F57" s="128"/>
      <c r="G57" s="137"/>
      <c r="H57" s="137"/>
      <c r="I57" s="5"/>
      <c r="J57" s="6"/>
      <c r="K57" s="7"/>
      <c r="L57" s="7"/>
      <c r="M57" s="7"/>
      <c r="N57" s="7"/>
      <c r="O57" s="8"/>
      <c r="P57" s="8"/>
      <c r="Q57" s="8"/>
      <c r="R57" s="8"/>
      <c r="S57" s="8"/>
      <c r="T57" s="6"/>
      <c r="U57" s="6"/>
      <c r="V57" s="6"/>
      <c r="W57" s="5"/>
      <c r="X57" s="5"/>
      <c r="Y57" s="5"/>
      <c r="Z57" s="5"/>
      <c r="AA57" s="10"/>
      <c r="AB57" s="11"/>
      <c r="AC57" s="199"/>
      <c r="AD57" s="57"/>
      <c r="AE57" s="96"/>
      <c r="AF57" s="96"/>
      <c r="AG57" s="57"/>
      <c r="AH57" s="199"/>
      <c r="AI57" s="199"/>
      <c r="AK57" s="57"/>
      <c r="AL57" s="204"/>
      <c r="AM57" s="180"/>
      <c r="AN57" s="180"/>
      <c r="AO57" s="182"/>
      <c r="AQ57" s="177"/>
      <c r="AR57" s="185"/>
      <c r="AT57" s="177"/>
      <c r="AU57" s="185"/>
    </row>
    <row r="58" spans="1:47" ht="13.5" hidden="1" outlineLevel="1" x14ac:dyDescent="0.15">
      <c r="A58" s="26">
        <v>2001</v>
      </c>
      <c r="B58" s="20" t="s">
        <v>259</v>
      </c>
      <c r="C58" s="16">
        <v>600</v>
      </c>
      <c r="D58" s="3">
        <v>30</v>
      </c>
      <c r="E58" s="3">
        <v>10</v>
      </c>
      <c r="F58" s="103" t="s">
        <v>136</v>
      </c>
      <c r="G58" s="104">
        <v>103</v>
      </c>
      <c r="H58" s="104" t="s">
        <v>665</v>
      </c>
      <c r="I58" s="21">
        <f t="shared" ref="I58:I66" si="30">((247*12)+(52*7)+(52*5))*60/12</f>
        <v>17940</v>
      </c>
      <c r="J58" s="3">
        <v>50000</v>
      </c>
      <c r="K58" s="15">
        <v>0.15</v>
      </c>
      <c r="L58" s="15">
        <v>0.3</v>
      </c>
      <c r="M58" s="58"/>
      <c r="N58" s="58">
        <v>0.03</v>
      </c>
      <c r="O58" s="92">
        <f t="shared" ref="O58:O66" si="31">J58/I58*D58</f>
        <v>83.612040133779274</v>
      </c>
      <c r="P58" s="92" t="e">
        <f t="shared" ref="P58:P66" si="32">(C58-T58-U58)*K58</f>
        <v>#REF!</v>
      </c>
      <c r="Q58" s="92" t="e">
        <f t="shared" ref="Q58:Q66" si="33">(C58-T58-U58)*L58</f>
        <v>#REF!</v>
      </c>
      <c r="R58" s="92">
        <f t="shared" ref="R58:R66" si="34">(C58*M58)</f>
        <v>0</v>
      </c>
      <c r="S58" s="92" t="e">
        <f t="shared" ref="S58:S66" si="35">(C58-T58-U58)*N58</f>
        <v>#REF!</v>
      </c>
      <c r="T58" s="3" t="e">
        <f>#REF!</f>
        <v>#REF!</v>
      </c>
      <c r="U58" s="3" t="e">
        <f>#REF!*D58</f>
        <v>#REF!</v>
      </c>
      <c r="V58" s="3">
        <f t="shared" si="12"/>
        <v>36</v>
      </c>
      <c r="W58" s="37" t="e">
        <f t="shared" ref="W58:W66" si="36">SUM(O58:V58)</f>
        <v>#REF!</v>
      </c>
      <c r="X58" s="60" t="e">
        <f>#REF!</f>
        <v>#REF!</v>
      </c>
      <c r="Y58" s="37" t="e">
        <f t="shared" si="2"/>
        <v>#REF!</v>
      </c>
      <c r="Z58" s="16" t="e">
        <f t="shared" ref="Z58:Z66" si="37">W58+Y58</f>
        <v>#REF!</v>
      </c>
      <c r="AA58" s="36" t="e">
        <f t="shared" ref="AA58:AA66" si="38">(C58-Z58)/Z58</f>
        <v>#REF!</v>
      </c>
      <c r="AC58" s="16" t="e">
        <f t="shared" ref="AC58:AC66" si="39">AD58+AE58+AF58</f>
        <v>#REF!</v>
      </c>
      <c r="AD58" s="3" t="e">
        <f t="shared" ref="AD58:AE66" si="40">T58</f>
        <v>#REF!</v>
      </c>
      <c r="AE58" s="97" t="e">
        <f t="shared" si="40"/>
        <v>#REF!</v>
      </c>
      <c r="AF58" s="97" t="e">
        <f t="shared" ref="AF58:AF66" si="41">(C58-Z58)*0.15</f>
        <v>#REF!</v>
      </c>
      <c r="AG58" s="3" t="e">
        <f t="shared" ref="AG58:AG66" si="42">AE58+AF58</f>
        <v>#REF!</v>
      </c>
      <c r="AH58" s="16" t="e">
        <f t="shared" ref="AH58:AH66" si="43">AI58-AC58</f>
        <v>#REF!</v>
      </c>
      <c r="AI58" s="16">
        <f t="shared" ref="AI58:AI66" si="44">C58</f>
        <v>600</v>
      </c>
      <c r="AK58" s="3">
        <f t="shared" ref="AK58:AK66" si="45">CEILING(AL58,5)</f>
        <v>420</v>
      </c>
      <c r="AL58" s="204">
        <f t="shared" ref="AL58:AL66" si="46">C58*0.7</f>
        <v>420</v>
      </c>
      <c r="AM58" s="46" t="s">
        <v>855</v>
      </c>
    </row>
    <row r="59" spans="1:47" ht="13.5" hidden="1" outlineLevel="1" x14ac:dyDescent="0.15">
      <c r="A59" s="26">
        <v>2004</v>
      </c>
      <c r="B59" s="20" t="s">
        <v>260</v>
      </c>
      <c r="C59" s="16">
        <v>360</v>
      </c>
      <c r="D59" s="3">
        <v>20</v>
      </c>
      <c r="E59" s="3">
        <v>10</v>
      </c>
      <c r="F59" s="103" t="s">
        <v>136</v>
      </c>
      <c r="G59" s="104">
        <v>103</v>
      </c>
      <c r="H59" s="104" t="s">
        <v>179</v>
      </c>
      <c r="I59" s="21">
        <f t="shared" si="30"/>
        <v>17940</v>
      </c>
      <c r="J59" s="3">
        <v>28500</v>
      </c>
      <c r="K59" s="15">
        <v>0.15</v>
      </c>
      <c r="L59" s="15"/>
      <c r="M59" s="58"/>
      <c r="N59" s="58">
        <v>0.03</v>
      </c>
      <c r="O59" s="92">
        <f t="shared" si="31"/>
        <v>31.77257525083612</v>
      </c>
      <c r="P59" s="92" t="e">
        <f t="shared" si="32"/>
        <v>#REF!</v>
      </c>
      <c r="Q59" s="92" t="e">
        <f t="shared" si="33"/>
        <v>#REF!</v>
      </c>
      <c r="R59" s="92">
        <f t="shared" si="34"/>
        <v>0</v>
      </c>
      <c r="S59" s="92" t="e">
        <f t="shared" si="35"/>
        <v>#REF!</v>
      </c>
      <c r="T59" s="3" t="e">
        <f>#REF!</f>
        <v>#REF!</v>
      </c>
      <c r="U59" s="3" t="e">
        <f>#REF!*D59</f>
        <v>#REF!</v>
      </c>
      <c r="V59" s="3">
        <f t="shared" si="12"/>
        <v>21.599999999999998</v>
      </c>
      <c r="W59" s="37" t="e">
        <f t="shared" si="36"/>
        <v>#REF!</v>
      </c>
      <c r="X59" s="60" t="e">
        <f>#REF!</f>
        <v>#REF!</v>
      </c>
      <c r="Y59" s="37" t="e">
        <f t="shared" si="2"/>
        <v>#REF!</v>
      </c>
      <c r="Z59" s="16" t="e">
        <f t="shared" si="37"/>
        <v>#REF!</v>
      </c>
      <c r="AA59" s="36" t="e">
        <f t="shared" si="38"/>
        <v>#REF!</v>
      </c>
      <c r="AB59" s="49" t="s">
        <v>889</v>
      </c>
      <c r="AC59" s="16" t="e">
        <f t="shared" si="39"/>
        <v>#REF!</v>
      </c>
      <c r="AD59" s="3" t="e">
        <f t="shared" si="40"/>
        <v>#REF!</v>
      </c>
      <c r="AE59" s="97" t="e">
        <f t="shared" si="40"/>
        <v>#REF!</v>
      </c>
      <c r="AF59" s="97" t="e">
        <f t="shared" si="41"/>
        <v>#REF!</v>
      </c>
      <c r="AG59" s="3" t="e">
        <f t="shared" si="42"/>
        <v>#REF!</v>
      </c>
      <c r="AH59" s="16" t="e">
        <f t="shared" si="43"/>
        <v>#REF!</v>
      </c>
      <c r="AI59" s="16">
        <f t="shared" si="44"/>
        <v>360</v>
      </c>
      <c r="AK59" s="3">
        <f t="shared" si="45"/>
        <v>255</v>
      </c>
      <c r="AL59" s="204">
        <f t="shared" si="46"/>
        <v>251.99999999999997</v>
      </c>
      <c r="AM59" s="46" t="s">
        <v>855</v>
      </c>
    </row>
    <row r="60" spans="1:47" ht="13.5" hidden="1" outlineLevel="1" x14ac:dyDescent="0.15">
      <c r="A60" s="26">
        <v>2002</v>
      </c>
      <c r="B60" s="20" t="s">
        <v>11</v>
      </c>
      <c r="C60" s="16">
        <v>1000</v>
      </c>
      <c r="D60" s="3">
        <v>30</v>
      </c>
      <c r="E60" s="3">
        <v>10</v>
      </c>
      <c r="F60" s="103" t="s">
        <v>135</v>
      </c>
      <c r="G60" s="104" t="s">
        <v>754</v>
      </c>
      <c r="H60" s="104" t="s">
        <v>831</v>
      </c>
      <c r="I60" s="21">
        <f t="shared" si="30"/>
        <v>17940</v>
      </c>
      <c r="J60" s="3"/>
      <c r="K60" s="15">
        <v>0.15</v>
      </c>
      <c r="L60" s="15">
        <v>0.35</v>
      </c>
      <c r="M60" s="58"/>
      <c r="N60" s="58">
        <v>0.03</v>
      </c>
      <c r="O60" s="92">
        <f t="shared" si="31"/>
        <v>0</v>
      </c>
      <c r="P60" s="92" t="e">
        <f t="shared" si="32"/>
        <v>#REF!</v>
      </c>
      <c r="Q60" s="92" t="e">
        <f t="shared" si="33"/>
        <v>#REF!</v>
      </c>
      <c r="R60" s="92">
        <f t="shared" si="34"/>
        <v>0</v>
      </c>
      <c r="S60" s="92" t="e">
        <f t="shared" si="35"/>
        <v>#REF!</v>
      </c>
      <c r="T60" s="3" t="e">
        <f>#REF!</f>
        <v>#REF!</v>
      </c>
      <c r="U60" s="3" t="e">
        <f>#REF!*D60</f>
        <v>#REF!</v>
      </c>
      <c r="V60" s="3">
        <f t="shared" si="12"/>
        <v>60</v>
      </c>
      <c r="W60" s="37" t="e">
        <f t="shared" si="36"/>
        <v>#REF!</v>
      </c>
      <c r="X60" s="60" t="e">
        <f>#REF!</f>
        <v>#REF!</v>
      </c>
      <c r="Y60" s="37" t="e">
        <f>25000/I60*D60*X60</f>
        <v>#REF!</v>
      </c>
      <c r="Z60" s="16" t="e">
        <f t="shared" si="37"/>
        <v>#REF!</v>
      </c>
      <c r="AA60" s="36" t="e">
        <f t="shared" si="38"/>
        <v>#REF!</v>
      </c>
      <c r="AC60" s="16" t="e">
        <f t="shared" si="39"/>
        <v>#REF!</v>
      </c>
      <c r="AD60" s="3" t="e">
        <f t="shared" si="40"/>
        <v>#REF!</v>
      </c>
      <c r="AE60" s="97" t="e">
        <f t="shared" si="40"/>
        <v>#REF!</v>
      </c>
      <c r="AF60" s="97" t="e">
        <f t="shared" si="41"/>
        <v>#REF!</v>
      </c>
      <c r="AG60" s="3" t="e">
        <f t="shared" si="42"/>
        <v>#REF!</v>
      </c>
      <c r="AH60" s="16" t="e">
        <f t="shared" si="43"/>
        <v>#REF!</v>
      </c>
      <c r="AI60" s="16">
        <f t="shared" si="44"/>
        <v>1000</v>
      </c>
      <c r="AK60" s="3">
        <f t="shared" si="45"/>
        <v>700</v>
      </c>
      <c r="AL60" s="204">
        <f t="shared" si="46"/>
        <v>700</v>
      </c>
    </row>
    <row r="61" spans="1:47" ht="13.5" hidden="1" outlineLevel="1" x14ac:dyDescent="0.15">
      <c r="A61" s="26">
        <v>2003</v>
      </c>
      <c r="B61" s="20" t="s">
        <v>163</v>
      </c>
      <c r="C61" s="16">
        <v>2400</v>
      </c>
      <c r="D61" s="3">
        <v>40</v>
      </c>
      <c r="E61" s="3">
        <v>24</v>
      </c>
      <c r="F61" s="103" t="s">
        <v>134</v>
      </c>
      <c r="G61" s="104">
        <v>103</v>
      </c>
      <c r="H61" s="104" t="s">
        <v>337</v>
      </c>
      <c r="I61" s="21">
        <f t="shared" si="30"/>
        <v>17940</v>
      </c>
      <c r="J61" s="3">
        <f>28500+18000</f>
        <v>46500</v>
      </c>
      <c r="K61" s="15">
        <v>0.15</v>
      </c>
      <c r="L61" s="15">
        <v>0.2</v>
      </c>
      <c r="M61" s="58"/>
      <c r="N61" s="58">
        <v>0.03</v>
      </c>
      <c r="O61" s="92">
        <f t="shared" si="31"/>
        <v>103.67892976588628</v>
      </c>
      <c r="P61" s="92" t="e">
        <f t="shared" si="32"/>
        <v>#REF!</v>
      </c>
      <c r="Q61" s="92" t="e">
        <f t="shared" si="33"/>
        <v>#REF!</v>
      </c>
      <c r="R61" s="92">
        <f t="shared" si="34"/>
        <v>0</v>
      </c>
      <c r="S61" s="92" t="e">
        <f t="shared" si="35"/>
        <v>#REF!</v>
      </c>
      <c r="T61" s="3" t="e">
        <f>#REF!</f>
        <v>#REF!</v>
      </c>
      <c r="U61" s="3" t="e">
        <f>#REF!*D61</f>
        <v>#REF!</v>
      </c>
      <c r="V61" s="3">
        <f t="shared" si="12"/>
        <v>144</v>
      </c>
      <c r="W61" s="37" t="e">
        <f t="shared" si="36"/>
        <v>#REF!</v>
      </c>
      <c r="X61" s="60" t="e">
        <f>#REF!</f>
        <v>#REF!</v>
      </c>
      <c r="Y61" s="37" t="e">
        <f t="shared" si="2"/>
        <v>#REF!</v>
      </c>
      <c r="Z61" s="16" t="e">
        <f t="shared" si="37"/>
        <v>#REF!</v>
      </c>
      <c r="AA61" s="36" t="e">
        <f t="shared" si="38"/>
        <v>#REF!</v>
      </c>
      <c r="AC61" s="16" t="e">
        <f t="shared" si="39"/>
        <v>#REF!</v>
      </c>
      <c r="AD61" s="3" t="e">
        <f t="shared" si="40"/>
        <v>#REF!</v>
      </c>
      <c r="AE61" s="97" t="e">
        <f t="shared" si="40"/>
        <v>#REF!</v>
      </c>
      <c r="AF61" s="97" t="e">
        <f t="shared" si="41"/>
        <v>#REF!</v>
      </c>
      <c r="AG61" s="3" t="e">
        <f t="shared" si="42"/>
        <v>#REF!</v>
      </c>
      <c r="AH61" s="16" t="e">
        <f t="shared" si="43"/>
        <v>#REF!</v>
      </c>
      <c r="AI61" s="16">
        <f t="shared" si="44"/>
        <v>2400</v>
      </c>
      <c r="AK61" s="3">
        <f t="shared" si="45"/>
        <v>1680</v>
      </c>
      <c r="AL61" s="204">
        <f t="shared" si="46"/>
        <v>1680</v>
      </c>
      <c r="AM61" s="46" t="s">
        <v>855</v>
      </c>
    </row>
    <row r="62" spans="1:47" ht="13.5" hidden="1" outlineLevel="1" x14ac:dyDescent="0.15">
      <c r="A62" s="26">
        <v>2006</v>
      </c>
      <c r="B62" s="20" t="s">
        <v>491</v>
      </c>
      <c r="C62" s="16">
        <v>2500</v>
      </c>
      <c r="D62" s="3">
        <v>30</v>
      </c>
      <c r="E62" s="3">
        <v>25</v>
      </c>
      <c r="F62" s="103" t="s">
        <v>492</v>
      </c>
      <c r="G62" s="104" t="s">
        <v>401</v>
      </c>
      <c r="H62" s="104" t="s">
        <v>583</v>
      </c>
      <c r="I62" s="21">
        <f t="shared" si="30"/>
        <v>17940</v>
      </c>
      <c r="J62" s="3">
        <v>0</v>
      </c>
      <c r="K62" s="15">
        <v>0.15</v>
      </c>
      <c r="L62" s="15">
        <v>0.35</v>
      </c>
      <c r="M62" s="58"/>
      <c r="N62" s="58">
        <v>0.03</v>
      </c>
      <c r="O62" s="92">
        <f t="shared" si="31"/>
        <v>0</v>
      </c>
      <c r="P62" s="92" t="e">
        <f t="shared" si="32"/>
        <v>#REF!</v>
      </c>
      <c r="Q62" s="92" t="e">
        <f t="shared" si="33"/>
        <v>#REF!</v>
      </c>
      <c r="R62" s="92">
        <f t="shared" si="34"/>
        <v>0</v>
      </c>
      <c r="S62" s="92" t="e">
        <f t="shared" si="35"/>
        <v>#REF!</v>
      </c>
      <c r="T62" s="3" t="e">
        <f>#REF!</f>
        <v>#REF!</v>
      </c>
      <c r="U62" s="3" t="e">
        <f>#REF!*D62</f>
        <v>#REF!</v>
      </c>
      <c r="V62" s="3">
        <f t="shared" si="12"/>
        <v>150</v>
      </c>
      <c r="W62" s="37" t="e">
        <f t="shared" si="36"/>
        <v>#REF!</v>
      </c>
      <c r="X62" s="60" t="e">
        <f>#REF!</f>
        <v>#REF!</v>
      </c>
      <c r="Y62" s="37" t="e">
        <f t="shared" ref="Y62:Y66" si="47">21000/I62*D62*X62</f>
        <v>#REF!</v>
      </c>
      <c r="Z62" s="16" t="e">
        <f t="shared" si="37"/>
        <v>#REF!</v>
      </c>
      <c r="AA62" s="36" t="e">
        <f t="shared" si="38"/>
        <v>#REF!</v>
      </c>
      <c r="AC62" s="16" t="e">
        <f t="shared" si="39"/>
        <v>#REF!</v>
      </c>
      <c r="AD62" s="3" t="e">
        <f t="shared" si="40"/>
        <v>#REF!</v>
      </c>
      <c r="AE62" s="97" t="e">
        <f t="shared" si="40"/>
        <v>#REF!</v>
      </c>
      <c r="AF62" s="97" t="e">
        <f t="shared" si="41"/>
        <v>#REF!</v>
      </c>
      <c r="AG62" s="3" t="e">
        <f t="shared" si="42"/>
        <v>#REF!</v>
      </c>
      <c r="AH62" s="16" t="e">
        <f t="shared" si="43"/>
        <v>#REF!</v>
      </c>
      <c r="AI62" s="16">
        <f t="shared" si="44"/>
        <v>2500</v>
      </c>
      <c r="AK62" s="3">
        <f t="shared" si="45"/>
        <v>1750</v>
      </c>
      <c r="AL62" s="204">
        <f t="shared" si="46"/>
        <v>1750</v>
      </c>
    </row>
    <row r="63" spans="1:47" ht="13.5" hidden="1" outlineLevel="1" x14ac:dyDescent="0.15">
      <c r="A63" s="26">
        <v>2007</v>
      </c>
      <c r="B63" s="20" t="s">
        <v>580</v>
      </c>
      <c r="C63" s="16">
        <v>2000</v>
      </c>
      <c r="D63" s="3">
        <v>30</v>
      </c>
      <c r="E63" s="3"/>
      <c r="F63" s="103" t="s">
        <v>492</v>
      </c>
      <c r="G63" s="104" t="s">
        <v>401</v>
      </c>
      <c r="H63" s="104" t="s">
        <v>583</v>
      </c>
      <c r="I63" s="21">
        <f t="shared" si="30"/>
        <v>17940</v>
      </c>
      <c r="J63" s="3">
        <v>0</v>
      </c>
      <c r="K63" s="15">
        <v>0.15</v>
      </c>
      <c r="L63" s="15">
        <v>0.35</v>
      </c>
      <c r="M63" s="58"/>
      <c r="N63" s="58">
        <v>0.03</v>
      </c>
      <c r="O63" s="92">
        <f t="shared" si="31"/>
        <v>0</v>
      </c>
      <c r="P63" s="92" t="e">
        <f t="shared" si="32"/>
        <v>#REF!</v>
      </c>
      <c r="Q63" s="92" t="e">
        <f t="shared" si="33"/>
        <v>#REF!</v>
      </c>
      <c r="R63" s="92">
        <f t="shared" si="34"/>
        <v>0</v>
      </c>
      <c r="S63" s="92" t="e">
        <f t="shared" si="35"/>
        <v>#REF!</v>
      </c>
      <c r="T63" s="3" t="e">
        <f>#REF!</f>
        <v>#REF!</v>
      </c>
      <c r="U63" s="3" t="e">
        <f>#REF!*D63</f>
        <v>#REF!</v>
      </c>
      <c r="V63" s="3">
        <f t="shared" si="12"/>
        <v>120</v>
      </c>
      <c r="W63" s="37" t="e">
        <f t="shared" si="36"/>
        <v>#REF!</v>
      </c>
      <c r="X63" s="60" t="e">
        <f>#REF!</f>
        <v>#REF!</v>
      </c>
      <c r="Y63" s="37" t="e">
        <f t="shared" si="47"/>
        <v>#REF!</v>
      </c>
      <c r="Z63" s="16" t="e">
        <f t="shared" si="37"/>
        <v>#REF!</v>
      </c>
      <c r="AA63" s="36" t="e">
        <f t="shared" si="38"/>
        <v>#REF!</v>
      </c>
      <c r="AC63" s="16" t="e">
        <f t="shared" si="39"/>
        <v>#REF!</v>
      </c>
      <c r="AD63" s="3" t="e">
        <f t="shared" si="40"/>
        <v>#REF!</v>
      </c>
      <c r="AE63" s="97" t="e">
        <f t="shared" si="40"/>
        <v>#REF!</v>
      </c>
      <c r="AF63" s="97" t="e">
        <f t="shared" si="41"/>
        <v>#REF!</v>
      </c>
      <c r="AG63" s="3" t="e">
        <f t="shared" si="42"/>
        <v>#REF!</v>
      </c>
      <c r="AH63" s="16" t="e">
        <f t="shared" si="43"/>
        <v>#REF!</v>
      </c>
      <c r="AI63" s="16">
        <f t="shared" si="44"/>
        <v>2000</v>
      </c>
      <c r="AK63" s="3">
        <f t="shared" si="45"/>
        <v>1400</v>
      </c>
      <c r="AL63" s="204">
        <f t="shared" si="46"/>
        <v>1400</v>
      </c>
    </row>
    <row r="64" spans="1:47" ht="13.5" hidden="1" outlineLevel="1" x14ac:dyDescent="0.15">
      <c r="A64" s="26">
        <v>2008</v>
      </c>
      <c r="B64" s="20" t="s">
        <v>581</v>
      </c>
      <c r="C64" s="16">
        <v>900</v>
      </c>
      <c r="D64" s="3">
        <v>25</v>
      </c>
      <c r="E64" s="3"/>
      <c r="F64" s="103" t="s">
        <v>492</v>
      </c>
      <c r="G64" s="104" t="s">
        <v>401</v>
      </c>
      <c r="H64" s="104" t="s">
        <v>583</v>
      </c>
      <c r="I64" s="21">
        <f t="shared" si="30"/>
        <v>17940</v>
      </c>
      <c r="J64" s="3">
        <v>0</v>
      </c>
      <c r="K64" s="15">
        <v>0.15</v>
      </c>
      <c r="L64" s="15">
        <v>0.35</v>
      </c>
      <c r="M64" s="58"/>
      <c r="N64" s="58">
        <v>0.03</v>
      </c>
      <c r="O64" s="92">
        <f t="shared" si="31"/>
        <v>0</v>
      </c>
      <c r="P64" s="92" t="e">
        <f t="shared" si="32"/>
        <v>#REF!</v>
      </c>
      <c r="Q64" s="92" t="e">
        <f t="shared" si="33"/>
        <v>#REF!</v>
      </c>
      <c r="R64" s="92">
        <f t="shared" si="34"/>
        <v>0</v>
      </c>
      <c r="S64" s="92" t="e">
        <f t="shared" si="35"/>
        <v>#REF!</v>
      </c>
      <c r="T64" s="3" t="e">
        <f>#REF!</f>
        <v>#REF!</v>
      </c>
      <c r="U64" s="3" t="e">
        <f>#REF!*D64</f>
        <v>#REF!</v>
      </c>
      <c r="V64" s="3">
        <f t="shared" si="12"/>
        <v>54</v>
      </c>
      <c r="W64" s="37" t="e">
        <f t="shared" si="36"/>
        <v>#REF!</v>
      </c>
      <c r="X64" s="60" t="e">
        <f>#REF!</f>
        <v>#REF!</v>
      </c>
      <c r="Y64" s="37" t="e">
        <f t="shared" si="47"/>
        <v>#REF!</v>
      </c>
      <c r="Z64" s="16" t="e">
        <f t="shared" si="37"/>
        <v>#REF!</v>
      </c>
      <c r="AA64" s="36" t="e">
        <f t="shared" si="38"/>
        <v>#REF!</v>
      </c>
      <c r="AC64" s="16" t="e">
        <f t="shared" si="39"/>
        <v>#REF!</v>
      </c>
      <c r="AD64" s="3" t="e">
        <f t="shared" si="40"/>
        <v>#REF!</v>
      </c>
      <c r="AE64" s="97" t="e">
        <f t="shared" si="40"/>
        <v>#REF!</v>
      </c>
      <c r="AF64" s="97" t="e">
        <f t="shared" si="41"/>
        <v>#REF!</v>
      </c>
      <c r="AG64" s="3" t="e">
        <f t="shared" si="42"/>
        <v>#REF!</v>
      </c>
      <c r="AH64" s="16" t="e">
        <f t="shared" si="43"/>
        <v>#REF!</v>
      </c>
      <c r="AI64" s="16">
        <f t="shared" si="44"/>
        <v>900</v>
      </c>
      <c r="AK64" s="3">
        <f t="shared" si="45"/>
        <v>630</v>
      </c>
      <c r="AL64" s="204">
        <f t="shared" si="46"/>
        <v>630</v>
      </c>
    </row>
    <row r="65" spans="1:47" ht="13.5" hidden="1" outlineLevel="1" x14ac:dyDescent="0.15">
      <c r="A65" s="26">
        <v>2009</v>
      </c>
      <c r="B65" s="20" t="s">
        <v>582</v>
      </c>
      <c r="C65" s="16">
        <v>750</v>
      </c>
      <c r="D65" s="3">
        <v>20</v>
      </c>
      <c r="E65" s="3"/>
      <c r="F65" s="103" t="s">
        <v>492</v>
      </c>
      <c r="G65" s="104" t="s">
        <v>401</v>
      </c>
      <c r="H65" s="104" t="s">
        <v>583</v>
      </c>
      <c r="I65" s="21">
        <f t="shared" si="30"/>
        <v>17940</v>
      </c>
      <c r="J65" s="3">
        <v>0</v>
      </c>
      <c r="K65" s="15">
        <v>0.15</v>
      </c>
      <c r="L65" s="15">
        <v>0.35</v>
      </c>
      <c r="M65" s="58"/>
      <c r="N65" s="58">
        <v>0.03</v>
      </c>
      <c r="O65" s="92">
        <f t="shared" si="31"/>
        <v>0</v>
      </c>
      <c r="P65" s="92" t="e">
        <f t="shared" si="32"/>
        <v>#REF!</v>
      </c>
      <c r="Q65" s="92" t="e">
        <f t="shared" si="33"/>
        <v>#REF!</v>
      </c>
      <c r="R65" s="92">
        <f t="shared" si="34"/>
        <v>0</v>
      </c>
      <c r="S65" s="92" t="e">
        <f t="shared" si="35"/>
        <v>#REF!</v>
      </c>
      <c r="T65" s="3" t="e">
        <f>#REF!</f>
        <v>#REF!</v>
      </c>
      <c r="U65" s="3" t="e">
        <f>#REF!*D65</f>
        <v>#REF!</v>
      </c>
      <c r="V65" s="3">
        <f t="shared" si="12"/>
        <v>45</v>
      </c>
      <c r="W65" s="37" t="e">
        <f t="shared" si="36"/>
        <v>#REF!</v>
      </c>
      <c r="X65" s="60" t="e">
        <f>#REF!</f>
        <v>#REF!</v>
      </c>
      <c r="Y65" s="37" t="e">
        <f t="shared" si="47"/>
        <v>#REF!</v>
      </c>
      <c r="Z65" s="16" t="e">
        <f t="shared" si="37"/>
        <v>#REF!</v>
      </c>
      <c r="AA65" s="36" t="e">
        <f t="shared" si="38"/>
        <v>#REF!</v>
      </c>
      <c r="AC65" s="16" t="e">
        <f t="shared" si="39"/>
        <v>#REF!</v>
      </c>
      <c r="AD65" s="3" t="e">
        <f t="shared" si="40"/>
        <v>#REF!</v>
      </c>
      <c r="AE65" s="97" t="e">
        <f t="shared" si="40"/>
        <v>#REF!</v>
      </c>
      <c r="AF65" s="97" t="e">
        <f t="shared" si="41"/>
        <v>#REF!</v>
      </c>
      <c r="AG65" s="3" t="e">
        <f t="shared" si="42"/>
        <v>#REF!</v>
      </c>
      <c r="AH65" s="16" t="e">
        <f t="shared" si="43"/>
        <v>#REF!</v>
      </c>
      <c r="AI65" s="16">
        <f t="shared" si="44"/>
        <v>750</v>
      </c>
      <c r="AK65" s="3">
        <f t="shared" si="45"/>
        <v>525</v>
      </c>
      <c r="AL65" s="204">
        <f t="shared" si="46"/>
        <v>525</v>
      </c>
    </row>
    <row r="66" spans="1:47" ht="13.5" hidden="1" outlineLevel="1" x14ac:dyDescent="0.15">
      <c r="A66" s="26">
        <v>2010</v>
      </c>
      <c r="B66" s="20" t="s">
        <v>585</v>
      </c>
      <c r="C66" s="16">
        <v>3750</v>
      </c>
      <c r="D66" s="3">
        <v>45</v>
      </c>
      <c r="E66" s="3"/>
      <c r="F66" s="103" t="s">
        <v>492</v>
      </c>
      <c r="G66" s="104" t="s">
        <v>401</v>
      </c>
      <c r="H66" s="104" t="s">
        <v>583</v>
      </c>
      <c r="I66" s="21">
        <f t="shared" si="30"/>
        <v>17940</v>
      </c>
      <c r="J66" s="3">
        <v>0</v>
      </c>
      <c r="K66" s="15">
        <v>0.15</v>
      </c>
      <c r="L66" s="15">
        <v>0.35</v>
      </c>
      <c r="M66" s="58"/>
      <c r="N66" s="58">
        <v>0.03</v>
      </c>
      <c r="O66" s="92">
        <f t="shared" si="31"/>
        <v>0</v>
      </c>
      <c r="P66" s="92" t="e">
        <f t="shared" si="32"/>
        <v>#REF!</v>
      </c>
      <c r="Q66" s="92" t="e">
        <f t="shared" si="33"/>
        <v>#REF!</v>
      </c>
      <c r="R66" s="92">
        <f t="shared" si="34"/>
        <v>0</v>
      </c>
      <c r="S66" s="92" t="e">
        <f t="shared" si="35"/>
        <v>#REF!</v>
      </c>
      <c r="T66" s="3" t="e">
        <f>T62*2</f>
        <v>#REF!</v>
      </c>
      <c r="U66" s="3" t="e">
        <f>#REF!*D66</f>
        <v>#REF!</v>
      </c>
      <c r="V66" s="3">
        <f t="shared" si="12"/>
        <v>225</v>
      </c>
      <c r="W66" s="37" t="e">
        <f t="shared" si="36"/>
        <v>#REF!</v>
      </c>
      <c r="X66" s="60" t="e">
        <f>#REF!</f>
        <v>#REF!</v>
      </c>
      <c r="Y66" s="37" t="e">
        <f t="shared" si="47"/>
        <v>#REF!</v>
      </c>
      <c r="Z66" s="16" t="e">
        <f t="shared" si="37"/>
        <v>#REF!</v>
      </c>
      <c r="AA66" s="36" t="e">
        <f t="shared" si="38"/>
        <v>#REF!</v>
      </c>
      <c r="AC66" s="16" t="e">
        <f t="shared" si="39"/>
        <v>#REF!</v>
      </c>
      <c r="AD66" s="3" t="e">
        <f t="shared" si="40"/>
        <v>#REF!</v>
      </c>
      <c r="AE66" s="97" t="e">
        <f t="shared" si="40"/>
        <v>#REF!</v>
      </c>
      <c r="AF66" s="97" t="e">
        <f t="shared" si="41"/>
        <v>#REF!</v>
      </c>
      <c r="AG66" s="3" t="e">
        <f t="shared" si="42"/>
        <v>#REF!</v>
      </c>
      <c r="AH66" s="16" t="e">
        <f t="shared" si="43"/>
        <v>#REF!</v>
      </c>
      <c r="AI66" s="16">
        <f t="shared" si="44"/>
        <v>3750</v>
      </c>
      <c r="AK66" s="3">
        <f t="shared" si="45"/>
        <v>2625</v>
      </c>
      <c r="AL66" s="204">
        <f t="shared" si="46"/>
        <v>2625</v>
      </c>
    </row>
    <row r="67" spans="1:47" s="12" customFormat="1" ht="13.5" hidden="1" x14ac:dyDescent="0.15">
      <c r="A67" s="25">
        <v>3000</v>
      </c>
      <c r="B67" s="56" t="s">
        <v>178</v>
      </c>
      <c r="C67" s="199"/>
      <c r="D67" s="56"/>
      <c r="E67" s="56"/>
      <c r="F67" s="128"/>
      <c r="G67" s="137"/>
      <c r="H67" s="137"/>
      <c r="I67" s="5"/>
      <c r="J67" s="6"/>
      <c r="K67" s="7"/>
      <c r="L67" s="7"/>
      <c r="M67" s="7"/>
      <c r="N67" s="7"/>
      <c r="O67" s="8"/>
      <c r="P67" s="8"/>
      <c r="Q67" s="8"/>
      <c r="R67" s="8"/>
      <c r="S67" s="8"/>
      <c r="T67" s="6"/>
      <c r="U67" s="6"/>
      <c r="V67" s="6"/>
      <c r="W67" s="5"/>
      <c r="X67" s="5"/>
      <c r="Y67" s="5"/>
      <c r="Z67" s="5"/>
      <c r="AA67" s="10"/>
      <c r="AB67" s="11"/>
      <c r="AC67" s="199"/>
      <c r="AD67" s="57"/>
      <c r="AE67" s="96"/>
      <c r="AF67" s="96"/>
      <c r="AG67" s="57"/>
      <c r="AH67" s="199"/>
      <c r="AI67" s="199"/>
      <c r="AK67" s="57"/>
      <c r="AL67" s="204"/>
      <c r="AM67" s="180"/>
      <c r="AN67" s="180"/>
      <c r="AO67" s="182"/>
      <c r="AQ67" s="177"/>
      <c r="AR67" s="185"/>
      <c r="AT67" s="177"/>
      <c r="AU67" s="185"/>
    </row>
    <row r="68" spans="1:47" ht="13.5" hidden="1" outlineLevel="1" x14ac:dyDescent="0.15">
      <c r="A68" s="26">
        <v>3001</v>
      </c>
      <c r="B68" s="20" t="s">
        <v>12</v>
      </c>
      <c r="C68" s="16">
        <v>200</v>
      </c>
      <c r="D68" s="3">
        <v>15</v>
      </c>
      <c r="E68" s="3"/>
      <c r="F68" s="102"/>
      <c r="G68" s="104">
        <v>111</v>
      </c>
      <c r="H68" s="104" t="s">
        <v>179</v>
      </c>
      <c r="I68" s="21">
        <f t="shared" ref="I68:I109" si="48">((247*12)+(52*7)+(52*5))*60/12</f>
        <v>17940</v>
      </c>
      <c r="J68" s="3">
        <f>28500/3</f>
        <v>9500</v>
      </c>
      <c r="K68" s="15">
        <v>0.15</v>
      </c>
      <c r="L68" s="15"/>
      <c r="M68" s="58"/>
      <c r="N68" s="58">
        <v>0.03</v>
      </c>
      <c r="O68" s="92">
        <f t="shared" ref="O68:O109" si="49">J68/I68*D68</f>
        <v>7.9431438127090308</v>
      </c>
      <c r="P68" s="92" t="e">
        <f t="shared" ref="P68:P109" si="50">(C68-T68-U68)*K68</f>
        <v>#REF!</v>
      </c>
      <c r="Q68" s="92" t="e">
        <f t="shared" ref="Q68:Q109" si="51">(C68-T68-U68)*L68</f>
        <v>#REF!</v>
      </c>
      <c r="R68" s="92">
        <f t="shared" ref="R68:R109" si="52">(C68*M68)</f>
        <v>0</v>
      </c>
      <c r="S68" s="92" t="e">
        <f t="shared" ref="S68:S109" si="53">(C68-T68-U68)*N68</f>
        <v>#REF!</v>
      </c>
      <c r="T68" s="3" t="e">
        <f>#REF!</f>
        <v>#REF!</v>
      </c>
      <c r="U68" s="3" t="e">
        <f>#REF!*D68</f>
        <v>#REF!</v>
      </c>
      <c r="V68" s="3">
        <f t="shared" ref="V68:V109" si="54">C68*0.06</f>
        <v>12</v>
      </c>
      <c r="W68" s="37" t="e">
        <f t="shared" ref="W68:W109" si="55">SUM(O68:V68)</f>
        <v>#REF!</v>
      </c>
      <c r="X68" s="60" t="e">
        <f>#REF!</f>
        <v>#REF!</v>
      </c>
      <c r="Y68" s="37" t="e">
        <f t="shared" si="2"/>
        <v>#REF!</v>
      </c>
      <c r="Z68" s="16" t="e">
        <f t="shared" ref="Z68:Z109" si="56">W68+Y68</f>
        <v>#REF!</v>
      </c>
      <c r="AA68" s="36" t="e">
        <f t="shared" ref="AA68:AA109" si="57">(C68-Z68)/Z68</f>
        <v>#REF!</v>
      </c>
      <c r="AC68" s="16" t="e">
        <f t="shared" ref="AC68:AC109" si="58">AD68+AE68+AF68</f>
        <v>#REF!</v>
      </c>
      <c r="AD68" s="3" t="e">
        <f t="shared" ref="AD68:AE108" si="59">T68</f>
        <v>#REF!</v>
      </c>
      <c r="AE68" s="97" t="e">
        <f t="shared" si="59"/>
        <v>#REF!</v>
      </c>
      <c r="AF68" s="97" t="e">
        <f t="shared" ref="AF68:AF76" si="60">(C68-Z68)*0.15</f>
        <v>#REF!</v>
      </c>
      <c r="AG68" s="3" t="e">
        <f t="shared" ref="AG68:AG109" si="61">AE68+AF68</f>
        <v>#REF!</v>
      </c>
      <c r="AH68" s="16" t="e">
        <f t="shared" ref="AH68:AH109" si="62">AI68-AC68</f>
        <v>#REF!</v>
      </c>
      <c r="AI68" s="16">
        <f t="shared" ref="AI68:AI109" si="63">C68</f>
        <v>200</v>
      </c>
      <c r="AK68" s="3">
        <f t="shared" ref="AK68:AK76" si="64">CEILING(AL68,5)</f>
        <v>140</v>
      </c>
      <c r="AL68" s="204">
        <f t="shared" ref="AL68:AL76" si="65">C68*0.7</f>
        <v>140</v>
      </c>
      <c r="AM68" s="46" t="s">
        <v>855</v>
      </c>
    </row>
    <row r="69" spans="1:47" ht="13.5" hidden="1" outlineLevel="1" x14ac:dyDescent="0.15">
      <c r="A69" s="26">
        <v>3002</v>
      </c>
      <c r="B69" s="20" t="s">
        <v>14</v>
      </c>
      <c r="C69" s="16">
        <v>280</v>
      </c>
      <c r="D69" s="3">
        <v>20</v>
      </c>
      <c r="E69" s="3"/>
      <c r="F69" s="102"/>
      <c r="G69" s="104">
        <v>111</v>
      </c>
      <c r="H69" s="104" t="s">
        <v>179</v>
      </c>
      <c r="I69" s="21">
        <f t="shared" si="48"/>
        <v>17940</v>
      </c>
      <c r="J69" s="3">
        <f t="shared" ref="J69:J76" si="66">28500/3</f>
        <v>9500</v>
      </c>
      <c r="K69" s="15">
        <v>0.15</v>
      </c>
      <c r="L69" s="15"/>
      <c r="M69" s="58"/>
      <c r="N69" s="58">
        <v>0.03</v>
      </c>
      <c r="O69" s="92">
        <f t="shared" si="49"/>
        <v>10.590858416945375</v>
      </c>
      <c r="P69" s="92" t="e">
        <f t="shared" si="50"/>
        <v>#REF!</v>
      </c>
      <c r="Q69" s="92" t="e">
        <f t="shared" si="51"/>
        <v>#REF!</v>
      </c>
      <c r="R69" s="92">
        <f t="shared" si="52"/>
        <v>0</v>
      </c>
      <c r="S69" s="92" t="e">
        <f t="shared" si="53"/>
        <v>#REF!</v>
      </c>
      <c r="T69" s="3" t="e">
        <f>#REF!</f>
        <v>#REF!</v>
      </c>
      <c r="U69" s="3" t="e">
        <f>#REF!*D69</f>
        <v>#REF!</v>
      </c>
      <c r="V69" s="3">
        <f t="shared" si="54"/>
        <v>16.8</v>
      </c>
      <c r="W69" s="37" t="e">
        <f t="shared" si="55"/>
        <v>#REF!</v>
      </c>
      <c r="X69" s="60" t="e">
        <f>#REF!</f>
        <v>#REF!</v>
      </c>
      <c r="Y69" s="37" t="e">
        <f t="shared" si="2"/>
        <v>#REF!</v>
      </c>
      <c r="Z69" s="16" t="e">
        <f t="shared" si="56"/>
        <v>#REF!</v>
      </c>
      <c r="AA69" s="36" t="e">
        <f t="shared" si="57"/>
        <v>#REF!</v>
      </c>
      <c r="AC69" s="16" t="e">
        <f t="shared" si="58"/>
        <v>#REF!</v>
      </c>
      <c r="AD69" s="3" t="e">
        <f t="shared" si="59"/>
        <v>#REF!</v>
      </c>
      <c r="AE69" s="97" t="e">
        <f t="shared" si="59"/>
        <v>#REF!</v>
      </c>
      <c r="AF69" s="97" t="e">
        <f t="shared" si="60"/>
        <v>#REF!</v>
      </c>
      <c r="AG69" s="3" t="e">
        <f t="shared" si="61"/>
        <v>#REF!</v>
      </c>
      <c r="AH69" s="16" t="e">
        <f t="shared" si="62"/>
        <v>#REF!</v>
      </c>
      <c r="AI69" s="16">
        <f t="shared" si="63"/>
        <v>280</v>
      </c>
      <c r="AK69" s="3">
        <f t="shared" si="64"/>
        <v>200</v>
      </c>
      <c r="AL69" s="204">
        <f t="shared" si="65"/>
        <v>196</v>
      </c>
      <c r="AM69" s="46" t="s">
        <v>855</v>
      </c>
    </row>
    <row r="70" spans="1:47" ht="13.5" hidden="1" outlineLevel="1" x14ac:dyDescent="0.15">
      <c r="A70" s="26">
        <v>3003</v>
      </c>
      <c r="B70" s="20" t="s">
        <v>15</v>
      </c>
      <c r="C70" s="16">
        <v>220</v>
      </c>
      <c r="D70" s="3">
        <v>15</v>
      </c>
      <c r="E70" s="3"/>
      <c r="F70" s="102"/>
      <c r="G70" s="104">
        <v>111</v>
      </c>
      <c r="H70" s="104" t="s">
        <v>179</v>
      </c>
      <c r="I70" s="21">
        <f t="shared" si="48"/>
        <v>17940</v>
      </c>
      <c r="J70" s="3">
        <f t="shared" si="66"/>
        <v>9500</v>
      </c>
      <c r="K70" s="15">
        <v>0.15</v>
      </c>
      <c r="L70" s="15"/>
      <c r="M70" s="58"/>
      <c r="N70" s="58">
        <v>0.03</v>
      </c>
      <c r="O70" s="92">
        <f t="shared" si="49"/>
        <v>7.9431438127090308</v>
      </c>
      <c r="P70" s="92" t="e">
        <f t="shared" si="50"/>
        <v>#REF!</v>
      </c>
      <c r="Q70" s="92" t="e">
        <f t="shared" si="51"/>
        <v>#REF!</v>
      </c>
      <c r="R70" s="92">
        <f t="shared" si="52"/>
        <v>0</v>
      </c>
      <c r="S70" s="92" t="e">
        <f t="shared" si="53"/>
        <v>#REF!</v>
      </c>
      <c r="T70" s="3" t="e">
        <f>#REF!</f>
        <v>#REF!</v>
      </c>
      <c r="U70" s="3" t="e">
        <f>#REF!*D70</f>
        <v>#REF!</v>
      </c>
      <c r="V70" s="3">
        <f t="shared" si="54"/>
        <v>13.2</v>
      </c>
      <c r="W70" s="37" t="e">
        <f t="shared" si="55"/>
        <v>#REF!</v>
      </c>
      <c r="X70" s="60" t="e">
        <f>#REF!</f>
        <v>#REF!</v>
      </c>
      <c r="Y70" s="37" t="e">
        <f t="shared" si="2"/>
        <v>#REF!</v>
      </c>
      <c r="Z70" s="16" t="e">
        <f t="shared" si="56"/>
        <v>#REF!</v>
      </c>
      <c r="AA70" s="36" t="e">
        <f t="shared" si="57"/>
        <v>#REF!</v>
      </c>
      <c r="AC70" s="16" t="e">
        <f t="shared" si="58"/>
        <v>#REF!</v>
      </c>
      <c r="AD70" s="3" t="e">
        <f t="shared" si="59"/>
        <v>#REF!</v>
      </c>
      <c r="AE70" s="97" t="e">
        <f t="shared" si="59"/>
        <v>#REF!</v>
      </c>
      <c r="AF70" s="97" t="e">
        <f t="shared" si="60"/>
        <v>#REF!</v>
      </c>
      <c r="AG70" s="3" t="e">
        <f t="shared" si="61"/>
        <v>#REF!</v>
      </c>
      <c r="AH70" s="16" t="e">
        <f t="shared" si="62"/>
        <v>#REF!</v>
      </c>
      <c r="AI70" s="16">
        <f t="shared" si="63"/>
        <v>220</v>
      </c>
      <c r="AK70" s="3">
        <f t="shared" si="64"/>
        <v>155</v>
      </c>
      <c r="AL70" s="204">
        <f t="shared" si="65"/>
        <v>154</v>
      </c>
      <c r="AM70" s="46" t="s">
        <v>855</v>
      </c>
    </row>
    <row r="71" spans="1:47" ht="13.5" hidden="1" outlineLevel="1" x14ac:dyDescent="0.15">
      <c r="A71" s="26">
        <v>3004</v>
      </c>
      <c r="B71" s="20" t="s">
        <v>174</v>
      </c>
      <c r="C71" s="16">
        <v>480</v>
      </c>
      <c r="D71" s="3">
        <v>60</v>
      </c>
      <c r="E71" s="3"/>
      <c r="F71" s="102"/>
      <c r="G71" s="104">
        <v>111</v>
      </c>
      <c r="H71" s="104" t="s">
        <v>179</v>
      </c>
      <c r="I71" s="21">
        <f t="shared" si="48"/>
        <v>17940</v>
      </c>
      <c r="J71" s="3">
        <f t="shared" si="66"/>
        <v>9500</v>
      </c>
      <c r="K71" s="15">
        <v>0.15</v>
      </c>
      <c r="L71" s="15"/>
      <c r="M71" s="58"/>
      <c r="N71" s="58">
        <v>0.03</v>
      </c>
      <c r="O71" s="92">
        <f t="shared" si="49"/>
        <v>31.772575250836123</v>
      </c>
      <c r="P71" s="92" t="e">
        <f t="shared" si="50"/>
        <v>#REF!</v>
      </c>
      <c r="Q71" s="92" t="e">
        <f t="shared" si="51"/>
        <v>#REF!</v>
      </c>
      <c r="R71" s="92">
        <f t="shared" si="52"/>
        <v>0</v>
      </c>
      <c r="S71" s="92" t="e">
        <f t="shared" si="53"/>
        <v>#REF!</v>
      </c>
      <c r="T71" s="3" t="e">
        <f>#REF!</f>
        <v>#REF!</v>
      </c>
      <c r="U71" s="3" t="e">
        <f>#REF!*D71/3</f>
        <v>#REF!</v>
      </c>
      <c r="V71" s="3">
        <f t="shared" si="54"/>
        <v>28.799999999999997</v>
      </c>
      <c r="W71" s="37" t="e">
        <f t="shared" si="55"/>
        <v>#REF!</v>
      </c>
      <c r="X71" s="60" t="e">
        <f>#REF!</f>
        <v>#REF!</v>
      </c>
      <c r="Y71" s="37" t="e">
        <f t="shared" si="2"/>
        <v>#REF!</v>
      </c>
      <c r="Z71" s="16" t="e">
        <f t="shared" si="56"/>
        <v>#REF!</v>
      </c>
      <c r="AA71" s="36" t="e">
        <f t="shared" si="57"/>
        <v>#REF!</v>
      </c>
      <c r="AC71" s="16" t="e">
        <f t="shared" si="58"/>
        <v>#REF!</v>
      </c>
      <c r="AD71" s="3" t="e">
        <f t="shared" si="59"/>
        <v>#REF!</v>
      </c>
      <c r="AE71" s="97" t="e">
        <f t="shared" si="59"/>
        <v>#REF!</v>
      </c>
      <c r="AF71" s="97" t="e">
        <f t="shared" si="60"/>
        <v>#REF!</v>
      </c>
      <c r="AG71" s="3" t="e">
        <f t="shared" si="61"/>
        <v>#REF!</v>
      </c>
      <c r="AH71" s="16" t="e">
        <f t="shared" si="62"/>
        <v>#REF!</v>
      </c>
      <c r="AI71" s="16">
        <f t="shared" si="63"/>
        <v>480</v>
      </c>
      <c r="AK71" s="3">
        <f t="shared" si="64"/>
        <v>340</v>
      </c>
      <c r="AL71" s="204">
        <f t="shared" si="65"/>
        <v>336</v>
      </c>
      <c r="AM71" s="46" t="s">
        <v>855</v>
      </c>
    </row>
    <row r="72" spans="1:47" ht="13.5" hidden="1" outlineLevel="1" x14ac:dyDescent="0.15">
      <c r="A72" s="26">
        <v>3009</v>
      </c>
      <c r="B72" s="20" t="s">
        <v>175</v>
      </c>
      <c r="C72" s="16">
        <v>600</v>
      </c>
      <c r="D72" s="3">
        <v>90</v>
      </c>
      <c r="E72" s="3"/>
      <c r="F72" s="102"/>
      <c r="G72" s="104">
        <v>111</v>
      </c>
      <c r="H72" s="104" t="s">
        <v>179</v>
      </c>
      <c r="I72" s="21">
        <f t="shared" si="48"/>
        <v>17940</v>
      </c>
      <c r="J72" s="3">
        <f t="shared" si="66"/>
        <v>9500</v>
      </c>
      <c r="K72" s="15">
        <v>0.15</v>
      </c>
      <c r="L72" s="15"/>
      <c r="M72" s="58"/>
      <c r="N72" s="58">
        <v>0.03</v>
      </c>
      <c r="O72" s="92">
        <f t="shared" si="49"/>
        <v>47.658862876254183</v>
      </c>
      <c r="P72" s="92" t="e">
        <f t="shared" si="50"/>
        <v>#REF!</v>
      </c>
      <c r="Q72" s="92" t="e">
        <f t="shared" si="51"/>
        <v>#REF!</v>
      </c>
      <c r="R72" s="92">
        <f t="shared" si="52"/>
        <v>0</v>
      </c>
      <c r="S72" s="92" t="e">
        <f t="shared" si="53"/>
        <v>#REF!</v>
      </c>
      <c r="T72" s="3" t="e">
        <f>#REF!</f>
        <v>#REF!</v>
      </c>
      <c r="U72" s="3" t="e">
        <f>#REF!*D72/3</f>
        <v>#REF!</v>
      </c>
      <c r="V72" s="3">
        <f t="shared" si="54"/>
        <v>36</v>
      </c>
      <c r="W72" s="37" t="e">
        <f t="shared" si="55"/>
        <v>#REF!</v>
      </c>
      <c r="X72" s="60" t="e">
        <f>#REF!</f>
        <v>#REF!</v>
      </c>
      <c r="Y72" s="37" t="e">
        <f t="shared" si="2"/>
        <v>#REF!</v>
      </c>
      <c r="Z72" s="16" t="e">
        <f t="shared" si="56"/>
        <v>#REF!</v>
      </c>
      <c r="AA72" s="36" t="e">
        <f t="shared" si="57"/>
        <v>#REF!</v>
      </c>
      <c r="AC72" s="16" t="e">
        <f t="shared" si="58"/>
        <v>#REF!</v>
      </c>
      <c r="AD72" s="3" t="e">
        <f t="shared" si="59"/>
        <v>#REF!</v>
      </c>
      <c r="AE72" s="97" t="e">
        <f t="shared" si="59"/>
        <v>#REF!</v>
      </c>
      <c r="AF72" s="97" t="e">
        <f t="shared" si="60"/>
        <v>#REF!</v>
      </c>
      <c r="AG72" s="3" t="e">
        <f t="shared" si="61"/>
        <v>#REF!</v>
      </c>
      <c r="AH72" s="16" t="e">
        <f t="shared" si="62"/>
        <v>#REF!</v>
      </c>
      <c r="AI72" s="16">
        <f t="shared" si="63"/>
        <v>600</v>
      </c>
      <c r="AK72" s="3">
        <f t="shared" si="64"/>
        <v>420</v>
      </c>
      <c r="AL72" s="204">
        <f t="shared" si="65"/>
        <v>420</v>
      </c>
      <c r="AM72" s="46" t="s">
        <v>855</v>
      </c>
    </row>
    <row r="73" spans="1:47" ht="25.5" hidden="1" outlineLevel="1" x14ac:dyDescent="0.15">
      <c r="A73" s="26">
        <v>3005</v>
      </c>
      <c r="B73" s="20" t="s">
        <v>779</v>
      </c>
      <c r="C73" s="16">
        <v>660</v>
      </c>
      <c r="D73" s="3">
        <v>60</v>
      </c>
      <c r="E73" s="3"/>
      <c r="F73" s="102"/>
      <c r="G73" s="104">
        <v>111</v>
      </c>
      <c r="H73" s="104" t="s">
        <v>179</v>
      </c>
      <c r="I73" s="21">
        <f t="shared" si="48"/>
        <v>17940</v>
      </c>
      <c r="J73" s="3">
        <f t="shared" si="66"/>
        <v>9500</v>
      </c>
      <c r="K73" s="15">
        <v>0.15</v>
      </c>
      <c r="L73" s="15"/>
      <c r="M73" s="58"/>
      <c r="N73" s="58">
        <v>0.03</v>
      </c>
      <c r="O73" s="92">
        <f t="shared" si="49"/>
        <v>31.772575250836123</v>
      </c>
      <c r="P73" s="92" t="e">
        <f t="shared" si="50"/>
        <v>#REF!</v>
      </c>
      <c r="Q73" s="92" t="e">
        <f t="shared" si="51"/>
        <v>#REF!</v>
      </c>
      <c r="R73" s="92">
        <f t="shared" si="52"/>
        <v>0</v>
      </c>
      <c r="S73" s="92" t="e">
        <f t="shared" si="53"/>
        <v>#REF!</v>
      </c>
      <c r="T73" s="3" t="e">
        <f>#REF!</f>
        <v>#REF!</v>
      </c>
      <c r="U73" s="3" t="e">
        <f>#REF!*D73/3</f>
        <v>#REF!</v>
      </c>
      <c r="V73" s="3">
        <f t="shared" si="54"/>
        <v>39.6</v>
      </c>
      <c r="W73" s="37" t="e">
        <f t="shared" si="55"/>
        <v>#REF!</v>
      </c>
      <c r="X73" s="60" t="e">
        <f>#REF!</f>
        <v>#REF!</v>
      </c>
      <c r="Y73" s="37" t="e">
        <f t="shared" si="2"/>
        <v>#REF!</v>
      </c>
      <c r="Z73" s="16" t="e">
        <f t="shared" si="56"/>
        <v>#REF!</v>
      </c>
      <c r="AA73" s="36" t="e">
        <f t="shared" si="57"/>
        <v>#REF!</v>
      </c>
      <c r="AC73" s="16" t="e">
        <f t="shared" si="58"/>
        <v>#REF!</v>
      </c>
      <c r="AD73" s="3" t="e">
        <f t="shared" si="59"/>
        <v>#REF!</v>
      </c>
      <c r="AE73" s="97" t="e">
        <f t="shared" si="59"/>
        <v>#REF!</v>
      </c>
      <c r="AF73" s="97" t="e">
        <f t="shared" si="60"/>
        <v>#REF!</v>
      </c>
      <c r="AG73" s="3" t="e">
        <f t="shared" si="61"/>
        <v>#REF!</v>
      </c>
      <c r="AH73" s="16" t="e">
        <f t="shared" si="62"/>
        <v>#REF!</v>
      </c>
      <c r="AI73" s="16">
        <f t="shared" si="63"/>
        <v>660</v>
      </c>
      <c r="AK73" s="3">
        <f t="shared" si="64"/>
        <v>465</v>
      </c>
      <c r="AL73" s="204">
        <f t="shared" si="65"/>
        <v>461.99999999999994</v>
      </c>
      <c r="AM73" s="46" t="s">
        <v>855</v>
      </c>
    </row>
    <row r="74" spans="1:47" ht="25.5" hidden="1" outlineLevel="1" x14ac:dyDescent="0.15">
      <c r="A74" s="26">
        <v>3006</v>
      </c>
      <c r="B74" s="20" t="s">
        <v>780</v>
      </c>
      <c r="C74" s="16">
        <v>720</v>
      </c>
      <c r="D74" s="3">
        <v>90</v>
      </c>
      <c r="E74" s="3"/>
      <c r="F74" s="102"/>
      <c r="G74" s="104">
        <v>111</v>
      </c>
      <c r="H74" s="104" t="s">
        <v>179</v>
      </c>
      <c r="I74" s="21">
        <f t="shared" si="48"/>
        <v>17940</v>
      </c>
      <c r="J74" s="3">
        <f t="shared" si="66"/>
        <v>9500</v>
      </c>
      <c r="K74" s="15">
        <v>0.15</v>
      </c>
      <c r="L74" s="15"/>
      <c r="M74" s="58"/>
      <c r="N74" s="58">
        <v>0.03</v>
      </c>
      <c r="O74" s="92">
        <f t="shared" si="49"/>
        <v>47.658862876254183</v>
      </c>
      <c r="P74" s="92" t="e">
        <f t="shared" si="50"/>
        <v>#REF!</v>
      </c>
      <c r="Q74" s="92" t="e">
        <f t="shared" si="51"/>
        <v>#REF!</v>
      </c>
      <c r="R74" s="92">
        <f t="shared" si="52"/>
        <v>0</v>
      </c>
      <c r="S74" s="92" t="e">
        <f t="shared" si="53"/>
        <v>#REF!</v>
      </c>
      <c r="T74" s="3" t="e">
        <f>#REF!</f>
        <v>#REF!</v>
      </c>
      <c r="U74" s="3" t="e">
        <f>#REF!*D74/3</f>
        <v>#REF!</v>
      </c>
      <c r="V74" s="3">
        <f t="shared" si="54"/>
        <v>43.199999999999996</v>
      </c>
      <c r="W74" s="37" t="e">
        <f t="shared" si="55"/>
        <v>#REF!</v>
      </c>
      <c r="X74" s="60" t="e">
        <f>#REF!</f>
        <v>#REF!</v>
      </c>
      <c r="Y74" s="37" t="e">
        <f t="shared" si="2"/>
        <v>#REF!</v>
      </c>
      <c r="Z74" s="16" t="e">
        <f t="shared" si="56"/>
        <v>#REF!</v>
      </c>
      <c r="AA74" s="36" t="e">
        <f t="shared" si="57"/>
        <v>#REF!</v>
      </c>
      <c r="AC74" s="16" t="e">
        <f t="shared" si="58"/>
        <v>#REF!</v>
      </c>
      <c r="AD74" s="3" t="e">
        <f t="shared" si="59"/>
        <v>#REF!</v>
      </c>
      <c r="AE74" s="97" t="e">
        <f t="shared" si="59"/>
        <v>#REF!</v>
      </c>
      <c r="AF74" s="97" t="e">
        <f t="shared" si="60"/>
        <v>#REF!</v>
      </c>
      <c r="AG74" s="3" t="e">
        <f t="shared" si="61"/>
        <v>#REF!</v>
      </c>
      <c r="AH74" s="16" t="e">
        <f t="shared" si="62"/>
        <v>#REF!</v>
      </c>
      <c r="AI74" s="16">
        <f t="shared" si="63"/>
        <v>720</v>
      </c>
      <c r="AK74" s="3">
        <f t="shared" si="64"/>
        <v>505</v>
      </c>
      <c r="AL74" s="204">
        <f t="shared" si="65"/>
        <v>503.99999999999994</v>
      </c>
      <c r="AM74" s="46" t="s">
        <v>855</v>
      </c>
    </row>
    <row r="75" spans="1:47" ht="13.5" hidden="1" outlineLevel="1" x14ac:dyDescent="0.15">
      <c r="A75" s="26" t="s">
        <v>13</v>
      </c>
      <c r="B75" s="20" t="s">
        <v>169</v>
      </c>
      <c r="C75" s="16">
        <v>700</v>
      </c>
      <c r="D75" s="3">
        <v>40</v>
      </c>
      <c r="E75" s="3"/>
      <c r="F75" s="102"/>
      <c r="G75" s="104">
        <v>111</v>
      </c>
      <c r="H75" s="104" t="s">
        <v>179</v>
      </c>
      <c r="I75" s="21">
        <f t="shared" si="48"/>
        <v>17940</v>
      </c>
      <c r="J75" s="3">
        <f t="shared" si="66"/>
        <v>9500</v>
      </c>
      <c r="K75" s="15">
        <v>0.15</v>
      </c>
      <c r="L75" s="15"/>
      <c r="M75" s="58"/>
      <c r="N75" s="58">
        <v>0.03</v>
      </c>
      <c r="O75" s="92">
        <f t="shared" si="49"/>
        <v>21.18171683389075</v>
      </c>
      <c r="P75" s="92" t="e">
        <f t="shared" si="50"/>
        <v>#REF!</v>
      </c>
      <c r="Q75" s="92" t="e">
        <f t="shared" si="51"/>
        <v>#REF!</v>
      </c>
      <c r="R75" s="92">
        <f t="shared" si="52"/>
        <v>0</v>
      </c>
      <c r="S75" s="92" t="e">
        <f t="shared" si="53"/>
        <v>#REF!</v>
      </c>
      <c r="T75" s="3" t="e">
        <f>#REF!</f>
        <v>#REF!</v>
      </c>
      <c r="U75" s="3" t="e">
        <f>#REF!*D75/3</f>
        <v>#REF!</v>
      </c>
      <c r="V75" s="3">
        <f t="shared" si="54"/>
        <v>42</v>
      </c>
      <c r="W75" s="37" t="e">
        <f t="shared" si="55"/>
        <v>#REF!</v>
      </c>
      <c r="X75" s="60" t="e">
        <f>#REF!</f>
        <v>#REF!</v>
      </c>
      <c r="Y75" s="37" t="e">
        <f t="shared" si="2"/>
        <v>#REF!</v>
      </c>
      <c r="Z75" s="16" t="e">
        <f t="shared" si="56"/>
        <v>#REF!</v>
      </c>
      <c r="AA75" s="36" t="e">
        <f t="shared" si="57"/>
        <v>#REF!</v>
      </c>
      <c r="AC75" s="16" t="e">
        <f t="shared" si="58"/>
        <v>#REF!</v>
      </c>
      <c r="AD75" s="3" t="e">
        <f t="shared" si="59"/>
        <v>#REF!</v>
      </c>
      <c r="AE75" s="97" t="e">
        <f t="shared" si="59"/>
        <v>#REF!</v>
      </c>
      <c r="AF75" s="97" t="e">
        <f t="shared" si="60"/>
        <v>#REF!</v>
      </c>
      <c r="AG75" s="3" t="e">
        <f t="shared" si="61"/>
        <v>#REF!</v>
      </c>
      <c r="AH75" s="16" t="e">
        <f t="shared" si="62"/>
        <v>#REF!</v>
      </c>
      <c r="AI75" s="16">
        <f t="shared" si="63"/>
        <v>700</v>
      </c>
      <c r="AK75" s="3">
        <f t="shared" si="64"/>
        <v>490</v>
      </c>
      <c r="AL75" s="204">
        <f t="shared" si="65"/>
        <v>489.99999999999994</v>
      </c>
      <c r="AM75" s="46" t="s">
        <v>855</v>
      </c>
    </row>
    <row r="76" spans="1:47" ht="13.5" hidden="1" outlineLevel="1" x14ac:dyDescent="0.15">
      <c r="A76" s="26">
        <v>3008</v>
      </c>
      <c r="B76" s="62" t="s">
        <v>164</v>
      </c>
      <c r="C76" s="16">
        <v>530</v>
      </c>
      <c r="D76" s="3">
        <v>30</v>
      </c>
      <c r="E76" s="3">
        <v>15</v>
      </c>
      <c r="F76" s="103" t="s">
        <v>152</v>
      </c>
      <c r="G76" s="104">
        <v>111</v>
      </c>
      <c r="H76" s="104" t="s">
        <v>179</v>
      </c>
      <c r="I76" s="21">
        <f t="shared" si="48"/>
        <v>17940</v>
      </c>
      <c r="J76" s="3">
        <f t="shared" si="66"/>
        <v>9500</v>
      </c>
      <c r="K76" s="15">
        <v>0.15</v>
      </c>
      <c r="L76" s="15"/>
      <c r="M76" s="58"/>
      <c r="N76" s="58">
        <v>0.03</v>
      </c>
      <c r="O76" s="92">
        <f t="shared" si="49"/>
        <v>15.886287625418062</v>
      </c>
      <c r="P76" s="92" t="e">
        <f t="shared" si="50"/>
        <v>#REF!</v>
      </c>
      <c r="Q76" s="92" t="e">
        <f t="shared" si="51"/>
        <v>#REF!</v>
      </c>
      <c r="R76" s="92">
        <f t="shared" si="52"/>
        <v>0</v>
      </c>
      <c r="S76" s="92" t="e">
        <f t="shared" si="53"/>
        <v>#REF!</v>
      </c>
      <c r="T76" s="63" t="e">
        <f>#REF!</f>
        <v>#REF!</v>
      </c>
      <c r="U76" s="3" t="e">
        <f>#REF!*D76/3</f>
        <v>#REF!</v>
      </c>
      <c r="V76" s="3">
        <f t="shared" si="54"/>
        <v>31.799999999999997</v>
      </c>
      <c r="W76" s="37" t="e">
        <f t="shared" si="55"/>
        <v>#REF!</v>
      </c>
      <c r="X76" s="60" t="e">
        <f>#REF!</f>
        <v>#REF!</v>
      </c>
      <c r="Y76" s="37" t="e">
        <f t="shared" si="2"/>
        <v>#REF!</v>
      </c>
      <c r="Z76" s="16" t="e">
        <f t="shared" si="56"/>
        <v>#REF!</v>
      </c>
      <c r="AA76" s="36" t="e">
        <f t="shared" si="57"/>
        <v>#REF!</v>
      </c>
      <c r="AC76" s="16" t="e">
        <f t="shared" si="58"/>
        <v>#REF!</v>
      </c>
      <c r="AD76" s="3" t="e">
        <f t="shared" si="59"/>
        <v>#REF!</v>
      </c>
      <c r="AE76" s="97" t="e">
        <f t="shared" si="59"/>
        <v>#REF!</v>
      </c>
      <c r="AF76" s="97" t="e">
        <f t="shared" si="60"/>
        <v>#REF!</v>
      </c>
      <c r="AG76" s="3" t="e">
        <f t="shared" si="61"/>
        <v>#REF!</v>
      </c>
      <c r="AH76" s="16" t="e">
        <f t="shared" si="62"/>
        <v>#REF!</v>
      </c>
      <c r="AI76" s="16">
        <f t="shared" si="63"/>
        <v>530</v>
      </c>
      <c r="AK76" s="3">
        <f t="shared" si="64"/>
        <v>375</v>
      </c>
      <c r="AL76" s="204">
        <f t="shared" si="65"/>
        <v>371</v>
      </c>
      <c r="AM76" s="46" t="s">
        <v>855</v>
      </c>
    </row>
    <row r="77" spans="1:47" ht="13.5" hidden="1" outlineLevel="1" x14ac:dyDescent="0.15">
      <c r="A77" s="26">
        <v>3015</v>
      </c>
      <c r="B77" s="62" t="s">
        <v>610</v>
      </c>
      <c r="C77" s="16">
        <v>80</v>
      </c>
      <c r="D77" s="3"/>
      <c r="E77" s="3"/>
      <c r="F77" s="103"/>
      <c r="G77" s="104"/>
      <c r="H77" s="104" t="s">
        <v>661</v>
      </c>
      <c r="I77" s="21">
        <f t="shared" si="48"/>
        <v>17940</v>
      </c>
      <c r="J77" s="3">
        <v>0</v>
      </c>
      <c r="K77" s="15"/>
      <c r="L77" s="15"/>
      <c r="M77" s="58">
        <v>0</v>
      </c>
      <c r="N77" s="58">
        <v>0</v>
      </c>
      <c r="O77" s="92">
        <f t="shared" si="49"/>
        <v>0</v>
      </c>
      <c r="P77" s="92" t="e">
        <f t="shared" si="50"/>
        <v>#REF!</v>
      </c>
      <c r="Q77" s="92" t="e">
        <f t="shared" si="51"/>
        <v>#REF!</v>
      </c>
      <c r="R77" s="92">
        <f t="shared" si="52"/>
        <v>0</v>
      </c>
      <c r="S77" s="92" t="e">
        <f t="shared" si="53"/>
        <v>#REF!</v>
      </c>
      <c r="T77" s="63" t="e">
        <f>#REF!</f>
        <v>#REF!</v>
      </c>
      <c r="U77" s="3" t="e">
        <f>#REF!*D77</f>
        <v>#REF!</v>
      </c>
      <c r="V77" s="3">
        <f t="shared" si="54"/>
        <v>4.8</v>
      </c>
      <c r="W77" s="37" t="e">
        <f t="shared" si="55"/>
        <v>#REF!</v>
      </c>
      <c r="X77" s="60" t="e">
        <f>#REF!</f>
        <v>#REF!</v>
      </c>
      <c r="Y77" s="37" t="e">
        <f t="shared" ref="Y77:Y109" si="67">21000/I77*D77*X77</f>
        <v>#REF!</v>
      </c>
      <c r="Z77" s="16" t="e">
        <f t="shared" si="56"/>
        <v>#REF!</v>
      </c>
      <c r="AA77" s="36" t="e">
        <f t="shared" si="57"/>
        <v>#REF!</v>
      </c>
      <c r="AC77" s="16" t="e">
        <f t="shared" si="58"/>
        <v>#REF!</v>
      </c>
      <c r="AD77" s="3" t="e">
        <f t="shared" si="59"/>
        <v>#REF!</v>
      </c>
      <c r="AE77" s="97" t="e">
        <f t="shared" si="59"/>
        <v>#REF!</v>
      </c>
      <c r="AF77" s="97"/>
      <c r="AG77" s="3" t="e">
        <f t="shared" si="61"/>
        <v>#REF!</v>
      </c>
      <c r="AH77" s="16" t="e">
        <f t="shared" si="62"/>
        <v>#REF!</v>
      </c>
      <c r="AI77" s="16">
        <f t="shared" si="63"/>
        <v>80</v>
      </c>
      <c r="AK77" s="3" t="s">
        <v>40</v>
      </c>
      <c r="AL77" s="204"/>
    </row>
    <row r="78" spans="1:47" ht="13.5" hidden="1" outlineLevel="1" x14ac:dyDescent="0.15">
      <c r="A78" s="26">
        <v>3016</v>
      </c>
      <c r="B78" s="62" t="s">
        <v>611</v>
      </c>
      <c r="C78" s="16">
        <v>140</v>
      </c>
      <c r="D78" s="3"/>
      <c r="E78" s="3"/>
      <c r="F78" s="103"/>
      <c r="G78" s="104"/>
      <c r="H78" s="104" t="s">
        <v>661</v>
      </c>
      <c r="I78" s="21">
        <f t="shared" si="48"/>
        <v>17940</v>
      </c>
      <c r="J78" s="3">
        <v>0</v>
      </c>
      <c r="K78" s="15"/>
      <c r="L78" s="15"/>
      <c r="M78" s="58">
        <v>0</v>
      </c>
      <c r="N78" s="58">
        <v>0</v>
      </c>
      <c r="O78" s="92">
        <f t="shared" si="49"/>
        <v>0</v>
      </c>
      <c r="P78" s="92" t="e">
        <f t="shared" si="50"/>
        <v>#REF!</v>
      </c>
      <c r="Q78" s="92" t="e">
        <f t="shared" si="51"/>
        <v>#REF!</v>
      </c>
      <c r="R78" s="92">
        <f t="shared" si="52"/>
        <v>0</v>
      </c>
      <c r="S78" s="92" t="e">
        <f t="shared" si="53"/>
        <v>#REF!</v>
      </c>
      <c r="T78" s="63" t="e">
        <f>#REF!</f>
        <v>#REF!</v>
      </c>
      <c r="U78" s="3" t="e">
        <f>#REF!*D78</f>
        <v>#REF!</v>
      </c>
      <c r="V78" s="3">
        <f t="shared" si="54"/>
        <v>8.4</v>
      </c>
      <c r="W78" s="37" t="e">
        <f t="shared" si="55"/>
        <v>#REF!</v>
      </c>
      <c r="X78" s="60" t="e">
        <f>#REF!</f>
        <v>#REF!</v>
      </c>
      <c r="Y78" s="37" t="e">
        <f t="shared" si="67"/>
        <v>#REF!</v>
      </c>
      <c r="Z78" s="16" t="e">
        <f t="shared" si="56"/>
        <v>#REF!</v>
      </c>
      <c r="AA78" s="36" t="e">
        <f t="shared" si="57"/>
        <v>#REF!</v>
      </c>
      <c r="AC78" s="16" t="e">
        <f t="shared" si="58"/>
        <v>#REF!</v>
      </c>
      <c r="AD78" s="3" t="e">
        <f t="shared" si="59"/>
        <v>#REF!</v>
      </c>
      <c r="AE78" s="97" t="e">
        <f t="shared" si="59"/>
        <v>#REF!</v>
      </c>
      <c r="AF78" s="97"/>
      <c r="AG78" s="3" t="e">
        <f t="shared" si="61"/>
        <v>#REF!</v>
      </c>
      <c r="AH78" s="16" t="e">
        <f t="shared" si="62"/>
        <v>#REF!</v>
      </c>
      <c r="AI78" s="16">
        <f t="shared" si="63"/>
        <v>140</v>
      </c>
      <c r="AK78" s="3" t="s">
        <v>40</v>
      </c>
      <c r="AL78" s="204"/>
    </row>
    <row r="79" spans="1:47" ht="13.5" hidden="1" outlineLevel="1" x14ac:dyDescent="0.15">
      <c r="A79" s="26">
        <v>3017</v>
      </c>
      <c r="B79" s="62" t="s">
        <v>612</v>
      </c>
      <c r="C79" s="16">
        <v>30</v>
      </c>
      <c r="D79" s="3"/>
      <c r="E79" s="3"/>
      <c r="F79" s="103"/>
      <c r="G79" s="104"/>
      <c r="H79" s="104" t="s">
        <v>661</v>
      </c>
      <c r="I79" s="21">
        <f t="shared" si="48"/>
        <v>17940</v>
      </c>
      <c r="J79" s="3">
        <v>0</v>
      </c>
      <c r="K79" s="15"/>
      <c r="L79" s="15"/>
      <c r="M79" s="58">
        <v>0</v>
      </c>
      <c r="N79" s="58">
        <v>0</v>
      </c>
      <c r="O79" s="92">
        <f t="shared" si="49"/>
        <v>0</v>
      </c>
      <c r="P79" s="92" t="e">
        <f t="shared" si="50"/>
        <v>#REF!</v>
      </c>
      <c r="Q79" s="92" t="e">
        <f t="shared" si="51"/>
        <v>#REF!</v>
      </c>
      <c r="R79" s="92">
        <f t="shared" si="52"/>
        <v>0</v>
      </c>
      <c r="S79" s="92" t="e">
        <f t="shared" si="53"/>
        <v>#REF!</v>
      </c>
      <c r="T79" s="63" t="e">
        <f>#REF!</f>
        <v>#REF!</v>
      </c>
      <c r="U79" s="3" t="e">
        <f>#REF!*D79</f>
        <v>#REF!</v>
      </c>
      <c r="V79" s="3">
        <f t="shared" si="54"/>
        <v>1.7999999999999998</v>
      </c>
      <c r="W79" s="37" t="e">
        <f t="shared" si="55"/>
        <v>#REF!</v>
      </c>
      <c r="X79" s="60" t="e">
        <f>#REF!</f>
        <v>#REF!</v>
      </c>
      <c r="Y79" s="37" t="e">
        <f t="shared" si="67"/>
        <v>#REF!</v>
      </c>
      <c r="Z79" s="16" t="e">
        <f t="shared" si="56"/>
        <v>#REF!</v>
      </c>
      <c r="AA79" s="36" t="e">
        <f t="shared" si="57"/>
        <v>#REF!</v>
      </c>
      <c r="AC79" s="16" t="e">
        <f t="shared" si="58"/>
        <v>#REF!</v>
      </c>
      <c r="AD79" s="3" t="e">
        <f t="shared" si="59"/>
        <v>#REF!</v>
      </c>
      <c r="AE79" s="97" t="e">
        <f t="shared" si="59"/>
        <v>#REF!</v>
      </c>
      <c r="AF79" s="97"/>
      <c r="AG79" s="3" t="e">
        <f t="shared" si="61"/>
        <v>#REF!</v>
      </c>
      <c r="AH79" s="16" t="e">
        <f t="shared" si="62"/>
        <v>#REF!</v>
      </c>
      <c r="AI79" s="16">
        <f t="shared" si="63"/>
        <v>30</v>
      </c>
      <c r="AK79" s="3" t="s">
        <v>40</v>
      </c>
      <c r="AL79" s="204"/>
    </row>
    <row r="80" spans="1:47" ht="13.5" hidden="1" outlineLevel="1" x14ac:dyDescent="0.15">
      <c r="A80" s="26">
        <v>3018</v>
      </c>
      <c r="B80" s="62" t="s">
        <v>613</v>
      </c>
      <c r="C80" s="16">
        <v>40</v>
      </c>
      <c r="D80" s="3"/>
      <c r="E80" s="3"/>
      <c r="F80" s="103"/>
      <c r="G80" s="104"/>
      <c r="H80" s="104" t="s">
        <v>661</v>
      </c>
      <c r="I80" s="21">
        <f t="shared" si="48"/>
        <v>17940</v>
      </c>
      <c r="J80" s="3">
        <v>0</v>
      </c>
      <c r="K80" s="15"/>
      <c r="L80" s="15"/>
      <c r="M80" s="58">
        <v>0</v>
      </c>
      <c r="N80" s="58">
        <v>0</v>
      </c>
      <c r="O80" s="92">
        <f t="shared" si="49"/>
        <v>0</v>
      </c>
      <c r="P80" s="92" t="e">
        <f t="shared" si="50"/>
        <v>#REF!</v>
      </c>
      <c r="Q80" s="92" t="e">
        <f t="shared" si="51"/>
        <v>#REF!</v>
      </c>
      <c r="R80" s="92">
        <f t="shared" si="52"/>
        <v>0</v>
      </c>
      <c r="S80" s="92" t="e">
        <f t="shared" si="53"/>
        <v>#REF!</v>
      </c>
      <c r="T80" s="63" t="e">
        <f>#REF!</f>
        <v>#REF!</v>
      </c>
      <c r="U80" s="3" t="e">
        <f>#REF!*D80</f>
        <v>#REF!</v>
      </c>
      <c r="V80" s="3">
        <f t="shared" si="54"/>
        <v>2.4</v>
      </c>
      <c r="W80" s="37" t="e">
        <f t="shared" si="55"/>
        <v>#REF!</v>
      </c>
      <c r="X80" s="60" t="e">
        <f>#REF!</f>
        <v>#REF!</v>
      </c>
      <c r="Y80" s="37" t="e">
        <f t="shared" si="67"/>
        <v>#REF!</v>
      </c>
      <c r="Z80" s="16" t="e">
        <f t="shared" si="56"/>
        <v>#REF!</v>
      </c>
      <c r="AA80" s="36" t="e">
        <f t="shared" si="57"/>
        <v>#REF!</v>
      </c>
      <c r="AC80" s="16" t="e">
        <f t="shared" si="58"/>
        <v>#REF!</v>
      </c>
      <c r="AD80" s="3" t="e">
        <f t="shared" si="59"/>
        <v>#REF!</v>
      </c>
      <c r="AE80" s="97" t="e">
        <f t="shared" si="59"/>
        <v>#REF!</v>
      </c>
      <c r="AF80" s="97"/>
      <c r="AG80" s="3" t="e">
        <f t="shared" si="61"/>
        <v>#REF!</v>
      </c>
      <c r="AH80" s="16" t="e">
        <f t="shared" si="62"/>
        <v>#REF!</v>
      </c>
      <c r="AI80" s="16">
        <f t="shared" si="63"/>
        <v>40</v>
      </c>
      <c r="AK80" s="3" t="s">
        <v>40</v>
      </c>
      <c r="AL80" s="204"/>
    </row>
    <row r="81" spans="1:38" ht="13.5" hidden="1" outlineLevel="1" x14ac:dyDescent="0.15">
      <c r="A81" s="26">
        <v>3019</v>
      </c>
      <c r="B81" s="62" t="s">
        <v>614</v>
      </c>
      <c r="C81" s="16">
        <v>30</v>
      </c>
      <c r="D81" s="3"/>
      <c r="E81" s="3"/>
      <c r="F81" s="103"/>
      <c r="G81" s="104"/>
      <c r="H81" s="104" t="s">
        <v>661</v>
      </c>
      <c r="I81" s="21">
        <f t="shared" si="48"/>
        <v>17940</v>
      </c>
      <c r="J81" s="3">
        <v>0</v>
      </c>
      <c r="K81" s="15"/>
      <c r="L81" s="15"/>
      <c r="M81" s="58">
        <v>0</v>
      </c>
      <c r="N81" s="58">
        <v>0</v>
      </c>
      <c r="O81" s="92">
        <f t="shared" si="49"/>
        <v>0</v>
      </c>
      <c r="P81" s="92" t="e">
        <f t="shared" si="50"/>
        <v>#REF!</v>
      </c>
      <c r="Q81" s="92" t="e">
        <f t="shared" si="51"/>
        <v>#REF!</v>
      </c>
      <c r="R81" s="92">
        <f t="shared" si="52"/>
        <v>0</v>
      </c>
      <c r="S81" s="92" t="e">
        <f t="shared" si="53"/>
        <v>#REF!</v>
      </c>
      <c r="T81" s="63" t="e">
        <f>#REF!</f>
        <v>#REF!</v>
      </c>
      <c r="U81" s="3" t="e">
        <f>#REF!*D81</f>
        <v>#REF!</v>
      </c>
      <c r="V81" s="3">
        <f t="shared" si="54"/>
        <v>1.7999999999999998</v>
      </c>
      <c r="W81" s="37" t="e">
        <f t="shared" si="55"/>
        <v>#REF!</v>
      </c>
      <c r="X81" s="60" t="e">
        <f>#REF!</f>
        <v>#REF!</v>
      </c>
      <c r="Y81" s="37" t="e">
        <f t="shared" si="67"/>
        <v>#REF!</v>
      </c>
      <c r="Z81" s="16" t="e">
        <f t="shared" si="56"/>
        <v>#REF!</v>
      </c>
      <c r="AA81" s="36" t="e">
        <f t="shared" si="57"/>
        <v>#REF!</v>
      </c>
      <c r="AC81" s="16" t="e">
        <f t="shared" si="58"/>
        <v>#REF!</v>
      </c>
      <c r="AD81" s="3" t="e">
        <f t="shared" si="59"/>
        <v>#REF!</v>
      </c>
      <c r="AE81" s="97" t="e">
        <f t="shared" si="59"/>
        <v>#REF!</v>
      </c>
      <c r="AF81" s="97"/>
      <c r="AG81" s="3" t="e">
        <f t="shared" si="61"/>
        <v>#REF!</v>
      </c>
      <c r="AH81" s="16" t="e">
        <f t="shared" si="62"/>
        <v>#REF!</v>
      </c>
      <c r="AI81" s="16">
        <f t="shared" si="63"/>
        <v>30</v>
      </c>
      <c r="AK81" s="3" t="s">
        <v>40</v>
      </c>
      <c r="AL81" s="204"/>
    </row>
    <row r="82" spans="1:38" ht="13.5" hidden="1" outlineLevel="1" x14ac:dyDescent="0.15">
      <c r="A82" s="26">
        <v>3020</v>
      </c>
      <c r="B82" s="62" t="s">
        <v>615</v>
      </c>
      <c r="C82" s="16">
        <v>10</v>
      </c>
      <c r="D82" s="3"/>
      <c r="E82" s="3"/>
      <c r="F82" s="103"/>
      <c r="G82" s="104"/>
      <c r="H82" s="104" t="s">
        <v>661</v>
      </c>
      <c r="I82" s="21">
        <f t="shared" si="48"/>
        <v>17940</v>
      </c>
      <c r="J82" s="3">
        <v>0</v>
      </c>
      <c r="K82" s="15"/>
      <c r="L82" s="15"/>
      <c r="M82" s="58">
        <v>0</v>
      </c>
      <c r="N82" s="58">
        <v>0</v>
      </c>
      <c r="O82" s="92">
        <f t="shared" si="49"/>
        <v>0</v>
      </c>
      <c r="P82" s="92" t="e">
        <f t="shared" si="50"/>
        <v>#REF!</v>
      </c>
      <c r="Q82" s="92" t="e">
        <f t="shared" si="51"/>
        <v>#REF!</v>
      </c>
      <c r="R82" s="92">
        <f t="shared" si="52"/>
        <v>0</v>
      </c>
      <c r="S82" s="92" t="e">
        <f t="shared" si="53"/>
        <v>#REF!</v>
      </c>
      <c r="T82" s="63" t="e">
        <f>#REF!</f>
        <v>#REF!</v>
      </c>
      <c r="U82" s="3" t="e">
        <f>#REF!*D82</f>
        <v>#REF!</v>
      </c>
      <c r="V82" s="3">
        <f t="shared" si="54"/>
        <v>0.6</v>
      </c>
      <c r="W82" s="37" t="e">
        <f t="shared" si="55"/>
        <v>#REF!</v>
      </c>
      <c r="X82" s="60" t="e">
        <f>#REF!</f>
        <v>#REF!</v>
      </c>
      <c r="Y82" s="37" t="e">
        <f t="shared" si="67"/>
        <v>#REF!</v>
      </c>
      <c r="Z82" s="16" t="e">
        <f t="shared" si="56"/>
        <v>#REF!</v>
      </c>
      <c r="AA82" s="36" t="e">
        <f t="shared" si="57"/>
        <v>#REF!</v>
      </c>
      <c r="AC82" s="16" t="e">
        <f t="shared" si="58"/>
        <v>#REF!</v>
      </c>
      <c r="AD82" s="3" t="e">
        <f t="shared" si="59"/>
        <v>#REF!</v>
      </c>
      <c r="AE82" s="97" t="e">
        <f t="shared" si="59"/>
        <v>#REF!</v>
      </c>
      <c r="AF82" s="97"/>
      <c r="AG82" s="3" t="e">
        <f t="shared" si="61"/>
        <v>#REF!</v>
      </c>
      <c r="AH82" s="16" t="e">
        <f t="shared" si="62"/>
        <v>#REF!</v>
      </c>
      <c r="AI82" s="16">
        <f t="shared" si="63"/>
        <v>10</v>
      </c>
      <c r="AK82" s="3" t="s">
        <v>40</v>
      </c>
      <c r="AL82" s="204"/>
    </row>
    <row r="83" spans="1:38" ht="13.5" hidden="1" outlineLevel="1" x14ac:dyDescent="0.15">
      <c r="A83" s="26">
        <v>3021</v>
      </c>
      <c r="B83" s="62" t="s">
        <v>616</v>
      </c>
      <c r="C83" s="16">
        <v>15</v>
      </c>
      <c r="D83" s="3"/>
      <c r="E83" s="3"/>
      <c r="F83" s="103"/>
      <c r="G83" s="104"/>
      <c r="H83" s="104" t="s">
        <v>661</v>
      </c>
      <c r="I83" s="21">
        <f t="shared" si="48"/>
        <v>17940</v>
      </c>
      <c r="J83" s="3">
        <v>0</v>
      </c>
      <c r="K83" s="15"/>
      <c r="L83" s="15"/>
      <c r="M83" s="58">
        <v>0</v>
      </c>
      <c r="N83" s="58">
        <v>0</v>
      </c>
      <c r="O83" s="92">
        <f t="shared" si="49"/>
        <v>0</v>
      </c>
      <c r="P83" s="92" t="e">
        <f t="shared" si="50"/>
        <v>#REF!</v>
      </c>
      <c r="Q83" s="92" t="e">
        <f t="shared" si="51"/>
        <v>#REF!</v>
      </c>
      <c r="R83" s="92">
        <f t="shared" si="52"/>
        <v>0</v>
      </c>
      <c r="S83" s="92" t="e">
        <f t="shared" si="53"/>
        <v>#REF!</v>
      </c>
      <c r="T83" s="63" t="e">
        <f>#REF!</f>
        <v>#REF!</v>
      </c>
      <c r="U83" s="3" t="e">
        <f>#REF!*D83</f>
        <v>#REF!</v>
      </c>
      <c r="V83" s="3">
        <f t="shared" si="54"/>
        <v>0.89999999999999991</v>
      </c>
      <c r="W83" s="37" t="e">
        <f t="shared" si="55"/>
        <v>#REF!</v>
      </c>
      <c r="X83" s="60" t="e">
        <f>#REF!</f>
        <v>#REF!</v>
      </c>
      <c r="Y83" s="37" t="e">
        <f t="shared" si="67"/>
        <v>#REF!</v>
      </c>
      <c r="Z83" s="16" t="e">
        <f t="shared" si="56"/>
        <v>#REF!</v>
      </c>
      <c r="AA83" s="36" t="e">
        <f t="shared" si="57"/>
        <v>#REF!</v>
      </c>
      <c r="AC83" s="16" t="e">
        <f t="shared" si="58"/>
        <v>#REF!</v>
      </c>
      <c r="AD83" s="3" t="e">
        <f t="shared" si="59"/>
        <v>#REF!</v>
      </c>
      <c r="AE83" s="97" t="e">
        <f t="shared" si="59"/>
        <v>#REF!</v>
      </c>
      <c r="AF83" s="97"/>
      <c r="AG83" s="3" t="e">
        <f t="shared" si="61"/>
        <v>#REF!</v>
      </c>
      <c r="AH83" s="16" t="e">
        <f t="shared" si="62"/>
        <v>#REF!</v>
      </c>
      <c r="AI83" s="16">
        <f t="shared" si="63"/>
        <v>15</v>
      </c>
      <c r="AK83" s="3" t="s">
        <v>40</v>
      </c>
      <c r="AL83" s="204"/>
    </row>
    <row r="84" spans="1:38" ht="13.5" hidden="1" outlineLevel="1" x14ac:dyDescent="0.15">
      <c r="A84" s="26">
        <v>3022</v>
      </c>
      <c r="B84" s="62" t="s">
        <v>617</v>
      </c>
      <c r="C84" s="16">
        <v>40</v>
      </c>
      <c r="D84" s="3"/>
      <c r="E84" s="3"/>
      <c r="F84" s="103"/>
      <c r="G84" s="104"/>
      <c r="H84" s="104" t="s">
        <v>661</v>
      </c>
      <c r="I84" s="21">
        <f t="shared" si="48"/>
        <v>17940</v>
      </c>
      <c r="J84" s="3">
        <v>0</v>
      </c>
      <c r="K84" s="15"/>
      <c r="L84" s="15"/>
      <c r="M84" s="58">
        <v>0</v>
      </c>
      <c r="N84" s="58">
        <v>0</v>
      </c>
      <c r="O84" s="92">
        <f t="shared" si="49"/>
        <v>0</v>
      </c>
      <c r="P84" s="92" t="e">
        <f t="shared" si="50"/>
        <v>#REF!</v>
      </c>
      <c r="Q84" s="92" t="e">
        <f t="shared" si="51"/>
        <v>#REF!</v>
      </c>
      <c r="R84" s="92">
        <f t="shared" si="52"/>
        <v>0</v>
      </c>
      <c r="S84" s="92" t="e">
        <f t="shared" si="53"/>
        <v>#REF!</v>
      </c>
      <c r="T84" s="63" t="e">
        <f>#REF!</f>
        <v>#REF!</v>
      </c>
      <c r="U84" s="3" t="e">
        <f>#REF!*D84</f>
        <v>#REF!</v>
      </c>
      <c r="V84" s="3">
        <f t="shared" si="54"/>
        <v>2.4</v>
      </c>
      <c r="W84" s="37" t="e">
        <f t="shared" si="55"/>
        <v>#REF!</v>
      </c>
      <c r="X84" s="60" t="e">
        <f>#REF!</f>
        <v>#REF!</v>
      </c>
      <c r="Y84" s="37" t="e">
        <f t="shared" si="67"/>
        <v>#REF!</v>
      </c>
      <c r="Z84" s="16" t="e">
        <f t="shared" si="56"/>
        <v>#REF!</v>
      </c>
      <c r="AA84" s="36" t="e">
        <f t="shared" si="57"/>
        <v>#REF!</v>
      </c>
      <c r="AC84" s="16" t="e">
        <f t="shared" si="58"/>
        <v>#REF!</v>
      </c>
      <c r="AD84" s="3" t="e">
        <f t="shared" si="59"/>
        <v>#REF!</v>
      </c>
      <c r="AE84" s="97" t="e">
        <f t="shared" si="59"/>
        <v>#REF!</v>
      </c>
      <c r="AF84" s="97"/>
      <c r="AG84" s="3" t="e">
        <f t="shared" si="61"/>
        <v>#REF!</v>
      </c>
      <c r="AH84" s="16" t="e">
        <f t="shared" si="62"/>
        <v>#REF!</v>
      </c>
      <c r="AI84" s="16">
        <f t="shared" si="63"/>
        <v>40</v>
      </c>
      <c r="AK84" s="3" t="s">
        <v>40</v>
      </c>
      <c r="AL84" s="204"/>
    </row>
    <row r="85" spans="1:38" ht="13.5" hidden="1" outlineLevel="1" x14ac:dyDescent="0.15">
      <c r="A85" s="26">
        <v>3023</v>
      </c>
      <c r="B85" s="62" t="s">
        <v>618</v>
      </c>
      <c r="C85" s="16">
        <v>150</v>
      </c>
      <c r="D85" s="3"/>
      <c r="E85" s="3"/>
      <c r="F85" s="103"/>
      <c r="G85" s="104"/>
      <c r="H85" s="104" t="s">
        <v>661</v>
      </c>
      <c r="I85" s="21">
        <f t="shared" si="48"/>
        <v>17940</v>
      </c>
      <c r="J85" s="3">
        <v>0</v>
      </c>
      <c r="K85" s="15"/>
      <c r="L85" s="15"/>
      <c r="M85" s="58">
        <v>0</v>
      </c>
      <c r="N85" s="58">
        <v>0</v>
      </c>
      <c r="O85" s="92">
        <f t="shared" si="49"/>
        <v>0</v>
      </c>
      <c r="P85" s="92" t="e">
        <f t="shared" si="50"/>
        <v>#REF!</v>
      </c>
      <c r="Q85" s="92" t="e">
        <f t="shared" si="51"/>
        <v>#REF!</v>
      </c>
      <c r="R85" s="92">
        <f t="shared" si="52"/>
        <v>0</v>
      </c>
      <c r="S85" s="92" t="e">
        <f t="shared" si="53"/>
        <v>#REF!</v>
      </c>
      <c r="T85" s="63" t="e">
        <f>#REF!</f>
        <v>#REF!</v>
      </c>
      <c r="U85" s="3" t="e">
        <f>#REF!*D85</f>
        <v>#REF!</v>
      </c>
      <c r="V85" s="3">
        <f t="shared" si="54"/>
        <v>9</v>
      </c>
      <c r="W85" s="37" t="e">
        <f t="shared" si="55"/>
        <v>#REF!</v>
      </c>
      <c r="X85" s="60" t="e">
        <f>#REF!</f>
        <v>#REF!</v>
      </c>
      <c r="Y85" s="37" t="e">
        <f t="shared" si="67"/>
        <v>#REF!</v>
      </c>
      <c r="Z85" s="16" t="e">
        <f t="shared" si="56"/>
        <v>#REF!</v>
      </c>
      <c r="AA85" s="36" t="e">
        <f t="shared" si="57"/>
        <v>#REF!</v>
      </c>
      <c r="AC85" s="16" t="e">
        <f t="shared" si="58"/>
        <v>#REF!</v>
      </c>
      <c r="AD85" s="3" t="e">
        <f t="shared" si="59"/>
        <v>#REF!</v>
      </c>
      <c r="AE85" s="97" t="e">
        <f t="shared" si="59"/>
        <v>#REF!</v>
      </c>
      <c r="AF85" s="97"/>
      <c r="AG85" s="3" t="e">
        <f t="shared" si="61"/>
        <v>#REF!</v>
      </c>
      <c r="AH85" s="16" t="e">
        <f t="shared" si="62"/>
        <v>#REF!</v>
      </c>
      <c r="AI85" s="16">
        <f t="shared" si="63"/>
        <v>150</v>
      </c>
      <c r="AK85" s="3" t="s">
        <v>40</v>
      </c>
      <c r="AL85" s="204"/>
    </row>
    <row r="86" spans="1:38" ht="13.5" hidden="1" outlineLevel="1" x14ac:dyDescent="0.15">
      <c r="A86" s="26">
        <v>3024</v>
      </c>
      <c r="B86" s="62" t="s">
        <v>653</v>
      </c>
      <c r="C86" s="16">
        <v>25</v>
      </c>
      <c r="D86" s="3"/>
      <c r="E86" s="3"/>
      <c r="F86" s="103"/>
      <c r="G86" s="104"/>
      <c r="H86" s="104" t="s">
        <v>661</v>
      </c>
      <c r="I86" s="21">
        <f t="shared" si="48"/>
        <v>17940</v>
      </c>
      <c r="J86" s="3">
        <v>0</v>
      </c>
      <c r="K86" s="15"/>
      <c r="L86" s="15"/>
      <c r="M86" s="58">
        <v>0</v>
      </c>
      <c r="N86" s="58">
        <v>0</v>
      </c>
      <c r="O86" s="92">
        <f t="shared" si="49"/>
        <v>0</v>
      </c>
      <c r="P86" s="92" t="e">
        <f t="shared" si="50"/>
        <v>#REF!</v>
      </c>
      <c r="Q86" s="92" t="e">
        <f t="shared" si="51"/>
        <v>#REF!</v>
      </c>
      <c r="R86" s="92">
        <f t="shared" si="52"/>
        <v>0</v>
      </c>
      <c r="S86" s="92" t="e">
        <f t="shared" si="53"/>
        <v>#REF!</v>
      </c>
      <c r="T86" s="63" t="e">
        <f>#REF!</f>
        <v>#REF!</v>
      </c>
      <c r="U86" s="3" t="e">
        <f>#REF!*D86</f>
        <v>#REF!</v>
      </c>
      <c r="V86" s="3">
        <f t="shared" si="54"/>
        <v>1.5</v>
      </c>
      <c r="W86" s="37" t="e">
        <f t="shared" si="55"/>
        <v>#REF!</v>
      </c>
      <c r="X86" s="60" t="e">
        <f>#REF!</f>
        <v>#REF!</v>
      </c>
      <c r="Y86" s="37" t="e">
        <f t="shared" si="67"/>
        <v>#REF!</v>
      </c>
      <c r="Z86" s="16" t="e">
        <f t="shared" si="56"/>
        <v>#REF!</v>
      </c>
      <c r="AA86" s="36" t="e">
        <f t="shared" si="57"/>
        <v>#REF!</v>
      </c>
      <c r="AC86" s="16" t="e">
        <f t="shared" si="58"/>
        <v>#REF!</v>
      </c>
      <c r="AD86" s="3" t="e">
        <f t="shared" si="59"/>
        <v>#REF!</v>
      </c>
      <c r="AE86" s="97" t="e">
        <f t="shared" si="59"/>
        <v>#REF!</v>
      </c>
      <c r="AF86" s="97"/>
      <c r="AG86" s="3" t="e">
        <f t="shared" si="61"/>
        <v>#REF!</v>
      </c>
      <c r="AH86" s="16" t="e">
        <f t="shared" si="62"/>
        <v>#REF!</v>
      </c>
      <c r="AI86" s="16">
        <f t="shared" si="63"/>
        <v>25</v>
      </c>
      <c r="AK86" s="3" t="s">
        <v>40</v>
      </c>
      <c r="AL86" s="204"/>
    </row>
    <row r="87" spans="1:38" ht="13.5" hidden="1" outlineLevel="1" x14ac:dyDescent="0.15">
      <c r="A87" s="26">
        <v>3025</v>
      </c>
      <c r="B87" s="62" t="s">
        <v>619</v>
      </c>
      <c r="C87" s="16">
        <v>20</v>
      </c>
      <c r="D87" s="3"/>
      <c r="E87" s="3"/>
      <c r="F87" s="103"/>
      <c r="G87" s="104"/>
      <c r="H87" s="104" t="s">
        <v>661</v>
      </c>
      <c r="I87" s="21">
        <f t="shared" si="48"/>
        <v>17940</v>
      </c>
      <c r="J87" s="3">
        <v>0</v>
      </c>
      <c r="K87" s="15"/>
      <c r="L87" s="15"/>
      <c r="M87" s="58">
        <v>0</v>
      </c>
      <c r="N87" s="58">
        <v>0</v>
      </c>
      <c r="O87" s="92">
        <f t="shared" si="49"/>
        <v>0</v>
      </c>
      <c r="P87" s="92" t="e">
        <f t="shared" si="50"/>
        <v>#REF!</v>
      </c>
      <c r="Q87" s="92" t="e">
        <f t="shared" si="51"/>
        <v>#REF!</v>
      </c>
      <c r="R87" s="92">
        <f t="shared" si="52"/>
        <v>0</v>
      </c>
      <c r="S87" s="92" t="e">
        <f t="shared" si="53"/>
        <v>#REF!</v>
      </c>
      <c r="T87" s="63" t="e">
        <f>#REF!</f>
        <v>#REF!</v>
      </c>
      <c r="U87" s="3" t="e">
        <f>#REF!*D87</f>
        <v>#REF!</v>
      </c>
      <c r="V87" s="3">
        <f t="shared" si="54"/>
        <v>1.2</v>
      </c>
      <c r="W87" s="37" t="e">
        <f t="shared" si="55"/>
        <v>#REF!</v>
      </c>
      <c r="X87" s="60" t="e">
        <f>#REF!</f>
        <v>#REF!</v>
      </c>
      <c r="Y87" s="37" t="e">
        <f t="shared" si="67"/>
        <v>#REF!</v>
      </c>
      <c r="Z87" s="16" t="e">
        <f t="shared" si="56"/>
        <v>#REF!</v>
      </c>
      <c r="AA87" s="36" t="e">
        <f t="shared" si="57"/>
        <v>#REF!</v>
      </c>
      <c r="AC87" s="16" t="e">
        <f t="shared" si="58"/>
        <v>#REF!</v>
      </c>
      <c r="AD87" s="3" t="e">
        <f t="shared" si="59"/>
        <v>#REF!</v>
      </c>
      <c r="AE87" s="97" t="e">
        <f t="shared" si="59"/>
        <v>#REF!</v>
      </c>
      <c r="AF87" s="97"/>
      <c r="AG87" s="3" t="e">
        <f t="shared" si="61"/>
        <v>#REF!</v>
      </c>
      <c r="AH87" s="16" t="e">
        <f t="shared" si="62"/>
        <v>#REF!</v>
      </c>
      <c r="AI87" s="16">
        <f t="shared" si="63"/>
        <v>20</v>
      </c>
      <c r="AK87" s="3" t="s">
        <v>40</v>
      </c>
      <c r="AL87" s="204"/>
    </row>
    <row r="88" spans="1:38" ht="13.5" hidden="1" outlineLevel="1" x14ac:dyDescent="0.15">
      <c r="A88" s="26">
        <v>3026</v>
      </c>
      <c r="B88" s="62" t="s">
        <v>620</v>
      </c>
      <c r="C88" s="16">
        <v>15</v>
      </c>
      <c r="D88" s="3"/>
      <c r="E88" s="3"/>
      <c r="F88" s="103"/>
      <c r="G88" s="104"/>
      <c r="H88" s="104" t="s">
        <v>661</v>
      </c>
      <c r="I88" s="21">
        <f t="shared" si="48"/>
        <v>17940</v>
      </c>
      <c r="J88" s="3">
        <v>0</v>
      </c>
      <c r="K88" s="15"/>
      <c r="L88" s="15"/>
      <c r="M88" s="58">
        <v>0</v>
      </c>
      <c r="N88" s="58">
        <v>0</v>
      </c>
      <c r="O88" s="92">
        <f t="shared" si="49"/>
        <v>0</v>
      </c>
      <c r="P88" s="92" t="e">
        <f t="shared" si="50"/>
        <v>#REF!</v>
      </c>
      <c r="Q88" s="92" t="e">
        <f t="shared" si="51"/>
        <v>#REF!</v>
      </c>
      <c r="R88" s="92">
        <f t="shared" si="52"/>
        <v>0</v>
      </c>
      <c r="S88" s="92" t="e">
        <f t="shared" si="53"/>
        <v>#REF!</v>
      </c>
      <c r="T88" s="63" t="e">
        <f>#REF!</f>
        <v>#REF!</v>
      </c>
      <c r="U88" s="3" t="e">
        <f>#REF!*D88</f>
        <v>#REF!</v>
      </c>
      <c r="V88" s="3">
        <f t="shared" si="54"/>
        <v>0.89999999999999991</v>
      </c>
      <c r="W88" s="37" t="e">
        <f t="shared" si="55"/>
        <v>#REF!</v>
      </c>
      <c r="X88" s="60" t="e">
        <f>#REF!</f>
        <v>#REF!</v>
      </c>
      <c r="Y88" s="37" t="e">
        <f t="shared" si="67"/>
        <v>#REF!</v>
      </c>
      <c r="Z88" s="16" t="e">
        <f t="shared" si="56"/>
        <v>#REF!</v>
      </c>
      <c r="AA88" s="36" t="e">
        <f t="shared" si="57"/>
        <v>#REF!</v>
      </c>
      <c r="AC88" s="16" t="e">
        <f t="shared" si="58"/>
        <v>#REF!</v>
      </c>
      <c r="AD88" s="3" t="e">
        <f t="shared" si="59"/>
        <v>#REF!</v>
      </c>
      <c r="AE88" s="97" t="e">
        <f t="shared" si="59"/>
        <v>#REF!</v>
      </c>
      <c r="AF88" s="97"/>
      <c r="AG88" s="3" t="e">
        <f t="shared" si="61"/>
        <v>#REF!</v>
      </c>
      <c r="AH88" s="16" t="e">
        <f t="shared" si="62"/>
        <v>#REF!</v>
      </c>
      <c r="AI88" s="16">
        <f t="shared" si="63"/>
        <v>15</v>
      </c>
      <c r="AK88" s="3" t="s">
        <v>40</v>
      </c>
      <c r="AL88" s="204"/>
    </row>
    <row r="89" spans="1:38" ht="13.5" hidden="1" outlineLevel="1" x14ac:dyDescent="0.15">
      <c r="A89" s="26">
        <v>3027</v>
      </c>
      <c r="B89" s="62" t="s">
        <v>621</v>
      </c>
      <c r="C89" s="16">
        <v>70</v>
      </c>
      <c r="D89" s="3"/>
      <c r="E89" s="3"/>
      <c r="F89" s="103"/>
      <c r="G89" s="104"/>
      <c r="H89" s="104" t="s">
        <v>661</v>
      </c>
      <c r="I89" s="21">
        <f t="shared" si="48"/>
        <v>17940</v>
      </c>
      <c r="J89" s="3">
        <v>0</v>
      </c>
      <c r="K89" s="15"/>
      <c r="L89" s="15"/>
      <c r="M89" s="58">
        <v>0</v>
      </c>
      <c r="N89" s="58">
        <v>0</v>
      </c>
      <c r="O89" s="92">
        <f t="shared" si="49"/>
        <v>0</v>
      </c>
      <c r="P89" s="92" t="e">
        <f t="shared" si="50"/>
        <v>#REF!</v>
      </c>
      <c r="Q89" s="92" t="e">
        <f t="shared" si="51"/>
        <v>#REF!</v>
      </c>
      <c r="R89" s="92">
        <f t="shared" si="52"/>
        <v>0</v>
      </c>
      <c r="S89" s="92" t="e">
        <f t="shared" si="53"/>
        <v>#REF!</v>
      </c>
      <c r="T89" s="63" t="e">
        <f>#REF!</f>
        <v>#REF!</v>
      </c>
      <c r="U89" s="3" t="e">
        <f>#REF!*D89</f>
        <v>#REF!</v>
      </c>
      <c r="V89" s="3">
        <f t="shared" si="54"/>
        <v>4.2</v>
      </c>
      <c r="W89" s="37" t="e">
        <f t="shared" si="55"/>
        <v>#REF!</v>
      </c>
      <c r="X89" s="60" t="e">
        <f>#REF!</f>
        <v>#REF!</v>
      </c>
      <c r="Y89" s="37" t="e">
        <f t="shared" si="67"/>
        <v>#REF!</v>
      </c>
      <c r="Z89" s="16" t="e">
        <f t="shared" si="56"/>
        <v>#REF!</v>
      </c>
      <c r="AA89" s="36" t="e">
        <f t="shared" si="57"/>
        <v>#REF!</v>
      </c>
      <c r="AC89" s="16" t="e">
        <f t="shared" si="58"/>
        <v>#REF!</v>
      </c>
      <c r="AD89" s="3" t="e">
        <f t="shared" si="59"/>
        <v>#REF!</v>
      </c>
      <c r="AE89" s="97" t="e">
        <f t="shared" si="59"/>
        <v>#REF!</v>
      </c>
      <c r="AF89" s="97"/>
      <c r="AG89" s="3" t="e">
        <f t="shared" si="61"/>
        <v>#REF!</v>
      </c>
      <c r="AH89" s="16" t="e">
        <f t="shared" si="62"/>
        <v>#REF!</v>
      </c>
      <c r="AI89" s="16">
        <f t="shared" si="63"/>
        <v>70</v>
      </c>
      <c r="AK89" s="3" t="s">
        <v>40</v>
      </c>
      <c r="AL89" s="204"/>
    </row>
    <row r="90" spans="1:38" ht="13.5" hidden="1" outlineLevel="1" x14ac:dyDescent="0.15">
      <c r="A90" s="26">
        <v>3028</v>
      </c>
      <c r="B90" s="62" t="s">
        <v>622</v>
      </c>
      <c r="C90" s="16">
        <v>75</v>
      </c>
      <c r="D90" s="3"/>
      <c r="E90" s="3"/>
      <c r="F90" s="103"/>
      <c r="G90" s="104"/>
      <c r="H90" s="104" t="s">
        <v>661</v>
      </c>
      <c r="I90" s="21">
        <f t="shared" si="48"/>
        <v>17940</v>
      </c>
      <c r="J90" s="3">
        <v>0</v>
      </c>
      <c r="K90" s="15"/>
      <c r="L90" s="15"/>
      <c r="M90" s="58">
        <v>0</v>
      </c>
      <c r="N90" s="58">
        <v>0</v>
      </c>
      <c r="O90" s="92">
        <f t="shared" si="49"/>
        <v>0</v>
      </c>
      <c r="P90" s="92" t="e">
        <f t="shared" si="50"/>
        <v>#REF!</v>
      </c>
      <c r="Q90" s="92" t="e">
        <f t="shared" si="51"/>
        <v>#REF!</v>
      </c>
      <c r="R90" s="92">
        <f t="shared" si="52"/>
        <v>0</v>
      </c>
      <c r="S90" s="92" t="e">
        <f t="shared" si="53"/>
        <v>#REF!</v>
      </c>
      <c r="T90" s="63" t="e">
        <f>#REF!</f>
        <v>#REF!</v>
      </c>
      <c r="U90" s="3" t="e">
        <f>#REF!*D90</f>
        <v>#REF!</v>
      </c>
      <c r="V90" s="3">
        <f t="shared" si="54"/>
        <v>4.5</v>
      </c>
      <c r="W90" s="37" t="e">
        <f t="shared" si="55"/>
        <v>#REF!</v>
      </c>
      <c r="X90" s="60" t="e">
        <f>#REF!</f>
        <v>#REF!</v>
      </c>
      <c r="Y90" s="37" t="e">
        <f t="shared" si="67"/>
        <v>#REF!</v>
      </c>
      <c r="Z90" s="16" t="e">
        <f t="shared" si="56"/>
        <v>#REF!</v>
      </c>
      <c r="AA90" s="36" t="e">
        <f t="shared" si="57"/>
        <v>#REF!</v>
      </c>
      <c r="AC90" s="16" t="e">
        <f t="shared" si="58"/>
        <v>#REF!</v>
      </c>
      <c r="AD90" s="3" t="e">
        <f t="shared" si="59"/>
        <v>#REF!</v>
      </c>
      <c r="AE90" s="97" t="e">
        <f t="shared" si="59"/>
        <v>#REF!</v>
      </c>
      <c r="AF90" s="97"/>
      <c r="AG90" s="3" t="e">
        <f t="shared" si="61"/>
        <v>#REF!</v>
      </c>
      <c r="AH90" s="16" t="e">
        <f t="shared" si="62"/>
        <v>#REF!</v>
      </c>
      <c r="AI90" s="16">
        <f t="shared" si="63"/>
        <v>75</v>
      </c>
      <c r="AK90" s="3" t="s">
        <v>40</v>
      </c>
      <c r="AL90" s="204"/>
    </row>
    <row r="91" spans="1:38" ht="13.5" hidden="1" outlineLevel="1" x14ac:dyDescent="0.15">
      <c r="A91" s="26">
        <v>3029</v>
      </c>
      <c r="B91" s="62" t="s">
        <v>623</v>
      </c>
      <c r="C91" s="16">
        <v>125</v>
      </c>
      <c r="D91" s="3"/>
      <c r="E91" s="3"/>
      <c r="F91" s="103"/>
      <c r="G91" s="104"/>
      <c r="H91" s="104" t="s">
        <v>661</v>
      </c>
      <c r="I91" s="21">
        <f t="shared" si="48"/>
        <v>17940</v>
      </c>
      <c r="J91" s="3">
        <v>0</v>
      </c>
      <c r="K91" s="15"/>
      <c r="L91" s="15"/>
      <c r="M91" s="58">
        <v>0</v>
      </c>
      <c r="N91" s="58">
        <v>0</v>
      </c>
      <c r="O91" s="92">
        <f t="shared" si="49"/>
        <v>0</v>
      </c>
      <c r="P91" s="92" t="e">
        <f t="shared" si="50"/>
        <v>#REF!</v>
      </c>
      <c r="Q91" s="92" t="e">
        <f t="shared" si="51"/>
        <v>#REF!</v>
      </c>
      <c r="R91" s="92">
        <f t="shared" si="52"/>
        <v>0</v>
      </c>
      <c r="S91" s="92" t="e">
        <f t="shared" si="53"/>
        <v>#REF!</v>
      </c>
      <c r="T91" s="63" t="e">
        <f>#REF!</f>
        <v>#REF!</v>
      </c>
      <c r="U91" s="3" t="e">
        <f>#REF!*D91</f>
        <v>#REF!</v>
      </c>
      <c r="V91" s="3">
        <f t="shared" si="54"/>
        <v>7.5</v>
      </c>
      <c r="W91" s="37" t="e">
        <f t="shared" si="55"/>
        <v>#REF!</v>
      </c>
      <c r="X91" s="60" t="e">
        <f>#REF!</f>
        <v>#REF!</v>
      </c>
      <c r="Y91" s="37" t="e">
        <f t="shared" si="67"/>
        <v>#REF!</v>
      </c>
      <c r="Z91" s="16" t="e">
        <f t="shared" si="56"/>
        <v>#REF!</v>
      </c>
      <c r="AA91" s="36" t="e">
        <f t="shared" si="57"/>
        <v>#REF!</v>
      </c>
      <c r="AC91" s="16" t="e">
        <f t="shared" si="58"/>
        <v>#REF!</v>
      </c>
      <c r="AD91" s="3" t="e">
        <f t="shared" si="59"/>
        <v>#REF!</v>
      </c>
      <c r="AE91" s="97" t="e">
        <f t="shared" si="59"/>
        <v>#REF!</v>
      </c>
      <c r="AF91" s="97"/>
      <c r="AG91" s="3" t="e">
        <f t="shared" si="61"/>
        <v>#REF!</v>
      </c>
      <c r="AH91" s="16" t="e">
        <f t="shared" si="62"/>
        <v>#REF!</v>
      </c>
      <c r="AI91" s="16">
        <f t="shared" si="63"/>
        <v>125</v>
      </c>
      <c r="AK91" s="3" t="s">
        <v>40</v>
      </c>
      <c r="AL91" s="204"/>
    </row>
    <row r="92" spans="1:38" ht="13.5" hidden="1" outlineLevel="1" x14ac:dyDescent="0.15">
      <c r="A92" s="26">
        <v>3030</v>
      </c>
      <c r="B92" s="62" t="s">
        <v>624</v>
      </c>
      <c r="C92" s="16">
        <v>10</v>
      </c>
      <c r="D92" s="3"/>
      <c r="E92" s="3"/>
      <c r="F92" s="103"/>
      <c r="G92" s="104"/>
      <c r="H92" s="104" t="s">
        <v>661</v>
      </c>
      <c r="I92" s="21">
        <f t="shared" si="48"/>
        <v>17940</v>
      </c>
      <c r="J92" s="3">
        <v>0</v>
      </c>
      <c r="K92" s="15"/>
      <c r="L92" s="15"/>
      <c r="M92" s="58">
        <v>0</v>
      </c>
      <c r="N92" s="58">
        <v>0</v>
      </c>
      <c r="O92" s="92">
        <f t="shared" si="49"/>
        <v>0</v>
      </c>
      <c r="P92" s="92" t="e">
        <f t="shared" si="50"/>
        <v>#REF!</v>
      </c>
      <c r="Q92" s="92" t="e">
        <f t="shared" si="51"/>
        <v>#REF!</v>
      </c>
      <c r="R92" s="92">
        <f t="shared" si="52"/>
        <v>0</v>
      </c>
      <c r="S92" s="92" t="e">
        <f t="shared" si="53"/>
        <v>#REF!</v>
      </c>
      <c r="T92" s="63" t="e">
        <f>#REF!</f>
        <v>#REF!</v>
      </c>
      <c r="U92" s="3" t="e">
        <f>#REF!*D92</f>
        <v>#REF!</v>
      </c>
      <c r="V92" s="3">
        <f t="shared" si="54"/>
        <v>0.6</v>
      </c>
      <c r="W92" s="37" t="e">
        <f t="shared" si="55"/>
        <v>#REF!</v>
      </c>
      <c r="X92" s="60" t="e">
        <f>#REF!</f>
        <v>#REF!</v>
      </c>
      <c r="Y92" s="37" t="e">
        <f t="shared" si="67"/>
        <v>#REF!</v>
      </c>
      <c r="Z92" s="16" t="e">
        <f t="shared" si="56"/>
        <v>#REF!</v>
      </c>
      <c r="AA92" s="36" t="e">
        <f t="shared" si="57"/>
        <v>#REF!</v>
      </c>
      <c r="AC92" s="16" t="e">
        <f t="shared" si="58"/>
        <v>#REF!</v>
      </c>
      <c r="AD92" s="3" t="e">
        <f t="shared" si="59"/>
        <v>#REF!</v>
      </c>
      <c r="AE92" s="97" t="e">
        <f t="shared" si="59"/>
        <v>#REF!</v>
      </c>
      <c r="AF92" s="97"/>
      <c r="AG92" s="3" t="e">
        <f t="shared" si="61"/>
        <v>#REF!</v>
      </c>
      <c r="AH92" s="16" t="e">
        <f t="shared" si="62"/>
        <v>#REF!</v>
      </c>
      <c r="AI92" s="16">
        <f t="shared" si="63"/>
        <v>10</v>
      </c>
      <c r="AK92" s="3" t="s">
        <v>40</v>
      </c>
      <c r="AL92" s="204"/>
    </row>
    <row r="93" spans="1:38" ht="13.5" hidden="1" outlineLevel="1" x14ac:dyDescent="0.15">
      <c r="A93" s="26">
        <v>3031</v>
      </c>
      <c r="B93" s="62" t="s">
        <v>625</v>
      </c>
      <c r="C93" s="16">
        <v>35</v>
      </c>
      <c r="D93" s="3"/>
      <c r="E93" s="3"/>
      <c r="F93" s="103"/>
      <c r="G93" s="104"/>
      <c r="H93" s="104" t="s">
        <v>661</v>
      </c>
      <c r="I93" s="21">
        <f t="shared" si="48"/>
        <v>17940</v>
      </c>
      <c r="J93" s="3">
        <v>0</v>
      </c>
      <c r="K93" s="15"/>
      <c r="L93" s="15"/>
      <c r="M93" s="58">
        <v>0</v>
      </c>
      <c r="N93" s="58">
        <v>0</v>
      </c>
      <c r="O93" s="92">
        <f t="shared" si="49"/>
        <v>0</v>
      </c>
      <c r="P93" s="92" t="e">
        <f t="shared" si="50"/>
        <v>#REF!</v>
      </c>
      <c r="Q93" s="92" t="e">
        <f t="shared" si="51"/>
        <v>#REF!</v>
      </c>
      <c r="R93" s="92">
        <f t="shared" si="52"/>
        <v>0</v>
      </c>
      <c r="S93" s="92" t="e">
        <f t="shared" si="53"/>
        <v>#REF!</v>
      </c>
      <c r="T93" s="63" t="e">
        <f>#REF!</f>
        <v>#REF!</v>
      </c>
      <c r="U93" s="3" t="e">
        <f>#REF!*D93</f>
        <v>#REF!</v>
      </c>
      <c r="V93" s="3">
        <f t="shared" si="54"/>
        <v>2.1</v>
      </c>
      <c r="W93" s="37" t="e">
        <f t="shared" si="55"/>
        <v>#REF!</v>
      </c>
      <c r="X93" s="60" t="e">
        <f>#REF!</f>
        <v>#REF!</v>
      </c>
      <c r="Y93" s="37" t="e">
        <f t="shared" si="67"/>
        <v>#REF!</v>
      </c>
      <c r="Z93" s="16" t="e">
        <f t="shared" si="56"/>
        <v>#REF!</v>
      </c>
      <c r="AA93" s="36" t="e">
        <f t="shared" si="57"/>
        <v>#REF!</v>
      </c>
      <c r="AC93" s="16" t="e">
        <f t="shared" si="58"/>
        <v>#REF!</v>
      </c>
      <c r="AD93" s="3" t="e">
        <f t="shared" si="59"/>
        <v>#REF!</v>
      </c>
      <c r="AE93" s="97" t="e">
        <f t="shared" si="59"/>
        <v>#REF!</v>
      </c>
      <c r="AF93" s="97"/>
      <c r="AG93" s="3" t="e">
        <f t="shared" si="61"/>
        <v>#REF!</v>
      </c>
      <c r="AH93" s="16" t="e">
        <f t="shared" si="62"/>
        <v>#REF!</v>
      </c>
      <c r="AI93" s="16">
        <f t="shared" si="63"/>
        <v>35</v>
      </c>
      <c r="AK93" s="3" t="s">
        <v>40</v>
      </c>
      <c r="AL93" s="204"/>
    </row>
    <row r="94" spans="1:38" ht="13.5" hidden="1" outlineLevel="1" x14ac:dyDescent="0.15">
      <c r="A94" s="26">
        <v>3032</v>
      </c>
      <c r="B94" s="62" t="s">
        <v>626</v>
      </c>
      <c r="C94" s="16">
        <v>155</v>
      </c>
      <c r="D94" s="3"/>
      <c r="E94" s="3"/>
      <c r="F94" s="103"/>
      <c r="G94" s="104"/>
      <c r="H94" s="104" t="s">
        <v>661</v>
      </c>
      <c r="I94" s="21">
        <f t="shared" si="48"/>
        <v>17940</v>
      </c>
      <c r="J94" s="3">
        <v>0</v>
      </c>
      <c r="K94" s="15"/>
      <c r="L94" s="15"/>
      <c r="M94" s="58">
        <v>0</v>
      </c>
      <c r="N94" s="58">
        <v>0</v>
      </c>
      <c r="O94" s="92">
        <f t="shared" si="49"/>
        <v>0</v>
      </c>
      <c r="P94" s="92" t="e">
        <f t="shared" si="50"/>
        <v>#REF!</v>
      </c>
      <c r="Q94" s="92" t="e">
        <f t="shared" si="51"/>
        <v>#REF!</v>
      </c>
      <c r="R94" s="92">
        <f t="shared" si="52"/>
        <v>0</v>
      </c>
      <c r="S94" s="92" t="e">
        <f t="shared" si="53"/>
        <v>#REF!</v>
      </c>
      <c r="T94" s="63" t="e">
        <f>#REF!</f>
        <v>#REF!</v>
      </c>
      <c r="U94" s="3" t="e">
        <f>#REF!*D94</f>
        <v>#REF!</v>
      </c>
      <c r="V94" s="3">
        <f t="shared" si="54"/>
        <v>9.2999999999999989</v>
      </c>
      <c r="W94" s="37" t="e">
        <f t="shared" si="55"/>
        <v>#REF!</v>
      </c>
      <c r="X94" s="60" t="e">
        <f>#REF!</f>
        <v>#REF!</v>
      </c>
      <c r="Y94" s="37" t="e">
        <f t="shared" si="67"/>
        <v>#REF!</v>
      </c>
      <c r="Z94" s="16" t="e">
        <f t="shared" si="56"/>
        <v>#REF!</v>
      </c>
      <c r="AA94" s="36" t="e">
        <f t="shared" si="57"/>
        <v>#REF!</v>
      </c>
      <c r="AC94" s="16" t="e">
        <f t="shared" si="58"/>
        <v>#REF!</v>
      </c>
      <c r="AD94" s="3" t="e">
        <f t="shared" si="59"/>
        <v>#REF!</v>
      </c>
      <c r="AE94" s="97" t="e">
        <f t="shared" si="59"/>
        <v>#REF!</v>
      </c>
      <c r="AF94" s="97"/>
      <c r="AG94" s="3" t="e">
        <f t="shared" si="61"/>
        <v>#REF!</v>
      </c>
      <c r="AH94" s="16" t="e">
        <f t="shared" si="62"/>
        <v>#REF!</v>
      </c>
      <c r="AI94" s="16">
        <f t="shared" si="63"/>
        <v>155</v>
      </c>
      <c r="AK94" s="3" t="s">
        <v>40</v>
      </c>
      <c r="AL94" s="204"/>
    </row>
    <row r="95" spans="1:38" ht="13.5" hidden="1" outlineLevel="1" x14ac:dyDescent="0.15">
      <c r="A95" s="26">
        <v>3033</v>
      </c>
      <c r="B95" s="62" t="s">
        <v>627</v>
      </c>
      <c r="C95" s="16">
        <v>285</v>
      </c>
      <c r="D95" s="3"/>
      <c r="E95" s="3"/>
      <c r="F95" s="103"/>
      <c r="G95" s="104"/>
      <c r="H95" s="104" t="s">
        <v>661</v>
      </c>
      <c r="I95" s="21">
        <f t="shared" si="48"/>
        <v>17940</v>
      </c>
      <c r="J95" s="3">
        <v>0</v>
      </c>
      <c r="K95" s="15"/>
      <c r="L95" s="15"/>
      <c r="M95" s="58">
        <v>0</v>
      </c>
      <c r="N95" s="58">
        <v>0</v>
      </c>
      <c r="O95" s="92">
        <f t="shared" si="49"/>
        <v>0</v>
      </c>
      <c r="P95" s="92" t="e">
        <f t="shared" si="50"/>
        <v>#REF!</v>
      </c>
      <c r="Q95" s="92" t="e">
        <f t="shared" si="51"/>
        <v>#REF!</v>
      </c>
      <c r="R95" s="92">
        <f t="shared" si="52"/>
        <v>0</v>
      </c>
      <c r="S95" s="92" t="e">
        <f t="shared" si="53"/>
        <v>#REF!</v>
      </c>
      <c r="T95" s="63" t="e">
        <f>#REF!</f>
        <v>#REF!</v>
      </c>
      <c r="U95" s="3" t="e">
        <f>#REF!*D95</f>
        <v>#REF!</v>
      </c>
      <c r="V95" s="3">
        <f t="shared" si="54"/>
        <v>17.099999999999998</v>
      </c>
      <c r="W95" s="37" t="e">
        <f t="shared" si="55"/>
        <v>#REF!</v>
      </c>
      <c r="X95" s="60" t="e">
        <f>#REF!</f>
        <v>#REF!</v>
      </c>
      <c r="Y95" s="37" t="e">
        <f t="shared" si="67"/>
        <v>#REF!</v>
      </c>
      <c r="Z95" s="16" t="e">
        <f t="shared" si="56"/>
        <v>#REF!</v>
      </c>
      <c r="AA95" s="36" t="e">
        <f t="shared" si="57"/>
        <v>#REF!</v>
      </c>
      <c r="AC95" s="16" t="e">
        <f t="shared" si="58"/>
        <v>#REF!</v>
      </c>
      <c r="AD95" s="3" t="e">
        <f t="shared" si="59"/>
        <v>#REF!</v>
      </c>
      <c r="AE95" s="97" t="e">
        <f t="shared" si="59"/>
        <v>#REF!</v>
      </c>
      <c r="AF95" s="97"/>
      <c r="AG95" s="3" t="e">
        <f t="shared" si="61"/>
        <v>#REF!</v>
      </c>
      <c r="AH95" s="16" t="e">
        <f t="shared" si="62"/>
        <v>#REF!</v>
      </c>
      <c r="AI95" s="16">
        <f t="shared" si="63"/>
        <v>285</v>
      </c>
      <c r="AK95" s="3" t="s">
        <v>40</v>
      </c>
      <c r="AL95" s="204"/>
    </row>
    <row r="96" spans="1:38" ht="13.5" hidden="1" outlineLevel="1" x14ac:dyDescent="0.15">
      <c r="A96" s="26">
        <v>3034</v>
      </c>
      <c r="B96" s="62" t="s">
        <v>628</v>
      </c>
      <c r="C96" s="16">
        <v>175</v>
      </c>
      <c r="D96" s="3"/>
      <c r="E96" s="3"/>
      <c r="F96" s="103"/>
      <c r="G96" s="104"/>
      <c r="H96" s="104" t="s">
        <v>661</v>
      </c>
      <c r="I96" s="21">
        <f t="shared" si="48"/>
        <v>17940</v>
      </c>
      <c r="J96" s="3">
        <v>0</v>
      </c>
      <c r="K96" s="15"/>
      <c r="L96" s="15"/>
      <c r="M96" s="58">
        <v>0</v>
      </c>
      <c r="N96" s="58">
        <v>0</v>
      </c>
      <c r="O96" s="92">
        <f t="shared" si="49"/>
        <v>0</v>
      </c>
      <c r="P96" s="92" t="e">
        <f t="shared" si="50"/>
        <v>#REF!</v>
      </c>
      <c r="Q96" s="92" t="e">
        <f t="shared" si="51"/>
        <v>#REF!</v>
      </c>
      <c r="R96" s="92">
        <f t="shared" si="52"/>
        <v>0</v>
      </c>
      <c r="S96" s="92" t="e">
        <f t="shared" si="53"/>
        <v>#REF!</v>
      </c>
      <c r="T96" s="63" t="e">
        <f>#REF!</f>
        <v>#REF!</v>
      </c>
      <c r="U96" s="3" t="e">
        <f>#REF!*D96</f>
        <v>#REF!</v>
      </c>
      <c r="V96" s="3">
        <f t="shared" si="54"/>
        <v>10.5</v>
      </c>
      <c r="W96" s="37" t="e">
        <f t="shared" si="55"/>
        <v>#REF!</v>
      </c>
      <c r="X96" s="60" t="e">
        <f>#REF!</f>
        <v>#REF!</v>
      </c>
      <c r="Y96" s="37" t="e">
        <f t="shared" si="67"/>
        <v>#REF!</v>
      </c>
      <c r="Z96" s="16" t="e">
        <f t="shared" si="56"/>
        <v>#REF!</v>
      </c>
      <c r="AA96" s="36" t="e">
        <f t="shared" si="57"/>
        <v>#REF!</v>
      </c>
      <c r="AC96" s="16" t="e">
        <f t="shared" si="58"/>
        <v>#REF!</v>
      </c>
      <c r="AD96" s="3" t="e">
        <f t="shared" si="59"/>
        <v>#REF!</v>
      </c>
      <c r="AE96" s="97" t="e">
        <f t="shared" si="59"/>
        <v>#REF!</v>
      </c>
      <c r="AF96" s="97"/>
      <c r="AG96" s="3" t="e">
        <f t="shared" si="61"/>
        <v>#REF!</v>
      </c>
      <c r="AH96" s="16" t="e">
        <f t="shared" si="62"/>
        <v>#REF!</v>
      </c>
      <c r="AI96" s="16">
        <f t="shared" si="63"/>
        <v>175</v>
      </c>
      <c r="AK96" s="3" t="s">
        <v>40</v>
      </c>
      <c r="AL96" s="204"/>
    </row>
    <row r="97" spans="1:47" ht="13.5" hidden="1" outlineLevel="1" x14ac:dyDescent="0.15">
      <c r="A97" s="26">
        <v>3035</v>
      </c>
      <c r="B97" s="62" t="s">
        <v>629</v>
      </c>
      <c r="C97" s="16">
        <v>310</v>
      </c>
      <c r="D97" s="3"/>
      <c r="E97" s="3"/>
      <c r="F97" s="103"/>
      <c r="G97" s="104"/>
      <c r="H97" s="104" t="s">
        <v>661</v>
      </c>
      <c r="I97" s="21">
        <f t="shared" si="48"/>
        <v>17940</v>
      </c>
      <c r="J97" s="3">
        <v>0</v>
      </c>
      <c r="K97" s="15"/>
      <c r="L97" s="15"/>
      <c r="M97" s="58">
        <v>0</v>
      </c>
      <c r="N97" s="58">
        <v>0</v>
      </c>
      <c r="O97" s="92">
        <f t="shared" si="49"/>
        <v>0</v>
      </c>
      <c r="P97" s="92" t="e">
        <f t="shared" si="50"/>
        <v>#REF!</v>
      </c>
      <c r="Q97" s="92" t="e">
        <f t="shared" si="51"/>
        <v>#REF!</v>
      </c>
      <c r="R97" s="92">
        <f t="shared" si="52"/>
        <v>0</v>
      </c>
      <c r="S97" s="92" t="e">
        <f t="shared" si="53"/>
        <v>#REF!</v>
      </c>
      <c r="T97" s="63" t="e">
        <f>#REF!</f>
        <v>#REF!</v>
      </c>
      <c r="U97" s="3" t="e">
        <f>#REF!*D97</f>
        <v>#REF!</v>
      </c>
      <c r="V97" s="3">
        <f t="shared" si="54"/>
        <v>18.599999999999998</v>
      </c>
      <c r="W97" s="37" t="e">
        <f t="shared" si="55"/>
        <v>#REF!</v>
      </c>
      <c r="X97" s="60" t="e">
        <f>#REF!</f>
        <v>#REF!</v>
      </c>
      <c r="Y97" s="37" t="e">
        <f t="shared" si="67"/>
        <v>#REF!</v>
      </c>
      <c r="Z97" s="16" t="e">
        <f t="shared" si="56"/>
        <v>#REF!</v>
      </c>
      <c r="AA97" s="36" t="e">
        <f t="shared" si="57"/>
        <v>#REF!</v>
      </c>
      <c r="AC97" s="16" t="e">
        <f t="shared" si="58"/>
        <v>#REF!</v>
      </c>
      <c r="AD97" s="3" t="e">
        <f t="shared" si="59"/>
        <v>#REF!</v>
      </c>
      <c r="AE97" s="97" t="e">
        <f t="shared" si="59"/>
        <v>#REF!</v>
      </c>
      <c r="AF97" s="97"/>
      <c r="AG97" s="3" t="e">
        <f t="shared" si="61"/>
        <v>#REF!</v>
      </c>
      <c r="AH97" s="16" t="e">
        <f t="shared" si="62"/>
        <v>#REF!</v>
      </c>
      <c r="AI97" s="16">
        <f t="shared" si="63"/>
        <v>310</v>
      </c>
      <c r="AK97" s="3" t="s">
        <v>40</v>
      </c>
      <c r="AL97" s="204"/>
    </row>
    <row r="98" spans="1:47" ht="13.5" hidden="1" outlineLevel="1" x14ac:dyDescent="0.15">
      <c r="A98" s="26">
        <v>3036</v>
      </c>
      <c r="B98" s="62" t="s">
        <v>630</v>
      </c>
      <c r="C98" s="16">
        <v>250</v>
      </c>
      <c r="D98" s="3"/>
      <c r="E98" s="3"/>
      <c r="F98" s="103"/>
      <c r="G98" s="104"/>
      <c r="H98" s="104" t="s">
        <v>661</v>
      </c>
      <c r="I98" s="21">
        <f t="shared" si="48"/>
        <v>17940</v>
      </c>
      <c r="J98" s="3">
        <v>0</v>
      </c>
      <c r="K98" s="15"/>
      <c r="L98" s="15"/>
      <c r="M98" s="58">
        <v>0</v>
      </c>
      <c r="N98" s="58">
        <v>0</v>
      </c>
      <c r="O98" s="92">
        <f t="shared" si="49"/>
        <v>0</v>
      </c>
      <c r="P98" s="92" t="e">
        <f t="shared" si="50"/>
        <v>#REF!</v>
      </c>
      <c r="Q98" s="92" t="e">
        <f t="shared" si="51"/>
        <v>#REF!</v>
      </c>
      <c r="R98" s="92">
        <f t="shared" si="52"/>
        <v>0</v>
      </c>
      <c r="S98" s="92" t="e">
        <f t="shared" si="53"/>
        <v>#REF!</v>
      </c>
      <c r="T98" s="63" t="e">
        <f>#REF!</f>
        <v>#REF!</v>
      </c>
      <c r="U98" s="3" t="e">
        <f>#REF!*D98</f>
        <v>#REF!</v>
      </c>
      <c r="V98" s="3">
        <f t="shared" si="54"/>
        <v>15</v>
      </c>
      <c r="W98" s="37" t="e">
        <f t="shared" si="55"/>
        <v>#REF!</v>
      </c>
      <c r="X98" s="60" t="e">
        <f>#REF!</f>
        <v>#REF!</v>
      </c>
      <c r="Y98" s="37" t="e">
        <f t="shared" si="67"/>
        <v>#REF!</v>
      </c>
      <c r="Z98" s="16" t="e">
        <f t="shared" si="56"/>
        <v>#REF!</v>
      </c>
      <c r="AA98" s="36" t="e">
        <f t="shared" si="57"/>
        <v>#REF!</v>
      </c>
      <c r="AC98" s="16" t="e">
        <f t="shared" si="58"/>
        <v>#REF!</v>
      </c>
      <c r="AD98" s="3" t="e">
        <f t="shared" si="59"/>
        <v>#REF!</v>
      </c>
      <c r="AE98" s="97" t="e">
        <f t="shared" si="59"/>
        <v>#REF!</v>
      </c>
      <c r="AF98" s="97"/>
      <c r="AG98" s="3" t="e">
        <f t="shared" si="61"/>
        <v>#REF!</v>
      </c>
      <c r="AH98" s="16" t="e">
        <f t="shared" si="62"/>
        <v>#REF!</v>
      </c>
      <c r="AI98" s="16">
        <f t="shared" si="63"/>
        <v>250</v>
      </c>
      <c r="AK98" s="3" t="s">
        <v>40</v>
      </c>
      <c r="AL98" s="204"/>
    </row>
    <row r="99" spans="1:47" ht="13.5" hidden="1" outlineLevel="1" x14ac:dyDescent="0.15">
      <c r="A99" s="26">
        <v>3037</v>
      </c>
      <c r="B99" s="62" t="s">
        <v>631</v>
      </c>
      <c r="C99" s="16">
        <v>280</v>
      </c>
      <c r="D99" s="3"/>
      <c r="E99" s="3"/>
      <c r="F99" s="103"/>
      <c r="G99" s="104"/>
      <c r="H99" s="104" t="s">
        <v>661</v>
      </c>
      <c r="I99" s="21">
        <f t="shared" si="48"/>
        <v>17940</v>
      </c>
      <c r="J99" s="3">
        <v>0</v>
      </c>
      <c r="K99" s="15"/>
      <c r="L99" s="15"/>
      <c r="M99" s="58">
        <v>0</v>
      </c>
      <c r="N99" s="58">
        <v>0</v>
      </c>
      <c r="O99" s="92">
        <f t="shared" si="49"/>
        <v>0</v>
      </c>
      <c r="P99" s="92" t="e">
        <f t="shared" si="50"/>
        <v>#REF!</v>
      </c>
      <c r="Q99" s="92" t="e">
        <f t="shared" si="51"/>
        <v>#REF!</v>
      </c>
      <c r="R99" s="92">
        <f t="shared" si="52"/>
        <v>0</v>
      </c>
      <c r="S99" s="92" t="e">
        <f t="shared" si="53"/>
        <v>#REF!</v>
      </c>
      <c r="T99" s="63" t="e">
        <f>#REF!</f>
        <v>#REF!</v>
      </c>
      <c r="U99" s="3" t="e">
        <f>#REF!*D99</f>
        <v>#REF!</v>
      </c>
      <c r="V99" s="3">
        <f t="shared" si="54"/>
        <v>16.8</v>
      </c>
      <c r="W99" s="37" t="e">
        <f t="shared" si="55"/>
        <v>#REF!</v>
      </c>
      <c r="X99" s="60" t="e">
        <f>#REF!</f>
        <v>#REF!</v>
      </c>
      <c r="Y99" s="37" t="e">
        <f t="shared" si="67"/>
        <v>#REF!</v>
      </c>
      <c r="Z99" s="16" t="e">
        <f t="shared" si="56"/>
        <v>#REF!</v>
      </c>
      <c r="AA99" s="36" t="e">
        <f t="shared" si="57"/>
        <v>#REF!</v>
      </c>
      <c r="AC99" s="16" t="e">
        <f t="shared" si="58"/>
        <v>#REF!</v>
      </c>
      <c r="AD99" s="3" t="e">
        <f t="shared" si="59"/>
        <v>#REF!</v>
      </c>
      <c r="AE99" s="97" t="e">
        <f t="shared" si="59"/>
        <v>#REF!</v>
      </c>
      <c r="AF99" s="97"/>
      <c r="AG99" s="3" t="e">
        <f t="shared" si="61"/>
        <v>#REF!</v>
      </c>
      <c r="AH99" s="16" t="e">
        <f t="shared" si="62"/>
        <v>#REF!</v>
      </c>
      <c r="AI99" s="16">
        <f t="shared" si="63"/>
        <v>280</v>
      </c>
      <c r="AK99" s="3" t="s">
        <v>40</v>
      </c>
      <c r="AL99" s="204"/>
    </row>
    <row r="100" spans="1:47" ht="13.5" hidden="1" outlineLevel="1" x14ac:dyDescent="0.15">
      <c r="A100" s="26">
        <v>3038</v>
      </c>
      <c r="B100" s="62" t="s">
        <v>632</v>
      </c>
      <c r="C100" s="16">
        <v>140</v>
      </c>
      <c r="D100" s="3"/>
      <c r="E100" s="3"/>
      <c r="F100" s="103"/>
      <c r="G100" s="104"/>
      <c r="H100" s="104" t="s">
        <v>661</v>
      </c>
      <c r="I100" s="21">
        <f t="shared" si="48"/>
        <v>17940</v>
      </c>
      <c r="J100" s="3">
        <v>0</v>
      </c>
      <c r="K100" s="15"/>
      <c r="L100" s="15"/>
      <c r="M100" s="58">
        <v>0</v>
      </c>
      <c r="N100" s="58">
        <v>0</v>
      </c>
      <c r="O100" s="92">
        <f t="shared" si="49"/>
        <v>0</v>
      </c>
      <c r="P100" s="92" t="e">
        <f t="shared" si="50"/>
        <v>#REF!</v>
      </c>
      <c r="Q100" s="92" t="e">
        <f t="shared" si="51"/>
        <v>#REF!</v>
      </c>
      <c r="R100" s="92">
        <f t="shared" si="52"/>
        <v>0</v>
      </c>
      <c r="S100" s="92" t="e">
        <f t="shared" si="53"/>
        <v>#REF!</v>
      </c>
      <c r="T100" s="63" t="e">
        <f>#REF!</f>
        <v>#REF!</v>
      </c>
      <c r="U100" s="3" t="e">
        <f>#REF!*D100</f>
        <v>#REF!</v>
      </c>
      <c r="V100" s="3">
        <f t="shared" si="54"/>
        <v>8.4</v>
      </c>
      <c r="W100" s="37" t="e">
        <f t="shared" si="55"/>
        <v>#REF!</v>
      </c>
      <c r="X100" s="60" t="e">
        <f>#REF!</f>
        <v>#REF!</v>
      </c>
      <c r="Y100" s="37" t="e">
        <f t="shared" si="67"/>
        <v>#REF!</v>
      </c>
      <c r="Z100" s="16" t="e">
        <f t="shared" si="56"/>
        <v>#REF!</v>
      </c>
      <c r="AA100" s="36" t="e">
        <f t="shared" si="57"/>
        <v>#REF!</v>
      </c>
      <c r="AC100" s="16" t="e">
        <f t="shared" si="58"/>
        <v>#REF!</v>
      </c>
      <c r="AD100" s="3" t="e">
        <f t="shared" si="59"/>
        <v>#REF!</v>
      </c>
      <c r="AE100" s="97" t="e">
        <f t="shared" si="59"/>
        <v>#REF!</v>
      </c>
      <c r="AF100" s="97"/>
      <c r="AG100" s="3" t="e">
        <f t="shared" si="61"/>
        <v>#REF!</v>
      </c>
      <c r="AH100" s="16" t="e">
        <f t="shared" si="62"/>
        <v>#REF!</v>
      </c>
      <c r="AI100" s="16">
        <f t="shared" si="63"/>
        <v>140</v>
      </c>
      <c r="AK100" s="3" t="s">
        <v>40</v>
      </c>
      <c r="AL100" s="204"/>
    </row>
    <row r="101" spans="1:47" ht="13.5" hidden="1" outlineLevel="1" x14ac:dyDescent="0.15">
      <c r="A101" s="26">
        <v>3039</v>
      </c>
      <c r="B101" s="62" t="s">
        <v>633</v>
      </c>
      <c r="C101" s="16">
        <v>245</v>
      </c>
      <c r="D101" s="3"/>
      <c r="E101" s="3"/>
      <c r="F101" s="103"/>
      <c r="G101" s="104"/>
      <c r="H101" s="104" t="s">
        <v>661</v>
      </c>
      <c r="I101" s="21">
        <f t="shared" si="48"/>
        <v>17940</v>
      </c>
      <c r="J101" s="3">
        <v>0</v>
      </c>
      <c r="K101" s="15"/>
      <c r="L101" s="15"/>
      <c r="M101" s="58">
        <v>0</v>
      </c>
      <c r="N101" s="58">
        <v>0</v>
      </c>
      <c r="O101" s="92">
        <f t="shared" si="49"/>
        <v>0</v>
      </c>
      <c r="P101" s="92" t="e">
        <f t="shared" si="50"/>
        <v>#REF!</v>
      </c>
      <c r="Q101" s="92" t="e">
        <f t="shared" si="51"/>
        <v>#REF!</v>
      </c>
      <c r="R101" s="92">
        <f t="shared" si="52"/>
        <v>0</v>
      </c>
      <c r="S101" s="92" t="e">
        <f t="shared" si="53"/>
        <v>#REF!</v>
      </c>
      <c r="T101" s="63" t="e">
        <f>#REF!</f>
        <v>#REF!</v>
      </c>
      <c r="U101" s="3" t="e">
        <f>#REF!*D101</f>
        <v>#REF!</v>
      </c>
      <c r="V101" s="3">
        <f t="shared" si="54"/>
        <v>14.7</v>
      </c>
      <c r="W101" s="37" t="e">
        <f t="shared" si="55"/>
        <v>#REF!</v>
      </c>
      <c r="X101" s="60" t="e">
        <f>#REF!</f>
        <v>#REF!</v>
      </c>
      <c r="Y101" s="37" t="e">
        <f t="shared" si="67"/>
        <v>#REF!</v>
      </c>
      <c r="Z101" s="16" t="e">
        <f t="shared" si="56"/>
        <v>#REF!</v>
      </c>
      <c r="AA101" s="36" t="e">
        <f t="shared" si="57"/>
        <v>#REF!</v>
      </c>
      <c r="AC101" s="16" t="e">
        <f t="shared" si="58"/>
        <v>#REF!</v>
      </c>
      <c r="AD101" s="3" t="e">
        <f t="shared" si="59"/>
        <v>#REF!</v>
      </c>
      <c r="AE101" s="97" t="e">
        <f t="shared" si="59"/>
        <v>#REF!</v>
      </c>
      <c r="AF101" s="97"/>
      <c r="AG101" s="3" t="e">
        <f t="shared" si="61"/>
        <v>#REF!</v>
      </c>
      <c r="AH101" s="16" t="e">
        <f t="shared" si="62"/>
        <v>#REF!</v>
      </c>
      <c r="AI101" s="16">
        <f t="shared" si="63"/>
        <v>245</v>
      </c>
      <c r="AK101" s="3" t="s">
        <v>40</v>
      </c>
      <c r="AL101" s="204"/>
    </row>
    <row r="102" spans="1:47" ht="13.5" hidden="1" outlineLevel="1" x14ac:dyDescent="0.15">
      <c r="A102" s="26">
        <v>3040</v>
      </c>
      <c r="B102" s="62" t="s">
        <v>634</v>
      </c>
      <c r="C102" s="16">
        <v>10</v>
      </c>
      <c r="D102" s="3"/>
      <c r="E102" s="3"/>
      <c r="F102" s="103"/>
      <c r="G102" s="104"/>
      <c r="H102" s="104" t="s">
        <v>661</v>
      </c>
      <c r="I102" s="21">
        <f t="shared" si="48"/>
        <v>17940</v>
      </c>
      <c r="J102" s="3">
        <v>0</v>
      </c>
      <c r="K102" s="15"/>
      <c r="L102" s="15"/>
      <c r="M102" s="58">
        <v>0</v>
      </c>
      <c r="N102" s="58">
        <v>0</v>
      </c>
      <c r="O102" s="92">
        <f t="shared" si="49"/>
        <v>0</v>
      </c>
      <c r="P102" s="92" t="e">
        <f t="shared" si="50"/>
        <v>#REF!</v>
      </c>
      <c r="Q102" s="92" t="e">
        <f t="shared" si="51"/>
        <v>#REF!</v>
      </c>
      <c r="R102" s="92">
        <f t="shared" si="52"/>
        <v>0</v>
      </c>
      <c r="S102" s="92" t="e">
        <f t="shared" si="53"/>
        <v>#REF!</v>
      </c>
      <c r="T102" s="63" t="e">
        <f>#REF!</f>
        <v>#REF!</v>
      </c>
      <c r="U102" s="3" t="e">
        <f>#REF!*D102</f>
        <v>#REF!</v>
      </c>
      <c r="V102" s="3">
        <f t="shared" si="54"/>
        <v>0.6</v>
      </c>
      <c r="W102" s="37" t="e">
        <f t="shared" si="55"/>
        <v>#REF!</v>
      </c>
      <c r="X102" s="60" t="e">
        <f>#REF!</f>
        <v>#REF!</v>
      </c>
      <c r="Y102" s="37" t="e">
        <f t="shared" si="67"/>
        <v>#REF!</v>
      </c>
      <c r="Z102" s="16" t="e">
        <f t="shared" si="56"/>
        <v>#REF!</v>
      </c>
      <c r="AA102" s="36" t="e">
        <f t="shared" si="57"/>
        <v>#REF!</v>
      </c>
      <c r="AC102" s="16" t="e">
        <f t="shared" si="58"/>
        <v>#REF!</v>
      </c>
      <c r="AD102" s="3" t="e">
        <f t="shared" si="59"/>
        <v>#REF!</v>
      </c>
      <c r="AE102" s="97" t="e">
        <f t="shared" si="59"/>
        <v>#REF!</v>
      </c>
      <c r="AF102" s="97"/>
      <c r="AG102" s="3" t="e">
        <f t="shared" si="61"/>
        <v>#REF!</v>
      </c>
      <c r="AH102" s="16" t="e">
        <f t="shared" si="62"/>
        <v>#REF!</v>
      </c>
      <c r="AI102" s="16">
        <f t="shared" si="63"/>
        <v>10</v>
      </c>
      <c r="AK102" s="3" t="s">
        <v>40</v>
      </c>
      <c r="AL102" s="204"/>
    </row>
    <row r="103" spans="1:47" ht="13.5" hidden="1" outlineLevel="1" x14ac:dyDescent="0.15">
      <c r="A103" s="26">
        <v>3041</v>
      </c>
      <c r="B103" s="62" t="s">
        <v>635</v>
      </c>
      <c r="C103" s="16">
        <v>15</v>
      </c>
      <c r="D103" s="3"/>
      <c r="E103" s="3"/>
      <c r="F103" s="103"/>
      <c r="G103" s="104"/>
      <c r="H103" s="104" t="s">
        <v>661</v>
      </c>
      <c r="I103" s="21">
        <f t="shared" si="48"/>
        <v>17940</v>
      </c>
      <c r="J103" s="3">
        <v>0</v>
      </c>
      <c r="K103" s="15"/>
      <c r="L103" s="15"/>
      <c r="M103" s="58">
        <v>0</v>
      </c>
      <c r="N103" s="58">
        <v>0</v>
      </c>
      <c r="O103" s="92">
        <f t="shared" si="49"/>
        <v>0</v>
      </c>
      <c r="P103" s="92" t="e">
        <f t="shared" si="50"/>
        <v>#REF!</v>
      </c>
      <c r="Q103" s="92" t="e">
        <f t="shared" si="51"/>
        <v>#REF!</v>
      </c>
      <c r="R103" s="92">
        <f t="shared" si="52"/>
        <v>0</v>
      </c>
      <c r="S103" s="92" t="e">
        <f t="shared" si="53"/>
        <v>#REF!</v>
      </c>
      <c r="T103" s="63" t="e">
        <f>#REF!</f>
        <v>#REF!</v>
      </c>
      <c r="U103" s="3" t="e">
        <f>#REF!*D103</f>
        <v>#REF!</v>
      </c>
      <c r="V103" s="3">
        <f t="shared" si="54"/>
        <v>0.89999999999999991</v>
      </c>
      <c r="W103" s="37" t="e">
        <f t="shared" si="55"/>
        <v>#REF!</v>
      </c>
      <c r="X103" s="60" t="e">
        <f>#REF!</f>
        <v>#REF!</v>
      </c>
      <c r="Y103" s="37" t="e">
        <f t="shared" si="67"/>
        <v>#REF!</v>
      </c>
      <c r="Z103" s="16" t="e">
        <f t="shared" si="56"/>
        <v>#REF!</v>
      </c>
      <c r="AA103" s="36" t="e">
        <f t="shared" si="57"/>
        <v>#REF!</v>
      </c>
      <c r="AC103" s="16" t="e">
        <f t="shared" si="58"/>
        <v>#REF!</v>
      </c>
      <c r="AD103" s="3" t="e">
        <f t="shared" si="59"/>
        <v>#REF!</v>
      </c>
      <c r="AE103" s="97" t="e">
        <f t="shared" si="59"/>
        <v>#REF!</v>
      </c>
      <c r="AF103" s="97"/>
      <c r="AG103" s="3" t="e">
        <f t="shared" si="61"/>
        <v>#REF!</v>
      </c>
      <c r="AH103" s="16" t="e">
        <f t="shared" si="62"/>
        <v>#REF!</v>
      </c>
      <c r="AI103" s="16">
        <f t="shared" si="63"/>
        <v>15</v>
      </c>
      <c r="AK103" s="3" t="s">
        <v>40</v>
      </c>
      <c r="AL103" s="204"/>
    </row>
    <row r="104" spans="1:47" ht="13.5" hidden="1" outlineLevel="1" x14ac:dyDescent="0.15">
      <c r="A104" s="26">
        <v>3042</v>
      </c>
      <c r="B104" s="62" t="s">
        <v>636</v>
      </c>
      <c r="C104" s="16">
        <v>115</v>
      </c>
      <c r="D104" s="3"/>
      <c r="E104" s="3"/>
      <c r="F104" s="103"/>
      <c r="G104" s="104"/>
      <c r="H104" s="104" t="s">
        <v>661</v>
      </c>
      <c r="I104" s="21">
        <f t="shared" si="48"/>
        <v>17940</v>
      </c>
      <c r="J104" s="3">
        <v>0</v>
      </c>
      <c r="K104" s="15"/>
      <c r="L104" s="15"/>
      <c r="M104" s="58">
        <v>0</v>
      </c>
      <c r="N104" s="58">
        <v>0</v>
      </c>
      <c r="O104" s="92">
        <f t="shared" si="49"/>
        <v>0</v>
      </c>
      <c r="P104" s="92" t="e">
        <f t="shared" si="50"/>
        <v>#REF!</v>
      </c>
      <c r="Q104" s="92" t="e">
        <f t="shared" si="51"/>
        <v>#REF!</v>
      </c>
      <c r="R104" s="92">
        <f t="shared" si="52"/>
        <v>0</v>
      </c>
      <c r="S104" s="92" t="e">
        <f t="shared" si="53"/>
        <v>#REF!</v>
      </c>
      <c r="T104" s="63" t="e">
        <f>#REF!</f>
        <v>#REF!</v>
      </c>
      <c r="U104" s="3" t="e">
        <f>#REF!*D104</f>
        <v>#REF!</v>
      </c>
      <c r="V104" s="3">
        <f t="shared" si="54"/>
        <v>6.8999999999999995</v>
      </c>
      <c r="W104" s="37" t="e">
        <f t="shared" si="55"/>
        <v>#REF!</v>
      </c>
      <c r="X104" s="60" t="e">
        <f>#REF!</f>
        <v>#REF!</v>
      </c>
      <c r="Y104" s="37" t="e">
        <f t="shared" si="67"/>
        <v>#REF!</v>
      </c>
      <c r="Z104" s="16" t="e">
        <f t="shared" si="56"/>
        <v>#REF!</v>
      </c>
      <c r="AA104" s="36" t="e">
        <f t="shared" si="57"/>
        <v>#REF!</v>
      </c>
      <c r="AC104" s="16" t="e">
        <f t="shared" si="58"/>
        <v>#REF!</v>
      </c>
      <c r="AD104" s="3" t="e">
        <f t="shared" si="59"/>
        <v>#REF!</v>
      </c>
      <c r="AE104" s="97" t="e">
        <f t="shared" si="59"/>
        <v>#REF!</v>
      </c>
      <c r="AF104" s="97"/>
      <c r="AG104" s="3" t="e">
        <f t="shared" si="61"/>
        <v>#REF!</v>
      </c>
      <c r="AH104" s="16" t="e">
        <f t="shared" si="62"/>
        <v>#REF!</v>
      </c>
      <c r="AI104" s="16">
        <f t="shared" si="63"/>
        <v>115</v>
      </c>
      <c r="AK104" s="3" t="s">
        <v>40</v>
      </c>
      <c r="AL104" s="204"/>
    </row>
    <row r="105" spans="1:47" ht="13.5" hidden="1" outlineLevel="1" x14ac:dyDescent="0.15">
      <c r="A105" s="26">
        <v>3043</v>
      </c>
      <c r="B105" s="62" t="s">
        <v>637</v>
      </c>
      <c r="C105" s="16">
        <v>400</v>
      </c>
      <c r="D105" s="3"/>
      <c r="E105" s="3"/>
      <c r="F105" s="103"/>
      <c r="G105" s="104"/>
      <c r="H105" s="104" t="s">
        <v>661</v>
      </c>
      <c r="I105" s="21">
        <f t="shared" si="48"/>
        <v>17940</v>
      </c>
      <c r="J105" s="3">
        <v>0</v>
      </c>
      <c r="K105" s="15"/>
      <c r="L105" s="15"/>
      <c r="M105" s="58">
        <v>0</v>
      </c>
      <c r="N105" s="58">
        <v>0</v>
      </c>
      <c r="O105" s="92">
        <f t="shared" si="49"/>
        <v>0</v>
      </c>
      <c r="P105" s="92" t="e">
        <f t="shared" si="50"/>
        <v>#REF!</v>
      </c>
      <c r="Q105" s="92" t="e">
        <f t="shared" si="51"/>
        <v>#REF!</v>
      </c>
      <c r="R105" s="92">
        <f t="shared" si="52"/>
        <v>0</v>
      </c>
      <c r="S105" s="92" t="e">
        <f t="shared" si="53"/>
        <v>#REF!</v>
      </c>
      <c r="T105" s="63" t="e">
        <f>#REF!</f>
        <v>#REF!</v>
      </c>
      <c r="U105" s="3" t="e">
        <f>#REF!*D105</f>
        <v>#REF!</v>
      </c>
      <c r="V105" s="3">
        <f t="shared" si="54"/>
        <v>24</v>
      </c>
      <c r="W105" s="37" t="e">
        <f t="shared" si="55"/>
        <v>#REF!</v>
      </c>
      <c r="X105" s="60" t="e">
        <f>#REF!</f>
        <v>#REF!</v>
      </c>
      <c r="Y105" s="37" t="e">
        <f t="shared" si="67"/>
        <v>#REF!</v>
      </c>
      <c r="Z105" s="16" t="e">
        <f t="shared" si="56"/>
        <v>#REF!</v>
      </c>
      <c r="AA105" s="36" t="e">
        <f t="shared" si="57"/>
        <v>#REF!</v>
      </c>
      <c r="AC105" s="16" t="e">
        <f t="shared" si="58"/>
        <v>#REF!</v>
      </c>
      <c r="AD105" s="3" t="e">
        <f t="shared" si="59"/>
        <v>#REF!</v>
      </c>
      <c r="AE105" s="97" t="e">
        <f t="shared" si="59"/>
        <v>#REF!</v>
      </c>
      <c r="AF105" s="97"/>
      <c r="AG105" s="3" t="e">
        <f t="shared" si="61"/>
        <v>#REF!</v>
      </c>
      <c r="AH105" s="16" t="e">
        <f t="shared" si="62"/>
        <v>#REF!</v>
      </c>
      <c r="AI105" s="16">
        <f t="shared" si="63"/>
        <v>400</v>
      </c>
      <c r="AK105" s="3" t="s">
        <v>40</v>
      </c>
      <c r="AL105" s="204"/>
      <c r="AM105" s="46" t="s">
        <v>843</v>
      </c>
    </row>
    <row r="106" spans="1:47" ht="13.5" hidden="1" outlineLevel="1" x14ac:dyDescent="0.15">
      <c r="A106" s="26">
        <v>3044</v>
      </c>
      <c r="B106" s="62" t="s">
        <v>638</v>
      </c>
      <c r="C106" s="16">
        <v>150</v>
      </c>
      <c r="D106" s="3"/>
      <c r="E106" s="3"/>
      <c r="F106" s="103"/>
      <c r="G106" s="104"/>
      <c r="H106" s="104" t="s">
        <v>661</v>
      </c>
      <c r="I106" s="21">
        <f t="shared" si="48"/>
        <v>17940</v>
      </c>
      <c r="J106" s="3">
        <v>0</v>
      </c>
      <c r="K106" s="15"/>
      <c r="L106" s="15"/>
      <c r="M106" s="58">
        <v>0</v>
      </c>
      <c r="N106" s="58">
        <v>0</v>
      </c>
      <c r="O106" s="92">
        <f t="shared" si="49"/>
        <v>0</v>
      </c>
      <c r="P106" s="92" t="e">
        <f t="shared" si="50"/>
        <v>#REF!</v>
      </c>
      <c r="Q106" s="92" t="e">
        <f t="shared" si="51"/>
        <v>#REF!</v>
      </c>
      <c r="R106" s="92">
        <f t="shared" si="52"/>
        <v>0</v>
      </c>
      <c r="S106" s="92" t="e">
        <f t="shared" si="53"/>
        <v>#REF!</v>
      </c>
      <c r="T106" s="63" t="e">
        <f>#REF!</f>
        <v>#REF!</v>
      </c>
      <c r="U106" s="3" t="e">
        <f>#REF!*D106</f>
        <v>#REF!</v>
      </c>
      <c r="V106" s="3">
        <f t="shared" si="54"/>
        <v>9</v>
      </c>
      <c r="W106" s="37" t="e">
        <f t="shared" si="55"/>
        <v>#REF!</v>
      </c>
      <c r="X106" s="60" t="e">
        <f>#REF!</f>
        <v>#REF!</v>
      </c>
      <c r="Y106" s="37" t="e">
        <f t="shared" si="67"/>
        <v>#REF!</v>
      </c>
      <c r="Z106" s="16" t="e">
        <f t="shared" si="56"/>
        <v>#REF!</v>
      </c>
      <c r="AA106" s="36" t="e">
        <f t="shared" si="57"/>
        <v>#REF!</v>
      </c>
      <c r="AC106" s="16" t="e">
        <f t="shared" si="58"/>
        <v>#REF!</v>
      </c>
      <c r="AD106" s="3" t="e">
        <f t="shared" si="59"/>
        <v>#REF!</v>
      </c>
      <c r="AE106" s="97" t="e">
        <f t="shared" si="59"/>
        <v>#REF!</v>
      </c>
      <c r="AF106" s="97"/>
      <c r="AG106" s="3" t="e">
        <f t="shared" si="61"/>
        <v>#REF!</v>
      </c>
      <c r="AH106" s="16" t="e">
        <f t="shared" si="62"/>
        <v>#REF!</v>
      </c>
      <c r="AI106" s="16">
        <f t="shared" si="63"/>
        <v>150</v>
      </c>
      <c r="AK106" s="3" t="s">
        <v>40</v>
      </c>
      <c r="AL106" s="204"/>
    </row>
    <row r="107" spans="1:47" ht="13.5" hidden="1" outlineLevel="1" x14ac:dyDescent="0.15">
      <c r="A107" s="26">
        <v>3046</v>
      </c>
      <c r="B107" s="62" t="s">
        <v>639</v>
      </c>
      <c r="C107" s="16">
        <v>10</v>
      </c>
      <c r="D107" s="3"/>
      <c r="E107" s="3"/>
      <c r="F107" s="103"/>
      <c r="G107" s="104"/>
      <c r="H107" s="104" t="s">
        <v>661</v>
      </c>
      <c r="I107" s="21">
        <f t="shared" si="48"/>
        <v>17940</v>
      </c>
      <c r="J107" s="3">
        <v>0</v>
      </c>
      <c r="K107" s="15"/>
      <c r="L107" s="15"/>
      <c r="M107" s="58">
        <v>0</v>
      </c>
      <c r="N107" s="58">
        <v>0</v>
      </c>
      <c r="O107" s="92">
        <f t="shared" si="49"/>
        <v>0</v>
      </c>
      <c r="P107" s="92" t="e">
        <f t="shared" si="50"/>
        <v>#REF!</v>
      </c>
      <c r="Q107" s="92" t="e">
        <f t="shared" si="51"/>
        <v>#REF!</v>
      </c>
      <c r="R107" s="92">
        <f t="shared" si="52"/>
        <v>0</v>
      </c>
      <c r="S107" s="92" t="e">
        <f t="shared" si="53"/>
        <v>#REF!</v>
      </c>
      <c r="T107" s="63" t="e">
        <f>#REF!</f>
        <v>#REF!</v>
      </c>
      <c r="U107" s="3" t="e">
        <f>#REF!*D107</f>
        <v>#REF!</v>
      </c>
      <c r="V107" s="3">
        <f t="shared" si="54"/>
        <v>0.6</v>
      </c>
      <c r="W107" s="37" t="e">
        <f t="shared" si="55"/>
        <v>#REF!</v>
      </c>
      <c r="X107" s="60" t="e">
        <f>#REF!</f>
        <v>#REF!</v>
      </c>
      <c r="Y107" s="37" t="e">
        <f t="shared" si="67"/>
        <v>#REF!</v>
      </c>
      <c r="Z107" s="16" t="e">
        <f t="shared" si="56"/>
        <v>#REF!</v>
      </c>
      <c r="AA107" s="36" t="e">
        <f t="shared" si="57"/>
        <v>#REF!</v>
      </c>
      <c r="AC107" s="16" t="e">
        <f t="shared" si="58"/>
        <v>#REF!</v>
      </c>
      <c r="AD107" s="3" t="e">
        <f t="shared" si="59"/>
        <v>#REF!</v>
      </c>
      <c r="AE107" s="97" t="e">
        <f t="shared" si="59"/>
        <v>#REF!</v>
      </c>
      <c r="AF107" s="97"/>
      <c r="AG107" s="3" t="e">
        <f t="shared" si="61"/>
        <v>#REF!</v>
      </c>
      <c r="AH107" s="16" t="e">
        <f t="shared" si="62"/>
        <v>#REF!</v>
      </c>
      <c r="AI107" s="16">
        <f t="shared" si="63"/>
        <v>10</v>
      </c>
      <c r="AK107" s="3" t="s">
        <v>40</v>
      </c>
      <c r="AL107" s="204"/>
    </row>
    <row r="108" spans="1:47" ht="13.5" hidden="1" outlineLevel="1" x14ac:dyDescent="0.15">
      <c r="A108" s="26">
        <v>3048</v>
      </c>
      <c r="B108" s="20" t="s">
        <v>609</v>
      </c>
      <c r="C108" s="16">
        <v>460</v>
      </c>
      <c r="D108" s="3"/>
      <c r="E108" s="3"/>
      <c r="F108" s="102"/>
      <c r="G108" s="104">
        <v>111</v>
      </c>
      <c r="H108" s="104" t="s">
        <v>661</v>
      </c>
      <c r="I108" s="21">
        <f t="shared" si="48"/>
        <v>17940</v>
      </c>
      <c r="J108" s="3">
        <v>0</v>
      </c>
      <c r="K108" s="15"/>
      <c r="L108" s="15"/>
      <c r="M108" s="58">
        <v>0</v>
      </c>
      <c r="N108" s="58">
        <v>0</v>
      </c>
      <c r="O108" s="92">
        <f t="shared" si="49"/>
        <v>0</v>
      </c>
      <c r="P108" s="92" t="e">
        <f t="shared" si="50"/>
        <v>#REF!</v>
      </c>
      <c r="Q108" s="92" t="e">
        <f t="shared" si="51"/>
        <v>#REF!</v>
      </c>
      <c r="R108" s="92">
        <f t="shared" si="52"/>
        <v>0</v>
      </c>
      <c r="S108" s="92" t="e">
        <f t="shared" si="53"/>
        <v>#REF!</v>
      </c>
      <c r="T108" s="3" t="e">
        <f>#REF!</f>
        <v>#REF!</v>
      </c>
      <c r="U108" s="3" t="e">
        <f>#REF!*D108</f>
        <v>#REF!</v>
      </c>
      <c r="V108" s="3">
        <f t="shared" si="54"/>
        <v>27.599999999999998</v>
      </c>
      <c r="W108" s="37" t="e">
        <f t="shared" si="55"/>
        <v>#REF!</v>
      </c>
      <c r="X108" s="60" t="e">
        <f>#REF!</f>
        <v>#REF!</v>
      </c>
      <c r="Y108" s="37" t="e">
        <f t="shared" si="67"/>
        <v>#REF!</v>
      </c>
      <c r="Z108" s="16" t="e">
        <f t="shared" si="56"/>
        <v>#REF!</v>
      </c>
      <c r="AA108" s="36" t="e">
        <f t="shared" si="57"/>
        <v>#REF!</v>
      </c>
      <c r="AC108" s="16" t="e">
        <f t="shared" si="58"/>
        <v>#REF!</v>
      </c>
      <c r="AD108" s="3" t="e">
        <f t="shared" si="59"/>
        <v>#REF!</v>
      </c>
      <c r="AE108" s="97" t="e">
        <f t="shared" si="59"/>
        <v>#REF!</v>
      </c>
      <c r="AF108" s="97"/>
      <c r="AG108" s="3" t="e">
        <f t="shared" si="61"/>
        <v>#REF!</v>
      </c>
      <c r="AH108" s="16" t="e">
        <f t="shared" si="62"/>
        <v>#REF!</v>
      </c>
      <c r="AI108" s="16">
        <f t="shared" si="63"/>
        <v>460</v>
      </c>
      <c r="AK108" s="3" t="s">
        <v>40</v>
      </c>
      <c r="AL108" s="204"/>
    </row>
    <row r="109" spans="1:47" ht="25.5" hidden="1" outlineLevel="1" x14ac:dyDescent="0.15">
      <c r="A109" s="26">
        <v>3049</v>
      </c>
      <c r="B109" s="20" t="s">
        <v>844</v>
      </c>
      <c r="C109" s="16">
        <v>1350</v>
      </c>
      <c r="D109" s="3"/>
      <c r="E109" s="3"/>
      <c r="F109" s="102"/>
      <c r="G109" s="104">
        <v>111</v>
      </c>
      <c r="H109" s="104" t="s">
        <v>661</v>
      </c>
      <c r="I109" s="21">
        <f t="shared" si="48"/>
        <v>17940</v>
      </c>
      <c r="J109" s="3">
        <v>0</v>
      </c>
      <c r="K109" s="15"/>
      <c r="L109" s="15"/>
      <c r="M109" s="58">
        <v>0</v>
      </c>
      <c r="N109" s="58">
        <v>0</v>
      </c>
      <c r="O109" s="92">
        <f t="shared" si="49"/>
        <v>0</v>
      </c>
      <c r="P109" s="92" t="e">
        <f t="shared" si="50"/>
        <v>#REF!</v>
      </c>
      <c r="Q109" s="92" t="e">
        <f t="shared" si="51"/>
        <v>#REF!</v>
      </c>
      <c r="R109" s="92">
        <f t="shared" si="52"/>
        <v>0</v>
      </c>
      <c r="S109" s="92" t="e">
        <f t="shared" si="53"/>
        <v>#REF!</v>
      </c>
      <c r="T109" s="3" t="e">
        <f>#REF!</f>
        <v>#REF!</v>
      </c>
      <c r="U109" s="3" t="e">
        <f>#REF!*D109</f>
        <v>#REF!</v>
      </c>
      <c r="V109" s="3">
        <f t="shared" si="54"/>
        <v>81</v>
      </c>
      <c r="W109" s="37" t="e">
        <f t="shared" si="55"/>
        <v>#REF!</v>
      </c>
      <c r="X109" s="60" t="e">
        <f>#REF!</f>
        <v>#REF!</v>
      </c>
      <c r="Y109" s="37" t="e">
        <f t="shared" si="67"/>
        <v>#REF!</v>
      </c>
      <c r="Z109" s="16" t="e">
        <f t="shared" si="56"/>
        <v>#REF!</v>
      </c>
      <c r="AA109" s="36" t="e">
        <f t="shared" si="57"/>
        <v>#REF!</v>
      </c>
      <c r="AC109" s="16" t="e">
        <f t="shared" si="58"/>
        <v>#REF!</v>
      </c>
      <c r="AD109" s="3" t="e">
        <f t="shared" ref="AD109:AE109" si="68">T109</f>
        <v>#REF!</v>
      </c>
      <c r="AE109" s="97" t="e">
        <f t="shared" si="68"/>
        <v>#REF!</v>
      </c>
      <c r="AF109" s="97"/>
      <c r="AG109" s="3" t="e">
        <f t="shared" si="61"/>
        <v>#REF!</v>
      </c>
      <c r="AH109" s="16" t="e">
        <f t="shared" si="62"/>
        <v>#REF!</v>
      </c>
      <c r="AI109" s="16">
        <f t="shared" si="63"/>
        <v>1350</v>
      </c>
      <c r="AK109" s="3" t="s">
        <v>40</v>
      </c>
      <c r="AL109" s="204"/>
      <c r="AM109" s="46" t="s">
        <v>845</v>
      </c>
    </row>
    <row r="110" spans="1:47" s="12" customFormat="1" ht="13.5" hidden="1" x14ac:dyDescent="0.15">
      <c r="A110" s="25">
        <v>4000</v>
      </c>
      <c r="B110" s="56" t="s">
        <v>16</v>
      </c>
      <c r="C110" s="199"/>
      <c r="D110" s="56"/>
      <c r="E110" s="56"/>
      <c r="F110" s="128"/>
      <c r="G110" s="137"/>
      <c r="H110" s="137"/>
      <c r="I110" s="5"/>
      <c r="J110" s="6"/>
      <c r="K110" s="7"/>
      <c r="L110" s="7"/>
      <c r="M110" s="7"/>
      <c r="N110" s="7"/>
      <c r="O110" s="8"/>
      <c r="P110" s="8"/>
      <c r="Q110" s="8"/>
      <c r="R110" s="8"/>
      <c r="S110" s="8"/>
      <c r="T110" s="6"/>
      <c r="U110" s="6"/>
      <c r="V110" s="6"/>
      <c r="W110" s="5"/>
      <c r="X110" s="5"/>
      <c r="Y110" s="5"/>
      <c r="Z110" s="5"/>
      <c r="AA110" s="10"/>
      <c r="AB110" s="11"/>
      <c r="AC110" s="199"/>
      <c r="AD110" s="57"/>
      <c r="AE110" s="96"/>
      <c r="AF110" s="96"/>
      <c r="AG110" s="57"/>
      <c r="AH110" s="199"/>
      <c r="AI110" s="199"/>
      <c r="AK110" s="57"/>
      <c r="AL110" s="204"/>
      <c r="AM110" s="180"/>
      <c r="AN110" s="180"/>
      <c r="AO110" s="182"/>
      <c r="AQ110" s="177"/>
      <c r="AR110" s="185"/>
      <c r="AT110" s="177"/>
      <c r="AU110" s="185"/>
    </row>
    <row r="111" spans="1:47" s="12" customFormat="1" ht="13.5" hidden="1" outlineLevel="1" x14ac:dyDescent="0.15">
      <c r="A111" s="25"/>
      <c r="B111" s="56" t="s">
        <v>296</v>
      </c>
      <c r="C111" s="199"/>
      <c r="D111" s="56"/>
      <c r="E111" s="56"/>
      <c r="F111" s="128"/>
      <c r="G111" s="137"/>
      <c r="H111" s="137"/>
      <c r="I111" s="5"/>
      <c r="J111" s="6"/>
      <c r="K111" s="7"/>
      <c r="L111" s="7"/>
      <c r="M111" s="64"/>
      <c r="N111" s="64"/>
      <c r="O111" s="8"/>
      <c r="P111" s="8"/>
      <c r="Q111" s="8"/>
      <c r="R111" s="8"/>
      <c r="S111" s="8"/>
      <c r="T111" s="6"/>
      <c r="U111" s="6"/>
      <c r="V111" s="6"/>
      <c r="W111" s="5"/>
      <c r="X111" s="5"/>
      <c r="Y111" s="5"/>
      <c r="Z111" s="5"/>
      <c r="AA111" s="10"/>
      <c r="AB111" s="11"/>
      <c r="AC111" s="199"/>
      <c r="AD111" s="57"/>
      <c r="AE111" s="96"/>
      <c r="AF111" s="96"/>
      <c r="AG111" s="57"/>
      <c r="AH111" s="199"/>
      <c r="AI111" s="199"/>
      <c r="AK111" s="57"/>
      <c r="AL111" s="204"/>
      <c r="AM111" s="180"/>
      <c r="AN111" s="180"/>
      <c r="AO111" s="182"/>
      <c r="AQ111" s="177"/>
      <c r="AR111" s="185"/>
      <c r="AT111" s="177"/>
      <c r="AU111" s="185"/>
    </row>
    <row r="112" spans="1:47" ht="13.5" hidden="1" outlineLevel="1" x14ac:dyDescent="0.15">
      <c r="A112" s="26">
        <v>40038</v>
      </c>
      <c r="B112" s="20" t="s">
        <v>112</v>
      </c>
      <c r="C112" s="16">
        <v>560</v>
      </c>
      <c r="D112" s="3">
        <v>35</v>
      </c>
      <c r="E112" s="3">
        <v>20</v>
      </c>
      <c r="F112" s="131" t="s">
        <v>201</v>
      </c>
      <c r="G112" s="104" t="s">
        <v>497</v>
      </c>
      <c r="H112" s="104" t="s">
        <v>498</v>
      </c>
      <c r="I112" s="21">
        <f t="shared" ref="I112:I120" si="69">((247*12)+(52*7)+(52*5))*60/12</f>
        <v>17940</v>
      </c>
      <c r="J112" s="3">
        <v>21000</v>
      </c>
      <c r="K112" s="15"/>
      <c r="L112" s="15">
        <v>0.2</v>
      </c>
      <c r="M112" s="58"/>
      <c r="N112" s="58">
        <v>0.03</v>
      </c>
      <c r="O112" s="92">
        <f t="shared" ref="O112:O120" si="70">J112/I112*D112</f>
        <v>40.969899665551843</v>
      </c>
      <c r="P112" s="92" t="e">
        <f t="shared" ref="P112:P120" si="71">(C112-T112-U112)*K112</f>
        <v>#REF!</v>
      </c>
      <c r="Q112" s="92" t="e">
        <f t="shared" ref="Q112:Q120" si="72">(C112-T112-U112)*L112</f>
        <v>#REF!</v>
      </c>
      <c r="R112" s="92">
        <f t="shared" ref="R112:R120" si="73">(C112*M112)</f>
        <v>0</v>
      </c>
      <c r="S112" s="92" t="e">
        <f t="shared" ref="S112:S120" si="74">(C112-T112-U112)*N112</f>
        <v>#REF!</v>
      </c>
      <c r="T112" s="3" t="e">
        <f>#REF!</f>
        <v>#REF!</v>
      </c>
      <c r="U112" s="3" t="e">
        <f>#REF!*D112</f>
        <v>#REF!</v>
      </c>
      <c r="V112" s="3">
        <f t="shared" ref="V112:V120" si="75">C112*0.06</f>
        <v>33.6</v>
      </c>
      <c r="W112" s="37" t="e">
        <f t="shared" ref="W112:W120" si="76">SUM(O112:V112)</f>
        <v>#REF!</v>
      </c>
      <c r="X112" s="60" t="e">
        <f>#REF!</f>
        <v>#REF!</v>
      </c>
      <c r="Y112" s="37" t="e">
        <f t="shared" ref="Y112:Y120" si="77">O112*X112</f>
        <v>#REF!</v>
      </c>
      <c r="Z112" s="16" t="e">
        <f t="shared" ref="Z112:Z120" si="78">W112+Y112</f>
        <v>#REF!</v>
      </c>
      <c r="AA112" s="36" t="e">
        <f t="shared" ref="AA112:AA120" si="79">(C112-Z112)/Z112</f>
        <v>#REF!</v>
      </c>
      <c r="AC112" s="16" t="e">
        <f t="shared" ref="AC112:AC120" si="80">AD112+AE112+AF112</f>
        <v>#REF!</v>
      </c>
      <c r="AD112" s="3" t="e">
        <f t="shared" ref="AD112:AE120" si="81">T112</f>
        <v>#REF!</v>
      </c>
      <c r="AE112" s="97" t="e">
        <f t="shared" si="81"/>
        <v>#REF!</v>
      </c>
      <c r="AF112" s="97" t="e">
        <f t="shared" ref="AF112:AF120" si="82">(C112-Z112)*0.15</f>
        <v>#REF!</v>
      </c>
      <c r="AG112" s="3" t="e">
        <f t="shared" ref="AG112:AG120" si="83">AE112+AF112</f>
        <v>#REF!</v>
      </c>
      <c r="AH112" s="16" t="e">
        <f t="shared" ref="AH112:AH120" si="84">AI112-AC112</f>
        <v>#REF!</v>
      </c>
      <c r="AI112" s="16">
        <f t="shared" ref="AI112:AI120" si="85">C112</f>
        <v>560</v>
      </c>
      <c r="AK112" s="3">
        <f t="shared" ref="AK112:AK120" si="86">CEILING(AL112,5)</f>
        <v>395</v>
      </c>
      <c r="AL112" s="204">
        <f t="shared" ref="AL112:AL120" si="87">C112*0.7</f>
        <v>392</v>
      </c>
    </row>
    <row r="113" spans="1:47" ht="13.5" hidden="1" outlineLevel="1" x14ac:dyDescent="0.15">
      <c r="A113" s="26">
        <v>40034</v>
      </c>
      <c r="B113" s="20" t="s">
        <v>27</v>
      </c>
      <c r="C113" s="16">
        <v>240</v>
      </c>
      <c r="D113" s="3">
        <v>15</v>
      </c>
      <c r="E113" s="3">
        <v>2</v>
      </c>
      <c r="F113" s="131" t="s">
        <v>200</v>
      </c>
      <c r="G113" s="104" t="s">
        <v>497</v>
      </c>
      <c r="H113" s="104" t="s">
        <v>498</v>
      </c>
      <c r="I113" s="21">
        <f t="shared" si="69"/>
        <v>17940</v>
      </c>
      <c r="J113" s="3">
        <v>21000</v>
      </c>
      <c r="K113" s="15"/>
      <c r="L113" s="15">
        <v>0.2</v>
      </c>
      <c r="M113" s="58"/>
      <c r="N113" s="58">
        <v>0.03</v>
      </c>
      <c r="O113" s="92">
        <f t="shared" si="70"/>
        <v>17.558528428093648</v>
      </c>
      <c r="P113" s="92" t="e">
        <f t="shared" si="71"/>
        <v>#REF!</v>
      </c>
      <c r="Q113" s="92" t="e">
        <f t="shared" si="72"/>
        <v>#REF!</v>
      </c>
      <c r="R113" s="92">
        <f t="shared" si="73"/>
        <v>0</v>
      </c>
      <c r="S113" s="92" t="e">
        <f t="shared" si="74"/>
        <v>#REF!</v>
      </c>
      <c r="T113" s="3" t="e">
        <f>#REF!</f>
        <v>#REF!</v>
      </c>
      <c r="U113" s="3" t="e">
        <f>#REF!*D113</f>
        <v>#REF!</v>
      </c>
      <c r="V113" s="3">
        <f t="shared" si="75"/>
        <v>14.399999999999999</v>
      </c>
      <c r="W113" s="37" t="e">
        <f t="shared" si="76"/>
        <v>#REF!</v>
      </c>
      <c r="X113" s="60" t="e">
        <f>#REF!</f>
        <v>#REF!</v>
      </c>
      <c r="Y113" s="37" t="e">
        <f t="shared" si="77"/>
        <v>#REF!</v>
      </c>
      <c r="Z113" s="16" t="e">
        <f t="shared" si="78"/>
        <v>#REF!</v>
      </c>
      <c r="AA113" s="36" t="e">
        <f t="shared" si="79"/>
        <v>#REF!</v>
      </c>
      <c r="AC113" s="16" t="e">
        <f t="shared" si="80"/>
        <v>#REF!</v>
      </c>
      <c r="AD113" s="3" t="e">
        <f t="shared" si="81"/>
        <v>#REF!</v>
      </c>
      <c r="AE113" s="97" t="e">
        <f t="shared" si="81"/>
        <v>#REF!</v>
      </c>
      <c r="AF113" s="97" t="e">
        <f t="shared" si="82"/>
        <v>#REF!</v>
      </c>
      <c r="AG113" s="3" t="e">
        <f t="shared" si="83"/>
        <v>#REF!</v>
      </c>
      <c r="AH113" s="16" t="e">
        <f t="shared" si="84"/>
        <v>#REF!</v>
      </c>
      <c r="AI113" s="16">
        <f t="shared" si="85"/>
        <v>240</v>
      </c>
      <c r="AK113" s="3">
        <f t="shared" si="86"/>
        <v>170</v>
      </c>
      <c r="AL113" s="204">
        <f t="shared" si="87"/>
        <v>168</v>
      </c>
    </row>
    <row r="114" spans="1:47" ht="13.5" hidden="1" outlineLevel="1" x14ac:dyDescent="0.15">
      <c r="A114" s="26">
        <v>40056</v>
      </c>
      <c r="B114" s="62" t="s">
        <v>587</v>
      </c>
      <c r="C114" s="16">
        <v>1450</v>
      </c>
      <c r="D114" s="3">
        <v>10</v>
      </c>
      <c r="E114" s="3">
        <v>5</v>
      </c>
      <c r="F114" s="131" t="s">
        <v>200</v>
      </c>
      <c r="G114" s="104" t="s">
        <v>497</v>
      </c>
      <c r="H114" s="104" t="s">
        <v>498</v>
      </c>
      <c r="I114" s="21">
        <f t="shared" si="69"/>
        <v>17940</v>
      </c>
      <c r="J114" s="3">
        <v>21000</v>
      </c>
      <c r="K114" s="15"/>
      <c r="L114" s="15">
        <v>0.2</v>
      </c>
      <c r="M114" s="58"/>
      <c r="N114" s="58">
        <v>0.03</v>
      </c>
      <c r="O114" s="92">
        <f t="shared" si="70"/>
        <v>11.705685618729099</v>
      </c>
      <c r="P114" s="92" t="e">
        <f t="shared" si="71"/>
        <v>#REF!</v>
      </c>
      <c r="Q114" s="92" t="e">
        <f t="shared" si="72"/>
        <v>#REF!</v>
      </c>
      <c r="R114" s="92">
        <f t="shared" si="73"/>
        <v>0</v>
      </c>
      <c r="S114" s="92" t="e">
        <f t="shared" si="74"/>
        <v>#REF!</v>
      </c>
      <c r="T114" s="3" t="e">
        <f>#REF!</f>
        <v>#REF!</v>
      </c>
      <c r="U114" s="3" t="e">
        <f>#REF!*D114</f>
        <v>#REF!</v>
      </c>
      <c r="V114" s="3">
        <f t="shared" si="75"/>
        <v>87</v>
      </c>
      <c r="W114" s="37" t="e">
        <f t="shared" si="76"/>
        <v>#REF!</v>
      </c>
      <c r="X114" s="60" t="e">
        <f>#REF!</f>
        <v>#REF!</v>
      </c>
      <c r="Y114" s="37" t="e">
        <f t="shared" si="77"/>
        <v>#REF!</v>
      </c>
      <c r="Z114" s="16" t="e">
        <f t="shared" si="78"/>
        <v>#REF!</v>
      </c>
      <c r="AA114" s="36" t="e">
        <f t="shared" si="79"/>
        <v>#REF!</v>
      </c>
      <c r="AC114" s="16" t="e">
        <f t="shared" si="80"/>
        <v>#REF!</v>
      </c>
      <c r="AD114" s="3" t="e">
        <f t="shared" si="81"/>
        <v>#REF!</v>
      </c>
      <c r="AE114" s="97" t="e">
        <f t="shared" si="81"/>
        <v>#REF!</v>
      </c>
      <c r="AF114" s="97" t="e">
        <f t="shared" si="82"/>
        <v>#REF!</v>
      </c>
      <c r="AG114" s="3" t="e">
        <f t="shared" si="83"/>
        <v>#REF!</v>
      </c>
      <c r="AH114" s="16" t="e">
        <f t="shared" si="84"/>
        <v>#REF!</v>
      </c>
      <c r="AI114" s="16">
        <f t="shared" si="85"/>
        <v>1450</v>
      </c>
      <c r="AK114" s="3">
        <f t="shared" si="86"/>
        <v>1015</v>
      </c>
      <c r="AL114" s="204">
        <f t="shared" si="87"/>
        <v>1014.9999999999999</v>
      </c>
    </row>
    <row r="115" spans="1:47" ht="13.5" hidden="1" outlineLevel="1" x14ac:dyDescent="0.15">
      <c r="A115" s="26">
        <v>40054</v>
      </c>
      <c r="B115" s="62" t="s">
        <v>588</v>
      </c>
      <c r="C115" s="16">
        <v>1100</v>
      </c>
      <c r="D115" s="3">
        <v>10</v>
      </c>
      <c r="E115" s="3"/>
      <c r="F115" s="131"/>
      <c r="G115" s="104" t="s">
        <v>497</v>
      </c>
      <c r="H115" s="104" t="s">
        <v>498</v>
      </c>
      <c r="I115" s="21">
        <f t="shared" si="69"/>
        <v>17940</v>
      </c>
      <c r="J115" s="3">
        <v>21000</v>
      </c>
      <c r="K115" s="15"/>
      <c r="L115" s="15">
        <v>0.2</v>
      </c>
      <c r="M115" s="58"/>
      <c r="N115" s="58">
        <v>0.03</v>
      </c>
      <c r="O115" s="92">
        <f t="shared" si="70"/>
        <v>11.705685618729099</v>
      </c>
      <c r="P115" s="92" t="e">
        <f t="shared" si="71"/>
        <v>#REF!</v>
      </c>
      <c r="Q115" s="92" t="e">
        <f t="shared" si="72"/>
        <v>#REF!</v>
      </c>
      <c r="R115" s="92">
        <f t="shared" si="73"/>
        <v>0</v>
      </c>
      <c r="S115" s="92" t="e">
        <f t="shared" si="74"/>
        <v>#REF!</v>
      </c>
      <c r="T115" s="3" t="e">
        <f>#REF!</f>
        <v>#REF!</v>
      </c>
      <c r="U115" s="3" t="e">
        <f>#REF!*D115</f>
        <v>#REF!</v>
      </c>
      <c r="V115" s="3">
        <f t="shared" si="75"/>
        <v>66</v>
      </c>
      <c r="W115" s="37" t="e">
        <f t="shared" si="76"/>
        <v>#REF!</v>
      </c>
      <c r="X115" s="60" t="e">
        <f>#REF!</f>
        <v>#REF!</v>
      </c>
      <c r="Y115" s="37" t="e">
        <f t="shared" si="77"/>
        <v>#REF!</v>
      </c>
      <c r="Z115" s="16" t="e">
        <f t="shared" si="78"/>
        <v>#REF!</v>
      </c>
      <c r="AA115" s="36" t="e">
        <f t="shared" si="79"/>
        <v>#REF!</v>
      </c>
      <c r="AC115" s="16" t="e">
        <f t="shared" si="80"/>
        <v>#REF!</v>
      </c>
      <c r="AD115" s="3" t="e">
        <f t="shared" si="81"/>
        <v>#REF!</v>
      </c>
      <c r="AE115" s="97" t="e">
        <f t="shared" si="81"/>
        <v>#REF!</v>
      </c>
      <c r="AF115" s="97" t="e">
        <f t="shared" si="82"/>
        <v>#REF!</v>
      </c>
      <c r="AG115" s="3" t="e">
        <f t="shared" si="83"/>
        <v>#REF!</v>
      </c>
      <c r="AH115" s="16" t="e">
        <f t="shared" si="84"/>
        <v>#REF!</v>
      </c>
      <c r="AI115" s="16">
        <f t="shared" si="85"/>
        <v>1100</v>
      </c>
      <c r="AK115" s="3">
        <f t="shared" si="86"/>
        <v>770</v>
      </c>
      <c r="AL115" s="204">
        <f t="shared" si="87"/>
        <v>770</v>
      </c>
    </row>
    <row r="116" spans="1:47" ht="13.5" hidden="1" outlineLevel="1" x14ac:dyDescent="0.15">
      <c r="A116" s="26">
        <v>40055</v>
      </c>
      <c r="B116" s="62" t="s">
        <v>199</v>
      </c>
      <c r="C116" s="16">
        <v>180</v>
      </c>
      <c r="D116" s="3">
        <v>10</v>
      </c>
      <c r="E116" s="3"/>
      <c r="F116" s="131"/>
      <c r="G116" s="104" t="s">
        <v>497</v>
      </c>
      <c r="H116" s="104" t="s">
        <v>498</v>
      </c>
      <c r="I116" s="21">
        <f t="shared" si="69"/>
        <v>17940</v>
      </c>
      <c r="J116" s="3">
        <v>21000</v>
      </c>
      <c r="K116" s="15"/>
      <c r="L116" s="15">
        <v>0.2</v>
      </c>
      <c r="M116" s="58"/>
      <c r="N116" s="58">
        <v>0.03</v>
      </c>
      <c r="O116" s="92">
        <f t="shared" si="70"/>
        <v>11.705685618729099</v>
      </c>
      <c r="P116" s="92" t="e">
        <f t="shared" si="71"/>
        <v>#REF!</v>
      </c>
      <c r="Q116" s="92" t="e">
        <f t="shared" si="72"/>
        <v>#REF!</v>
      </c>
      <c r="R116" s="92">
        <f t="shared" si="73"/>
        <v>0</v>
      </c>
      <c r="S116" s="92" t="e">
        <f t="shared" si="74"/>
        <v>#REF!</v>
      </c>
      <c r="T116" s="3" t="e">
        <f>#REF!</f>
        <v>#REF!</v>
      </c>
      <c r="U116" s="3" t="e">
        <f>#REF!*D116</f>
        <v>#REF!</v>
      </c>
      <c r="V116" s="3">
        <f t="shared" si="75"/>
        <v>10.799999999999999</v>
      </c>
      <c r="W116" s="37" t="e">
        <f t="shared" si="76"/>
        <v>#REF!</v>
      </c>
      <c r="X116" s="60" t="e">
        <f>#REF!</f>
        <v>#REF!</v>
      </c>
      <c r="Y116" s="37" t="e">
        <f t="shared" si="77"/>
        <v>#REF!</v>
      </c>
      <c r="Z116" s="16" t="e">
        <f t="shared" si="78"/>
        <v>#REF!</v>
      </c>
      <c r="AA116" s="36" t="e">
        <f t="shared" si="79"/>
        <v>#REF!</v>
      </c>
      <c r="AC116" s="16" t="e">
        <f t="shared" si="80"/>
        <v>#REF!</v>
      </c>
      <c r="AD116" s="3" t="e">
        <f t="shared" si="81"/>
        <v>#REF!</v>
      </c>
      <c r="AE116" s="97" t="e">
        <f t="shared" si="81"/>
        <v>#REF!</v>
      </c>
      <c r="AF116" s="97" t="e">
        <f t="shared" si="82"/>
        <v>#REF!</v>
      </c>
      <c r="AG116" s="3" t="e">
        <f t="shared" si="83"/>
        <v>#REF!</v>
      </c>
      <c r="AH116" s="16" t="e">
        <f t="shared" si="84"/>
        <v>#REF!</v>
      </c>
      <c r="AI116" s="16">
        <f t="shared" si="85"/>
        <v>180</v>
      </c>
      <c r="AK116" s="3">
        <f t="shared" si="86"/>
        <v>130</v>
      </c>
      <c r="AL116" s="204">
        <f t="shared" si="87"/>
        <v>125.99999999999999</v>
      </c>
    </row>
    <row r="117" spans="1:47" ht="13.5" hidden="1" outlineLevel="1" x14ac:dyDescent="0.15">
      <c r="A117" s="26">
        <v>40065</v>
      </c>
      <c r="B117" s="62" t="s">
        <v>297</v>
      </c>
      <c r="C117" s="16">
        <v>250</v>
      </c>
      <c r="D117" s="3">
        <v>10</v>
      </c>
      <c r="E117" s="3"/>
      <c r="F117" s="131"/>
      <c r="G117" s="104" t="s">
        <v>497</v>
      </c>
      <c r="H117" s="104" t="s">
        <v>498</v>
      </c>
      <c r="I117" s="21">
        <f t="shared" si="69"/>
        <v>17940</v>
      </c>
      <c r="J117" s="3">
        <v>21000</v>
      </c>
      <c r="K117" s="15"/>
      <c r="L117" s="15">
        <v>0.2</v>
      </c>
      <c r="M117" s="58"/>
      <c r="N117" s="58">
        <v>0.03</v>
      </c>
      <c r="O117" s="92">
        <f t="shared" si="70"/>
        <v>11.705685618729099</v>
      </c>
      <c r="P117" s="92" t="e">
        <f t="shared" si="71"/>
        <v>#REF!</v>
      </c>
      <c r="Q117" s="92" t="e">
        <f t="shared" si="72"/>
        <v>#REF!</v>
      </c>
      <c r="R117" s="92">
        <f t="shared" si="73"/>
        <v>0</v>
      </c>
      <c r="S117" s="92" t="e">
        <f t="shared" si="74"/>
        <v>#REF!</v>
      </c>
      <c r="T117" s="3" t="e">
        <f>#REF!</f>
        <v>#REF!</v>
      </c>
      <c r="U117" s="3" t="e">
        <f>#REF!*D117</f>
        <v>#REF!</v>
      </c>
      <c r="V117" s="3">
        <f t="shared" si="75"/>
        <v>15</v>
      </c>
      <c r="W117" s="37" t="e">
        <f t="shared" si="76"/>
        <v>#REF!</v>
      </c>
      <c r="X117" s="60" t="e">
        <f>#REF!</f>
        <v>#REF!</v>
      </c>
      <c r="Y117" s="37" t="e">
        <f t="shared" si="77"/>
        <v>#REF!</v>
      </c>
      <c r="Z117" s="16" t="e">
        <f t="shared" si="78"/>
        <v>#REF!</v>
      </c>
      <c r="AA117" s="36" t="e">
        <f t="shared" si="79"/>
        <v>#REF!</v>
      </c>
      <c r="AC117" s="16" t="e">
        <f t="shared" si="80"/>
        <v>#REF!</v>
      </c>
      <c r="AD117" s="3" t="e">
        <f t="shared" si="81"/>
        <v>#REF!</v>
      </c>
      <c r="AE117" s="97" t="e">
        <f t="shared" si="81"/>
        <v>#REF!</v>
      </c>
      <c r="AF117" s="97" t="e">
        <f t="shared" si="82"/>
        <v>#REF!</v>
      </c>
      <c r="AG117" s="3" t="e">
        <f t="shared" si="83"/>
        <v>#REF!</v>
      </c>
      <c r="AH117" s="16" t="e">
        <f t="shared" si="84"/>
        <v>#REF!</v>
      </c>
      <c r="AI117" s="16">
        <f t="shared" si="85"/>
        <v>250</v>
      </c>
      <c r="AK117" s="3">
        <f t="shared" si="86"/>
        <v>175</v>
      </c>
      <c r="AL117" s="204">
        <f t="shared" si="87"/>
        <v>175</v>
      </c>
    </row>
    <row r="118" spans="1:47" ht="13.5" hidden="1" outlineLevel="1" x14ac:dyDescent="0.15">
      <c r="A118" s="26">
        <v>40080</v>
      </c>
      <c r="B118" s="62" t="s">
        <v>589</v>
      </c>
      <c r="C118" s="16">
        <v>1200</v>
      </c>
      <c r="D118" s="3">
        <v>10</v>
      </c>
      <c r="E118" s="3"/>
      <c r="F118" s="131"/>
      <c r="G118" s="104" t="s">
        <v>497</v>
      </c>
      <c r="H118" s="104" t="s">
        <v>498</v>
      </c>
      <c r="I118" s="21">
        <f t="shared" si="69"/>
        <v>17940</v>
      </c>
      <c r="J118" s="3">
        <v>21000</v>
      </c>
      <c r="K118" s="15"/>
      <c r="L118" s="15">
        <v>0.2</v>
      </c>
      <c r="M118" s="58"/>
      <c r="N118" s="58">
        <v>0.03</v>
      </c>
      <c r="O118" s="92">
        <f t="shared" si="70"/>
        <v>11.705685618729099</v>
      </c>
      <c r="P118" s="92" t="e">
        <f t="shared" si="71"/>
        <v>#REF!</v>
      </c>
      <c r="Q118" s="92" t="e">
        <f t="shared" si="72"/>
        <v>#REF!</v>
      </c>
      <c r="R118" s="92">
        <f t="shared" si="73"/>
        <v>0</v>
      </c>
      <c r="S118" s="92" t="e">
        <f t="shared" si="74"/>
        <v>#REF!</v>
      </c>
      <c r="T118" s="3" t="e">
        <f>#REF!</f>
        <v>#REF!</v>
      </c>
      <c r="U118" s="3" t="e">
        <f>#REF!*D118</f>
        <v>#REF!</v>
      </c>
      <c r="V118" s="3">
        <f t="shared" si="75"/>
        <v>72</v>
      </c>
      <c r="W118" s="37" t="e">
        <f t="shared" si="76"/>
        <v>#REF!</v>
      </c>
      <c r="X118" s="60" t="e">
        <f>#REF!</f>
        <v>#REF!</v>
      </c>
      <c r="Y118" s="37" t="e">
        <f t="shared" si="77"/>
        <v>#REF!</v>
      </c>
      <c r="Z118" s="16" t="e">
        <f t="shared" si="78"/>
        <v>#REF!</v>
      </c>
      <c r="AA118" s="36" t="e">
        <f t="shared" si="79"/>
        <v>#REF!</v>
      </c>
      <c r="AC118" s="16" t="e">
        <f t="shared" si="80"/>
        <v>#REF!</v>
      </c>
      <c r="AD118" s="3" t="e">
        <f t="shared" si="81"/>
        <v>#REF!</v>
      </c>
      <c r="AE118" s="97" t="e">
        <f t="shared" si="81"/>
        <v>#REF!</v>
      </c>
      <c r="AF118" s="97" t="e">
        <f t="shared" si="82"/>
        <v>#REF!</v>
      </c>
      <c r="AG118" s="3" t="e">
        <f t="shared" si="83"/>
        <v>#REF!</v>
      </c>
      <c r="AH118" s="16" t="e">
        <f t="shared" si="84"/>
        <v>#REF!</v>
      </c>
      <c r="AI118" s="16">
        <f t="shared" si="85"/>
        <v>1200</v>
      </c>
      <c r="AK118" s="3">
        <f t="shared" si="86"/>
        <v>840</v>
      </c>
      <c r="AL118" s="204">
        <f t="shared" si="87"/>
        <v>840</v>
      </c>
    </row>
    <row r="119" spans="1:47" ht="13.5" hidden="1" outlineLevel="1" x14ac:dyDescent="0.15">
      <c r="A119" s="26">
        <v>40081</v>
      </c>
      <c r="B119" s="62" t="s">
        <v>590</v>
      </c>
      <c r="C119" s="16">
        <v>1200</v>
      </c>
      <c r="D119" s="3">
        <v>10</v>
      </c>
      <c r="E119" s="3"/>
      <c r="F119" s="131"/>
      <c r="G119" s="104" t="s">
        <v>497</v>
      </c>
      <c r="H119" s="104" t="s">
        <v>498</v>
      </c>
      <c r="I119" s="21">
        <f t="shared" si="69"/>
        <v>17940</v>
      </c>
      <c r="J119" s="3">
        <v>21000</v>
      </c>
      <c r="K119" s="15"/>
      <c r="L119" s="15">
        <v>0.2</v>
      </c>
      <c r="M119" s="58"/>
      <c r="N119" s="58">
        <v>0.03</v>
      </c>
      <c r="O119" s="92">
        <f t="shared" si="70"/>
        <v>11.705685618729099</v>
      </c>
      <c r="P119" s="92" t="e">
        <f t="shared" si="71"/>
        <v>#REF!</v>
      </c>
      <c r="Q119" s="92" t="e">
        <f t="shared" si="72"/>
        <v>#REF!</v>
      </c>
      <c r="R119" s="92">
        <f t="shared" si="73"/>
        <v>0</v>
      </c>
      <c r="S119" s="92" t="e">
        <f t="shared" si="74"/>
        <v>#REF!</v>
      </c>
      <c r="T119" s="3" t="e">
        <f>#REF!</f>
        <v>#REF!</v>
      </c>
      <c r="U119" s="3" t="e">
        <f>#REF!*D119</f>
        <v>#REF!</v>
      </c>
      <c r="V119" s="3">
        <f t="shared" si="75"/>
        <v>72</v>
      </c>
      <c r="W119" s="37" t="e">
        <f t="shared" si="76"/>
        <v>#REF!</v>
      </c>
      <c r="X119" s="60" t="e">
        <f>#REF!</f>
        <v>#REF!</v>
      </c>
      <c r="Y119" s="37" t="e">
        <f t="shared" si="77"/>
        <v>#REF!</v>
      </c>
      <c r="Z119" s="16" t="e">
        <f t="shared" si="78"/>
        <v>#REF!</v>
      </c>
      <c r="AA119" s="36" t="e">
        <f t="shared" si="79"/>
        <v>#REF!</v>
      </c>
      <c r="AC119" s="16" t="e">
        <f t="shared" si="80"/>
        <v>#REF!</v>
      </c>
      <c r="AD119" s="3" t="e">
        <f t="shared" si="81"/>
        <v>#REF!</v>
      </c>
      <c r="AE119" s="97" t="e">
        <f t="shared" si="81"/>
        <v>#REF!</v>
      </c>
      <c r="AF119" s="97" t="e">
        <f t="shared" si="82"/>
        <v>#REF!</v>
      </c>
      <c r="AG119" s="3" t="e">
        <f t="shared" si="83"/>
        <v>#REF!</v>
      </c>
      <c r="AH119" s="16" t="e">
        <f t="shared" si="84"/>
        <v>#REF!</v>
      </c>
      <c r="AI119" s="16">
        <f t="shared" si="85"/>
        <v>1200</v>
      </c>
      <c r="AK119" s="3">
        <f t="shared" si="86"/>
        <v>840</v>
      </c>
      <c r="AL119" s="204">
        <f t="shared" si="87"/>
        <v>840</v>
      </c>
    </row>
    <row r="120" spans="1:47" ht="13.5" hidden="1" outlineLevel="1" x14ac:dyDescent="0.15">
      <c r="A120" s="26">
        <v>40082</v>
      </c>
      <c r="B120" s="62" t="s">
        <v>591</v>
      </c>
      <c r="C120" s="16">
        <v>1200</v>
      </c>
      <c r="D120" s="3">
        <v>10</v>
      </c>
      <c r="E120" s="3"/>
      <c r="F120" s="131"/>
      <c r="G120" s="104" t="s">
        <v>497</v>
      </c>
      <c r="H120" s="104" t="s">
        <v>498</v>
      </c>
      <c r="I120" s="21">
        <f t="shared" si="69"/>
        <v>17940</v>
      </c>
      <c r="J120" s="3">
        <v>21000</v>
      </c>
      <c r="K120" s="15"/>
      <c r="L120" s="15">
        <v>0.2</v>
      </c>
      <c r="M120" s="58"/>
      <c r="N120" s="58">
        <v>0.03</v>
      </c>
      <c r="O120" s="92">
        <f t="shared" si="70"/>
        <v>11.705685618729099</v>
      </c>
      <c r="P120" s="92" t="e">
        <f t="shared" si="71"/>
        <v>#REF!</v>
      </c>
      <c r="Q120" s="92" t="e">
        <f t="shared" si="72"/>
        <v>#REF!</v>
      </c>
      <c r="R120" s="92">
        <f t="shared" si="73"/>
        <v>0</v>
      </c>
      <c r="S120" s="92" t="e">
        <f t="shared" si="74"/>
        <v>#REF!</v>
      </c>
      <c r="T120" s="3" t="e">
        <f>#REF!</f>
        <v>#REF!</v>
      </c>
      <c r="U120" s="3" t="e">
        <f>#REF!*D120</f>
        <v>#REF!</v>
      </c>
      <c r="V120" s="3">
        <f t="shared" si="75"/>
        <v>72</v>
      </c>
      <c r="W120" s="37" t="e">
        <f t="shared" si="76"/>
        <v>#REF!</v>
      </c>
      <c r="X120" s="60" t="e">
        <f>#REF!</f>
        <v>#REF!</v>
      </c>
      <c r="Y120" s="37" t="e">
        <f t="shared" si="77"/>
        <v>#REF!</v>
      </c>
      <c r="Z120" s="16" t="e">
        <f t="shared" si="78"/>
        <v>#REF!</v>
      </c>
      <c r="AA120" s="36" t="e">
        <f t="shared" si="79"/>
        <v>#REF!</v>
      </c>
      <c r="AC120" s="16" t="e">
        <f t="shared" si="80"/>
        <v>#REF!</v>
      </c>
      <c r="AD120" s="3" t="e">
        <f t="shared" si="81"/>
        <v>#REF!</v>
      </c>
      <c r="AE120" s="97" t="e">
        <f t="shared" si="81"/>
        <v>#REF!</v>
      </c>
      <c r="AF120" s="97" t="e">
        <f t="shared" si="82"/>
        <v>#REF!</v>
      </c>
      <c r="AG120" s="3" t="e">
        <f t="shared" si="83"/>
        <v>#REF!</v>
      </c>
      <c r="AH120" s="16" t="e">
        <f t="shared" si="84"/>
        <v>#REF!</v>
      </c>
      <c r="AI120" s="16">
        <f t="shared" si="85"/>
        <v>1200</v>
      </c>
      <c r="AK120" s="3">
        <f t="shared" si="86"/>
        <v>840</v>
      </c>
      <c r="AL120" s="204">
        <f t="shared" si="87"/>
        <v>840</v>
      </c>
    </row>
    <row r="121" spans="1:47" s="12" customFormat="1" ht="13.5" hidden="1" outlineLevel="1" x14ac:dyDescent="0.15">
      <c r="A121" s="25"/>
      <c r="B121" s="56" t="s">
        <v>107</v>
      </c>
      <c r="C121" s="199"/>
      <c r="D121" s="56"/>
      <c r="E121" s="56"/>
      <c r="F121" s="128"/>
      <c r="G121" s="137"/>
      <c r="H121" s="138"/>
      <c r="I121" s="5"/>
      <c r="J121" s="57"/>
      <c r="K121" s="65"/>
      <c r="L121" s="65"/>
      <c r="M121" s="64"/>
      <c r="N121" s="64"/>
      <c r="O121" s="8"/>
      <c r="P121" s="8"/>
      <c r="Q121" s="8"/>
      <c r="R121" s="8"/>
      <c r="S121" s="8"/>
      <c r="T121" s="6"/>
      <c r="U121" s="6"/>
      <c r="V121" s="6"/>
      <c r="W121" s="5"/>
      <c r="X121" s="5"/>
      <c r="Y121" s="5"/>
      <c r="Z121" s="5"/>
      <c r="AA121" s="10"/>
      <c r="AB121" s="11"/>
      <c r="AC121" s="199"/>
      <c r="AD121" s="57"/>
      <c r="AE121" s="96"/>
      <c r="AF121" s="96"/>
      <c r="AG121" s="57"/>
      <c r="AH121" s="199"/>
      <c r="AI121" s="199"/>
      <c r="AK121" s="57"/>
      <c r="AL121" s="204"/>
      <c r="AM121" s="180"/>
      <c r="AN121" s="180"/>
      <c r="AO121" s="182"/>
      <c r="AQ121" s="177"/>
      <c r="AR121" s="185"/>
      <c r="AT121" s="177"/>
      <c r="AU121" s="185"/>
    </row>
    <row r="122" spans="1:47" ht="13.5" hidden="1" outlineLevel="1" x14ac:dyDescent="0.15">
      <c r="A122" s="26">
        <v>40023</v>
      </c>
      <c r="B122" s="20" t="s">
        <v>520</v>
      </c>
      <c r="C122" s="16">
        <v>550</v>
      </c>
      <c r="D122" s="3">
        <v>20</v>
      </c>
      <c r="E122" s="3">
        <v>10</v>
      </c>
      <c r="F122" s="131" t="s">
        <v>200</v>
      </c>
      <c r="G122" s="104" t="s">
        <v>497</v>
      </c>
      <c r="H122" s="104" t="s">
        <v>498</v>
      </c>
      <c r="I122" s="21">
        <f t="shared" ref="I122:I146" si="88">((247*12)+(52*7)+(52*5))*60/12</f>
        <v>17940</v>
      </c>
      <c r="J122" s="3">
        <v>21000</v>
      </c>
      <c r="K122" s="15"/>
      <c r="L122" s="15">
        <v>0.2</v>
      </c>
      <c r="M122" s="58"/>
      <c r="N122" s="58">
        <v>0.03</v>
      </c>
      <c r="O122" s="92">
        <f t="shared" ref="O122:O146" si="89">J122/I122*D122</f>
        <v>23.411371237458198</v>
      </c>
      <c r="P122" s="92" t="e">
        <f t="shared" ref="P122:P146" si="90">(C122-T122-U122)*K122</f>
        <v>#REF!</v>
      </c>
      <c r="Q122" s="92" t="e">
        <f t="shared" ref="Q122:Q146" si="91">(C122-T122-U122)*L122</f>
        <v>#REF!</v>
      </c>
      <c r="R122" s="92">
        <f t="shared" ref="R122:R146" si="92">(C122*M122)</f>
        <v>0</v>
      </c>
      <c r="S122" s="92" t="e">
        <f t="shared" ref="S122:S146" si="93">(C122-T122-U122)*N122</f>
        <v>#REF!</v>
      </c>
      <c r="T122" s="3" t="e">
        <f>#REF!</f>
        <v>#REF!</v>
      </c>
      <c r="U122" s="3" t="e">
        <f>#REF!*D122</f>
        <v>#REF!</v>
      </c>
      <c r="V122" s="3">
        <f t="shared" ref="V122:V146" si="94">C122*0.06</f>
        <v>33</v>
      </c>
      <c r="W122" s="37" t="e">
        <f t="shared" ref="W122:W146" si="95">SUM(O122:V122)</f>
        <v>#REF!</v>
      </c>
      <c r="X122" s="60" t="e">
        <f>#REF!</f>
        <v>#REF!</v>
      </c>
      <c r="Y122" s="37" t="e">
        <f t="shared" ref="Y122:Y146" si="96">O122*X122</f>
        <v>#REF!</v>
      </c>
      <c r="Z122" s="16" t="e">
        <f t="shared" ref="Z122:Z146" si="97">W122+Y122</f>
        <v>#REF!</v>
      </c>
      <c r="AA122" s="36" t="e">
        <f t="shared" ref="AA122:AA146" si="98">(C122-Z122)/Z122</f>
        <v>#REF!</v>
      </c>
      <c r="AC122" s="16" t="e">
        <f t="shared" ref="AC122:AC146" si="99">AD122+AE122+AF122</f>
        <v>#REF!</v>
      </c>
      <c r="AD122" s="3" t="e">
        <f t="shared" ref="AD122:AE144" si="100">T122</f>
        <v>#REF!</v>
      </c>
      <c r="AE122" s="97" t="e">
        <f t="shared" si="100"/>
        <v>#REF!</v>
      </c>
      <c r="AF122" s="97" t="e">
        <f t="shared" ref="AF122:AF146" si="101">(C122-Z122)*0.15</f>
        <v>#REF!</v>
      </c>
      <c r="AG122" s="3" t="e">
        <f t="shared" ref="AG122:AG146" si="102">AE122+AF122</f>
        <v>#REF!</v>
      </c>
      <c r="AH122" s="16" t="e">
        <f t="shared" ref="AH122:AH146" si="103">AI122-AC122</f>
        <v>#REF!</v>
      </c>
      <c r="AI122" s="16">
        <f t="shared" ref="AI122:AI146" si="104">C122</f>
        <v>550</v>
      </c>
      <c r="AK122" s="3">
        <f t="shared" ref="AK122:AK146" si="105">CEILING(AL122,5)</f>
        <v>385</v>
      </c>
      <c r="AL122" s="204">
        <f t="shared" ref="AL122:AL146" si="106">C122*0.7</f>
        <v>385</v>
      </c>
    </row>
    <row r="123" spans="1:47" ht="13.5" hidden="1" outlineLevel="1" x14ac:dyDescent="0.15">
      <c r="A123" s="26">
        <v>40029</v>
      </c>
      <c r="B123" s="20" t="s">
        <v>26</v>
      </c>
      <c r="C123" s="16">
        <v>380</v>
      </c>
      <c r="D123" s="3">
        <v>20</v>
      </c>
      <c r="E123" s="3">
        <v>10</v>
      </c>
      <c r="F123" s="131" t="s">
        <v>200</v>
      </c>
      <c r="G123" s="104" t="s">
        <v>497</v>
      </c>
      <c r="H123" s="104" t="s">
        <v>498</v>
      </c>
      <c r="I123" s="21">
        <f t="shared" si="88"/>
        <v>17940</v>
      </c>
      <c r="J123" s="3">
        <v>21000</v>
      </c>
      <c r="K123" s="15"/>
      <c r="L123" s="15">
        <v>0.2</v>
      </c>
      <c r="M123" s="58"/>
      <c r="N123" s="58">
        <v>0.03</v>
      </c>
      <c r="O123" s="92">
        <f t="shared" si="89"/>
        <v>23.411371237458198</v>
      </c>
      <c r="P123" s="92" t="e">
        <f t="shared" si="90"/>
        <v>#REF!</v>
      </c>
      <c r="Q123" s="92" t="e">
        <f t="shared" si="91"/>
        <v>#REF!</v>
      </c>
      <c r="R123" s="92">
        <f t="shared" si="92"/>
        <v>0</v>
      </c>
      <c r="S123" s="92" t="e">
        <f t="shared" si="93"/>
        <v>#REF!</v>
      </c>
      <c r="T123" s="3" t="e">
        <f>#REF!</f>
        <v>#REF!</v>
      </c>
      <c r="U123" s="3" t="e">
        <f>#REF!*D123</f>
        <v>#REF!</v>
      </c>
      <c r="V123" s="3">
        <f t="shared" si="94"/>
        <v>22.8</v>
      </c>
      <c r="W123" s="37" t="e">
        <f t="shared" si="95"/>
        <v>#REF!</v>
      </c>
      <c r="X123" s="60" t="e">
        <f>#REF!</f>
        <v>#REF!</v>
      </c>
      <c r="Y123" s="37" t="e">
        <f t="shared" si="96"/>
        <v>#REF!</v>
      </c>
      <c r="Z123" s="16" t="e">
        <f t="shared" si="97"/>
        <v>#REF!</v>
      </c>
      <c r="AA123" s="36" t="e">
        <f t="shared" si="98"/>
        <v>#REF!</v>
      </c>
      <c r="AC123" s="16" t="e">
        <f t="shared" si="99"/>
        <v>#REF!</v>
      </c>
      <c r="AD123" s="3" t="e">
        <f t="shared" si="100"/>
        <v>#REF!</v>
      </c>
      <c r="AE123" s="97" t="e">
        <f t="shared" si="100"/>
        <v>#REF!</v>
      </c>
      <c r="AF123" s="97" t="e">
        <f t="shared" si="101"/>
        <v>#REF!</v>
      </c>
      <c r="AG123" s="3" t="e">
        <f t="shared" si="102"/>
        <v>#REF!</v>
      </c>
      <c r="AH123" s="16" t="e">
        <f t="shared" si="103"/>
        <v>#REF!</v>
      </c>
      <c r="AI123" s="16">
        <f t="shared" si="104"/>
        <v>380</v>
      </c>
      <c r="AK123" s="3">
        <f t="shared" si="105"/>
        <v>270</v>
      </c>
      <c r="AL123" s="204">
        <f t="shared" si="106"/>
        <v>266</v>
      </c>
    </row>
    <row r="124" spans="1:47" ht="13.5" hidden="1" outlineLevel="1" x14ac:dyDescent="0.15">
      <c r="A124" s="26">
        <v>4001</v>
      </c>
      <c r="B124" s="20" t="s">
        <v>17</v>
      </c>
      <c r="C124" s="16">
        <v>250</v>
      </c>
      <c r="D124" s="3">
        <v>20</v>
      </c>
      <c r="E124" s="3">
        <v>2</v>
      </c>
      <c r="F124" s="131" t="s">
        <v>200</v>
      </c>
      <c r="G124" s="104" t="s">
        <v>497</v>
      </c>
      <c r="H124" s="104" t="s">
        <v>498</v>
      </c>
      <c r="I124" s="21">
        <f t="shared" si="88"/>
        <v>17940</v>
      </c>
      <c r="J124" s="3">
        <v>21000</v>
      </c>
      <c r="K124" s="15"/>
      <c r="L124" s="15">
        <v>0.2</v>
      </c>
      <c r="M124" s="58"/>
      <c r="N124" s="58">
        <v>0.03</v>
      </c>
      <c r="O124" s="92">
        <f t="shared" si="89"/>
        <v>23.411371237458198</v>
      </c>
      <c r="P124" s="92" t="e">
        <f t="shared" si="90"/>
        <v>#REF!</v>
      </c>
      <c r="Q124" s="92" t="e">
        <f t="shared" si="91"/>
        <v>#REF!</v>
      </c>
      <c r="R124" s="92">
        <f t="shared" si="92"/>
        <v>0</v>
      </c>
      <c r="S124" s="92" t="e">
        <f t="shared" si="93"/>
        <v>#REF!</v>
      </c>
      <c r="T124" s="3" t="e">
        <f>#REF!</f>
        <v>#REF!</v>
      </c>
      <c r="U124" s="3" t="e">
        <f>#REF!*D124</f>
        <v>#REF!</v>
      </c>
      <c r="V124" s="3">
        <f t="shared" si="94"/>
        <v>15</v>
      </c>
      <c r="W124" s="37" t="e">
        <f t="shared" si="95"/>
        <v>#REF!</v>
      </c>
      <c r="X124" s="60" t="e">
        <f>#REF!</f>
        <v>#REF!</v>
      </c>
      <c r="Y124" s="37" t="e">
        <f t="shared" si="96"/>
        <v>#REF!</v>
      </c>
      <c r="Z124" s="16" t="e">
        <f t="shared" si="97"/>
        <v>#REF!</v>
      </c>
      <c r="AA124" s="36" t="e">
        <f t="shared" si="98"/>
        <v>#REF!</v>
      </c>
      <c r="AC124" s="16" t="e">
        <f t="shared" si="99"/>
        <v>#REF!</v>
      </c>
      <c r="AD124" s="3" t="e">
        <f t="shared" si="100"/>
        <v>#REF!</v>
      </c>
      <c r="AE124" s="97" t="e">
        <f t="shared" si="100"/>
        <v>#REF!</v>
      </c>
      <c r="AF124" s="97" t="e">
        <f t="shared" si="101"/>
        <v>#REF!</v>
      </c>
      <c r="AG124" s="3" t="e">
        <f t="shared" si="102"/>
        <v>#REF!</v>
      </c>
      <c r="AH124" s="16" t="e">
        <f t="shared" si="103"/>
        <v>#REF!</v>
      </c>
      <c r="AI124" s="16">
        <f t="shared" si="104"/>
        <v>250</v>
      </c>
      <c r="AK124" s="3">
        <f t="shared" si="105"/>
        <v>175</v>
      </c>
      <c r="AL124" s="204">
        <f t="shared" si="106"/>
        <v>175</v>
      </c>
    </row>
    <row r="125" spans="1:47" ht="13.5" hidden="1" outlineLevel="1" x14ac:dyDescent="0.15">
      <c r="A125" s="26">
        <v>4003</v>
      </c>
      <c r="B125" s="20" t="s">
        <v>238</v>
      </c>
      <c r="C125" s="16">
        <v>400</v>
      </c>
      <c r="D125" s="3">
        <v>20</v>
      </c>
      <c r="E125" s="3">
        <v>10</v>
      </c>
      <c r="F125" s="131" t="s">
        <v>200</v>
      </c>
      <c r="G125" s="104" t="s">
        <v>497</v>
      </c>
      <c r="H125" s="104" t="s">
        <v>498</v>
      </c>
      <c r="I125" s="21">
        <f t="shared" si="88"/>
        <v>17940</v>
      </c>
      <c r="J125" s="3">
        <v>21000</v>
      </c>
      <c r="K125" s="15"/>
      <c r="L125" s="15">
        <v>0.2</v>
      </c>
      <c r="M125" s="58"/>
      <c r="N125" s="58">
        <v>0.03</v>
      </c>
      <c r="O125" s="92">
        <f t="shared" si="89"/>
        <v>23.411371237458198</v>
      </c>
      <c r="P125" s="92" t="e">
        <f t="shared" si="90"/>
        <v>#REF!</v>
      </c>
      <c r="Q125" s="92" t="e">
        <f t="shared" si="91"/>
        <v>#REF!</v>
      </c>
      <c r="R125" s="92">
        <f t="shared" si="92"/>
        <v>0</v>
      </c>
      <c r="S125" s="92" t="e">
        <f t="shared" si="93"/>
        <v>#REF!</v>
      </c>
      <c r="T125" s="3" t="e">
        <f>#REF!</f>
        <v>#REF!</v>
      </c>
      <c r="U125" s="3" t="e">
        <f>#REF!*D125</f>
        <v>#REF!</v>
      </c>
      <c r="V125" s="3">
        <f t="shared" si="94"/>
        <v>24</v>
      </c>
      <c r="W125" s="37" t="e">
        <f t="shared" si="95"/>
        <v>#REF!</v>
      </c>
      <c r="X125" s="60" t="e">
        <f>#REF!</f>
        <v>#REF!</v>
      </c>
      <c r="Y125" s="37" t="e">
        <f t="shared" si="96"/>
        <v>#REF!</v>
      </c>
      <c r="Z125" s="16" t="e">
        <f t="shared" si="97"/>
        <v>#REF!</v>
      </c>
      <c r="AA125" s="36" t="e">
        <f t="shared" si="98"/>
        <v>#REF!</v>
      </c>
      <c r="AC125" s="16" t="e">
        <f t="shared" si="99"/>
        <v>#REF!</v>
      </c>
      <c r="AD125" s="3" t="e">
        <f t="shared" si="100"/>
        <v>#REF!</v>
      </c>
      <c r="AE125" s="97" t="e">
        <f t="shared" si="100"/>
        <v>#REF!</v>
      </c>
      <c r="AF125" s="97" t="e">
        <f t="shared" si="101"/>
        <v>#REF!</v>
      </c>
      <c r="AG125" s="3" t="e">
        <f t="shared" si="102"/>
        <v>#REF!</v>
      </c>
      <c r="AH125" s="16" t="e">
        <f t="shared" si="103"/>
        <v>#REF!</v>
      </c>
      <c r="AI125" s="16">
        <f t="shared" si="104"/>
        <v>400</v>
      </c>
      <c r="AK125" s="3">
        <f t="shared" si="105"/>
        <v>280</v>
      </c>
      <c r="AL125" s="204">
        <f t="shared" si="106"/>
        <v>280</v>
      </c>
    </row>
    <row r="126" spans="1:47" ht="13.5" hidden="1" outlineLevel="1" x14ac:dyDescent="0.15">
      <c r="A126" s="26">
        <v>4004</v>
      </c>
      <c r="B126" s="20" t="s">
        <v>18</v>
      </c>
      <c r="C126" s="16">
        <v>500</v>
      </c>
      <c r="D126" s="3">
        <v>20</v>
      </c>
      <c r="E126" s="3">
        <v>10</v>
      </c>
      <c r="F126" s="131" t="s">
        <v>200</v>
      </c>
      <c r="G126" s="104" t="s">
        <v>497</v>
      </c>
      <c r="H126" s="104" t="s">
        <v>498</v>
      </c>
      <c r="I126" s="21">
        <f t="shared" si="88"/>
        <v>17940</v>
      </c>
      <c r="J126" s="3">
        <v>21000</v>
      </c>
      <c r="K126" s="15"/>
      <c r="L126" s="15">
        <v>0.2</v>
      </c>
      <c r="M126" s="58"/>
      <c r="N126" s="58">
        <v>0.03</v>
      </c>
      <c r="O126" s="92">
        <f t="shared" si="89"/>
        <v>23.411371237458198</v>
      </c>
      <c r="P126" s="92" t="e">
        <f t="shared" si="90"/>
        <v>#REF!</v>
      </c>
      <c r="Q126" s="92" t="e">
        <f t="shared" si="91"/>
        <v>#REF!</v>
      </c>
      <c r="R126" s="92">
        <f t="shared" si="92"/>
        <v>0</v>
      </c>
      <c r="S126" s="92" t="e">
        <f t="shared" si="93"/>
        <v>#REF!</v>
      </c>
      <c r="T126" s="3" t="e">
        <f>#REF!</f>
        <v>#REF!</v>
      </c>
      <c r="U126" s="3" t="e">
        <f>#REF!*D126</f>
        <v>#REF!</v>
      </c>
      <c r="V126" s="3">
        <f t="shared" si="94"/>
        <v>30</v>
      </c>
      <c r="W126" s="37" t="e">
        <f t="shared" si="95"/>
        <v>#REF!</v>
      </c>
      <c r="X126" s="60" t="e">
        <f>#REF!</f>
        <v>#REF!</v>
      </c>
      <c r="Y126" s="37" t="e">
        <f t="shared" si="96"/>
        <v>#REF!</v>
      </c>
      <c r="Z126" s="16" t="e">
        <f t="shared" si="97"/>
        <v>#REF!</v>
      </c>
      <c r="AA126" s="36" t="e">
        <f t="shared" si="98"/>
        <v>#REF!</v>
      </c>
      <c r="AC126" s="16" t="e">
        <f t="shared" si="99"/>
        <v>#REF!</v>
      </c>
      <c r="AD126" s="3" t="e">
        <f t="shared" si="100"/>
        <v>#REF!</v>
      </c>
      <c r="AE126" s="97" t="e">
        <f t="shared" si="100"/>
        <v>#REF!</v>
      </c>
      <c r="AF126" s="97" t="e">
        <f t="shared" si="101"/>
        <v>#REF!</v>
      </c>
      <c r="AG126" s="3" t="e">
        <f t="shared" si="102"/>
        <v>#REF!</v>
      </c>
      <c r="AH126" s="16" t="e">
        <f t="shared" si="103"/>
        <v>#REF!</v>
      </c>
      <c r="AI126" s="16">
        <f t="shared" si="104"/>
        <v>500</v>
      </c>
      <c r="AK126" s="3">
        <f t="shared" si="105"/>
        <v>350</v>
      </c>
      <c r="AL126" s="204">
        <f t="shared" si="106"/>
        <v>350</v>
      </c>
    </row>
    <row r="127" spans="1:47" ht="13.5" hidden="1" outlineLevel="1" x14ac:dyDescent="0.15">
      <c r="A127" s="26">
        <v>4005</v>
      </c>
      <c r="B127" s="20" t="s">
        <v>19</v>
      </c>
      <c r="C127" s="16">
        <v>520</v>
      </c>
      <c r="D127" s="3">
        <v>20</v>
      </c>
      <c r="E127" s="3">
        <v>10</v>
      </c>
      <c r="F127" s="131" t="s">
        <v>200</v>
      </c>
      <c r="G127" s="104" t="s">
        <v>497</v>
      </c>
      <c r="H127" s="104" t="s">
        <v>498</v>
      </c>
      <c r="I127" s="21">
        <f t="shared" si="88"/>
        <v>17940</v>
      </c>
      <c r="J127" s="3">
        <v>21000</v>
      </c>
      <c r="K127" s="15"/>
      <c r="L127" s="15">
        <v>0.2</v>
      </c>
      <c r="M127" s="58"/>
      <c r="N127" s="58">
        <v>0.03</v>
      </c>
      <c r="O127" s="92">
        <f t="shared" si="89"/>
        <v>23.411371237458198</v>
      </c>
      <c r="P127" s="92" t="e">
        <f t="shared" si="90"/>
        <v>#REF!</v>
      </c>
      <c r="Q127" s="92" t="e">
        <f t="shared" si="91"/>
        <v>#REF!</v>
      </c>
      <c r="R127" s="92">
        <f t="shared" si="92"/>
        <v>0</v>
      </c>
      <c r="S127" s="92" t="e">
        <f t="shared" si="93"/>
        <v>#REF!</v>
      </c>
      <c r="T127" s="3" t="e">
        <f>#REF!</f>
        <v>#REF!</v>
      </c>
      <c r="U127" s="3" t="e">
        <f>#REF!*D127</f>
        <v>#REF!</v>
      </c>
      <c r="V127" s="3">
        <f t="shared" si="94"/>
        <v>31.2</v>
      </c>
      <c r="W127" s="37" t="e">
        <f t="shared" si="95"/>
        <v>#REF!</v>
      </c>
      <c r="X127" s="60" t="e">
        <f>#REF!</f>
        <v>#REF!</v>
      </c>
      <c r="Y127" s="37" t="e">
        <f t="shared" si="96"/>
        <v>#REF!</v>
      </c>
      <c r="Z127" s="16" t="e">
        <f t="shared" si="97"/>
        <v>#REF!</v>
      </c>
      <c r="AA127" s="36" t="e">
        <f t="shared" si="98"/>
        <v>#REF!</v>
      </c>
      <c r="AC127" s="16" t="e">
        <f t="shared" si="99"/>
        <v>#REF!</v>
      </c>
      <c r="AD127" s="3" t="e">
        <f t="shared" si="100"/>
        <v>#REF!</v>
      </c>
      <c r="AE127" s="97" t="e">
        <f t="shared" si="100"/>
        <v>#REF!</v>
      </c>
      <c r="AF127" s="97" t="e">
        <f t="shared" si="101"/>
        <v>#REF!</v>
      </c>
      <c r="AG127" s="3" t="e">
        <f t="shared" si="102"/>
        <v>#REF!</v>
      </c>
      <c r="AH127" s="16" t="e">
        <f t="shared" si="103"/>
        <v>#REF!</v>
      </c>
      <c r="AI127" s="16">
        <f t="shared" si="104"/>
        <v>520</v>
      </c>
      <c r="AK127" s="3">
        <f t="shared" si="105"/>
        <v>365</v>
      </c>
      <c r="AL127" s="204">
        <f t="shared" si="106"/>
        <v>364</v>
      </c>
    </row>
    <row r="128" spans="1:47" ht="13.5" hidden="1" outlineLevel="1" x14ac:dyDescent="0.15">
      <c r="A128" s="26">
        <v>4006</v>
      </c>
      <c r="B128" s="20" t="s">
        <v>20</v>
      </c>
      <c r="C128" s="16">
        <v>410</v>
      </c>
      <c r="D128" s="3">
        <v>20</v>
      </c>
      <c r="E128" s="3">
        <v>10</v>
      </c>
      <c r="F128" s="131" t="s">
        <v>200</v>
      </c>
      <c r="G128" s="104" t="s">
        <v>497</v>
      </c>
      <c r="H128" s="104" t="s">
        <v>498</v>
      </c>
      <c r="I128" s="21">
        <f t="shared" si="88"/>
        <v>17940</v>
      </c>
      <c r="J128" s="3">
        <v>21000</v>
      </c>
      <c r="K128" s="15"/>
      <c r="L128" s="15">
        <v>0.2</v>
      </c>
      <c r="M128" s="58"/>
      <c r="N128" s="58">
        <v>0.03</v>
      </c>
      <c r="O128" s="92">
        <f t="shared" si="89"/>
        <v>23.411371237458198</v>
      </c>
      <c r="P128" s="92" t="e">
        <f t="shared" si="90"/>
        <v>#REF!</v>
      </c>
      <c r="Q128" s="92" t="e">
        <f t="shared" si="91"/>
        <v>#REF!</v>
      </c>
      <c r="R128" s="92">
        <f t="shared" si="92"/>
        <v>0</v>
      </c>
      <c r="S128" s="92" t="e">
        <f t="shared" si="93"/>
        <v>#REF!</v>
      </c>
      <c r="T128" s="3" t="e">
        <f>#REF!</f>
        <v>#REF!</v>
      </c>
      <c r="U128" s="3" t="e">
        <f>#REF!*D128</f>
        <v>#REF!</v>
      </c>
      <c r="V128" s="3">
        <f t="shared" si="94"/>
        <v>24.599999999999998</v>
      </c>
      <c r="W128" s="37" t="e">
        <f t="shared" si="95"/>
        <v>#REF!</v>
      </c>
      <c r="X128" s="60" t="e">
        <f>#REF!</f>
        <v>#REF!</v>
      </c>
      <c r="Y128" s="37" t="e">
        <f t="shared" si="96"/>
        <v>#REF!</v>
      </c>
      <c r="Z128" s="16" t="e">
        <f t="shared" si="97"/>
        <v>#REF!</v>
      </c>
      <c r="AA128" s="36" t="e">
        <f t="shared" si="98"/>
        <v>#REF!</v>
      </c>
      <c r="AC128" s="16" t="e">
        <f t="shared" si="99"/>
        <v>#REF!</v>
      </c>
      <c r="AD128" s="3" t="e">
        <f t="shared" si="100"/>
        <v>#REF!</v>
      </c>
      <c r="AE128" s="97" t="e">
        <f t="shared" si="100"/>
        <v>#REF!</v>
      </c>
      <c r="AF128" s="97" t="e">
        <f t="shared" si="101"/>
        <v>#REF!</v>
      </c>
      <c r="AG128" s="3" t="e">
        <f t="shared" si="102"/>
        <v>#REF!</v>
      </c>
      <c r="AH128" s="16" t="e">
        <f t="shared" si="103"/>
        <v>#REF!</v>
      </c>
      <c r="AI128" s="16">
        <f t="shared" si="104"/>
        <v>410</v>
      </c>
      <c r="AK128" s="3">
        <f t="shared" si="105"/>
        <v>290</v>
      </c>
      <c r="AL128" s="204">
        <f t="shared" si="106"/>
        <v>287</v>
      </c>
    </row>
    <row r="129" spans="1:38" ht="13.5" hidden="1" outlineLevel="1" x14ac:dyDescent="0.15">
      <c r="A129" s="26">
        <v>40045</v>
      </c>
      <c r="B129" s="62" t="s">
        <v>187</v>
      </c>
      <c r="C129" s="16">
        <v>1000</v>
      </c>
      <c r="D129" s="3">
        <v>20</v>
      </c>
      <c r="E129" s="3">
        <v>15</v>
      </c>
      <c r="F129" s="131" t="s">
        <v>200</v>
      </c>
      <c r="G129" s="104" t="s">
        <v>497</v>
      </c>
      <c r="H129" s="104" t="s">
        <v>498</v>
      </c>
      <c r="I129" s="21">
        <f t="shared" si="88"/>
        <v>17940</v>
      </c>
      <c r="J129" s="3">
        <v>21000</v>
      </c>
      <c r="K129" s="15"/>
      <c r="L129" s="15">
        <v>0.2</v>
      </c>
      <c r="M129" s="58"/>
      <c r="N129" s="58">
        <v>0.03</v>
      </c>
      <c r="O129" s="92">
        <f t="shared" si="89"/>
        <v>23.411371237458198</v>
      </c>
      <c r="P129" s="92" t="e">
        <f t="shared" si="90"/>
        <v>#REF!</v>
      </c>
      <c r="Q129" s="92" t="e">
        <f t="shared" si="91"/>
        <v>#REF!</v>
      </c>
      <c r="R129" s="92">
        <f t="shared" si="92"/>
        <v>0</v>
      </c>
      <c r="S129" s="92" t="e">
        <f t="shared" si="93"/>
        <v>#REF!</v>
      </c>
      <c r="T129" s="3" t="e">
        <f>#REF!</f>
        <v>#REF!</v>
      </c>
      <c r="U129" s="3" t="e">
        <f>#REF!*D129</f>
        <v>#REF!</v>
      </c>
      <c r="V129" s="3">
        <f t="shared" si="94"/>
        <v>60</v>
      </c>
      <c r="W129" s="37" t="e">
        <f t="shared" si="95"/>
        <v>#REF!</v>
      </c>
      <c r="X129" s="60" t="e">
        <f>#REF!</f>
        <v>#REF!</v>
      </c>
      <c r="Y129" s="37" t="e">
        <f t="shared" si="96"/>
        <v>#REF!</v>
      </c>
      <c r="Z129" s="16" t="e">
        <f t="shared" si="97"/>
        <v>#REF!</v>
      </c>
      <c r="AA129" s="36" t="e">
        <f t="shared" si="98"/>
        <v>#REF!</v>
      </c>
      <c r="AC129" s="16" t="e">
        <f t="shared" si="99"/>
        <v>#REF!</v>
      </c>
      <c r="AD129" s="3" t="e">
        <f t="shared" si="100"/>
        <v>#REF!</v>
      </c>
      <c r="AE129" s="97" t="e">
        <f t="shared" si="100"/>
        <v>#REF!</v>
      </c>
      <c r="AF129" s="97" t="e">
        <f t="shared" si="101"/>
        <v>#REF!</v>
      </c>
      <c r="AG129" s="3" t="e">
        <f t="shared" si="102"/>
        <v>#REF!</v>
      </c>
      <c r="AH129" s="16" t="e">
        <f t="shared" si="103"/>
        <v>#REF!</v>
      </c>
      <c r="AI129" s="16">
        <f t="shared" si="104"/>
        <v>1000</v>
      </c>
      <c r="AK129" s="3">
        <f t="shared" si="105"/>
        <v>700</v>
      </c>
      <c r="AL129" s="204">
        <f t="shared" si="106"/>
        <v>700</v>
      </c>
    </row>
    <row r="130" spans="1:38" ht="13.5" hidden="1" outlineLevel="1" x14ac:dyDescent="0.15">
      <c r="A130" s="26">
        <v>40046</v>
      </c>
      <c r="B130" s="62" t="s">
        <v>188</v>
      </c>
      <c r="C130" s="16">
        <v>540</v>
      </c>
      <c r="D130" s="3">
        <v>20</v>
      </c>
      <c r="E130" s="3">
        <v>15</v>
      </c>
      <c r="F130" s="131" t="s">
        <v>200</v>
      </c>
      <c r="G130" s="104" t="s">
        <v>497</v>
      </c>
      <c r="H130" s="104" t="s">
        <v>498</v>
      </c>
      <c r="I130" s="21">
        <f t="shared" si="88"/>
        <v>17940</v>
      </c>
      <c r="J130" s="3">
        <v>21000</v>
      </c>
      <c r="K130" s="15"/>
      <c r="L130" s="15">
        <v>0.2</v>
      </c>
      <c r="M130" s="58"/>
      <c r="N130" s="58">
        <v>0.03</v>
      </c>
      <c r="O130" s="92">
        <f t="shared" si="89"/>
        <v>23.411371237458198</v>
      </c>
      <c r="P130" s="92" t="e">
        <f t="shared" si="90"/>
        <v>#REF!</v>
      </c>
      <c r="Q130" s="92" t="e">
        <f t="shared" si="91"/>
        <v>#REF!</v>
      </c>
      <c r="R130" s="92">
        <f t="shared" si="92"/>
        <v>0</v>
      </c>
      <c r="S130" s="92" t="e">
        <f t="shared" si="93"/>
        <v>#REF!</v>
      </c>
      <c r="T130" s="3" t="e">
        <f>#REF!</f>
        <v>#REF!</v>
      </c>
      <c r="U130" s="3" t="e">
        <f>#REF!*D130</f>
        <v>#REF!</v>
      </c>
      <c r="V130" s="3">
        <f t="shared" si="94"/>
        <v>32.4</v>
      </c>
      <c r="W130" s="37" t="e">
        <f t="shared" si="95"/>
        <v>#REF!</v>
      </c>
      <c r="X130" s="60" t="e">
        <f>#REF!</f>
        <v>#REF!</v>
      </c>
      <c r="Y130" s="37" t="e">
        <f t="shared" si="96"/>
        <v>#REF!</v>
      </c>
      <c r="Z130" s="16" t="e">
        <f t="shared" si="97"/>
        <v>#REF!</v>
      </c>
      <c r="AA130" s="36" t="e">
        <f t="shared" si="98"/>
        <v>#REF!</v>
      </c>
      <c r="AC130" s="16" t="e">
        <f t="shared" si="99"/>
        <v>#REF!</v>
      </c>
      <c r="AD130" s="3" t="e">
        <f t="shared" si="100"/>
        <v>#REF!</v>
      </c>
      <c r="AE130" s="97" t="e">
        <f t="shared" si="100"/>
        <v>#REF!</v>
      </c>
      <c r="AF130" s="97" t="e">
        <f t="shared" si="101"/>
        <v>#REF!</v>
      </c>
      <c r="AG130" s="3" t="e">
        <f t="shared" si="102"/>
        <v>#REF!</v>
      </c>
      <c r="AH130" s="16" t="e">
        <f t="shared" si="103"/>
        <v>#REF!</v>
      </c>
      <c r="AI130" s="16">
        <f t="shared" si="104"/>
        <v>540</v>
      </c>
      <c r="AK130" s="3">
        <f t="shared" si="105"/>
        <v>380</v>
      </c>
      <c r="AL130" s="204">
        <f t="shared" si="106"/>
        <v>378</v>
      </c>
    </row>
    <row r="131" spans="1:38" ht="13.5" hidden="1" outlineLevel="1" x14ac:dyDescent="0.15">
      <c r="A131" s="26">
        <v>40047</v>
      </c>
      <c r="B131" s="62" t="s">
        <v>189</v>
      </c>
      <c r="C131" s="16">
        <v>550</v>
      </c>
      <c r="D131" s="3">
        <v>20</v>
      </c>
      <c r="E131" s="3">
        <v>15</v>
      </c>
      <c r="F131" s="131" t="s">
        <v>200</v>
      </c>
      <c r="G131" s="104" t="s">
        <v>497</v>
      </c>
      <c r="H131" s="104" t="s">
        <v>498</v>
      </c>
      <c r="I131" s="21">
        <f t="shared" si="88"/>
        <v>17940</v>
      </c>
      <c r="J131" s="3">
        <v>21000</v>
      </c>
      <c r="K131" s="15"/>
      <c r="L131" s="15">
        <v>0.2</v>
      </c>
      <c r="M131" s="58"/>
      <c r="N131" s="58">
        <v>0.03</v>
      </c>
      <c r="O131" s="92">
        <f t="shared" si="89"/>
        <v>23.411371237458198</v>
      </c>
      <c r="P131" s="92" t="e">
        <f t="shared" si="90"/>
        <v>#REF!</v>
      </c>
      <c r="Q131" s="92" t="e">
        <f t="shared" si="91"/>
        <v>#REF!</v>
      </c>
      <c r="R131" s="92">
        <f t="shared" si="92"/>
        <v>0</v>
      </c>
      <c r="S131" s="92" t="e">
        <f t="shared" si="93"/>
        <v>#REF!</v>
      </c>
      <c r="T131" s="3" t="e">
        <f>#REF!</f>
        <v>#REF!</v>
      </c>
      <c r="U131" s="3" t="e">
        <f>#REF!*D131</f>
        <v>#REF!</v>
      </c>
      <c r="V131" s="3">
        <f t="shared" si="94"/>
        <v>33</v>
      </c>
      <c r="W131" s="37" t="e">
        <f t="shared" si="95"/>
        <v>#REF!</v>
      </c>
      <c r="X131" s="60" t="e">
        <f>#REF!</f>
        <v>#REF!</v>
      </c>
      <c r="Y131" s="37" t="e">
        <f t="shared" si="96"/>
        <v>#REF!</v>
      </c>
      <c r="Z131" s="16" t="e">
        <f t="shared" si="97"/>
        <v>#REF!</v>
      </c>
      <c r="AA131" s="36" t="e">
        <f t="shared" si="98"/>
        <v>#REF!</v>
      </c>
      <c r="AC131" s="16" t="e">
        <f t="shared" si="99"/>
        <v>#REF!</v>
      </c>
      <c r="AD131" s="3" t="e">
        <f t="shared" si="100"/>
        <v>#REF!</v>
      </c>
      <c r="AE131" s="97" t="e">
        <f t="shared" si="100"/>
        <v>#REF!</v>
      </c>
      <c r="AF131" s="97" t="e">
        <f t="shared" si="101"/>
        <v>#REF!</v>
      </c>
      <c r="AG131" s="3" t="e">
        <f t="shared" si="102"/>
        <v>#REF!</v>
      </c>
      <c r="AH131" s="16" t="e">
        <f t="shared" si="103"/>
        <v>#REF!</v>
      </c>
      <c r="AI131" s="16">
        <f t="shared" si="104"/>
        <v>550</v>
      </c>
      <c r="AK131" s="3">
        <f t="shared" si="105"/>
        <v>385</v>
      </c>
      <c r="AL131" s="204">
        <f t="shared" si="106"/>
        <v>385</v>
      </c>
    </row>
    <row r="132" spans="1:38" ht="13.5" hidden="1" outlineLevel="1" x14ac:dyDescent="0.15">
      <c r="A132" s="26">
        <v>4007</v>
      </c>
      <c r="B132" s="20" t="s">
        <v>21</v>
      </c>
      <c r="C132" s="16">
        <v>480</v>
      </c>
      <c r="D132" s="3">
        <v>20</v>
      </c>
      <c r="E132" s="3">
        <v>10</v>
      </c>
      <c r="F132" s="131" t="s">
        <v>200</v>
      </c>
      <c r="G132" s="104" t="s">
        <v>497</v>
      </c>
      <c r="H132" s="104" t="s">
        <v>498</v>
      </c>
      <c r="I132" s="21">
        <f t="shared" si="88"/>
        <v>17940</v>
      </c>
      <c r="J132" s="3">
        <v>21000</v>
      </c>
      <c r="K132" s="15"/>
      <c r="L132" s="15">
        <v>0.2</v>
      </c>
      <c r="M132" s="58"/>
      <c r="N132" s="58">
        <v>0.03</v>
      </c>
      <c r="O132" s="92">
        <f t="shared" si="89"/>
        <v>23.411371237458198</v>
      </c>
      <c r="P132" s="92" t="e">
        <f t="shared" si="90"/>
        <v>#REF!</v>
      </c>
      <c r="Q132" s="92" t="e">
        <f t="shared" si="91"/>
        <v>#REF!</v>
      </c>
      <c r="R132" s="92">
        <f t="shared" si="92"/>
        <v>0</v>
      </c>
      <c r="S132" s="92" t="e">
        <f t="shared" si="93"/>
        <v>#REF!</v>
      </c>
      <c r="T132" s="3" t="e">
        <f>#REF!</f>
        <v>#REF!</v>
      </c>
      <c r="U132" s="3" t="e">
        <f>#REF!*D132</f>
        <v>#REF!</v>
      </c>
      <c r="V132" s="3">
        <f t="shared" si="94"/>
        <v>28.799999999999997</v>
      </c>
      <c r="W132" s="37" t="e">
        <f t="shared" si="95"/>
        <v>#REF!</v>
      </c>
      <c r="X132" s="60" t="e">
        <f>#REF!</f>
        <v>#REF!</v>
      </c>
      <c r="Y132" s="37" t="e">
        <f t="shared" si="96"/>
        <v>#REF!</v>
      </c>
      <c r="Z132" s="16" t="e">
        <f t="shared" si="97"/>
        <v>#REF!</v>
      </c>
      <c r="AA132" s="36" t="e">
        <f t="shared" si="98"/>
        <v>#REF!</v>
      </c>
      <c r="AC132" s="16" t="e">
        <f t="shared" si="99"/>
        <v>#REF!</v>
      </c>
      <c r="AD132" s="3" t="e">
        <f t="shared" si="100"/>
        <v>#REF!</v>
      </c>
      <c r="AE132" s="97" t="e">
        <f t="shared" si="100"/>
        <v>#REF!</v>
      </c>
      <c r="AF132" s="97" t="e">
        <f t="shared" si="101"/>
        <v>#REF!</v>
      </c>
      <c r="AG132" s="3" t="e">
        <f t="shared" si="102"/>
        <v>#REF!</v>
      </c>
      <c r="AH132" s="16" t="e">
        <f t="shared" si="103"/>
        <v>#REF!</v>
      </c>
      <c r="AI132" s="16">
        <f t="shared" si="104"/>
        <v>480</v>
      </c>
      <c r="AK132" s="3">
        <f t="shared" si="105"/>
        <v>340</v>
      </c>
      <c r="AL132" s="204">
        <f t="shared" si="106"/>
        <v>336</v>
      </c>
    </row>
    <row r="133" spans="1:38" ht="13.5" hidden="1" outlineLevel="1" x14ac:dyDescent="0.15">
      <c r="A133" s="26">
        <v>40083</v>
      </c>
      <c r="B133" s="20" t="s">
        <v>517</v>
      </c>
      <c r="C133" s="16">
        <v>2500</v>
      </c>
      <c r="D133" s="3">
        <v>20</v>
      </c>
      <c r="E133" s="3">
        <v>10</v>
      </c>
      <c r="F133" s="131" t="s">
        <v>200</v>
      </c>
      <c r="G133" s="104" t="s">
        <v>497</v>
      </c>
      <c r="H133" s="104" t="s">
        <v>498</v>
      </c>
      <c r="I133" s="21">
        <f t="shared" si="88"/>
        <v>17940</v>
      </c>
      <c r="J133" s="3">
        <v>21000</v>
      </c>
      <c r="K133" s="15"/>
      <c r="L133" s="15">
        <v>0.2</v>
      </c>
      <c r="M133" s="58"/>
      <c r="N133" s="58">
        <v>0.03</v>
      </c>
      <c r="O133" s="92">
        <f t="shared" si="89"/>
        <v>23.411371237458198</v>
      </c>
      <c r="P133" s="92" t="e">
        <f t="shared" si="90"/>
        <v>#REF!</v>
      </c>
      <c r="Q133" s="92" t="e">
        <f t="shared" si="91"/>
        <v>#REF!</v>
      </c>
      <c r="R133" s="92">
        <f t="shared" si="92"/>
        <v>0</v>
      </c>
      <c r="S133" s="92" t="e">
        <f t="shared" si="93"/>
        <v>#REF!</v>
      </c>
      <c r="T133" s="3" t="e">
        <f>#REF!</f>
        <v>#REF!</v>
      </c>
      <c r="U133" s="3" t="e">
        <f>#REF!*D133</f>
        <v>#REF!</v>
      </c>
      <c r="V133" s="3">
        <f t="shared" si="94"/>
        <v>150</v>
      </c>
      <c r="W133" s="37" t="e">
        <f t="shared" si="95"/>
        <v>#REF!</v>
      </c>
      <c r="X133" s="60" t="e">
        <f>#REF!</f>
        <v>#REF!</v>
      </c>
      <c r="Y133" s="37" t="e">
        <f t="shared" si="96"/>
        <v>#REF!</v>
      </c>
      <c r="Z133" s="16" t="e">
        <f t="shared" si="97"/>
        <v>#REF!</v>
      </c>
      <c r="AA133" s="36" t="e">
        <f t="shared" si="98"/>
        <v>#REF!</v>
      </c>
      <c r="AC133" s="16" t="e">
        <f t="shared" si="99"/>
        <v>#REF!</v>
      </c>
      <c r="AD133" s="3" t="e">
        <f t="shared" si="100"/>
        <v>#REF!</v>
      </c>
      <c r="AE133" s="97" t="e">
        <f t="shared" si="100"/>
        <v>#REF!</v>
      </c>
      <c r="AF133" s="97" t="e">
        <f t="shared" si="101"/>
        <v>#REF!</v>
      </c>
      <c r="AG133" s="3" t="e">
        <f t="shared" si="102"/>
        <v>#REF!</v>
      </c>
      <c r="AH133" s="16" t="e">
        <f t="shared" si="103"/>
        <v>#REF!</v>
      </c>
      <c r="AI133" s="16">
        <f t="shared" si="104"/>
        <v>2500</v>
      </c>
      <c r="AK133" s="3">
        <f t="shared" si="105"/>
        <v>1750</v>
      </c>
      <c r="AL133" s="204">
        <f t="shared" si="106"/>
        <v>1750</v>
      </c>
    </row>
    <row r="134" spans="1:38" ht="13.5" hidden="1" outlineLevel="1" x14ac:dyDescent="0.15">
      <c r="A134" s="26">
        <v>40084</v>
      </c>
      <c r="B134" s="20" t="s">
        <v>518</v>
      </c>
      <c r="C134" s="16">
        <v>2000</v>
      </c>
      <c r="D134" s="3">
        <v>20</v>
      </c>
      <c r="E134" s="3">
        <v>10</v>
      </c>
      <c r="F134" s="131" t="s">
        <v>200</v>
      </c>
      <c r="G134" s="104" t="s">
        <v>497</v>
      </c>
      <c r="H134" s="104" t="s">
        <v>498</v>
      </c>
      <c r="I134" s="21">
        <f t="shared" si="88"/>
        <v>17940</v>
      </c>
      <c r="J134" s="3">
        <v>21000</v>
      </c>
      <c r="K134" s="15"/>
      <c r="L134" s="15">
        <v>0.2</v>
      </c>
      <c r="M134" s="58"/>
      <c r="N134" s="58">
        <v>0.03</v>
      </c>
      <c r="O134" s="92">
        <f t="shared" si="89"/>
        <v>23.411371237458198</v>
      </c>
      <c r="P134" s="92" t="e">
        <f t="shared" si="90"/>
        <v>#REF!</v>
      </c>
      <c r="Q134" s="92" t="e">
        <f t="shared" si="91"/>
        <v>#REF!</v>
      </c>
      <c r="R134" s="92">
        <f t="shared" si="92"/>
        <v>0</v>
      </c>
      <c r="S134" s="92" t="e">
        <f t="shared" si="93"/>
        <v>#REF!</v>
      </c>
      <c r="T134" s="3" t="e">
        <f>#REF!</f>
        <v>#REF!</v>
      </c>
      <c r="U134" s="3" t="e">
        <f>#REF!*D134</f>
        <v>#REF!</v>
      </c>
      <c r="V134" s="3">
        <f t="shared" si="94"/>
        <v>120</v>
      </c>
      <c r="W134" s="37" t="e">
        <f t="shared" si="95"/>
        <v>#REF!</v>
      </c>
      <c r="X134" s="60" t="e">
        <f>#REF!</f>
        <v>#REF!</v>
      </c>
      <c r="Y134" s="37" t="e">
        <f t="shared" si="96"/>
        <v>#REF!</v>
      </c>
      <c r="Z134" s="16" t="e">
        <f t="shared" si="97"/>
        <v>#REF!</v>
      </c>
      <c r="AA134" s="36" t="e">
        <f t="shared" si="98"/>
        <v>#REF!</v>
      </c>
      <c r="AC134" s="16" t="e">
        <f t="shared" si="99"/>
        <v>#REF!</v>
      </c>
      <c r="AD134" s="3" t="e">
        <f t="shared" si="100"/>
        <v>#REF!</v>
      </c>
      <c r="AE134" s="97" t="e">
        <f t="shared" si="100"/>
        <v>#REF!</v>
      </c>
      <c r="AF134" s="97" t="e">
        <f t="shared" si="101"/>
        <v>#REF!</v>
      </c>
      <c r="AG134" s="3" t="e">
        <f t="shared" si="102"/>
        <v>#REF!</v>
      </c>
      <c r="AH134" s="16" t="e">
        <f t="shared" si="103"/>
        <v>#REF!</v>
      </c>
      <c r="AI134" s="16">
        <f t="shared" si="104"/>
        <v>2000</v>
      </c>
      <c r="AK134" s="3">
        <f t="shared" si="105"/>
        <v>1400</v>
      </c>
      <c r="AL134" s="204">
        <f t="shared" si="106"/>
        <v>1400</v>
      </c>
    </row>
    <row r="135" spans="1:38" ht="25.5" hidden="1" outlineLevel="1" x14ac:dyDescent="0.15">
      <c r="A135" s="26">
        <v>40085</v>
      </c>
      <c r="B135" s="20" t="s">
        <v>519</v>
      </c>
      <c r="C135" s="16">
        <v>1000</v>
      </c>
      <c r="D135" s="3">
        <v>20</v>
      </c>
      <c r="E135" s="3">
        <v>10</v>
      </c>
      <c r="F135" s="131" t="s">
        <v>200</v>
      </c>
      <c r="G135" s="104" t="s">
        <v>497</v>
      </c>
      <c r="H135" s="104" t="s">
        <v>498</v>
      </c>
      <c r="I135" s="21">
        <f t="shared" si="88"/>
        <v>17940</v>
      </c>
      <c r="J135" s="3">
        <v>21000</v>
      </c>
      <c r="K135" s="15"/>
      <c r="L135" s="15">
        <v>0.2</v>
      </c>
      <c r="M135" s="58"/>
      <c r="N135" s="58">
        <v>0.03</v>
      </c>
      <c r="O135" s="92">
        <f t="shared" si="89"/>
        <v>23.411371237458198</v>
      </c>
      <c r="P135" s="92" t="e">
        <f t="shared" si="90"/>
        <v>#REF!</v>
      </c>
      <c r="Q135" s="92" t="e">
        <f t="shared" si="91"/>
        <v>#REF!</v>
      </c>
      <c r="R135" s="92">
        <f t="shared" si="92"/>
        <v>0</v>
      </c>
      <c r="S135" s="92" t="e">
        <f t="shared" si="93"/>
        <v>#REF!</v>
      </c>
      <c r="T135" s="3" t="e">
        <f>#REF!</f>
        <v>#REF!</v>
      </c>
      <c r="U135" s="3" t="e">
        <f>#REF!*D135</f>
        <v>#REF!</v>
      </c>
      <c r="V135" s="3">
        <f t="shared" si="94"/>
        <v>60</v>
      </c>
      <c r="W135" s="37" t="e">
        <f t="shared" si="95"/>
        <v>#REF!</v>
      </c>
      <c r="X135" s="60" t="e">
        <f>#REF!</f>
        <v>#REF!</v>
      </c>
      <c r="Y135" s="37" t="e">
        <f t="shared" si="96"/>
        <v>#REF!</v>
      </c>
      <c r="Z135" s="16" t="e">
        <f t="shared" si="97"/>
        <v>#REF!</v>
      </c>
      <c r="AA135" s="36" t="e">
        <f t="shared" si="98"/>
        <v>#REF!</v>
      </c>
      <c r="AC135" s="16" t="e">
        <f t="shared" si="99"/>
        <v>#REF!</v>
      </c>
      <c r="AD135" s="3" t="e">
        <f t="shared" si="100"/>
        <v>#REF!</v>
      </c>
      <c r="AE135" s="97" t="e">
        <f t="shared" si="100"/>
        <v>#REF!</v>
      </c>
      <c r="AF135" s="97" t="e">
        <f t="shared" si="101"/>
        <v>#REF!</v>
      </c>
      <c r="AG135" s="3" t="e">
        <f t="shared" si="102"/>
        <v>#REF!</v>
      </c>
      <c r="AH135" s="16" t="e">
        <f t="shared" si="103"/>
        <v>#REF!</v>
      </c>
      <c r="AI135" s="16">
        <f t="shared" si="104"/>
        <v>1000</v>
      </c>
      <c r="AK135" s="3">
        <f t="shared" si="105"/>
        <v>700</v>
      </c>
      <c r="AL135" s="204">
        <f t="shared" si="106"/>
        <v>700</v>
      </c>
    </row>
    <row r="136" spans="1:38" ht="13.5" hidden="1" outlineLevel="1" x14ac:dyDescent="0.15">
      <c r="A136" s="26">
        <v>40086</v>
      </c>
      <c r="B136" s="20" t="s">
        <v>521</v>
      </c>
      <c r="C136" s="16">
        <v>3000</v>
      </c>
      <c r="D136" s="3">
        <v>20</v>
      </c>
      <c r="E136" s="3">
        <v>10</v>
      </c>
      <c r="F136" s="131" t="s">
        <v>200</v>
      </c>
      <c r="G136" s="104" t="s">
        <v>497</v>
      </c>
      <c r="H136" s="104" t="s">
        <v>498</v>
      </c>
      <c r="I136" s="21">
        <f t="shared" si="88"/>
        <v>17940</v>
      </c>
      <c r="J136" s="3">
        <v>21000</v>
      </c>
      <c r="K136" s="15"/>
      <c r="L136" s="15">
        <v>0.2</v>
      </c>
      <c r="M136" s="58"/>
      <c r="N136" s="58">
        <v>0.03</v>
      </c>
      <c r="O136" s="92">
        <f t="shared" si="89"/>
        <v>23.411371237458198</v>
      </c>
      <c r="P136" s="92" t="e">
        <f t="shared" si="90"/>
        <v>#REF!</v>
      </c>
      <c r="Q136" s="92" t="e">
        <f t="shared" si="91"/>
        <v>#REF!</v>
      </c>
      <c r="R136" s="92">
        <f t="shared" si="92"/>
        <v>0</v>
      </c>
      <c r="S136" s="92" t="e">
        <f t="shared" si="93"/>
        <v>#REF!</v>
      </c>
      <c r="T136" s="3" t="e">
        <f>#REF!</f>
        <v>#REF!</v>
      </c>
      <c r="U136" s="3" t="e">
        <f>#REF!*D136</f>
        <v>#REF!</v>
      </c>
      <c r="V136" s="3">
        <f t="shared" si="94"/>
        <v>180</v>
      </c>
      <c r="W136" s="37" t="e">
        <f t="shared" si="95"/>
        <v>#REF!</v>
      </c>
      <c r="X136" s="60" t="e">
        <f>#REF!</f>
        <v>#REF!</v>
      </c>
      <c r="Y136" s="37" t="e">
        <f t="shared" si="96"/>
        <v>#REF!</v>
      </c>
      <c r="Z136" s="16" t="e">
        <f t="shared" si="97"/>
        <v>#REF!</v>
      </c>
      <c r="AA136" s="36" t="e">
        <f t="shared" si="98"/>
        <v>#REF!</v>
      </c>
      <c r="AC136" s="16" t="e">
        <f t="shared" si="99"/>
        <v>#REF!</v>
      </c>
      <c r="AD136" s="3" t="e">
        <f t="shared" si="100"/>
        <v>#REF!</v>
      </c>
      <c r="AE136" s="97" t="e">
        <f t="shared" si="100"/>
        <v>#REF!</v>
      </c>
      <c r="AF136" s="97" t="e">
        <f t="shared" si="101"/>
        <v>#REF!</v>
      </c>
      <c r="AG136" s="3" t="e">
        <f t="shared" si="102"/>
        <v>#REF!</v>
      </c>
      <c r="AH136" s="16" t="e">
        <f t="shared" si="103"/>
        <v>#REF!</v>
      </c>
      <c r="AI136" s="16">
        <f t="shared" si="104"/>
        <v>3000</v>
      </c>
      <c r="AK136" s="3">
        <f t="shared" si="105"/>
        <v>2100</v>
      </c>
      <c r="AL136" s="204">
        <f t="shared" si="106"/>
        <v>2100</v>
      </c>
    </row>
    <row r="137" spans="1:38" ht="13.5" hidden="1" outlineLevel="1" x14ac:dyDescent="0.15">
      <c r="A137" s="26">
        <v>40088</v>
      </c>
      <c r="B137" s="20" t="s">
        <v>522</v>
      </c>
      <c r="C137" s="16">
        <v>3000</v>
      </c>
      <c r="D137" s="3">
        <v>20</v>
      </c>
      <c r="E137" s="3">
        <v>10</v>
      </c>
      <c r="F137" s="131" t="s">
        <v>200</v>
      </c>
      <c r="G137" s="104" t="s">
        <v>497</v>
      </c>
      <c r="H137" s="104" t="s">
        <v>498</v>
      </c>
      <c r="I137" s="21">
        <f t="shared" si="88"/>
        <v>17940</v>
      </c>
      <c r="J137" s="3">
        <v>21000</v>
      </c>
      <c r="K137" s="15"/>
      <c r="L137" s="15">
        <v>0.2</v>
      </c>
      <c r="M137" s="58"/>
      <c r="N137" s="58">
        <v>0.03</v>
      </c>
      <c r="O137" s="92">
        <f t="shared" si="89"/>
        <v>23.411371237458198</v>
      </c>
      <c r="P137" s="92" t="e">
        <f t="shared" si="90"/>
        <v>#REF!</v>
      </c>
      <c r="Q137" s="92" t="e">
        <f t="shared" si="91"/>
        <v>#REF!</v>
      </c>
      <c r="R137" s="92">
        <f t="shared" si="92"/>
        <v>0</v>
      </c>
      <c r="S137" s="92" t="e">
        <f t="shared" si="93"/>
        <v>#REF!</v>
      </c>
      <c r="T137" s="3" t="e">
        <f>#REF!</f>
        <v>#REF!</v>
      </c>
      <c r="U137" s="3" t="e">
        <f>#REF!*D137</f>
        <v>#REF!</v>
      </c>
      <c r="V137" s="3">
        <f t="shared" si="94"/>
        <v>180</v>
      </c>
      <c r="W137" s="37" t="e">
        <f t="shared" si="95"/>
        <v>#REF!</v>
      </c>
      <c r="X137" s="60" t="e">
        <f>#REF!</f>
        <v>#REF!</v>
      </c>
      <c r="Y137" s="37" t="e">
        <f t="shared" si="96"/>
        <v>#REF!</v>
      </c>
      <c r="Z137" s="16" t="e">
        <f t="shared" si="97"/>
        <v>#REF!</v>
      </c>
      <c r="AA137" s="36" t="e">
        <f t="shared" si="98"/>
        <v>#REF!</v>
      </c>
      <c r="AC137" s="16" t="e">
        <f t="shared" si="99"/>
        <v>#REF!</v>
      </c>
      <c r="AD137" s="3" t="e">
        <f t="shared" si="100"/>
        <v>#REF!</v>
      </c>
      <c r="AE137" s="97" t="e">
        <f t="shared" si="100"/>
        <v>#REF!</v>
      </c>
      <c r="AF137" s="97" t="e">
        <f t="shared" si="101"/>
        <v>#REF!</v>
      </c>
      <c r="AG137" s="3" t="e">
        <f t="shared" si="102"/>
        <v>#REF!</v>
      </c>
      <c r="AH137" s="16" t="e">
        <f t="shared" si="103"/>
        <v>#REF!</v>
      </c>
      <c r="AI137" s="16">
        <f t="shared" si="104"/>
        <v>3000</v>
      </c>
      <c r="AK137" s="3">
        <f t="shared" si="105"/>
        <v>2100</v>
      </c>
      <c r="AL137" s="204">
        <f t="shared" si="106"/>
        <v>2100</v>
      </c>
    </row>
    <row r="138" spans="1:38" ht="13.5" hidden="1" outlineLevel="1" x14ac:dyDescent="0.15">
      <c r="A138" s="26">
        <v>40087</v>
      </c>
      <c r="B138" s="20" t="s">
        <v>569</v>
      </c>
      <c r="C138" s="16">
        <v>700</v>
      </c>
      <c r="D138" s="3">
        <v>30</v>
      </c>
      <c r="E138" s="3">
        <v>20</v>
      </c>
      <c r="F138" s="131" t="s">
        <v>200</v>
      </c>
      <c r="G138" s="104" t="s">
        <v>497</v>
      </c>
      <c r="H138" s="104" t="s">
        <v>498</v>
      </c>
      <c r="I138" s="21">
        <f t="shared" si="88"/>
        <v>17940</v>
      </c>
      <c r="J138" s="3">
        <v>21000</v>
      </c>
      <c r="K138" s="15"/>
      <c r="L138" s="15">
        <v>0.2</v>
      </c>
      <c r="M138" s="58"/>
      <c r="N138" s="58">
        <v>0.03</v>
      </c>
      <c r="O138" s="92">
        <f t="shared" si="89"/>
        <v>35.117056856187297</v>
      </c>
      <c r="P138" s="92" t="e">
        <f t="shared" si="90"/>
        <v>#REF!</v>
      </c>
      <c r="Q138" s="92" t="e">
        <f t="shared" si="91"/>
        <v>#REF!</v>
      </c>
      <c r="R138" s="92">
        <f t="shared" si="92"/>
        <v>0</v>
      </c>
      <c r="S138" s="92" t="e">
        <f t="shared" si="93"/>
        <v>#REF!</v>
      </c>
      <c r="T138" s="3" t="e">
        <f>#REF!</f>
        <v>#REF!</v>
      </c>
      <c r="U138" s="3" t="e">
        <f>#REF!*D138</f>
        <v>#REF!</v>
      </c>
      <c r="V138" s="3">
        <f t="shared" si="94"/>
        <v>42</v>
      </c>
      <c r="W138" s="37" t="e">
        <f t="shared" si="95"/>
        <v>#REF!</v>
      </c>
      <c r="X138" s="60" t="e">
        <f>#REF!</f>
        <v>#REF!</v>
      </c>
      <c r="Y138" s="37" t="e">
        <f t="shared" si="96"/>
        <v>#REF!</v>
      </c>
      <c r="Z138" s="16" t="e">
        <f t="shared" si="97"/>
        <v>#REF!</v>
      </c>
      <c r="AA138" s="36" t="e">
        <f t="shared" si="98"/>
        <v>#REF!</v>
      </c>
      <c r="AC138" s="16" t="e">
        <f t="shared" si="99"/>
        <v>#REF!</v>
      </c>
      <c r="AD138" s="3" t="e">
        <f t="shared" si="100"/>
        <v>#REF!</v>
      </c>
      <c r="AE138" s="97" t="e">
        <f t="shared" si="100"/>
        <v>#REF!</v>
      </c>
      <c r="AF138" s="97" t="e">
        <f t="shared" si="101"/>
        <v>#REF!</v>
      </c>
      <c r="AG138" s="3" t="e">
        <f t="shared" si="102"/>
        <v>#REF!</v>
      </c>
      <c r="AH138" s="16" t="e">
        <f t="shared" si="103"/>
        <v>#REF!</v>
      </c>
      <c r="AI138" s="16">
        <f t="shared" si="104"/>
        <v>700</v>
      </c>
      <c r="AK138" s="3">
        <f t="shared" si="105"/>
        <v>490</v>
      </c>
      <c r="AL138" s="204">
        <f t="shared" si="106"/>
        <v>489.99999999999994</v>
      </c>
    </row>
    <row r="139" spans="1:38" ht="13.5" hidden="1" outlineLevel="1" x14ac:dyDescent="0.15">
      <c r="A139" s="26">
        <v>40090</v>
      </c>
      <c r="B139" s="62" t="s">
        <v>570</v>
      </c>
      <c r="C139" s="16">
        <v>1200</v>
      </c>
      <c r="D139" s="3">
        <v>30</v>
      </c>
      <c r="E139" s="3">
        <v>20</v>
      </c>
      <c r="F139" s="131" t="s">
        <v>200</v>
      </c>
      <c r="G139" s="104" t="s">
        <v>497</v>
      </c>
      <c r="H139" s="104" t="s">
        <v>498</v>
      </c>
      <c r="I139" s="21">
        <f t="shared" si="88"/>
        <v>17940</v>
      </c>
      <c r="J139" s="3">
        <v>21000</v>
      </c>
      <c r="K139" s="15"/>
      <c r="L139" s="15">
        <v>0.2</v>
      </c>
      <c r="M139" s="58"/>
      <c r="N139" s="58">
        <v>0.03</v>
      </c>
      <c r="O139" s="92">
        <f t="shared" si="89"/>
        <v>35.117056856187297</v>
      </c>
      <c r="P139" s="92" t="e">
        <f t="shared" si="90"/>
        <v>#REF!</v>
      </c>
      <c r="Q139" s="92" t="e">
        <f t="shared" si="91"/>
        <v>#REF!</v>
      </c>
      <c r="R139" s="92">
        <f t="shared" si="92"/>
        <v>0</v>
      </c>
      <c r="S139" s="92" t="e">
        <f t="shared" si="93"/>
        <v>#REF!</v>
      </c>
      <c r="T139" s="3" t="e">
        <f>#REF!</f>
        <v>#REF!</v>
      </c>
      <c r="U139" s="3" t="e">
        <f>#REF!*D139</f>
        <v>#REF!</v>
      </c>
      <c r="V139" s="3">
        <f t="shared" si="94"/>
        <v>72</v>
      </c>
      <c r="W139" s="37" t="e">
        <f t="shared" si="95"/>
        <v>#REF!</v>
      </c>
      <c r="X139" s="60" t="e">
        <f>#REF!</f>
        <v>#REF!</v>
      </c>
      <c r="Y139" s="37" t="e">
        <f t="shared" si="96"/>
        <v>#REF!</v>
      </c>
      <c r="Z139" s="16" t="e">
        <f t="shared" si="97"/>
        <v>#REF!</v>
      </c>
      <c r="AA139" s="36" t="e">
        <f t="shared" si="98"/>
        <v>#REF!</v>
      </c>
      <c r="AC139" s="16" t="e">
        <f t="shared" si="99"/>
        <v>#REF!</v>
      </c>
      <c r="AD139" s="3" t="e">
        <f t="shared" si="100"/>
        <v>#REF!</v>
      </c>
      <c r="AE139" s="97" t="e">
        <f t="shared" si="100"/>
        <v>#REF!</v>
      </c>
      <c r="AF139" s="97" t="e">
        <f t="shared" si="101"/>
        <v>#REF!</v>
      </c>
      <c r="AG139" s="3" t="e">
        <f t="shared" si="102"/>
        <v>#REF!</v>
      </c>
      <c r="AH139" s="16" t="e">
        <f t="shared" si="103"/>
        <v>#REF!</v>
      </c>
      <c r="AI139" s="16">
        <f t="shared" si="104"/>
        <v>1200</v>
      </c>
      <c r="AK139" s="3">
        <f t="shared" si="105"/>
        <v>840</v>
      </c>
      <c r="AL139" s="204">
        <f t="shared" si="106"/>
        <v>840</v>
      </c>
    </row>
    <row r="140" spans="1:38" ht="13.5" hidden="1" outlineLevel="1" x14ac:dyDescent="0.15">
      <c r="A140" s="26">
        <v>40092</v>
      </c>
      <c r="B140" s="62" t="s">
        <v>571</v>
      </c>
      <c r="C140" s="16">
        <v>750</v>
      </c>
      <c r="D140" s="3">
        <v>50</v>
      </c>
      <c r="E140" s="3">
        <v>40</v>
      </c>
      <c r="F140" s="131" t="s">
        <v>200</v>
      </c>
      <c r="G140" s="104" t="s">
        <v>497</v>
      </c>
      <c r="H140" s="104" t="s">
        <v>498</v>
      </c>
      <c r="I140" s="21">
        <f t="shared" si="88"/>
        <v>17940</v>
      </c>
      <c r="J140" s="3">
        <v>21000</v>
      </c>
      <c r="K140" s="15"/>
      <c r="L140" s="15">
        <v>0.2</v>
      </c>
      <c r="M140" s="58"/>
      <c r="N140" s="58">
        <v>0.03</v>
      </c>
      <c r="O140" s="92">
        <f t="shared" si="89"/>
        <v>58.528428093645488</v>
      </c>
      <c r="P140" s="92" t="e">
        <f t="shared" si="90"/>
        <v>#REF!</v>
      </c>
      <c r="Q140" s="92" t="e">
        <f t="shared" si="91"/>
        <v>#REF!</v>
      </c>
      <c r="R140" s="92">
        <f t="shared" si="92"/>
        <v>0</v>
      </c>
      <c r="S140" s="92" t="e">
        <f t="shared" si="93"/>
        <v>#REF!</v>
      </c>
      <c r="T140" s="3" t="e">
        <f>#REF!</f>
        <v>#REF!</v>
      </c>
      <c r="U140" s="3" t="e">
        <f>#REF!*D140</f>
        <v>#REF!</v>
      </c>
      <c r="V140" s="3">
        <f t="shared" si="94"/>
        <v>45</v>
      </c>
      <c r="W140" s="37" t="e">
        <f t="shared" si="95"/>
        <v>#REF!</v>
      </c>
      <c r="X140" s="60" t="e">
        <f>#REF!</f>
        <v>#REF!</v>
      </c>
      <c r="Y140" s="37" t="e">
        <f t="shared" si="96"/>
        <v>#REF!</v>
      </c>
      <c r="Z140" s="16" t="e">
        <f t="shared" si="97"/>
        <v>#REF!</v>
      </c>
      <c r="AA140" s="36" t="e">
        <f t="shared" si="98"/>
        <v>#REF!</v>
      </c>
      <c r="AC140" s="16" t="e">
        <f t="shared" si="99"/>
        <v>#REF!</v>
      </c>
      <c r="AD140" s="3" t="e">
        <f t="shared" si="100"/>
        <v>#REF!</v>
      </c>
      <c r="AE140" s="97" t="e">
        <f t="shared" si="100"/>
        <v>#REF!</v>
      </c>
      <c r="AF140" s="97" t="e">
        <f t="shared" si="101"/>
        <v>#REF!</v>
      </c>
      <c r="AG140" s="3" t="e">
        <f t="shared" si="102"/>
        <v>#REF!</v>
      </c>
      <c r="AH140" s="16" t="e">
        <f t="shared" si="103"/>
        <v>#REF!</v>
      </c>
      <c r="AI140" s="16">
        <f t="shared" si="104"/>
        <v>750</v>
      </c>
      <c r="AK140" s="3">
        <f t="shared" si="105"/>
        <v>525</v>
      </c>
      <c r="AL140" s="204">
        <f t="shared" si="106"/>
        <v>525</v>
      </c>
    </row>
    <row r="141" spans="1:38" ht="13.5" hidden="1" outlineLevel="1" x14ac:dyDescent="0.15">
      <c r="A141" s="26">
        <v>40093</v>
      </c>
      <c r="B141" s="62" t="s">
        <v>572</v>
      </c>
      <c r="C141" s="16">
        <v>850</v>
      </c>
      <c r="D141" s="3">
        <v>30</v>
      </c>
      <c r="E141" s="3">
        <v>20</v>
      </c>
      <c r="F141" s="131" t="s">
        <v>200</v>
      </c>
      <c r="G141" s="104" t="s">
        <v>497</v>
      </c>
      <c r="H141" s="104" t="s">
        <v>498</v>
      </c>
      <c r="I141" s="21">
        <f t="shared" si="88"/>
        <v>17940</v>
      </c>
      <c r="J141" s="3">
        <v>21000</v>
      </c>
      <c r="K141" s="15"/>
      <c r="L141" s="15">
        <v>0.2</v>
      </c>
      <c r="M141" s="58"/>
      <c r="N141" s="58">
        <v>0.03</v>
      </c>
      <c r="O141" s="92">
        <f t="shared" si="89"/>
        <v>35.117056856187297</v>
      </c>
      <c r="P141" s="92" t="e">
        <f t="shared" si="90"/>
        <v>#REF!</v>
      </c>
      <c r="Q141" s="92" t="e">
        <f t="shared" si="91"/>
        <v>#REF!</v>
      </c>
      <c r="R141" s="92">
        <f t="shared" si="92"/>
        <v>0</v>
      </c>
      <c r="S141" s="92" t="e">
        <f t="shared" si="93"/>
        <v>#REF!</v>
      </c>
      <c r="T141" s="3" t="e">
        <f>#REF!</f>
        <v>#REF!</v>
      </c>
      <c r="U141" s="3" t="e">
        <f>#REF!*D141</f>
        <v>#REF!</v>
      </c>
      <c r="V141" s="3">
        <f t="shared" si="94"/>
        <v>51</v>
      </c>
      <c r="W141" s="37" t="e">
        <f t="shared" si="95"/>
        <v>#REF!</v>
      </c>
      <c r="X141" s="60" t="e">
        <f>#REF!</f>
        <v>#REF!</v>
      </c>
      <c r="Y141" s="37" t="e">
        <f t="shared" si="96"/>
        <v>#REF!</v>
      </c>
      <c r="Z141" s="16" t="e">
        <f t="shared" si="97"/>
        <v>#REF!</v>
      </c>
      <c r="AA141" s="36" t="e">
        <f t="shared" si="98"/>
        <v>#REF!</v>
      </c>
      <c r="AC141" s="16" t="e">
        <f t="shared" si="99"/>
        <v>#REF!</v>
      </c>
      <c r="AD141" s="3" t="e">
        <f t="shared" si="100"/>
        <v>#REF!</v>
      </c>
      <c r="AE141" s="97" t="e">
        <f t="shared" si="100"/>
        <v>#REF!</v>
      </c>
      <c r="AF141" s="97" t="e">
        <f t="shared" si="101"/>
        <v>#REF!</v>
      </c>
      <c r="AG141" s="3" t="e">
        <f t="shared" si="102"/>
        <v>#REF!</v>
      </c>
      <c r="AH141" s="16" t="e">
        <f t="shared" si="103"/>
        <v>#REF!</v>
      </c>
      <c r="AI141" s="16">
        <f t="shared" si="104"/>
        <v>850</v>
      </c>
      <c r="AK141" s="3">
        <f t="shared" si="105"/>
        <v>595</v>
      </c>
      <c r="AL141" s="204">
        <f t="shared" si="106"/>
        <v>595</v>
      </c>
    </row>
    <row r="142" spans="1:38" ht="13.5" hidden="1" outlineLevel="1" x14ac:dyDescent="0.15">
      <c r="A142" s="26">
        <v>40094</v>
      </c>
      <c r="B142" s="62" t="s">
        <v>573</v>
      </c>
      <c r="C142" s="16">
        <v>370</v>
      </c>
      <c r="D142" s="3">
        <v>30</v>
      </c>
      <c r="E142" s="3">
        <v>20</v>
      </c>
      <c r="F142" s="131" t="s">
        <v>200</v>
      </c>
      <c r="G142" s="104" t="s">
        <v>497</v>
      </c>
      <c r="H142" s="104" t="s">
        <v>498</v>
      </c>
      <c r="I142" s="21">
        <f t="shared" si="88"/>
        <v>17940</v>
      </c>
      <c r="J142" s="3">
        <v>21000</v>
      </c>
      <c r="K142" s="15"/>
      <c r="L142" s="15">
        <v>0.2</v>
      </c>
      <c r="M142" s="58"/>
      <c r="N142" s="58">
        <v>0.03</v>
      </c>
      <c r="O142" s="92">
        <f t="shared" si="89"/>
        <v>35.117056856187297</v>
      </c>
      <c r="P142" s="92" t="e">
        <f t="shared" si="90"/>
        <v>#REF!</v>
      </c>
      <c r="Q142" s="92" t="e">
        <f t="shared" si="91"/>
        <v>#REF!</v>
      </c>
      <c r="R142" s="92">
        <f t="shared" si="92"/>
        <v>0</v>
      </c>
      <c r="S142" s="92" t="e">
        <f t="shared" si="93"/>
        <v>#REF!</v>
      </c>
      <c r="T142" s="3" t="e">
        <f>#REF!</f>
        <v>#REF!</v>
      </c>
      <c r="U142" s="3" t="e">
        <f>#REF!*D142</f>
        <v>#REF!</v>
      </c>
      <c r="V142" s="3">
        <f t="shared" si="94"/>
        <v>22.2</v>
      </c>
      <c r="W142" s="37" t="e">
        <f t="shared" si="95"/>
        <v>#REF!</v>
      </c>
      <c r="X142" s="60" t="e">
        <f>#REF!</f>
        <v>#REF!</v>
      </c>
      <c r="Y142" s="37" t="e">
        <f t="shared" si="96"/>
        <v>#REF!</v>
      </c>
      <c r="Z142" s="16" t="e">
        <f t="shared" si="97"/>
        <v>#REF!</v>
      </c>
      <c r="AA142" s="36" t="e">
        <f t="shared" si="98"/>
        <v>#REF!</v>
      </c>
      <c r="AC142" s="16" t="e">
        <f t="shared" si="99"/>
        <v>#REF!</v>
      </c>
      <c r="AD142" s="3" t="e">
        <f t="shared" si="100"/>
        <v>#REF!</v>
      </c>
      <c r="AE142" s="97" t="e">
        <f t="shared" si="100"/>
        <v>#REF!</v>
      </c>
      <c r="AF142" s="97" t="e">
        <f t="shared" si="101"/>
        <v>#REF!</v>
      </c>
      <c r="AG142" s="3" t="e">
        <f t="shared" si="102"/>
        <v>#REF!</v>
      </c>
      <c r="AH142" s="16" t="e">
        <f t="shared" si="103"/>
        <v>#REF!</v>
      </c>
      <c r="AI142" s="16">
        <f t="shared" si="104"/>
        <v>370</v>
      </c>
      <c r="AK142" s="3">
        <f t="shared" si="105"/>
        <v>260</v>
      </c>
      <c r="AL142" s="204">
        <f t="shared" si="106"/>
        <v>259</v>
      </c>
    </row>
    <row r="143" spans="1:38" ht="13.5" hidden="1" outlineLevel="1" x14ac:dyDescent="0.15">
      <c r="A143" s="26">
        <v>40095</v>
      </c>
      <c r="B143" s="62" t="s">
        <v>574</v>
      </c>
      <c r="C143" s="16">
        <v>400</v>
      </c>
      <c r="D143" s="3">
        <v>30</v>
      </c>
      <c r="E143" s="3">
        <v>20</v>
      </c>
      <c r="F143" s="131" t="s">
        <v>200</v>
      </c>
      <c r="G143" s="104" t="s">
        <v>497</v>
      </c>
      <c r="H143" s="104" t="s">
        <v>498</v>
      </c>
      <c r="I143" s="21">
        <f t="shared" si="88"/>
        <v>17940</v>
      </c>
      <c r="J143" s="3">
        <v>21000</v>
      </c>
      <c r="K143" s="15"/>
      <c r="L143" s="15">
        <v>0.2</v>
      </c>
      <c r="M143" s="58"/>
      <c r="N143" s="58">
        <v>0.03</v>
      </c>
      <c r="O143" s="92">
        <f t="shared" si="89"/>
        <v>35.117056856187297</v>
      </c>
      <c r="P143" s="92" t="e">
        <f t="shared" si="90"/>
        <v>#REF!</v>
      </c>
      <c r="Q143" s="92" t="e">
        <f t="shared" si="91"/>
        <v>#REF!</v>
      </c>
      <c r="R143" s="92">
        <f t="shared" si="92"/>
        <v>0</v>
      </c>
      <c r="S143" s="92" t="e">
        <f t="shared" si="93"/>
        <v>#REF!</v>
      </c>
      <c r="T143" s="3" t="e">
        <f>#REF!</f>
        <v>#REF!</v>
      </c>
      <c r="U143" s="3" t="e">
        <f>#REF!*D143</f>
        <v>#REF!</v>
      </c>
      <c r="V143" s="3">
        <f t="shared" si="94"/>
        <v>24</v>
      </c>
      <c r="W143" s="37" t="e">
        <f t="shared" si="95"/>
        <v>#REF!</v>
      </c>
      <c r="X143" s="60" t="e">
        <f>#REF!</f>
        <v>#REF!</v>
      </c>
      <c r="Y143" s="37" t="e">
        <f t="shared" si="96"/>
        <v>#REF!</v>
      </c>
      <c r="Z143" s="16" t="e">
        <f t="shared" si="97"/>
        <v>#REF!</v>
      </c>
      <c r="AA143" s="36" t="e">
        <f t="shared" si="98"/>
        <v>#REF!</v>
      </c>
      <c r="AC143" s="16" t="e">
        <f t="shared" si="99"/>
        <v>#REF!</v>
      </c>
      <c r="AD143" s="3" t="e">
        <f t="shared" si="100"/>
        <v>#REF!</v>
      </c>
      <c r="AE143" s="97" t="e">
        <f t="shared" si="100"/>
        <v>#REF!</v>
      </c>
      <c r="AF143" s="97" t="e">
        <f t="shared" si="101"/>
        <v>#REF!</v>
      </c>
      <c r="AG143" s="3" t="e">
        <f t="shared" si="102"/>
        <v>#REF!</v>
      </c>
      <c r="AH143" s="16" t="e">
        <f t="shared" si="103"/>
        <v>#REF!</v>
      </c>
      <c r="AI143" s="16">
        <f t="shared" si="104"/>
        <v>400</v>
      </c>
      <c r="AK143" s="3">
        <f t="shared" si="105"/>
        <v>280</v>
      </c>
      <c r="AL143" s="204">
        <f t="shared" si="106"/>
        <v>280</v>
      </c>
    </row>
    <row r="144" spans="1:38" ht="13.5" hidden="1" outlineLevel="1" x14ac:dyDescent="0.15">
      <c r="A144" s="26">
        <v>40091</v>
      </c>
      <c r="B144" s="20" t="s">
        <v>643</v>
      </c>
      <c r="C144" s="16">
        <v>400</v>
      </c>
      <c r="D144" s="3">
        <v>20</v>
      </c>
      <c r="E144" s="3">
        <v>10</v>
      </c>
      <c r="F144" s="131" t="s">
        <v>200</v>
      </c>
      <c r="G144" s="104" t="s">
        <v>497</v>
      </c>
      <c r="H144" s="104" t="s">
        <v>498</v>
      </c>
      <c r="I144" s="21">
        <f t="shared" si="88"/>
        <v>17940</v>
      </c>
      <c r="J144" s="3">
        <v>21000</v>
      </c>
      <c r="K144" s="15"/>
      <c r="L144" s="15">
        <v>0.2</v>
      </c>
      <c r="M144" s="58"/>
      <c r="N144" s="58">
        <v>0.03</v>
      </c>
      <c r="O144" s="92">
        <f t="shared" si="89"/>
        <v>23.411371237458198</v>
      </c>
      <c r="P144" s="92" t="e">
        <f t="shared" si="90"/>
        <v>#REF!</v>
      </c>
      <c r="Q144" s="92" t="e">
        <f t="shared" si="91"/>
        <v>#REF!</v>
      </c>
      <c r="R144" s="92">
        <f t="shared" si="92"/>
        <v>0</v>
      </c>
      <c r="S144" s="92" t="e">
        <f t="shared" si="93"/>
        <v>#REF!</v>
      </c>
      <c r="T144" s="3" t="e">
        <f>#REF!</f>
        <v>#REF!</v>
      </c>
      <c r="U144" s="3" t="e">
        <f>#REF!*D144</f>
        <v>#REF!</v>
      </c>
      <c r="V144" s="3">
        <f t="shared" si="94"/>
        <v>24</v>
      </c>
      <c r="W144" s="37" t="e">
        <f t="shared" si="95"/>
        <v>#REF!</v>
      </c>
      <c r="X144" s="60" t="e">
        <f>#REF!</f>
        <v>#REF!</v>
      </c>
      <c r="Y144" s="37" t="e">
        <f t="shared" si="96"/>
        <v>#REF!</v>
      </c>
      <c r="Z144" s="16" t="e">
        <f t="shared" si="97"/>
        <v>#REF!</v>
      </c>
      <c r="AA144" s="36" t="e">
        <f t="shared" si="98"/>
        <v>#REF!</v>
      </c>
      <c r="AC144" s="16" t="e">
        <f t="shared" si="99"/>
        <v>#REF!</v>
      </c>
      <c r="AD144" s="3" t="e">
        <f t="shared" si="100"/>
        <v>#REF!</v>
      </c>
      <c r="AE144" s="97" t="e">
        <f t="shared" si="100"/>
        <v>#REF!</v>
      </c>
      <c r="AF144" s="97" t="e">
        <f t="shared" si="101"/>
        <v>#REF!</v>
      </c>
      <c r="AG144" s="3" t="e">
        <f t="shared" si="102"/>
        <v>#REF!</v>
      </c>
      <c r="AH144" s="16" t="e">
        <f t="shared" si="103"/>
        <v>#REF!</v>
      </c>
      <c r="AI144" s="16">
        <f t="shared" si="104"/>
        <v>400</v>
      </c>
      <c r="AK144" s="3">
        <f t="shared" si="105"/>
        <v>280</v>
      </c>
      <c r="AL144" s="204">
        <f t="shared" si="106"/>
        <v>280</v>
      </c>
    </row>
    <row r="145" spans="1:47" ht="13.5" hidden="1" outlineLevel="1" x14ac:dyDescent="0.15">
      <c r="A145" s="26">
        <v>40129</v>
      </c>
      <c r="B145" s="20" t="s">
        <v>835</v>
      </c>
      <c r="C145" s="16">
        <v>350</v>
      </c>
      <c r="D145" s="3">
        <v>20</v>
      </c>
      <c r="E145" s="3">
        <v>10</v>
      </c>
      <c r="F145" s="131" t="s">
        <v>200</v>
      </c>
      <c r="G145" s="104" t="s">
        <v>497</v>
      </c>
      <c r="H145" s="104" t="s">
        <v>498</v>
      </c>
      <c r="I145" s="21">
        <f t="shared" si="88"/>
        <v>17940</v>
      </c>
      <c r="J145" s="3">
        <v>21000</v>
      </c>
      <c r="K145" s="15"/>
      <c r="L145" s="15">
        <v>0.2</v>
      </c>
      <c r="M145" s="58"/>
      <c r="N145" s="58">
        <v>0.03</v>
      </c>
      <c r="O145" s="92">
        <f t="shared" si="89"/>
        <v>23.411371237458198</v>
      </c>
      <c r="P145" s="92" t="e">
        <f t="shared" si="90"/>
        <v>#REF!</v>
      </c>
      <c r="Q145" s="92" t="e">
        <f t="shared" si="91"/>
        <v>#REF!</v>
      </c>
      <c r="R145" s="92">
        <f t="shared" si="92"/>
        <v>0</v>
      </c>
      <c r="S145" s="92" t="e">
        <f t="shared" si="93"/>
        <v>#REF!</v>
      </c>
      <c r="T145" s="3" t="e">
        <f>#REF!</f>
        <v>#REF!</v>
      </c>
      <c r="U145" s="3" t="e">
        <f>#REF!*D145</f>
        <v>#REF!</v>
      </c>
      <c r="V145" s="3">
        <f t="shared" si="94"/>
        <v>21</v>
      </c>
      <c r="W145" s="37" t="e">
        <f t="shared" si="95"/>
        <v>#REF!</v>
      </c>
      <c r="X145" s="60" t="e">
        <f>#REF!</f>
        <v>#REF!</v>
      </c>
      <c r="Y145" s="37" t="e">
        <f t="shared" si="96"/>
        <v>#REF!</v>
      </c>
      <c r="Z145" s="16" t="e">
        <f t="shared" si="97"/>
        <v>#REF!</v>
      </c>
      <c r="AA145" s="36" t="e">
        <f t="shared" si="98"/>
        <v>#REF!</v>
      </c>
      <c r="AC145" s="16" t="e">
        <f t="shared" si="99"/>
        <v>#REF!</v>
      </c>
      <c r="AD145" s="3" t="e">
        <f t="shared" ref="AD145:AE146" si="107">T145</f>
        <v>#REF!</v>
      </c>
      <c r="AE145" s="97" t="e">
        <f t="shared" si="107"/>
        <v>#REF!</v>
      </c>
      <c r="AF145" s="97" t="e">
        <f t="shared" si="101"/>
        <v>#REF!</v>
      </c>
      <c r="AG145" s="3" t="e">
        <f t="shared" si="102"/>
        <v>#REF!</v>
      </c>
      <c r="AH145" s="16" t="e">
        <f t="shared" si="103"/>
        <v>#REF!</v>
      </c>
      <c r="AI145" s="16">
        <f t="shared" si="104"/>
        <v>350</v>
      </c>
      <c r="AK145" s="3">
        <f t="shared" si="105"/>
        <v>245</v>
      </c>
      <c r="AL145" s="204">
        <f t="shared" si="106"/>
        <v>244.99999999999997</v>
      </c>
      <c r="AM145" s="175" t="s">
        <v>837</v>
      </c>
      <c r="AN145" s="175"/>
    </row>
    <row r="146" spans="1:47" ht="25.5" hidden="1" outlineLevel="1" x14ac:dyDescent="0.15">
      <c r="A146" s="26">
        <v>40132</v>
      </c>
      <c r="B146" s="62" t="s">
        <v>874</v>
      </c>
      <c r="C146" s="16">
        <v>250</v>
      </c>
      <c r="D146" s="3">
        <v>5</v>
      </c>
      <c r="E146" s="3">
        <v>5</v>
      </c>
      <c r="F146" s="131" t="s">
        <v>200</v>
      </c>
      <c r="G146" s="104" t="s">
        <v>497</v>
      </c>
      <c r="H146" s="104" t="s">
        <v>498</v>
      </c>
      <c r="I146" s="21">
        <f t="shared" si="88"/>
        <v>17940</v>
      </c>
      <c r="J146" s="3">
        <v>21000</v>
      </c>
      <c r="K146" s="15"/>
      <c r="L146" s="15">
        <v>0.2</v>
      </c>
      <c r="M146" s="58"/>
      <c r="N146" s="58">
        <v>0.03</v>
      </c>
      <c r="O146" s="92">
        <f t="shared" si="89"/>
        <v>5.8528428093645495</v>
      </c>
      <c r="P146" s="92" t="e">
        <f t="shared" si="90"/>
        <v>#REF!</v>
      </c>
      <c r="Q146" s="92" t="e">
        <f t="shared" si="91"/>
        <v>#REF!</v>
      </c>
      <c r="R146" s="92">
        <f t="shared" si="92"/>
        <v>0</v>
      </c>
      <c r="S146" s="92" t="e">
        <f t="shared" si="93"/>
        <v>#REF!</v>
      </c>
      <c r="T146" s="3" t="e">
        <f>#REF!</f>
        <v>#REF!</v>
      </c>
      <c r="U146" s="3" t="e">
        <f>#REF!*D146</f>
        <v>#REF!</v>
      </c>
      <c r="V146" s="3">
        <f t="shared" si="94"/>
        <v>15</v>
      </c>
      <c r="W146" s="37" t="e">
        <f t="shared" si="95"/>
        <v>#REF!</v>
      </c>
      <c r="X146" s="60" t="e">
        <f>#REF!</f>
        <v>#REF!</v>
      </c>
      <c r="Y146" s="37" t="e">
        <f t="shared" si="96"/>
        <v>#REF!</v>
      </c>
      <c r="Z146" s="16" t="e">
        <f t="shared" si="97"/>
        <v>#REF!</v>
      </c>
      <c r="AA146" s="36" t="e">
        <f t="shared" si="98"/>
        <v>#REF!</v>
      </c>
      <c r="AC146" s="16" t="e">
        <f t="shared" si="99"/>
        <v>#REF!</v>
      </c>
      <c r="AD146" s="3" t="e">
        <f t="shared" si="107"/>
        <v>#REF!</v>
      </c>
      <c r="AE146" s="97" t="e">
        <f t="shared" si="107"/>
        <v>#REF!</v>
      </c>
      <c r="AF146" s="97" t="e">
        <f t="shared" si="101"/>
        <v>#REF!</v>
      </c>
      <c r="AG146" s="3" t="e">
        <f t="shared" si="102"/>
        <v>#REF!</v>
      </c>
      <c r="AH146" s="16" t="e">
        <f t="shared" si="103"/>
        <v>#REF!</v>
      </c>
      <c r="AI146" s="16">
        <f t="shared" si="104"/>
        <v>250</v>
      </c>
      <c r="AK146" s="3">
        <f t="shared" si="105"/>
        <v>175</v>
      </c>
      <c r="AL146" s="204">
        <f t="shared" si="106"/>
        <v>175</v>
      </c>
      <c r="AM146" s="46" t="s">
        <v>876</v>
      </c>
      <c r="AN146" s="175"/>
    </row>
    <row r="147" spans="1:47" s="12" customFormat="1" ht="13.5" hidden="1" outlineLevel="1" x14ac:dyDescent="0.15">
      <c r="A147" s="25"/>
      <c r="B147" s="56" t="s">
        <v>108</v>
      </c>
      <c r="C147" s="199"/>
      <c r="D147" s="56"/>
      <c r="E147" s="56"/>
      <c r="F147" s="128"/>
      <c r="G147" s="137"/>
      <c r="H147" s="138"/>
      <c r="I147" s="5"/>
      <c r="J147" s="57"/>
      <c r="K147" s="65"/>
      <c r="L147" s="65"/>
      <c r="M147" s="64"/>
      <c r="N147" s="64"/>
      <c r="O147" s="8"/>
      <c r="P147" s="8"/>
      <c r="Q147" s="8"/>
      <c r="R147" s="8"/>
      <c r="S147" s="8"/>
      <c r="T147" s="6"/>
      <c r="U147" s="6"/>
      <c r="V147" s="6"/>
      <c r="W147" s="5"/>
      <c r="X147" s="5"/>
      <c r="Y147" s="5"/>
      <c r="Z147" s="5"/>
      <c r="AA147" s="10"/>
      <c r="AB147" s="11"/>
      <c r="AC147" s="199"/>
      <c r="AD147" s="57"/>
      <c r="AE147" s="96"/>
      <c r="AF147" s="96"/>
      <c r="AG147" s="57"/>
      <c r="AH147" s="199"/>
      <c r="AI147" s="199"/>
      <c r="AK147" s="57"/>
      <c r="AL147" s="204"/>
      <c r="AM147" s="180"/>
      <c r="AN147" s="180"/>
      <c r="AO147" s="182"/>
      <c r="AQ147" s="177"/>
      <c r="AR147" s="185"/>
      <c r="AT147" s="177"/>
      <c r="AU147" s="185"/>
    </row>
    <row r="148" spans="1:47" ht="13.5" hidden="1" outlineLevel="1" x14ac:dyDescent="0.15">
      <c r="A148" s="26">
        <v>40037</v>
      </c>
      <c r="B148" s="20" t="s">
        <v>113</v>
      </c>
      <c r="C148" s="16">
        <v>400</v>
      </c>
      <c r="D148" s="3">
        <v>15</v>
      </c>
      <c r="E148" s="3">
        <v>5</v>
      </c>
      <c r="F148" s="131" t="s">
        <v>200</v>
      </c>
      <c r="G148" s="104" t="s">
        <v>497</v>
      </c>
      <c r="H148" s="104" t="s">
        <v>498</v>
      </c>
      <c r="I148" s="21">
        <f t="shared" ref="I148:I169" si="108">((247*12)+(52*7)+(52*5))*60/12</f>
        <v>17940</v>
      </c>
      <c r="J148" s="3">
        <v>21000</v>
      </c>
      <c r="K148" s="15"/>
      <c r="L148" s="15">
        <v>0.2</v>
      </c>
      <c r="M148" s="58"/>
      <c r="N148" s="58">
        <v>0.03</v>
      </c>
      <c r="O148" s="92">
        <f t="shared" ref="O148:O169" si="109">J148/I148*D148</f>
        <v>17.558528428093648</v>
      </c>
      <c r="P148" s="92" t="e">
        <f t="shared" ref="P148:P169" si="110">(C148-T148-U148)*K148</f>
        <v>#REF!</v>
      </c>
      <c r="Q148" s="92" t="e">
        <f t="shared" ref="Q148:Q169" si="111">(C148-T148-U148)*L148</f>
        <v>#REF!</v>
      </c>
      <c r="R148" s="92">
        <f t="shared" ref="R148:R169" si="112">(C148*M148)</f>
        <v>0</v>
      </c>
      <c r="S148" s="92" t="e">
        <f t="shared" ref="S148:S169" si="113">(C148-T148-U148)*N148</f>
        <v>#REF!</v>
      </c>
      <c r="T148" s="3" t="e">
        <f>#REF!</f>
        <v>#REF!</v>
      </c>
      <c r="U148" s="3" t="e">
        <f>#REF!*D148</f>
        <v>#REF!</v>
      </c>
      <c r="V148" s="3">
        <f t="shared" ref="V148:V169" si="114">C148*0.06</f>
        <v>24</v>
      </c>
      <c r="W148" s="37" t="e">
        <f t="shared" ref="W148:W169" si="115">SUM(O148:V148)</f>
        <v>#REF!</v>
      </c>
      <c r="X148" s="60" t="e">
        <f>#REF!</f>
        <v>#REF!</v>
      </c>
      <c r="Y148" s="37" t="e">
        <f t="shared" ref="Y148:Y169" si="116">O148*X148</f>
        <v>#REF!</v>
      </c>
      <c r="Z148" s="16" t="e">
        <f t="shared" ref="Z148:Z169" si="117">W148+Y148</f>
        <v>#REF!</v>
      </c>
      <c r="AA148" s="36" t="e">
        <f t="shared" ref="AA148:AA169" si="118">(C148-Z148)/Z148</f>
        <v>#REF!</v>
      </c>
      <c r="AC148" s="16" t="e">
        <f t="shared" ref="AC148:AC169" si="119">AD148+AE148+AF148</f>
        <v>#REF!</v>
      </c>
      <c r="AD148" s="3" t="e">
        <f t="shared" ref="AD148:AE167" si="120">T148</f>
        <v>#REF!</v>
      </c>
      <c r="AE148" s="97" t="e">
        <f t="shared" si="120"/>
        <v>#REF!</v>
      </c>
      <c r="AF148" s="97" t="e">
        <f t="shared" ref="AF148:AF169" si="121">(C148-Z148)*0.15</f>
        <v>#REF!</v>
      </c>
      <c r="AG148" s="3" t="e">
        <f t="shared" ref="AG148:AG169" si="122">AE148+AF148</f>
        <v>#REF!</v>
      </c>
      <c r="AH148" s="16" t="e">
        <f t="shared" ref="AH148:AH169" si="123">AI148-AC148</f>
        <v>#REF!</v>
      </c>
      <c r="AI148" s="16">
        <f t="shared" ref="AI148:AI169" si="124">C148</f>
        <v>400</v>
      </c>
      <c r="AK148" s="3">
        <f t="shared" ref="AK148:AK169" si="125">CEILING(AL148,5)</f>
        <v>280</v>
      </c>
      <c r="AL148" s="204">
        <f t="shared" ref="AL148:AL169" si="126">C148*0.7</f>
        <v>280</v>
      </c>
    </row>
    <row r="149" spans="1:47" ht="13.5" hidden="1" outlineLevel="1" x14ac:dyDescent="0.15">
      <c r="A149" s="26">
        <v>4009</v>
      </c>
      <c r="B149" s="20" t="s">
        <v>22</v>
      </c>
      <c r="C149" s="16">
        <v>380</v>
      </c>
      <c r="D149" s="3">
        <v>20</v>
      </c>
      <c r="E149" s="3">
        <v>5</v>
      </c>
      <c r="F149" s="131" t="s">
        <v>200</v>
      </c>
      <c r="G149" s="104" t="s">
        <v>497</v>
      </c>
      <c r="H149" s="104" t="s">
        <v>498</v>
      </c>
      <c r="I149" s="21">
        <f t="shared" si="108"/>
        <v>17940</v>
      </c>
      <c r="J149" s="3">
        <v>21000</v>
      </c>
      <c r="K149" s="15"/>
      <c r="L149" s="15">
        <v>0.2</v>
      </c>
      <c r="M149" s="58"/>
      <c r="N149" s="58">
        <v>0.03</v>
      </c>
      <c r="O149" s="92">
        <f t="shared" si="109"/>
        <v>23.411371237458198</v>
      </c>
      <c r="P149" s="92" t="e">
        <f t="shared" si="110"/>
        <v>#REF!</v>
      </c>
      <c r="Q149" s="92" t="e">
        <f t="shared" si="111"/>
        <v>#REF!</v>
      </c>
      <c r="R149" s="92">
        <f t="shared" si="112"/>
        <v>0</v>
      </c>
      <c r="S149" s="92" t="e">
        <f t="shared" si="113"/>
        <v>#REF!</v>
      </c>
      <c r="T149" s="3" t="e">
        <f>#REF!</f>
        <v>#REF!</v>
      </c>
      <c r="U149" s="3" t="e">
        <f>#REF!*D149</f>
        <v>#REF!</v>
      </c>
      <c r="V149" s="3">
        <f t="shared" si="114"/>
        <v>22.8</v>
      </c>
      <c r="W149" s="37" t="e">
        <f t="shared" si="115"/>
        <v>#REF!</v>
      </c>
      <c r="X149" s="60" t="e">
        <f>#REF!</f>
        <v>#REF!</v>
      </c>
      <c r="Y149" s="37" t="e">
        <f t="shared" si="116"/>
        <v>#REF!</v>
      </c>
      <c r="Z149" s="16" t="e">
        <f t="shared" si="117"/>
        <v>#REF!</v>
      </c>
      <c r="AA149" s="36" t="e">
        <f t="shared" si="118"/>
        <v>#REF!</v>
      </c>
      <c r="AC149" s="16" t="e">
        <f t="shared" si="119"/>
        <v>#REF!</v>
      </c>
      <c r="AD149" s="3" t="e">
        <f t="shared" si="120"/>
        <v>#REF!</v>
      </c>
      <c r="AE149" s="97" t="e">
        <f t="shared" si="120"/>
        <v>#REF!</v>
      </c>
      <c r="AF149" s="97" t="e">
        <f t="shared" si="121"/>
        <v>#REF!</v>
      </c>
      <c r="AG149" s="3" t="e">
        <f t="shared" si="122"/>
        <v>#REF!</v>
      </c>
      <c r="AH149" s="16" t="e">
        <f t="shared" si="123"/>
        <v>#REF!</v>
      </c>
      <c r="AI149" s="16">
        <f t="shared" si="124"/>
        <v>380</v>
      </c>
      <c r="AK149" s="3">
        <f t="shared" si="125"/>
        <v>270</v>
      </c>
      <c r="AL149" s="204">
        <f t="shared" si="126"/>
        <v>266</v>
      </c>
    </row>
    <row r="150" spans="1:47" ht="13.5" hidden="1" outlineLevel="1" x14ac:dyDescent="0.15">
      <c r="A150" s="26">
        <v>4010</v>
      </c>
      <c r="B150" s="20" t="s">
        <v>299</v>
      </c>
      <c r="C150" s="16">
        <v>600</v>
      </c>
      <c r="D150" s="3">
        <v>20</v>
      </c>
      <c r="E150" s="3">
        <v>10</v>
      </c>
      <c r="F150" s="131" t="s">
        <v>200</v>
      </c>
      <c r="G150" s="104" t="s">
        <v>497</v>
      </c>
      <c r="H150" s="104" t="s">
        <v>498</v>
      </c>
      <c r="I150" s="21">
        <f t="shared" si="108"/>
        <v>17940</v>
      </c>
      <c r="J150" s="3">
        <v>21000</v>
      </c>
      <c r="K150" s="15"/>
      <c r="L150" s="15">
        <v>0.2</v>
      </c>
      <c r="M150" s="58"/>
      <c r="N150" s="58">
        <v>0.03</v>
      </c>
      <c r="O150" s="92">
        <f t="shared" si="109"/>
        <v>23.411371237458198</v>
      </c>
      <c r="P150" s="92" t="e">
        <f t="shared" si="110"/>
        <v>#REF!</v>
      </c>
      <c r="Q150" s="92" t="e">
        <f t="shared" si="111"/>
        <v>#REF!</v>
      </c>
      <c r="R150" s="92">
        <f t="shared" si="112"/>
        <v>0</v>
      </c>
      <c r="S150" s="92" t="e">
        <f t="shared" si="113"/>
        <v>#REF!</v>
      </c>
      <c r="T150" s="3" t="e">
        <f>#REF!</f>
        <v>#REF!</v>
      </c>
      <c r="U150" s="3" t="e">
        <f>#REF!*D150</f>
        <v>#REF!</v>
      </c>
      <c r="V150" s="3">
        <f t="shared" si="114"/>
        <v>36</v>
      </c>
      <c r="W150" s="37" t="e">
        <f t="shared" si="115"/>
        <v>#REF!</v>
      </c>
      <c r="X150" s="60" t="e">
        <f>#REF!</f>
        <v>#REF!</v>
      </c>
      <c r="Y150" s="37" t="e">
        <f t="shared" si="116"/>
        <v>#REF!</v>
      </c>
      <c r="Z150" s="16" t="e">
        <f t="shared" si="117"/>
        <v>#REF!</v>
      </c>
      <c r="AA150" s="36" t="e">
        <f t="shared" si="118"/>
        <v>#REF!</v>
      </c>
      <c r="AC150" s="16" t="e">
        <f t="shared" si="119"/>
        <v>#REF!</v>
      </c>
      <c r="AD150" s="3" t="e">
        <f t="shared" si="120"/>
        <v>#REF!</v>
      </c>
      <c r="AE150" s="97" t="e">
        <f t="shared" si="120"/>
        <v>#REF!</v>
      </c>
      <c r="AF150" s="97" t="e">
        <f t="shared" si="121"/>
        <v>#REF!</v>
      </c>
      <c r="AG150" s="3" t="e">
        <f t="shared" si="122"/>
        <v>#REF!</v>
      </c>
      <c r="AH150" s="16" t="e">
        <f t="shared" si="123"/>
        <v>#REF!</v>
      </c>
      <c r="AI150" s="16">
        <f t="shared" si="124"/>
        <v>600</v>
      </c>
      <c r="AK150" s="3">
        <f t="shared" si="125"/>
        <v>420</v>
      </c>
      <c r="AL150" s="204">
        <f t="shared" si="126"/>
        <v>420</v>
      </c>
    </row>
    <row r="151" spans="1:47" ht="13.5" hidden="1" outlineLevel="1" x14ac:dyDescent="0.15">
      <c r="A151" s="26">
        <v>4011</v>
      </c>
      <c r="B151" s="20" t="s">
        <v>109</v>
      </c>
      <c r="C151" s="16">
        <v>450</v>
      </c>
      <c r="D151" s="3">
        <v>20</v>
      </c>
      <c r="E151" s="3">
        <v>5</v>
      </c>
      <c r="F151" s="131" t="s">
        <v>200</v>
      </c>
      <c r="G151" s="104" t="s">
        <v>497</v>
      </c>
      <c r="H151" s="104" t="s">
        <v>498</v>
      </c>
      <c r="I151" s="21">
        <f t="shared" si="108"/>
        <v>17940</v>
      </c>
      <c r="J151" s="3">
        <v>21000</v>
      </c>
      <c r="K151" s="15"/>
      <c r="L151" s="15">
        <v>0.2</v>
      </c>
      <c r="M151" s="58"/>
      <c r="N151" s="58">
        <v>0.03</v>
      </c>
      <c r="O151" s="92">
        <f t="shared" si="109"/>
        <v>23.411371237458198</v>
      </c>
      <c r="P151" s="92" t="e">
        <f t="shared" si="110"/>
        <v>#REF!</v>
      </c>
      <c r="Q151" s="92" t="e">
        <f t="shared" si="111"/>
        <v>#REF!</v>
      </c>
      <c r="R151" s="92">
        <f t="shared" si="112"/>
        <v>0</v>
      </c>
      <c r="S151" s="92" t="e">
        <f t="shared" si="113"/>
        <v>#REF!</v>
      </c>
      <c r="T151" s="3" t="e">
        <f>#REF!</f>
        <v>#REF!</v>
      </c>
      <c r="U151" s="3" t="e">
        <f>#REF!*D151</f>
        <v>#REF!</v>
      </c>
      <c r="V151" s="3">
        <f t="shared" si="114"/>
        <v>27</v>
      </c>
      <c r="W151" s="37" t="e">
        <f t="shared" si="115"/>
        <v>#REF!</v>
      </c>
      <c r="X151" s="60" t="e">
        <f>#REF!</f>
        <v>#REF!</v>
      </c>
      <c r="Y151" s="37" t="e">
        <f t="shared" si="116"/>
        <v>#REF!</v>
      </c>
      <c r="Z151" s="16" t="e">
        <f t="shared" si="117"/>
        <v>#REF!</v>
      </c>
      <c r="AA151" s="36" t="e">
        <f t="shared" si="118"/>
        <v>#REF!</v>
      </c>
      <c r="AC151" s="16" t="e">
        <f t="shared" si="119"/>
        <v>#REF!</v>
      </c>
      <c r="AD151" s="3" t="e">
        <f t="shared" si="120"/>
        <v>#REF!</v>
      </c>
      <c r="AE151" s="97" t="e">
        <f t="shared" si="120"/>
        <v>#REF!</v>
      </c>
      <c r="AF151" s="97" t="e">
        <f t="shared" si="121"/>
        <v>#REF!</v>
      </c>
      <c r="AG151" s="3" t="e">
        <f t="shared" si="122"/>
        <v>#REF!</v>
      </c>
      <c r="AH151" s="16" t="e">
        <f t="shared" si="123"/>
        <v>#REF!</v>
      </c>
      <c r="AI151" s="16">
        <f t="shared" si="124"/>
        <v>450</v>
      </c>
      <c r="AK151" s="3">
        <f t="shared" si="125"/>
        <v>315</v>
      </c>
      <c r="AL151" s="204">
        <f t="shared" si="126"/>
        <v>315</v>
      </c>
    </row>
    <row r="152" spans="1:47" ht="13.5" hidden="1" outlineLevel="1" x14ac:dyDescent="0.15">
      <c r="A152" s="26">
        <v>4012</v>
      </c>
      <c r="B152" s="20" t="s">
        <v>23</v>
      </c>
      <c r="C152" s="16">
        <v>350</v>
      </c>
      <c r="D152" s="3">
        <v>20</v>
      </c>
      <c r="E152" s="3">
        <v>2</v>
      </c>
      <c r="F152" s="131" t="s">
        <v>200</v>
      </c>
      <c r="G152" s="104" t="s">
        <v>497</v>
      </c>
      <c r="H152" s="104" t="s">
        <v>498</v>
      </c>
      <c r="I152" s="21">
        <f t="shared" si="108"/>
        <v>17940</v>
      </c>
      <c r="J152" s="3">
        <v>21000</v>
      </c>
      <c r="K152" s="15"/>
      <c r="L152" s="15">
        <v>0.2</v>
      </c>
      <c r="M152" s="58"/>
      <c r="N152" s="58">
        <v>0.03</v>
      </c>
      <c r="O152" s="92">
        <f t="shared" si="109"/>
        <v>23.411371237458198</v>
      </c>
      <c r="P152" s="92" t="e">
        <f t="shared" si="110"/>
        <v>#REF!</v>
      </c>
      <c r="Q152" s="92" t="e">
        <f t="shared" si="111"/>
        <v>#REF!</v>
      </c>
      <c r="R152" s="92">
        <f t="shared" si="112"/>
        <v>0</v>
      </c>
      <c r="S152" s="92" t="e">
        <f t="shared" si="113"/>
        <v>#REF!</v>
      </c>
      <c r="T152" s="3" t="e">
        <f>#REF!</f>
        <v>#REF!</v>
      </c>
      <c r="U152" s="3" t="e">
        <f>#REF!*D152</f>
        <v>#REF!</v>
      </c>
      <c r="V152" s="3">
        <f t="shared" si="114"/>
        <v>21</v>
      </c>
      <c r="W152" s="37" t="e">
        <f t="shared" si="115"/>
        <v>#REF!</v>
      </c>
      <c r="X152" s="60" t="e">
        <f>#REF!</f>
        <v>#REF!</v>
      </c>
      <c r="Y152" s="37" t="e">
        <f t="shared" si="116"/>
        <v>#REF!</v>
      </c>
      <c r="Z152" s="16" t="e">
        <f t="shared" si="117"/>
        <v>#REF!</v>
      </c>
      <c r="AA152" s="36" t="e">
        <f t="shared" si="118"/>
        <v>#REF!</v>
      </c>
      <c r="AC152" s="16" t="e">
        <f t="shared" si="119"/>
        <v>#REF!</v>
      </c>
      <c r="AD152" s="3" t="e">
        <f t="shared" si="120"/>
        <v>#REF!</v>
      </c>
      <c r="AE152" s="97" t="e">
        <f t="shared" si="120"/>
        <v>#REF!</v>
      </c>
      <c r="AF152" s="97" t="e">
        <f t="shared" si="121"/>
        <v>#REF!</v>
      </c>
      <c r="AG152" s="3" t="e">
        <f t="shared" si="122"/>
        <v>#REF!</v>
      </c>
      <c r="AH152" s="16" t="e">
        <f t="shared" si="123"/>
        <v>#REF!</v>
      </c>
      <c r="AI152" s="16">
        <f t="shared" si="124"/>
        <v>350</v>
      </c>
      <c r="AK152" s="3">
        <f t="shared" si="125"/>
        <v>245</v>
      </c>
      <c r="AL152" s="204">
        <f t="shared" si="126"/>
        <v>244.99999999999997</v>
      </c>
    </row>
    <row r="153" spans="1:47" ht="13.5" hidden="1" outlineLevel="1" x14ac:dyDescent="0.15">
      <c r="A153" s="26">
        <v>4013</v>
      </c>
      <c r="B153" s="62" t="s">
        <v>195</v>
      </c>
      <c r="C153" s="16">
        <v>1000</v>
      </c>
      <c r="D153" s="3">
        <v>40</v>
      </c>
      <c r="E153" s="3">
        <v>10</v>
      </c>
      <c r="F153" s="131" t="s">
        <v>200</v>
      </c>
      <c r="G153" s="104" t="s">
        <v>497</v>
      </c>
      <c r="H153" s="104" t="s">
        <v>498</v>
      </c>
      <c r="I153" s="21">
        <f t="shared" si="108"/>
        <v>17940</v>
      </c>
      <c r="J153" s="3">
        <v>21000</v>
      </c>
      <c r="K153" s="15"/>
      <c r="L153" s="15">
        <v>0.2</v>
      </c>
      <c r="M153" s="58"/>
      <c r="N153" s="58">
        <v>0.03</v>
      </c>
      <c r="O153" s="92">
        <f t="shared" si="109"/>
        <v>46.822742474916396</v>
      </c>
      <c r="P153" s="92" t="e">
        <f t="shared" si="110"/>
        <v>#REF!</v>
      </c>
      <c r="Q153" s="92" t="e">
        <f t="shared" si="111"/>
        <v>#REF!</v>
      </c>
      <c r="R153" s="92">
        <f t="shared" si="112"/>
        <v>0</v>
      </c>
      <c r="S153" s="92" t="e">
        <f t="shared" si="113"/>
        <v>#REF!</v>
      </c>
      <c r="T153" s="3" t="e">
        <f>#REF!</f>
        <v>#REF!</v>
      </c>
      <c r="U153" s="3" t="e">
        <f>#REF!*D153</f>
        <v>#REF!</v>
      </c>
      <c r="V153" s="3">
        <f t="shared" si="114"/>
        <v>60</v>
      </c>
      <c r="W153" s="37" t="e">
        <f t="shared" si="115"/>
        <v>#REF!</v>
      </c>
      <c r="X153" s="60" t="e">
        <f>#REF!</f>
        <v>#REF!</v>
      </c>
      <c r="Y153" s="37" t="e">
        <f t="shared" si="116"/>
        <v>#REF!</v>
      </c>
      <c r="Z153" s="16" t="e">
        <f t="shared" si="117"/>
        <v>#REF!</v>
      </c>
      <c r="AA153" s="36" t="e">
        <f t="shared" si="118"/>
        <v>#REF!</v>
      </c>
      <c r="AC153" s="16" t="e">
        <f t="shared" si="119"/>
        <v>#REF!</v>
      </c>
      <c r="AD153" s="3" t="e">
        <f t="shared" si="120"/>
        <v>#REF!</v>
      </c>
      <c r="AE153" s="97" t="e">
        <f t="shared" si="120"/>
        <v>#REF!</v>
      </c>
      <c r="AF153" s="97" t="e">
        <f t="shared" si="121"/>
        <v>#REF!</v>
      </c>
      <c r="AG153" s="3" t="e">
        <f t="shared" si="122"/>
        <v>#REF!</v>
      </c>
      <c r="AH153" s="16" t="e">
        <f t="shared" si="123"/>
        <v>#REF!</v>
      </c>
      <c r="AI153" s="16">
        <f t="shared" si="124"/>
        <v>1000</v>
      </c>
      <c r="AK153" s="3">
        <f t="shared" si="125"/>
        <v>700</v>
      </c>
      <c r="AL153" s="204">
        <f t="shared" si="126"/>
        <v>700</v>
      </c>
    </row>
    <row r="154" spans="1:47" ht="13.5" hidden="1" outlineLevel="1" x14ac:dyDescent="0.15">
      <c r="A154" s="26">
        <v>4014</v>
      </c>
      <c r="B154" s="20" t="s">
        <v>186</v>
      </c>
      <c r="C154" s="16">
        <v>450</v>
      </c>
      <c r="D154" s="3">
        <v>20</v>
      </c>
      <c r="E154" s="3">
        <v>2</v>
      </c>
      <c r="F154" s="131" t="s">
        <v>200</v>
      </c>
      <c r="G154" s="104" t="s">
        <v>497</v>
      </c>
      <c r="H154" s="104" t="s">
        <v>498</v>
      </c>
      <c r="I154" s="21">
        <f t="shared" si="108"/>
        <v>17940</v>
      </c>
      <c r="J154" s="3">
        <v>21000</v>
      </c>
      <c r="K154" s="15"/>
      <c r="L154" s="15">
        <v>0.2</v>
      </c>
      <c r="M154" s="58"/>
      <c r="N154" s="58">
        <v>0.03</v>
      </c>
      <c r="O154" s="92">
        <f t="shared" si="109"/>
        <v>23.411371237458198</v>
      </c>
      <c r="P154" s="92" t="e">
        <f t="shared" si="110"/>
        <v>#REF!</v>
      </c>
      <c r="Q154" s="92" t="e">
        <f t="shared" si="111"/>
        <v>#REF!</v>
      </c>
      <c r="R154" s="92">
        <f t="shared" si="112"/>
        <v>0</v>
      </c>
      <c r="S154" s="92" t="e">
        <f t="shared" si="113"/>
        <v>#REF!</v>
      </c>
      <c r="T154" s="3" t="e">
        <f>#REF!</f>
        <v>#REF!</v>
      </c>
      <c r="U154" s="3" t="e">
        <f>#REF!*D154</f>
        <v>#REF!</v>
      </c>
      <c r="V154" s="3">
        <f t="shared" si="114"/>
        <v>27</v>
      </c>
      <c r="W154" s="37" t="e">
        <f t="shared" si="115"/>
        <v>#REF!</v>
      </c>
      <c r="X154" s="60" t="e">
        <f>#REF!</f>
        <v>#REF!</v>
      </c>
      <c r="Y154" s="37" t="e">
        <f t="shared" si="116"/>
        <v>#REF!</v>
      </c>
      <c r="Z154" s="16" t="e">
        <f t="shared" si="117"/>
        <v>#REF!</v>
      </c>
      <c r="AA154" s="36" t="e">
        <f t="shared" si="118"/>
        <v>#REF!</v>
      </c>
      <c r="AC154" s="16" t="e">
        <f t="shared" si="119"/>
        <v>#REF!</v>
      </c>
      <c r="AD154" s="3" t="e">
        <f t="shared" si="120"/>
        <v>#REF!</v>
      </c>
      <c r="AE154" s="97" t="e">
        <f t="shared" si="120"/>
        <v>#REF!</v>
      </c>
      <c r="AF154" s="97" t="e">
        <f t="shared" si="121"/>
        <v>#REF!</v>
      </c>
      <c r="AG154" s="3" t="e">
        <f t="shared" si="122"/>
        <v>#REF!</v>
      </c>
      <c r="AH154" s="16" t="e">
        <f t="shared" si="123"/>
        <v>#REF!</v>
      </c>
      <c r="AI154" s="16">
        <f t="shared" si="124"/>
        <v>450</v>
      </c>
      <c r="AK154" s="3">
        <f t="shared" si="125"/>
        <v>315</v>
      </c>
      <c r="AL154" s="204">
        <f t="shared" si="126"/>
        <v>315</v>
      </c>
    </row>
    <row r="155" spans="1:47" ht="13.5" hidden="1" outlineLevel="1" x14ac:dyDescent="0.15">
      <c r="A155" s="26">
        <v>40039</v>
      </c>
      <c r="B155" s="62" t="s">
        <v>197</v>
      </c>
      <c r="C155" s="16">
        <v>500</v>
      </c>
      <c r="D155" s="3">
        <v>25</v>
      </c>
      <c r="E155" s="3">
        <v>15</v>
      </c>
      <c r="F155" s="131" t="s">
        <v>200</v>
      </c>
      <c r="G155" s="104" t="s">
        <v>497</v>
      </c>
      <c r="H155" s="104" t="s">
        <v>498</v>
      </c>
      <c r="I155" s="21">
        <f t="shared" si="108"/>
        <v>17940</v>
      </c>
      <c r="J155" s="3">
        <v>21000</v>
      </c>
      <c r="K155" s="15"/>
      <c r="L155" s="15">
        <v>0.2</v>
      </c>
      <c r="M155" s="58"/>
      <c r="N155" s="58">
        <v>0.03</v>
      </c>
      <c r="O155" s="92">
        <f t="shared" si="109"/>
        <v>29.264214046822744</v>
      </c>
      <c r="P155" s="92" t="e">
        <f t="shared" si="110"/>
        <v>#REF!</v>
      </c>
      <c r="Q155" s="92" t="e">
        <f t="shared" si="111"/>
        <v>#REF!</v>
      </c>
      <c r="R155" s="92">
        <f t="shared" si="112"/>
        <v>0</v>
      </c>
      <c r="S155" s="92" t="e">
        <f t="shared" si="113"/>
        <v>#REF!</v>
      </c>
      <c r="T155" s="3" t="e">
        <f>#REF!</f>
        <v>#REF!</v>
      </c>
      <c r="U155" s="3" t="e">
        <f>#REF!*D155</f>
        <v>#REF!</v>
      </c>
      <c r="V155" s="3">
        <f t="shared" si="114"/>
        <v>30</v>
      </c>
      <c r="W155" s="37" t="e">
        <f t="shared" si="115"/>
        <v>#REF!</v>
      </c>
      <c r="X155" s="60" t="e">
        <f>#REF!</f>
        <v>#REF!</v>
      </c>
      <c r="Y155" s="37" t="e">
        <f t="shared" si="116"/>
        <v>#REF!</v>
      </c>
      <c r="Z155" s="16" t="e">
        <f t="shared" si="117"/>
        <v>#REF!</v>
      </c>
      <c r="AA155" s="36" t="e">
        <f t="shared" si="118"/>
        <v>#REF!</v>
      </c>
      <c r="AC155" s="16" t="e">
        <f t="shared" si="119"/>
        <v>#REF!</v>
      </c>
      <c r="AD155" s="3" t="e">
        <f t="shared" si="120"/>
        <v>#REF!</v>
      </c>
      <c r="AE155" s="97" t="e">
        <f t="shared" si="120"/>
        <v>#REF!</v>
      </c>
      <c r="AF155" s="97" t="e">
        <f t="shared" si="121"/>
        <v>#REF!</v>
      </c>
      <c r="AG155" s="3" t="e">
        <f t="shared" si="122"/>
        <v>#REF!</v>
      </c>
      <c r="AH155" s="16" t="e">
        <f t="shared" si="123"/>
        <v>#REF!</v>
      </c>
      <c r="AI155" s="16">
        <f t="shared" si="124"/>
        <v>500</v>
      </c>
      <c r="AK155" s="3">
        <f t="shared" si="125"/>
        <v>350</v>
      </c>
      <c r="AL155" s="204">
        <f t="shared" si="126"/>
        <v>350</v>
      </c>
    </row>
    <row r="156" spans="1:47" ht="13.5" hidden="1" outlineLevel="1" x14ac:dyDescent="0.15">
      <c r="A156" s="26">
        <v>40040</v>
      </c>
      <c r="B156" s="62" t="s">
        <v>198</v>
      </c>
      <c r="C156" s="16">
        <v>420</v>
      </c>
      <c r="D156" s="3">
        <v>20</v>
      </c>
      <c r="E156" s="3">
        <v>5</v>
      </c>
      <c r="F156" s="131" t="s">
        <v>200</v>
      </c>
      <c r="G156" s="104" t="s">
        <v>497</v>
      </c>
      <c r="H156" s="104" t="s">
        <v>498</v>
      </c>
      <c r="I156" s="21">
        <f t="shared" si="108"/>
        <v>17940</v>
      </c>
      <c r="J156" s="3">
        <v>21000</v>
      </c>
      <c r="K156" s="15"/>
      <c r="L156" s="15">
        <v>0.2</v>
      </c>
      <c r="M156" s="58"/>
      <c r="N156" s="58">
        <v>0.03</v>
      </c>
      <c r="O156" s="92">
        <f t="shared" si="109"/>
        <v>23.411371237458198</v>
      </c>
      <c r="P156" s="92" t="e">
        <f t="shared" si="110"/>
        <v>#REF!</v>
      </c>
      <c r="Q156" s="92" t="e">
        <f t="shared" si="111"/>
        <v>#REF!</v>
      </c>
      <c r="R156" s="92">
        <f t="shared" si="112"/>
        <v>0</v>
      </c>
      <c r="S156" s="92" t="e">
        <f t="shared" si="113"/>
        <v>#REF!</v>
      </c>
      <c r="T156" s="3" t="e">
        <f>#REF!</f>
        <v>#REF!</v>
      </c>
      <c r="U156" s="3" t="e">
        <f>#REF!*D156</f>
        <v>#REF!</v>
      </c>
      <c r="V156" s="3">
        <f t="shared" si="114"/>
        <v>25.2</v>
      </c>
      <c r="W156" s="37" t="e">
        <f t="shared" si="115"/>
        <v>#REF!</v>
      </c>
      <c r="X156" s="60" t="e">
        <f>#REF!</f>
        <v>#REF!</v>
      </c>
      <c r="Y156" s="37" t="e">
        <f t="shared" si="116"/>
        <v>#REF!</v>
      </c>
      <c r="Z156" s="16" t="e">
        <f t="shared" si="117"/>
        <v>#REF!</v>
      </c>
      <c r="AA156" s="36" t="e">
        <f t="shared" si="118"/>
        <v>#REF!</v>
      </c>
      <c r="AC156" s="16" t="e">
        <f t="shared" si="119"/>
        <v>#REF!</v>
      </c>
      <c r="AD156" s="3" t="e">
        <f t="shared" si="120"/>
        <v>#REF!</v>
      </c>
      <c r="AE156" s="97" t="e">
        <f t="shared" si="120"/>
        <v>#REF!</v>
      </c>
      <c r="AF156" s="97" t="e">
        <f t="shared" si="121"/>
        <v>#REF!</v>
      </c>
      <c r="AG156" s="3" t="e">
        <f t="shared" si="122"/>
        <v>#REF!</v>
      </c>
      <c r="AH156" s="16" t="e">
        <f t="shared" si="123"/>
        <v>#REF!</v>
      </c>
      <c r="AI156" s="16">
        <f t="shared" si="124"/>
        <v>420</v>
      </c>
      <c r="AK156" s="3">
        <f t="shared" si="125"/>
        <v>295</v>
      </c>
      <c r="AL156" s="204">
        <f t="shared" si="126"/>
        <v>294</v>
      </c>
    </row>
    <row r="157" spans="1:47" ht="13.5" hidden="1" outlineLevel="1" x14ac:dyDescent="0.15">
      <c r="A157" s="26">
        <v>40066</v>
      </c>
      <c r="B157" s="62" t="s">
        <v>298</v>
      </c>
      <c r="C157" s="16">
        <v>750</v>
      </c>
      <c r="D157" s="3">
        <v>15</v>
      </c>
      <c r="E157" s="3">
        <v>10</v>
      </c>
      <c r="F157" s="131" t="s">
        <v>200</v>
      </c>
      <c r="G157" s="104" t="s">
        <v>497</v>
      </c>
      <c r="H157" s="104" t="s">
        <v>498</v>
      </c>
      <c r="I157" s="21">
        <f t="shared" si="108"/>
        <v>17940</v>
      </c>
      <c r="J157" s="3">
        <v>21000</v>
      </c>
      <c r="K157" s="15"/>
      <c r="L157" s="15">
        <v>0.2</v>
      </c>
      <c r="M157" s="58"/>
      <c r="N157" s="58">
        <v>0.03</v>
      </c>
      <c r="O157" s="92">
        <f t="shared" si="109"/>
        <v>17.558528428093648</v>
      </c>
      <c r="P157" s="92" t="e">
        <f t="shared" si="110"/>
        <v>#REF!</v>
      </c>
      <c r="Q157" s="92" t="e">
        <f t="shared" si="111"/>
        <v>#REF!</v>
      </c>
      <c r="R157" s="92">
        <f t="shared" si="112"/>
        <v>0</v>
      </c>
      <c r="S157" s="92" t="e">
        <f t="shared" si="113"/>
        <v>#REF!</v>
      </c>
      <c r="T157" s="3" t="e">
        <f>#REF!</f>
        <v>#REF!</v>
      </c>
      <c r="U157" s="3" t="e">
        <f>#REF!*D157</f>
        <v>#REF!</v>
      </c>
      <c r="V157" s="3">
        <f t="shared" si="114"/>
        <v>45</v>
      </c>
      <c r="W157" s="37" t="e">
        <f t="shared" si="115"/>
        <v>#REF!</v>
      </c>
      <c r="X157" s="60" t="e">
        <f>#REF!</f>
        <v>#REF!</v>
      </c>
      <c r="Y157" s="37" t="e">
        <f t="shared" si="116"/>
        <v>#REF!</v>
      </c>
      <c r="Z157" s="16" t="e">
        <f t="shared" si="117"/>
        <v>#REF!</v>
      </c>
      <c r="AA157" s="36" t="e">
        <f t="shared" si="118"/>
        <v>#REF!</v>
      </c>
      <c r="AC157" s="16" t="e">
        <f t="shared" si="119"/>
        <v>#REF!</v>
      </c>
      <c r="AD157" s="3" t="e">
        <f t="shared" si="120"/>
        <v>#REF!</v>
      </c>
      <c r="AE157" s="97" t="e">
        <f t="shared" si="120"/>
        <v>#REF!</v>
      </c>
      <c r="AF157" s="97" t="e">
        <f t="shared" si="121"/>
        <v>#REF!</v>
      </c>
      <c r="AG157" s="3" t="e">
        <f t="shared" si="122"/>
        <v>#REF!</v>
      </c>
      <c r="AH157" s="16" t="e">
        <f t="shared" si="123"/>
        <v>#REF!</v>
      </c>
      <c r="AI157" s="16">
        <f t="shared" si="124"/>
        <v>750</v>
      </c>
      <c r="AK157" s="3">
        <f t="shared" si="125"/>
        <v>525</v>
      </c>
      <c r="AL157" s="204">
        <f t="shared" si="126"/>
        <v>525</v>
      </c>
    </row>
    <row r="158" spans="1:47" ht="13.5" hidden="1" outlineLevel="1" x14ac:dyDescent="0.15">
      <c r="A158" s="26">
        <v>40119</v>
      </c>
      <c r="B158" s="20" t="s">
        <v>546</v>
      </c>
      <c r="C158" s="16">
        <v>800</v>
      </c>
      <c r="D158" s="3">
        <v>20</v>
      </c>
      <c r="E158" s="3">
        <v>10</v>
      </c>
      <c r="F158" s="131" t="s">
        <v>200</v>
      </c>
      <c r="G158" s="104" t="s">
        <v>497</v>
      </c>
      <c r="H158" s="104" t="s">
        <v>498</v>
      </c>
      <c r="I158" s="21">
        <f t="shared" si="108"/>
        <v>17940</v>
      </c>
      <c r="J158" s="3">
        <v>21000</v>
      </c>
      <c r="K158" s="15"/>
      <c r="L158" s="15">
        <v>0.2</v>
      </c>
      <c r="M158" s="58"/>
      <c r="N158" s="58">
        <v>0.03</v>
      </c>
      <c r="O158" s="92">
        <f t="shared" si="109"/>
        <v>23.411371237458198</v>
      </c>
      <c r="P158" s="92" t="e">
        <f t="shared" si="110"/>
        <v>#REF!</v>
      </c>
      <c r="Q158" s="92" t="e">
        <f t="shared" si="111"/>
        <v>#REF!</v>
      </c>
      <c r="R158" s="92">
        <f t="shared" si="112"/>
        <v>0</v>
      </c>
      <c r="S158" s="92" t="e">
        <f t="shared" si="113"/>
        <v>#REF!</v>
      </c>
      <c r="T158" s="3" t="e">
        <f>#REF!</f>
        <v>#REF!</v>
      </c>
      <c r="U158" s="3" t="e">
        <f>#REF!*D158</f>
        <v>#REF!</v>
      </c>
      <c r="V158" s="3">
        <f t="shared" si="114"/>
        <v>48</v>
      </c>
      <c r="W158" s="37" t="e">
        <f t="shared" si="115"/>
        <v>#REF!</v>
      </c>
      <c r="X158" s="60" t="e">
        <f>#REF!</f>
        <v>#REF!</v>
      </c>
      <c r="Y158" s="37" t="e">
        <f t="shared" si="116"/>
        <v>#REF!</v>
      </c>
      <c r="Z158" s="16" t="e">
        <f t="shared" si="117"/>
        <v>#REF!</v>
      </c>
      <c r="AA158" s="36" t="e">
        <f t="shared" si="118"/>
        <v>#REF!</v>
      </c>
      <c r="AC158" s="16" t="e">
        <f t="shared" si="119"/>
        <v>#REF!</v>
      </c>
      <c r="AD158" s="3" t="e">
        <f t="shared" si="120"/>
        <v>#REF!</v>
      </c>
      <c r="AE158" s="97" t="e">
        <f t="shared" si="120"/>
        <v>#REF!</v>
      </c>
      <c r="AF158" s="97" t="e">
        <f t="shared" si="121"/>
        <v>#REF!</v>
      </c>
      <c r="AG158" s="3" t="e">
        <f t="shared" si="122"/>
        <v>#REF!</v>
      </c>
      <c r="AH158" s="16" t="e">
        <f t="shared" si="123"/>
        <v>#REF!</v>
      </c>
      <c r="AI158" s="16">
        <f t="shared" si="124"/>
        <v>800</v>
      </c>
      <c r="AK158" s="3">
        <f t="shared" si="125"/>
        <v>560</v>
      </c>
      <c r="AL158" s="204">
        <f t="shared" si="126"/>
        <v>560</v>
      </c>
    </row>
    <row r="159" spans="1:47" ht="13.5" hidden="1" outlineLevel="1" x14ac:dyDescent="0.15">
      <c r="A159" s="26">
        <v>40120</v>
      </c>
      <c r="B159" s="20" t="s">
        <v>547</v>
      </c>
      <c r="C159" s="16">
        <v>800</v>
      </c>
      <c r="D159" s="3">
        <v>20</v>
      </c>
      <c r="E159" s="3">
        <v>10</v>
      </c>
      <c r="F159" s="131" t="s">
        <v>200</v>
      </c>
      <c r="G159" s="104" t="s">
        <v>497</v>
      </c>
      <c r="H159" s="104" t="s">
        <v>498</v>
      </c>
      <c r="I159" s="21">
        <f t="shared" si="108"/>
        <v>17940</v>
      </c>
      <c r="J159" s="3">
        <v>21000</v>
      </c>
      <c r="K159" s="15"/>
      <c r="L159" s="15">
        <v>0.2</v>
      </c>
      <c r="M159" s="58"/>
      <c r="N159" s="58">
        <v>0.03</v>
      </c>
      <c r="O159" s="92">
        <f t="shared" si="109"/>
        <v>23.411371237458198</v>
      </c>
      <c r="P159" s="92" t="e">
        <f t="shared" si="110"/>
        <v>#REF!</v>
      </c>
      <c r="Q159" s="92" t="e">
        <f t="shared" si="111"/>
        <v>#REF!</v>
      </c>
      <c r="R159" s="92">
        <f t="shared" si="112"/>
        <v>0</v>
      </c>
      <c r="S159" s="92" t="e">
        <f t="shared" si="113"/>
        <v>#REF!</v>
      </c>
      <c r="T159" s="3" t="e">
        <f>#REF!</f>
        <v>#REF!</v>
      </c>
      <c r="U159" s="3" t="e">
        <f>#REF!*D159</f>
        <v>#REF!</v>
      </c>
      <c r="V159" s="3">
        <f t="shared" si="114"/>
        <v>48</v>
      </c>
      <c r="W159" s="37" t="e">
        <f t="shared" si="115"/>
        <v>#REF!</v>
      </c>
      <c r="X159" s="60" t="e">
        <f>#REF!</f>
        <v>#REF!</v>
      </c>
      <c r="Y159" s="37" t="e">
        <f t="shared" si="116"/>
        <v>#REF!</v>
      </c>
      <c r="Z159" s="16" t="e">
        <f t="shared" si="117"/>
        <v>#REF!</v>
      </c>
      <c r="AA159" s="36" t="e">
        <f t="shared" si="118"/>
        <v>#REF!</v>
      </c>
      <c r="AC159" s="16" t="e">
        <f t="shared" si="119"/>
        <v>#REF!</v>
      </c>
      <c r="AD159" s="3" t="e">
        <f t="shared" si="120"/>
        <v>#REF!</v>
      </c>
      <c r="AE159" s="97" t="e">
        <f t="shared" si="120"/>
        <v>#REF!</v>
      </c>
      <c r="AF159" s="97" t="e">
        <f t="shared" si="121"/>
        <v>#REF!</v>
      </c>
      <c r="AG159" s="3" t="e">
        <f t="shared" si="122"/>
        <v>#REF!</v>
      </c>
      <c r="AH159" s="16" t="e">
        <f t="shared" si="123"/>
        <v>#REF!</v>
      </c>
      <c r="AI159" s="16">
        <f t="shared" si="124"/>
        <v>800</v>
      </c>
      <c r="AK159" s="3">
        <f t="shared" si="125"/>
        <v>560</v>
      </c>
      <c r="AL159" s="204">
        <f t="shared" si="126"/>
        <v>560</v>
      </c>
    </row>
    <row r="160" spans="1:47" ht="13.5" hidden="1" outlineLevel="1" x14ac:dyDescent="0.15">
      <c r="A160" s="26">
        <v>40121</v>
      </c>
      <c r="B160" s="20" t="s">
        <v>548</v>
      </c>
      <c r="C160" s="16">
        <v>1000</v>
      </c>
      <c r="D160" s="3">
        <v>40</v>
      </c>
      <c r="E160" s="3">
        <v>10</v>
      </c>
      <c r="F160" s="131" t="s">
        <v>200</v>
      </c>
      <c r="G160" s="104" t="s">
        <v>497</v>
      </c>
      <c r="H160" s="104" t="s">
        <v>498</v>
      </c>
      <c r="I160" s="21">
        <f t="shared" si="108"/>
        <v>17940</v>
      </c>
      <c r="J160" s="3">
        <v>21000</v>
      </c>
      <c r="K160" s="15"/>
      <c r="L160" s="15">
        <v>0.2</v>
      </c>
      <c r="M160" s="58"/>
      <c r="N160" s="58">
        <v>0.03</v>
      </c>
      <c r="O160" s="92">
        <f t="shared" si="109"/>
        <v>46.822742474916396</v>
      </c>
      <c r="P160" s="92" t="e">
        <f t="shared" si="110"/>
        <v>#REF!</v>
      </c>
      <c r="Q160" s="92" t="e">
        <f t="shared" si="111"/>
        <v>#REF!</v>
      </c>
      <c r="R160" s="92">
        <f t="shared" si="112"/>
        <v>0</v>
      </c>
      <c r="S160" s="92" t="e">
        <f t="shared" si="113"/>
        <v>#REF!</v>
      </c>
      <c r="T160" s="3" t="e">
        <f>#REF!</f>
        <v>#REF!</v>
      </c>
      <c r="U160" s="3" t="e">
        <f>#REF!*D160</f>
        <v>#REF!</v>
      </c>
      <c r="V160" s="3">
        <f t="shared" si="114"/>
        <v>60</v>
      </c>
      <c r="W160" s="37" t="e">
        <f t="shared" si="115"/>
        <v>#REF!</v>
      </c>
      <c r="X160" s="60" t="e">
        <f>#REF!</f>
        <v>#REF!</v>
      </c>
      <c r="Y160" s="37" t="e">
        <f t="shared" si="116"/>
        <v>#REF!</v>
      </c>
      <c r="Z160" s="16" t="e">
        <f t="shared" si="117"/>
        <v>#REF!</v>
      </c>
      <c r="AA160" s="36" t="e">
        <f t="shared" si="118"/>
        <v>#REF!</v>
      </c>
      <c r="AC160" s="16" t="e">
        <f t="shared" si="119"/>
        <v>#REF!</v>
      </c>
      <c r="AD160" s="3" t="e">
        <f t="shared" si="120"/>
        <v>#REF!</v>
      </c>
      <c r="AE160" s="97" t="e">
        <f t="shared" si="120"/>
        <v>#REF!</v>
      </c>
      <c r="AF160" s="97" t="e">
        <f t="shared" si="121"/>
        <v>#REF!</v>
      </c>
      <c r="AG160" s="3" t="e">
        <f t="shared" si="122"/>
        <v>#REF!</v>
      </c>
      <c r="AH160" s="16" t="e">
        <f t="shared" si="123"/>
        <v>#REF!</v>
      </c>
      <c r="AI160" s="16">
        <f t="shared" si="124"/>
        <v>1000</v>
      </c>
      <c r="AK160" s="3">
        <f t="shared" si="125"/>
        <v>700</v>
      </c>
      <c r="AL160" s="204">
        <f t="shared" si="126"/>
        <v>700</v>
      </c>
    </row>
    <row r="161" spans="1:47" ht="13.5" hidden="1" outlineLevel="1" x14ac:dyDescent="0.15">
      <c r="A161" s="26">
        <v>40122</v>
      </c>
      <c r="B161" s="20" t="s">
        <v>549</v>
      </c>
      <c r="C161" s="16">
        <v>800</v>
      </c>
      <c r="D161" s="3">
        <v>20</v>
      </c>
      <c r="E161" s="3">
        <v>10</v>
      </c>
      <c r="F161" s="131" t="s">
        <v>200</v>
      </c>
      <c r="G161" s="104" t="s">
        <v>497</v>
      </c>
      <c r="H161" s="104" t="s">
        <v>498</v>
      </c>
      <c r="I161" s="21">
        <f t="shared" si="108"/>
        <v>17940</v>
      </c>
      <c r="J161" s="3">
        <v>21000</v>
      </c>
      <c r="K161" s="15"/>
      <c r="L161" s="15">
        <v>0.2</v>
      </c>
      <c r="M161" s="58"/>
      <c r="N161" s="58">
        <v>0.03</v>
      </c>
      <c r="O161" s="92">
        <f t="shared" si="109"/>
        <v>23.411371237458198</v>
      </c>
      <c r="P161" s="92" t="e">
        <f t="shared" si="110"/>
        <v>#REF!</v>
      </c>
      <c r="Q161" s="92" t="e">
        <f t="shared" si="111"/>
        <v>#REF!</v>
      </c>
      <c r="R161" s="92">
        <f t="shared" si="112"/>
        <v>0</v>
      </c>
      <c r="S161" s="92" t="e">
        <f t="shared" si="113"/>
        <v>#REF!</v>
      </c>
      <c r="T161" s="3" t="e">
        <f>#REF!</f>
        <v>#REF!</v>
      </c>
      <c r="U161" s="3" t="e">
        <f>#REF!*D161</f>
        <v>#REF!</v>
      </c>
      <c r="V161" s="3">
        <f t="shared" si="114"/>
        <v>48</v>
      </c>
      <c r="W161" s="37" t="e">
        <f t="shared" si="115"/>
        <v>#REF!</v>
      </c>
      <c r="X161" s="60" t="e">
        <f>#REF!</f>
        <v>#REF!</v>
      </c>
      <c r="Y161" s="37" t="e">
        <f t="shared" si="116"/>
        <v>#REF!</v>
      </c>
      <c r="Z161" s="16" t="e">
        <f t="shared" si="117"/>
        <v>#REF!</v>
      </c>
      <c r="AA161" s="36" t="e">
        <f t="shared" si="118"/>
        <v>#REF!</v>
      </c>
      <c r="AC161" s="16" t="e">
        <f t="shared" si="119"/>
        <v>#REF!</v>
      </c>
      <c r="AD161" s="3" t="e">
        <f t="shared" si="120"/>
        <v>#REF!</v>
      </c>
      <c r="AE161" s="97" t="e">
        <f t="shared" si="120"/>
        <v>#REF!</v>
      </c>
      <c r="AF161" s="97" t="e">
        <f t="shared" si="121"/>
        <v>#REF!</v>
      </c>
      <c r="AG161" s="3" t="e">
        <f t="shared" si="122"/>
        <v>#REF!</v>
      </c>
      <c r="AH161" s="16" t="e">
        <f t="shared" si="123"/>
        <v>#REF!</v>
      </c>
      <c r="AI161" s="16">
        <f t="shared" si="124"/>
        <v>800</v>
      </c>
      <c r="AK161" s="3">
        <f t="shared" si="125"/>
        <v>560</v>
      </c>
      <c r="AL161" s="204">
        <f t="shared" si="126"/>
        <v>560</v>
      </c>
    </row>
    <row r="162" spans="1:47" ht="13.5" hidden="1" outlineLevel="1" x14ac:dyDescent="0.15">
      <c r="A162" s="26">
        <v>40123</v>
      </c>
      <c r="B162" s="20" t="s">
        <v>550</v>
      </c>
      <c r="C162" s="16">
        <v>350</v>
      </c>
      <c r="D162" s="3">
        <v>20</v>
      </c>
      <c r="E162" s="3">
        <v>10</v>
      </c>
      <c r="F162" s="131" t="s">
        <v>200</v>
      </c>
      <c r="G162" s="104" t="s">
        <v>497</v>
      </c>
      <c r="H162" s="104" t="s">
        <v>498</v>
      </c>
      <c r="I162" s="21">
        <f t="shared" si="108"/>
        <v>17940</v>
      </c>
      <c r="J162" s="3">
        <v>21000</v>
      </c>
      <c r="K162" s="15"/>
      <c r="L162" s="15">
        <v>0.2</v>
      </c>
      <c r="M162" s="58"/>
      <c r="N162" s="58">
        <v>0.03</v>
      </c>
      <c r="O162" s="92">
        <f t="shared" si="109"/>
        <v>23.411371237458198</v>
      </c>
      <c r="P162" s="92" t="e">
        <f t="shared" si="110"/>
        <v>#REF!</v>
      </c>
      <c r="Q162" s="92" t="e">
        <f t="shared" si="111"/>
        <v>#REF!</v>
      </c>
      <c r="R162" s="92">
        <f t="shared" si="112"/>
        <v>0</v>
      </c>
      <c r="S162" s="92" t="e">
        <f t="shared" si="113"/>
        <v>#REF!</v>
      </c>
      <c r="T162" s="3" t="e">
        <f>#REF!</f>
        <v>#REF!</v>
      </c>
      <c r="U162" s="3" t="e">
        <f>#REF!*D162</f>
        <v>#REF!</v>
      </c>
      <c r="V162" s="3">
        <f t="shared" si="114"/>
        <v>21</v>
      </c>
      <c r="W162" s="37" t="e">
        <f t="shared" si="115"/>
        <v>#REF!</v>
      </c>
      <c r="X162" s="60" t="e">
        <f>#REF!</f>
        <v>#REF!</v>
      </c>
      <c r="Y162" s="37" t="e">
        <f t="shared" si="116"/>
        <v>#REF!</v>
      </c>
      <c r="Z162" s="16" t="e">
        <f t="shared" si="117"/>
        <v>#REF!</v>
      </c>
      <c r="AA162" s="36" t="e">
        <f t="shared" si="118"/>
        <v>#REF!</v>
      </c>
      <c r="AC162" s="16" t="e">
        <f t="shared" si="119"/>
        <v>#REF!</v>
      </c>
      <c r="AD162" s="3" t="e">
        <f t="shared" si="120"/>
        <v>#REF!</v>
      </c>
      <c r="AE162" s="97" t="e">
        <f t="shared" si="120"/>
        <v>#REF!</v>
      </c>
      <c r="AF162" s="97" t="e">
        <f t="shared" si="121"/>
        <v>#REF!</v>
      </c>
      <c r="AG162" s="3" t="e">
        <f t="shared" si="122"/>
        <v>#REF!</v>
      </c>
      <c r="AH162" s="16" t="e">
        <f t="shared" si="123"/>
        <v>#REF!</v>
      </c>
      <c r="AI162" s="16">
        <f t="shared" si="124"/>
        <v>350</v>
      </c>
      <c r="AK162" s="3">
        <f t="shared" si="125"/>
        <v>245</v>
      </c>
      <c r="AL162" s="204">
        <f t="shared" si="126"/>
        <v>244.99999999999997</v>
      </c>
    </row>
    <row r="163" spans="1:47" ht="13.5" hidden="1" outlineLevel="1" x14ac:dyDescent="0.15">
      <c r="A163" s="26">
        <v>40124</v>
      </c>
      <c r="B163" s="20" t="s">
        <v>551</v>
      </c>
      <c r="C163" s="16">
        <v>600</v>
      </c>
      <c r="D163" s="3">
        <v>20</v>
      </c>
      <c r="E163" s="3">
        <v>10</v>
      </c>
      <c r="F163" s="131" t="s">
        <v>200</v>
      </c>
      <c r="G163" s="104" t="s">
        <v>497</v>
      </c>
      <c r="H163" s="104" t="s">
        <v>498</v>
      </c>
      <c r="I163" s="21">
        <f t="shared" si="108"/>
        <v>17940</v>
      </c>
      <c r="J163" s="3">
        <v>21000</v>
      </c>
      <c r="K163" s="15"/>
      <c r="L163" s="15">
        <v>0.2</v>
      </c>
      <c r="M163" s="58"/>
      <c r="N163" s="58">
        <v>0.03</v>
      </c>
      <c r="O163" s="92">
        <f t="shared" si="109"/>
        <v>23.411371237458198</v>
      </c>
      <c r="P163" s="92" t="e">
        <f t="shared" si="110"/>
        <v>#REF!</v>
      </c>
      <c r="Q163" s="92" t="e">
        <f t="shared" si="111"/>
        <v>#REF!</v>
      </c>
      <c r="R163" s="92">
        <f t="shared" si="112"/>
        <v>0</v>
      </c>
      <c r="S163" s="92" t="e">
        <f t="shared" si="113"/>
        <v>#REF!</v>
      </c>
      <c r="T163" s="3" t="e">
        <f>#REF!</f>
        <v>#REF!</v>
      </c>
      <c r="U163" s="3" t="e">
        <f>#REF!*D163</f>
        <v>#REF!</v>
      </c>
      <c r="V163" s="3">
        <f t="shared" si="114"/>
        <v>36</v>
      </c>
      <c r="W163" s="37" t="e">
        <f t="shared" si="115"/>
        <v>#REF!</v>
      </c>
      <c r="X163" s="60" t="e">
        <f>#REF!</f>
        <v>#REF!</v>
      </c>
      <c r="Y163" s="37" t="e">
        <f t="shared" si="116"/>
        <v>#REF!</v>
      </c>
      <c r="Z163" s="16" t="e">
        <f t="shared" si="117"/>
        <v>#REF!</v>
      </c>
      <c r="AA163" s="36" t="e">
        <f t="shared" si="118"/>
        <v>#REF!</v>
      </c>
      <c r="AC163" s="16" t="e">
        <f t="shared" si="119"/>
        <v>#REF!</v>
      </c>
      <c r="AD163" s="3" t="e">
        <f t="shared" si="120"/>
        <v>#REF!</v>
      </c>
      <c r="AE163" s="97" t="e">
        <f t="shared" si="120"/>
        <v>#REF!</v>
      </c>
      <c r="AF163" s="97" t="e">
        <f t="shared" si="121"/>
        <v>#REF!</v>
      </c>
      <c r="AG163" s="3" t="e">
        <f t="shared" si="122"/>
        <v>#REF!</v>
      </c>
      <c r="AH163" s="16" t="e">
        <f t="shared" si="123"/>
        <v>#REF!</v>
      </c>
      <c r="AI163" s="16">
        <f t="shared" si="124"/>
        <v>600</v>
      </c>
      <c r="AK163" s="3">
        <f t="shared" si="125"/>
        <v>420</v>
      </c>
      <c r="AL163" s="204">
        <f t="shared" si="126"/>
        <v>420</v>
      </c>
    </row>
    <row r="164" spans="1:47" ht="13.5" hidden="1" outlineLevel="1" x14ac:dyDescent="0.15">
      <c r="A164" s="26">
        <v>40125</v>
      </c>
      <c r="B164" s="20" t="s">
        <v>784</v>
      </c>
      <c r="C164" s="16">
        <v>1000</v>
      </c>
      <c r="D164" s="3">
        <v>20</v>
      </c>
      <c r="E164" s="3">
        <v>10</v>
      </c>
      <c r="F164" s="131" t="s">
        <v>200</v>
      </c>
      <c r="G164" s="104" t="s">
        <v>497</v>
      </c>
      <c r="H164" s="104" t="s">
        <v>498</v>
      </c>
      <c r="I164" s="21">
        <f t="shared" si="108"/>
        <v>17940</v>
      </c>
      <c r="J164" s="3">
        <v>21000</v>
      </c>
      <c r="K164" s="15"/>
      <c r="L164" s="15">
        <v>0.2</v>
      </c>
      <c r="M164" s="58"/>
      <c r="N164" s="58">
        <v>0.03</v>
      </c>
      <c r="O164" s="92">
        <f t="shared" si="109"/>
        <v>23.411371237458198</v>
      </c>
      <c r="P164" s="92" t="e">
        <f t="shared" si="110"/>
        <v>#REF!</v>
      </c>
      <c r="Q164" s="92" t="e">
        <f t="shared" si="111"/>
        <v>#REF!</v>
      </c>
      <c r="R164" s="92">
        <f t="shared" si="112"/>
        <v>0</v>
      </c>
      <c r="S164" s="92" t="e">
        <f t="shared" si="113"/>
        <v>#REF!</v>
      </c>
      <c r="T164" s="3" t="e">
        <f>#REF!</f>
        <v>#REF!</v>
      </c>
      <c r="U164" s="3" t="e">
        <f>#REF!*D164</f>
        <v>#REF!</v>
      </c>
      <c r="V164" s="3">
        <f t="shared" si="114"/>
        <v>60</v>
      </c>
      <c r="W164" s="37" t="e">
        <f t="shared" si="115"/>
        <v>#REF!</v>
      </c>
      <c r="X164" s="60" t="e">
        <f>#REF!</f>
        <v>#REF!</v>
      </c>
      <c r="Y164" s="37" t="e">
        <f t="shared" si="116"/>
        <v>#REF!</v>
      </c>
      <c r="Z164" s="16" t="e">
        <f t="shared" si="117"/>
        <v>#REF!</v>
      </c>
      <c r="AA164" s="36" t="e">
        <f t="shared" si="118"/>
        <v>#REF!</v>
      </c>
      <c r="AC164" s="16" t="e">
        <f t="shared" si="119"/>
        <v>#REF!</v>
      </c>
      <c r="AD164" s="3" t="e">
        <f t="shared" si="120"/>
        <v>#REF!</v>
      </c>
      <c r="AE164" s="97" t="e">
        <f t="shared" si="120"/>
        <v>#REF!</v>
      </c>
      <c r="AF164" s="97" t="e">
        <f t="shared" si="121"/>
        <v>#REF!</v>
      </c>
      <c r="AG164" s="3" t="e">
        <f t="shared" si="122"/>
        <v>#REF!</v>
      </c>
      <c r="AH164" s="16" t="e">
        <f t="shared" si="123"/>
        <v>#REF!</v>
      </c>
      <c r="AI164" s="16">
        <f t="shared" si="124"/>
        <v>1000</v>
      </c>
      <c r="AK164" s="3">
        <f t="shared" si="125"/>
        <v>700</v>
      </c>
      <c r="AL164" s="204">
        <f t="shared" si="126"/>
        <v>700</v>
      </c>
    </row>
    <row r="165" spans="1:47" ht="13.5" hidden="1" outlineLevel="1" x14ac:dyDescent="0.15">
      <c r="A165" s="26">
        <v>40126</v>
      </c>
      <c r="B165" s="20" t="s">
        <v>552</v>
      </c>
      <c r="C165" s="16">
        <v>1500</v>
      </c>
      <c r="D165" s="3">
        <v>40</v>
      </c>
      <c r="E165" s="3">
        <v>10</v>
      </c>
      <c r="F165" s="131" t="s">
        <v>200</v>
      </c>
      <c r="G165" s="104" t="s">
        <v>497</v>
      </c>
      <c r="H165" s="104" t="s">
        <v>498</v>
      </c>
      <c r="I165" s="21">
        <f t="shared" si="108"/>
        <v>17940</v>
      </c>
      <c r="J165" s="3">
        <v>21000</v>
      </c>
      <c r="K165" s="15"/>
      <c r="L165" s="15">
        <v>0.2</v>
      </c>
      <c r="M165" s="58"/>
      <c r="N165" s="58">
        <v>0.03</v>
      </c>
      <c r="O165" s="92">
        <f t="shared" si="109"/>
        <v>46.822742474916396</v>
      </c>
      <c r="P165" s="92" t="e">
        <f t="shared" si="110"/>
        <v>#REF!</v>
      </c>
      <c r="Q165" s="92" t="e">
        <f t="shared" si="111"/>
        <v>#REF!</v>
      </c>
      <c r="R165" s="92">
        <f t="shared" si="112"/>
        <v>0</v>
      </c>
      <c r="S165" s="92" t="e">
        <f t="shared" si="113"/>
        <v>#REF!</v>
      </c>
      <c r="T165" s="3" t="e">
        <f>#REF!</f>
        <v>#REF!</v>
      </c>
      <c r="U165" s="3" t="e">
        <f>#REF!*D165</f>
        <v>#REF!</v>
      </c>
      <c r="V165" s="3">
        <f t="shared" si="114"/>
        <v>90</v>
      </c>
      <c r="W165" s="37" t="e">
        <f t="shared" si="115"/>
        <v>#REF!</v>
      </c>
      <c r="X165" s="60" t="e">
        <f>#REF!</f>
        <v>#REF!</v>
      </c>
      <c r="Y165" s="37" t="e">
        <f t="shared" si="116"/>
        <v>#REF!</v>
      </c>
      <c r="Z165" s="16" t="e">
        <f t="shared" si="117"/>
        <v>#REF!</v>
      </c>
      <c r="AA165" s="36" t="e">
        <f t="shared" si="118"/>
        <v>#REF!</v>
      </c>
      <c r="AC165" s="16" t="e">
        <f t="shared" si="119"/>
        <v>#REF!</v>
      </c>
      <c r="AD165" s="3" t="e">
        <f t="shared" si="120"/>
        <v>#REF!</v>
      </c>
      <c r="AE165" s="97" t="e">
        <f t="shared" si="120"/>
        <v>#REF!</v>
      </c>
      <c r="AF165" s="97" t="e">
        <f t="shared" si="121"/>
        <v>#REF!</v>
      </c>
      <c r="AG165" s="3" t="e">
        <f t="shared" si="122"/>
        <v>#REF!</v>
      </c>
      <c r="AH165" s="16" t="e">
        <f t="shared" si="123"/>
        <v>#REF!</v>
      </c>
      <c r="AI165" s="16">
        <f t="shared" si="124"/>
        <v>1500</v>
      </c>
      <c r="AK165" s="3">
        <f t="shared" si="125"/>
        <v>1050</v>
      </c>
      <c r="AL165" s="204">
        <f t="shared" si="126"/>
        <v>1050</v>
      </c>
    </row>
    <row r="166" spans="1:47" ht="13.5" hidden="1" outlineLevel="1" x14ac:dyDescent="0.15">
      <c r="A166" s="26">
        <v>40127</v>
      </c>
      <c r="B166" s="20" t="s">
        <v>553</v>
      </c>
      <c r="C166" s="16">
        <v>5000</v>
      </c>
      <c r="D166" s="3">
        <v>30</v>
      </c>
      <c r="E166" s="3">
        <v>10</v>
      </c>
      <c r="F166" s="131" t="s">
        <v>200</v>
      </c>
      <c r="G166" s="104" t="s">
        <v>497</v>
      </c>
      <c r="H166" s="104" t="s">
        <v>498</v>
      </c>
      <c r="I166" s="21">
        <f t="shared" si="108"/>
        <v>17940</v>
      </c>
      <c r="J166" s="3">
        <v>21000</v>
      </c>
      <c r="K166" s="15"/>
      <c r="L166" s="15">
        <v>0.2</v>
      </c>
      <c r="M166" s="58"/>
      <c r="N166" s="58">
        <v>0.03</v>
      </c>
      <c r="O166" s="92">
        <f t="shared" si="109"/>
        <v>35.117056856187297</v>
      </c>
      <c r="P166" s="92" t="e">
        <f t="shared" si="110"/>
        <v>#REF!</v>
      </c>
      <c r="Q166" s="92" t="e">
        <f t="shared" si="111"/>
        <v>#REF!</v>
      </c>
      <c r="R166" s="92">
        <f t="shared" si="112"/>
        <v>0</v>
      </c>
      <c r="S166" s="92" t="e">
        <f t="shared" si="113"/>
        <v>#REF!</v>
      </c>
      <c r="T166" s="3" t="e">
        <f>#REF!</f>
        <v>#REF!</v>
      </c>
      <c r="U166" s="3" t="e">
        <f>#REF!*D166</f>
        <v>#REF!</v>
      </c>
      <c r="V166" s="3">
        <f t="shared" si="114"/>
        <v>300</v>
      </c>
      <c r="W166" s="37" t="e">
        <f t="shared" si="115"/>
        <v>#REF!</v>
      </c>
      <c r="X166" s="60" t="e">
        <f>#REF!</f>
        <v>#REF!</v>
      </c>
      <c r="Y166" s="37" t="e">
        <f t="shared" si="116"/>
        <v>#REF!</v>
      </c>
      <c r="Z166" s="16" t="e">
        <f t="shared" si="117"/>
        <v>#REF!</v>
      </c>
      <c r="AA166" s="36" t="e">
        <f t="shared" si="118"/>
        <v>#REF!</v>
      </c>
      <c r="AC166" s="16" t="e">
        <f t="shared" si="119"/>
        <v>#REF!</v>
      </c>
      <c r="AD166" s="3" t="e">
        <f t="shared" si="120"/>
        <v>#REF!</v>
      </c>
      <c r="AE166" s="97" t="e">
        <f t="shared" si="120"/>
        <v>#REF!</v>
      </c>
      <c r="AF166" s="97" t="e">
        <f t="shared" si="121"/>
        <v>#REF!</v>
      </c>
      <c r="AG166" s="3" t="e">
        <f t="shared" si="122"/>
        <v>#REF!</v>
      </c>
      <c r="AH166" s="16" t="e">
        <f t="shared" si="123"/>
        <v>#REF!</v>
      </c>
      <c r="AI166" s="16">
        <f t="shared" si="124"/>
        <v>5000</v>
      </c>
      <c r="AK166" s="3">
        <f t="shared" si="125"/>
        <v>3500</v>
      </c>
      <c r="AL166" s="204">
        <f t="shared" si="126"/>
        <v>3500</v>
      </c>
    </row>
    <row r="167" spans="1:47" ht="13.5" hidden="1" outlineLevel="1" x14ac:dyDescent="0.15">
      <c r="A167" s="26">
        <v>40128</v>
      </c>
      <c r="B167" s="20" t="s">
        <v>554</v>
      </c>
      <c r="C167" s="16">
        <v>8000</v>
      </c>
      <c r="D167" s="3">
        <v>30</v>
      </c>
      <c r="E167" s="3">
        <v>10</v>
      </c>
      <c r="F167" s="131" t="s">
        <v>200</v>
      </c>
      <c r="G167" s="104" t="s">
        <v>497</v>
      </c>
      <c r="H167" s="104" t="s">
        <v>498</v>
      </c>
      <c r="I167" s="21">
        <f t="shared" si="108"/>
        <v>17940</v>
      </c>
      <c r="J167" s="3">
        <v>21000</v>
      </c>
      <c r="K167" s="15"/>
      <c r="L167" s="15">
        <v>0.2</v>
      </c>
      <c r="M167" s="58"/>
      <c r="N167" s="58">
        <v>0.03</v>
      </c>
      <c r="O167" s="92">
        <f t="shared" si="109"/>
        <v>35.117056856187297</v>
      </c>
      <c r="P167" s="92" t="e">
        <f t="shared" si="110"/>
        <v>#REF!</v>
      </c>
      <c r="Q167" s="92" t="e">
        <f t="shared" si="111"/>
        <v>#REF!</v>
      </c>
      <c r="R167" s="92">
        <f t="shared" si="112"/>
        <v>0</v>
      </c>
      <c r="S167" s="92" t="e">
        <f t="shared" si="113"/>
        <v>#REF!</v>
      </c>
      <c r="T167" s="3" t="e">
        <f>#REF!</f>
        <v>#REF!</v>
      </c>
      <c r="U167" s="3" t="e">
        <f>#REF!*D167</f>
        <v>#REF!</v>
      </c>
      <c r="V167" s="3">
        <f t="shared" si="114"/>
        <v>480</v>
      </c>
      <c r="W167" s="37" t="e">
        <f t="shared" si="115"/>
        <v>#REF!</v>
      </c>
      <c r="X167" s="60" t="e">
        <f>#REF!</f>
        <v>#REF!</v>
      </c>
      <c r="Y167" s="37" t="e">
        <f t="shared" si="116"/>
        <v>#REF!</v>
      </c>
      <c r="Z167" s="16" t="e">
        <f t="shared" si="117"/>
        <v>#REF!</v>
      </c>
      <c r="AA167" s="36" t="e">
        <f t="shared" si="118"/>
        <v>#REF!</v>
      </c>
      <c r="AC167" s="16" t="e">
        <f t="shared" si="119"/>
        <v>#REF!</v>
      </c>
      <c r="AD167" s="3" t="e">
        <f t="shared" si="120"/>
        <v>#REF!</v>
      </c>
      <c r="AE167" s="97" t="e">
        <f t="shared" si="120"/>
        <v>#REF!</v>
      </c>
      <c r="AF167" s="97" t="e">
        <f t="shared" si="121"/>
        <v>#REF!</v>
      </c>
      <c r="AG167" s="3" t="e">
        <f t="shared" si="122"/>
        <v>#REF!</v>
      </c>
      <c r="AH167" s="16" t="e">
        <f t="shared" si="123"/>
        <v>#REF!</v>
      </c>
      <c r="AI167" s="16">
        <f t="shared" si="124"/>
        <v>8000</v>
      </c>
      <c r="AK167" s="3">
        <f t="shared" si="125"/>
        <v>5600</v>
      </c>
      <c r="AL167" s="204">
        <f t="shared" si="126"/>
        <v>5600</v>
      </c>
    </row>
    <row r="168" spans="1:47" ht="25.5" hidden="1" outlineLevel="1" x14ac:dyDescent="0.15">
      <c r="A168" s="26">
        <v>40133</v>
      </c>
      <c r="B168" s="20" t="s">
        <v>875</v>
      </c>
      <c r="C168" s="16">
        <v>500</v>
      </c>
      <c r="D168" s="3">
        <v>10</v>
      </c>
      <c r="E168" s="3">
        <v>10</v>
      </c>
      <c r="F168" s="131" t="s">
        <v>200</v>
      </c>
      <c r="G168" s="104" t="s">
        <v>497</v>
      </c>
      <c r="H168" s="104" t="s">
        <v>498</v>
      </c>
      <c r="I168" s="21">
        <f t="shared" si="108"/>
        <v>17940</v>
      </c>
      <c r="J168" s="3">
        <v>21000</v>
      </c>
      <c r="K168" s="15"/>
      <c r="L168" s="15">
        <v>0.2</v>
      </c>
      <c r="M168" s="58"/>
      <c r="N168" s="58">
        <v>0.03</v>
      </c>
      <c r="O168" s="92">
        <f t="shared" si="109"/>
        <v>11.705685618729099</v>
      </c>
      <c r="P168" s="92" t="e">
        <f t="shared" si="110"/>
        <v>#REF!</v>
      </c>
      <c r="Q168" s="92" t="e">
        <f t="shared" si="111"/>
        <v>#REF!</v>
      </c>
      <c r="R168" s="92">
        <f t="shared" si="112"/>
        <v>0</v>
      </c>
      <c r="S168" s="92" t="e">
        <f t="shared" si="113"/>
        <v>#REF!</v>
      </c>
      <c r="T168" s="3" t="e">
        <f>#REF!</f>
        <v>#REF!</v>
      </c>
      <c r="U168" s="3" t="e">
        <f>#REF!*D168</f>
        <v>#REF!</v>
      </c>
      <c r="V168" s="3">
        <f t="shared" si="114"/>
        <v>30</v>
      </c>
      <c r="W168" s="37" t="e">
        <f t="shared" si="115"/>
        <v>#REF!</v>
      </c>
      <c r="X168" s="60" t="e">
        <f>#REF!</f>
        <v>#REF!</v>
      </c>
      <c r="Y168" s="37" t="e">
        <f t="shared" si="116"/>
        <v>#REF!</v>
      </c>
      <c r="Z168" s="16" t="e">
        <f t="shared" si="117"/>
        <v>#REF!</v>
      </c>
      <c r="AA168" s="36" t="e">
        <f t="shared" si="118"/>
        <v>#REF!</v>
      </c>
      <c r="AC168" s="16" t="e">
        <f t="shared" si="119"/>
        <v>#REF!</v>
      </c>
      <c r="AD168" s="3" t="e">
        <f t="shared" ref="AD168:AE169" si="127">T168</f>
        <v>#REF!</v>
      </c>
      <c r="AE168" s="97" t="e">
        <f t="shared" si="127"/>
        <v>#REF!</v>
      </c>
      <c r="AF168" s="97" t="e">
        <f t="shared" si="121"/>
        <v>#REF!</v>
      </c>
      <c r="AG168" s="3" t="e">
        <f t="shared" si="122"/>
        <v>#REF!</v>
      </c>
      <c r="AH168" s="16" t="e">
        <f t="shared" si="123"/>
        <v>#REF!</v>
      </c>
      <c r="AI168" s="16">
        <f t="shared" si="124"/>
        <v>500</v>
      </c>
      <c r="AK168" s="3">
        <f t="shared" si="125"/>
        <v>350</v>
      </c>
      <c r="AL168" s="204">
        <f t="shared" si="126"/>
        <v>350</v>
      </c>
      <c r="AM168" s="46" t="s">
        <v>876</v>
      </c>
    </row>
    <row r="169" spans="1:47" ht="25.5" hidden="1" outlineLevel="1" x14ac:dyDescent="0.15">
      <c r="A169" s="26">
        <v>40134</v>
      </c>
      <c r="B169" s="20" t="s">
        <v>877</v>
      </c>
      <c r="C169" s="16">
        <v>400</v>
      </c>
      <c r="D169" s="3">
        <v>10</v>
      </c>
      <c r="E169" s="3">
        <v>10</v>
      </c>
      <c r="F169" s="131" t="s">
        <v>200</v>
      </c>
      <c r="G169" s="104" t="s">
        <v>497</v>
      </c>
      <c r="H169" s="104" t="s">
        <v>498</v>
      </c>
      <c r="I169" s="21">
        <f t="shared" si="108"/>
        <v>17940</v>
      </c>
      <c r="J169" s="3">
        <v>21000</v>
      </c>
      <c r="K169" s="15"/>
      <c r="L169" s="15">
        <v>0.2</v>
      </c>
      <c r="M169" s="58"/>
      <c r="N169" s="58">
        <v>0.03</v>
      </c>
      <c r="O169" s="92">
        <f t="shared" si="109"/>
        <v>11.705685618729099</v>
      </c>
      <c r="P169" s="92" t="e">
        <f t="shared" si="110"/>
        <v>#REF!</v>
      </c>
      <c r="Q169" s="92" t="e">
        <f t="shared" si="111"/>
        <v>#REF!</v>
      </c>
      <c r="R169" s="92">
        <f t="shared" si="112"/>
        <v>0</v>
      </c>
      <c r="S169" s="92" t="e">
        <f t="shared" si="113"/>
        <v>#REF!</v>
      </c>
      <c r="T169" s="3" t="e">
        <f>#REF!</f>
        <v>#REF!</v>
      </c>
      <c r="U169" s="3" t="e">
        <f>#REF!*D169</f>
        <v>#REF!</v>
      </c>
      <c r="V169" s="3">
        <f t="shared" si="114"/>
        <v>24</v>
      </c>
      <c r="W169" s="37" t="e">
        <f t="shared" si="115"/>
        <v>#REF!</v>
      </c>
      <c r="X169" s="60" t="e">
        <f>#REF!</f>
        <v>#REF!</v>
      </c>
      <c r="Y169" s="37" t="e">
        <f t="shared" si="116"/>
        <v>#REF!</v>
      </c>
      <c r="Z169" s="16" t="e">
        <f t="shared" si="117"/>
        <v>#REF!</v>
      </c>
      <c r="AA169" s="36" t="e">
        <f t="shared" si="118"/>
        <v>#REF!</v>
      </c>
      <c r="AC169" s="16" t="e">
        <f t="shared" si="119"/>
        <v>#REF!</v>
      </c>
      <c r="AD169" s="3" t="e">
        <f t="shared" si="127"/>
        <v>#REF!</v>
      </c>
      <c r="AE169" s="97" t="e">
        <f t="shared" si="127"/>
        <v>#REF!</v>
      </c>
      <c r="AF169" s="97" t="e">
        <f t="shared" si="121"/>
        <v>#REF!</v>
      </c>
      <c r="AG169" s="3" t="e">
        <f t="shared" si="122"/>
        <v>#REF!</v>
      </c>
      <c r="AH169" s="16" t="e">
        <f t="shared" si="123"/>
        <v>#REF!</v>
      </c>
      <c r="AI169" s="16">
        <f t="shared" si="124"/>
        <v>400</v>
      </c>
      <c r="AK169" s="3">
        <f t="shared" si="125"/>
        <v>280</v>
      </c>
      <c r="AL169" s="204">
        <f t="shared" si="126"/>
        <v>280</v>
      </c>
      <c r="AM169" s="46" t="s">
        <v>876</v>
      </c>
    </row>
    <row r="170" spans="1:47" s="12" customFormat="1" ht="13.5" hidden="1" outlineLevel="1" x14ac:dyDescent="0.15">
      <c r="A170" s="25"/>
      <c r="B170" s="56" t="s">
        <v>110</v>
      </c>
      <c r="C170" s="199"/>
      <c r="D170" s="56"/>
      <c r="E170" s="56"/>
      <c r="F170" s="128"/>
      <c r="G170" s="137"/>
      <c r="H170" s="138"/>
      <c r="I170" s="5"/>
      <c r="J170" s="57"/>
      <c r="K170" s="65"/>
      <c r="L170" s="65"/>
      <c r="M170" s="64"/>
      <c r="N170" s="64"/>
      <c r="O170" s="8"/>
      <c r="P170" s="8"/>
      <c r="Q170" s="8"/>
      <c r="R170" s="8"/>
      <c r="S170" s="8"/>
      <c r="T170" s="6"/>
      <c r="U170" s="6"/>
      <c r="V170" s="6"/>
      <c r="W170" s="5"/>
      <c r="X170" s="5"/>
      <c r="Y170" s="5"/>
      <c r="Z170" s="5"/>
      <c r="AA170" s="10"/>
      <c r="AB170" s="11"/>
      <c r="AC170" s="199"/>
      <c r="AD170" s="57"/>
      <c r="AE170" s="96"/>
      <c r="AF170" s="96"/>
      <c r="AG170" s="57"/>
      <c r="AH170" s="199"/>
      <c r="AI170" s="199"/>
      <c r="AK170" s="57"/>
      <c r="AL170" s="204"/>
      <c r="AM170" s="180"/>
      <c r="AN170" s="180"/>
      <c r="AO170" s="182"/>
      <c r="AQ170" s="177"/>
      <c r="AR170" s="185"/>
      <c r="AT170" s="177"/>
      <c r="AU170" s="185"/>
    </row>
    <row r="171" spans="1:47" ht="13.5" hidden="1" outlineLevel="1" x14ac:dyDescent="0.15">
      <c r="A171" s="26">
        <v>4015</v>
      </c>
      <c r="B171" s="20" t="s">
        <v>24</v>
      </c>
      <c r="C171" s="16">
        <v>400</v>
      </c>
      <c r="D171" s="3">
        <v>20</v>
      </c>
      <c r="E171" s="3">
        <v>10</v>
      </c>
      <c r="F171" s="131" t="s">
        <v>200</v>
      </c>
      <c r="G171" s="104" t="s">
        <v>497</v>
      </c>
      <c r="H171" s="104" t="s">
        <v>498</v>
      </c>
      <c r="I171" s="21">
        <f t="shared" ref="I171:I206" si="128">((247*12)+(52*7)+(52*5))*60/12</f>
        <v>17940</v>
      </c>
      <c r="J171" s="3">
        <v>21000</v>
      </c>
      <c r="K171" s="15"/>
      <c r="L171" s="15">
        <v>0.2</v>
      </c>
      <c r="M171" s="58"/>
      <c r="N171" s="58">
        <v>0.03</v>
      </c>
      <c r="O171" s="92">
        <f t="shared" ref="O171:O206" si="129">J171/I171*D171</f>
        <v>23.411371237458198</v>
      </c>
      <c r="P171" s="92" t="e">
        <f t="shared" ref="P171:P206" si="130">(C171-T171-U171)*K171</f>
        <v>#REF!</v>
      </c>
      <c r="Q171" s="92" t="e">
        <f t="shared" ref="Q171:Q206" si="131">(C171-T171-U171)*L171</f>
        <v>#REF!</v>
      </c>
      <c r="R171" s="92">
        <f t="shared" ref="R171:R206" si="132">(C171*M171)</f>
        <v>0</v>
      </c>
      <c r="S171" s="92" t="e">
        <f t="shared" ref="S171:S206" si="133">(C171-T171-U171)*N171</f>
        <v>#REF!</v>
      </c>
      <c r="T171" s="3" t="e">
        <f>#REF!</f>
        <v>#REF!</v>
      </c>
      <c r="U171" s="3" t="e">
        <f>#REF!*D171</f>
        <v>#REF!</v>
      </c>
      <c r="V171" s="3">
        <f t="shared" ref="V171:V206" si="134">C171*0.06</f>
        <v>24</v>
      </c>
      <c r="W171" s="37" t="e">
        <f t="shared" ref="W171:W206" si="135">SUM(O171:V171)</f>
        <v>#REF!</v>
      </c>
      <c r="X171" s="60" t="e">
        <f>#REF!</f>
        <v>#REF!</v>
      </c>
      <c r="Y171" s="37" t="e">
        <f t="shared" ref="Y171:Y206" si="136">O171*X171</f>
        <v>#REF!</v>
      </c>
      <c r="Z171" s="16" t="e">
        <f t="shared" ref="Z171:Z206" si="137">W171+Y171</f>
        <v>#REF!</v>
      </c>
      <c r="AA171" s="36" t="e">
        <f t="shared" ref="AA171:AA206" si="138">(C171-Z171)/Z171</f>
        <v>#REF!</v>
      </c>
      <c r="AC171" s="16" t="e">
        <f t="shared" ref="AC171:AC206" si="139">AD171+AE171+AF171</f>
        <v>#REF!</v>
      </c>
      <c r="AD171" s="3" t="e">
        <f t="shared" ref="AD171:AE205" si="140">T171</f>
        <v>#REF!</v>
      </c>
      <c r="AE171" s="97" t="e">
        <f t="shared" si="140"/>
        <v>#REF!</v>
      </c>
      <c r="AF171" s="97" t="e">
        <f t="shared" ref="AF171:AF206" si="141">(C171-Z171)*0.15</f>
        <v>#REF!</v>
      </c>
      <c r="AG171" s="3" t="e">
        <f t="shared" ref="AG171:AG206" si="142">AE171+AF171</f>
        <v>#REF!</v>
      </c>
      <c r="AH171" s="16" t="e">
        <f t="shared" ref="AH171:AH206" si="143">AI171-AC171</f>
        <v>#REF!</v>
      </c>
      <c r="AI171" s="16">
        <f t="shared" ref="AI171:AI206" si="144">C171</f>
        <v>400</v>
      </c>
      <c r="AK171" s="3">
        <f t="shared" ref="AK171:AK206" si="145">CEILING(AL171,5)</f>
        <v>280</v>
      </c>
      <c r="AL171" s="204">
        <f t="shared" ref="AL171:AL206" si="146">C171*0.7</f>
        <v>280</v>
      </c>
    </row>
    <row r="172" spans="1:47" ht="13.5" hidden="1" outlineLevel="1" x14ac:dyDescent="0.15">
      <c r="A172" s="26">
        <v>4016</v>
      </c>
      <c r="B172" s="20" t="s">
        <v>25</v>
      </c>
      <c r="C172" s="16">
        <v>500</v>
      </c>
      <c r="D172" s="3">
        <v>20</v>
      </c>
      <c r="E172" s="3">
        <v>15</v>
      </c>
      <c r="F172" s="131" t="s">
        <v>200</v>
      </c>
      <c r="G172" s="104" t="s">
        <v>497</v>
      </c>
      <c r="H172" s="104" t="s">
        <v>498</v>
      </c>
      <c r="I172" s="21">
        <f t="shared" si="128"/>
        <v>17940</v>
      </c>
      <c r="J172" s="3">
        <v>21000</v>
      </c>
      <c r="K172" s="15"/>
      <c r="L172" s="15">
        <v>0.2</v>
      </c>
      <c r="M172" s="58"/>
      <c r="N172" s="58">
        <v>0.03</v>
      </c>
      <c r="O172" s="92">
        <f t="shared" si="129"/>
        <v>23.411371237458198</v>
      </c>
      <c r="P172" s="92" t="e">
        <f t="shared" si="130"/>
        <v>#REF!</v>
      </c>
      <c r="Q172" s="92" t="e">
        <f t="shared" si="131"/>
        <v>#REF!</v>
      </c>
      <c r="R172" s="92">
        <f t="shared" si="132"/>
        <v>0</v>
      </c>
      <c r="S172" s="92" t="e">
        <f t="shared" si="133"/>
        <v>#REF!</v>
      </c>
      <c r="T172" s="3" t="e">
        <f>#REF!</f>
        <v>#REF!</v>
      </c>
      <c r="U172" s="3" t="e">
        <f>#REF!*D172</f>
        <v>#REF!</v>
      </c>
      <c r="V172" s="3">
        <f t="shared" si="134"/>
        <v>30</v>
      </c>
      <c r="W172" s="37" t="e">
        <f t="shared" si="135"/>
        <v>#REF!</v>
      </c>
      <c r="X172" s="60" t="e">
        <f>#REF!</f>
        <v>#REF!</v>
      </c>
      <c r="Y172" s="37" t="e">
        <f t="shared" si="136"/>
        <v>#REF!</v>
      </c>
      <c r="Z172" s="16" t="e">
        <f t="shared" si="137"/>
        <v>#REF!</v>
      </c>
      <c r="AA172" s="36" t="e">
        <f t="shared" si="138"/>
        <v>#REF!</v>
      </c>
      <c r="AC172" s="16" t="e">
        <f t="shared" si="139"/>
        <v>#REF!</v>
      </c>
      <c r="AD172" s="3" t="e">
        <f t="shared" si="140"/>
        <v>#REF!</v>
      </c>
      <c r="AE172" s="97" t="e">
        <f t="shared" si="140"/>
        <v>#REF!</v>
      </c>
      <c r="AF172" s="97" t="e">
        <f t="shared" si="141"/>
        <v>#REF!</v>
      </c>
      <c r="AG172" s="3" t="e">
        <f t="shared" si="142"/>
        <v>#REF!</v>
      </c>
      <c r="AH172" s="16" t="e">
        <f t="shared" si="143"/>
        <v>#REF!</v>
      </c>
      <c r="AI172" s="16">
        <f t="shared" si="144"/>
        <v>500</v>
      </c>
      <c r="AK172" s="3">
        <f t="shared" si="145"/>
        <v>350</v>
      </c>
      <c r="AL172" s="204">
        <f t="shared" si="146"/>
        <v>350</v>
      </c>
    </row>
    <row r="173" spans="1:47" ht="13.5" hidden="1" outlineLevel="1" x14ac:dyDescent="0.15">
      <c r="A173" s="26">
        <v>4017</v>
      </c>
      <c r="B173" s="20" t="s">
        <v>781</v>
      </c>
      <c r="C173" s="16">
        <v>1600</v>
      </c>
      <c r="D173" s="3">
        <v>20</v>
      </c>
      <c r="E173" s="3">
        <v>15</v>
      </c>
      <c r="F173" s="131" t="s">
        <v>200</v>
      </c>
      <c r="G173" s="104" t="s">
        <v>497</v>
      </c>
      <c r="H173" s="104" t="s">
        <v>498</v>
      </c>
      <c r="I173" s="21">
        <f t="shared" si="128"/>
        <v>17940</v>
      </c>
      <c r="J173" s="3">
        <v>21000</v>
      </c>
      <c r="K173" s="15"/>
      <c r="L173" s="15">
        <v>0.2</v>
      </c>
      <c r="M173" s="58"/>
      <c r="N173" s="58">
        <v>0.03</v>
      </c>
      <c r="O173" s="92">
        <f t="shared" si="129"/>
        <v>23.411371237458198</v>
      </c>
      <c r="P173" s="92" t="e">
        <f t="shared" si="130"/>
        <v>#REF!</v>
      </c>
      <c r="Q173" s="92" t="e">
        <f t="shared" si="131"/>
        <v>#REF!</v>
      </c>
      <c r="R173" s="92">
        <f t="shared" si="132"/>
        <v>0</v>
      </c>
      <c r="S173" s="92" t="e">
        <f t="shared" si="133"/>
        <v>#REF!</v>
      </c>
      <c r="T173" s="3" t="e">
        <f>#REF!</f>
        <v>#REF!</v>
      </c>
      <c r="U173" s="3" t="e">
        <f>#REF!*D173</f>
        <v>#REF!</v>
      </c>
      <c r="V173" s="3">
        <f t="shared" si="134"/>
        <v>96</v>
      </c>
      <c r="W173" s="37" t="e">
        <f t="shared" si="135"/>
        <v>#REF!</v>
      </c>
      <c r="X173" s="60" t="e">
        <f>#REF!</f>
        <v>#REF!</v>
      </c>
      <c r="Y173" s="37" t="e">
        <f t="shared" si="136"/>
        <v>#REF!</v>
      </c>
      <c r="Z173" s="16" t="e">
        <f t="shared" si="137"/>
        <v>#REF!</v>
      </c>
      <c r="AA173" s="36" t="e">
        <f t="shared" si="138"/>
        <v>#REF!</v>
      </c>
      <c r="AC173" s="16" t="e">
        <f t="shared" si="139"/>
        <v>#REF!</v>
      </c>
      <c r="AD173" s="3" t="e">
        <f t="shared" si="140"/>
        <v>#REF!</v>
      </c>
      <c r="AE173" s="97" t="e">
        <f t="shared" si="140"/>
        <v>#REF!</v>
      </c>
      <c r="AF173" s="97" t="e">
        <f t="shared" si="141"/>
        <v>#REF!</v>
      </c>
      <c r="AG173" s="3" t="e">
        <f t="shared" si="142"/>
        <v>#REF!</v>
      </c>
      <c r="AH173" s="16" t="e">
        <f t="shared" si="143"/>
        <v>#REF!</v>
      </c>
      <c r="AI173" s="16">
        <f t="shared" si="144"/>
        <v>1600</v>
      </c>
      <c r="AK173" s="3">
        <f t="shared" si="145"/>
        <v>1120</v>
      </c>
      <c r="AL173" s="204">
        <f t="shared" si="146"/>
        <v>1120</v>
      </c>
    </row>
    <row r="174" spans="1:47" ht="25.5" hidden="1" outlineLevel="1" x14ac:dyDescent="0.15">
      <c r="A174" s="26">
        <v>4018</v>
      </c>
      <c r="B174" s="20" t="s">
        <v>300</v>
      </c>
      <c r="C174" s="16">
        <v>580</v>
      </c>
      <c r="D174" s="3">
        <v>20</v>
      </c>
      <c r="E174" s="3">
        <v>15</v>
      </c>
      <c r="F174" s="131" t="s">
        <v>200</v>
      </c>
      <c r="G174" s="104" t="s">
        <v>497</v>
      </c>
      <c r="H174" s="104" t="s">
        <v>498</v>
      </c>
      <c r="I174" s="21">
        <f t="shared" si="128"/>
        <v>17940</v>
      </c>
      <c r="J174" s="3">
        <v>21000</v>
      </c>
      <c r="K174" s="15"/>
      <c r="L174" s="15">
        <v>0.2</v>
      </c>
      <c r="M174" s="58"/>
      <c r="N174" s="58">
        <v>0.03</v>
      </c>
      <c r="O174" s="92">
        <f t="shared" si="129"/>
        <v>23.411371237458198</v>
      </c>
      <c r="P174" s="92" t="e">
        <f t="shared" si="130"/>
        <v>#REF!</v>
      </c>
      <c r="Q174" s="92" t="e">
        <f t="shared" si="131"/>
        <v>#REF!</v>
      </c>
      <c r="R174" s="92">
        <f t="shared" si="132"/>
        <v>0</v>
      </c>
      <c r="S174" s="92" t="e">
        <f t="shared" si="133"/>
        <v>#REF!</v>
      </c>
      <c r="T174" s="3" t="e">
        <f>#REF!</f>
        <v>#REF!</v>
      </c>
      <c r="U174" s="3" t="e">
        <f>#REF!*D174</f>
        <v>#REF!</v>
      </c>
      <c r="V174" s="3">
        <f t="shared" si="134"/>
        <v>34.799999999999997</v>
      </c>
      <c r="W174" s="37" t="e">
        <f t="shared" si="135"/>
        <v>#REF!</v>
      </c>
      <c r="X174" s="60" t="e">
        <f>#REF!</f>
        <v>#REF!</v>
      </c>
      <c r="Y174" s="37" t="e">
        <f t="shared" si="136"/>
        <v>#REF!</v>
      </c>
      <c r="Z174" s="16" t="e">
        <f t="shared" si="137"/>
        <v>#REF!</v>
      </c>
      <c r="AA174" s="36" t="e">
        <f t="shared" si="138"/>
        <v>#REF!</v>
      </c>
      <c r="AC174" s="16" t="e">
        <f t="shared" si="139"/>
        <v>#REF!</v>
      </c>
      <c r="AD174" s="3" t="e">
        <f t="shared" si="140"/>
        <v>#REF!</v>
      </c>
      <c r="AE174" s="97" t="e">
        <f t="shared" si="140"/>
        <v>#REF!</v>
      </c>
      <c r="AF174" s="97" t="e">
        <f t="shared" si="141"/>
        <v>#REF!</v>
      </c>
      <c r="AG174" s="3" t="e">
        <f t="shared" si="142"/>
        <v>#REF!</v>
      </c>
      <c r="AH174" s="16" t="e">
        <f t="shared" si="143"/>
        <v>#REF!</v>
      </c>
      <c r="AI174" s="16">
        <f t="shared" si="144"/>
        <v>580</v>
      </c>
      <c r="AK174" s="3">
        <f t="shared" si="145"/>
        <v>410</v>
      </c>
      <c r="AL174" s="204">
        <f t="shared" si="146"/>
        <v>406</v>
      </c>
    </row>
    <row r="175" spans="1:47" ht="13.5" hidden="1" outlineLevel="1" x14ac:dyDescent="0.15">
      <c r="A175" s="26">
        <v>4020</v>
      </c>
      <c r="B175" s="20" t="s">
        <v>782</v>
      </c>
      <c r="C175" s="16">
        <v>2000</v>
      </c>
      <c r="D175" s="3">
        <v>20</v>
      </c>
      <c r="E175" s="3">
        <v>15</v>
      </c>
      <c r="F175" s="131" t="s">
        <v>200</v>
      </c>
      <c r="G175" s="104" t="s">
        <v>497</v>
      </c>
      <c r="H175" s="104" t="s">
        <v>498</v>
      </c>
      <c r="I175" s="21">
        <f t="shared" si="128"/>
        <v>17940</v>
      </c>
      <c r="J175" s="3">
        <v>21000</v>
      </c>
      <c r="K175" s="15"/>
      <c r="L175" s="15">
        <v>0.2</v>
      </c>
      <c r="M175" s="58"/>
      <c r="N175" s="58">
        <v>0.03</v>
      </c>
      <c r="O175" s="92">
        <f t="shared" si="129"/>
        <v>23.411371237458198</v>
      </c>
      <c r="P175" s="92" t="e">
        <f t="shared" si="130"/>
        <v>#REF!</v>
      </c>
      <c r="Q175" s="92" t="e">
        <f t="shared" si="131"/>
        <v>#REF!</v>
      </c>
      <c r="R175" s="92">
        <f t="shared" si="132"/>
        <v>0</v>
      </c>
      <c r="S175" s="92" t="e">
        <f t="shared" si="133"/>
        <v>#REF!</v>
      </c>
      <c r="T175" s="3" t="e">
        <f>#REF!</f>
        <v>#REF!</v>
      </c>
      <c r="U175" s="3" t="e">
        <f>#REF!*D175</f>
        <v>#REF!</v>
      </c>
      <c r="V175" s="3">
        <f t="shared" si="134"/>
        <v>120</v>
      </c>
      <c r="W175" s="37" t="e">
        <f t="shared" si="135"/>
        <v>#REF!</v>
      </c>
      <c r="X175" s="60" t="e">
        <f>#REF!</f>
        <v>#REF!</v>
      </c>
      <c r="Y175" s="37" t="e">
        <f t="shared" si="136"/>
        <v>#REF!</v>
      </c>
      <c r="Z175" s="16" t="e">
        <f t="shared" si="137"/>
        <v>#REF!</v>
      </c>
      <c r="AA175" s="36" t="e">
        <f t="shared" si="138"/>
        <v>#REF!</v>
      </c>
      <c r="AC175" s="16" t="e">
        <f t="shared" si="139"/>
        <v>#REF!</v>
      </c>
      <c r="AD175" s="3" t="e">
        <f t="shared" si="140"/>
        <v>#REF!</v>
      </c>
      <c r="AE175" s="97" t="e">
        <f t="shared" si="140"/>
        <v>#REF!</v>
      </c>
      <c r="AF175" s="97" t="e">
        <f t="shared" si="141"/>
        <v>#REF!</v>
      </c>
      <c r="AG175" s="3" t="e">
        <f t="shared" si="142"/>
        <v>#REF!</v>
      </c>
      <c r="AH175" s="16" t="e">
        <f t="shared" si="143"/>
        <v>#REF!</v>
      </c>
      <c r="AI175" s="16">
        <f t="shared" si="144"/>
        <v>2000</v>
      </c>
      <c r="AK175" s="3">
        <f t="shared" si="145"/>
        <v>1400</v>
      </c>
      <c r="AL175" s="204">
        <f t="shared" si="146"/>
        <v>1400</v>
      </c>
    </row>
    <row r="176" spans="1:47" ht="13.5" hidden="1" outlineLevel="1" x14ac:dyDescent="0.15">
      <c r="A176" s="26">
        <v>40041</v>
      </c>
      <c r="B176" s="62" t="s">
        <v>193</v>
      </c>
      <c r="C176" s="16">
        <v>400</v>
      </c>
      <c r="D176" s="3">
        <v>20</v>
      </c>
      <c r="E176" s="3">
        <v>5</v>
      </c>
      <c r="F176" s="131" t="s">
        <v>200</v>
      </c>
      <c r="G176" s="104" t="s">
        <v>497</v>
      </c>
      <c r="H176" s="104" t="s">
        <v>498</v>
      </c>
      <c r="I176" s="21">
        <f t="shared" si="128"/>
        <v>17940</v>
      </c>
      <c r="J176" s="3">
        <v>21000</v>
      </c>
      <c r="K176" s="15"/>
      <c r="L176" s="15">
        <v>0.2</v>
      </c>
      <c r="M176" s="58"/>
      <c r="N176" s="58">
        <v>0.03</v>
      </c>
      <c r="O176" s="92">
        <f t="shared" si="129"/>
        <v>23.411371237458198</v>
      </c>
      <c r="P176" s="92" t="e">
        <f t="shared" si="130"/>
        <v>#REF!</v>
      </c>
      <c r="Q176" s="92" t="e">
        <f t="shared" si="131"/>
        <v>#REF!</v>
      </c>
      <c r="R176" s="92">
        <f t="shared" si="132"/>
        <v>0</v>
      </c>
      <c r="S176" s="92" t="e">
        <f t="shared" si="133"/>
        <v>#REF!</v>
      </c>
      <c r="T176" s="3" t="e">
        <f>#REF!</f>
        <v>#REF!</v>
      </c>
      <c r="U176" s="3" t="e">
        <f>#REF!*D176</f>
        <v>#REF!</v>
      </c>
      <c r="V176" s="3">
        <f t="shared" si="134"/>
        <v>24</v>
      </c>
      <c r="W176" s="37" t="e">
        <f t="shared" si="135"/>
        <v>#REF!</v>
      </c>
      <c r="X176" s="60" t="e">
        <f>#REF!</f>
        <v>#REF!</v>
      </c>
      <c r="Y176" s="37" t="e">
        <f t="shared" si="136"/>
        <v>#REF!</v>
      </c>
      <c r="Z176" s="16" t="e">
        <f t="shared" si="137"/>
        <v>#REF!</v>
      </c>
      <c r="AA176" s="36" t="e">
        <f t="shared" si="138"/>
        <v>#REF!</v>
      </c>
      <c r="AC176" s="16" t="e">
        <f t="shared" si="139"/>
        <v>#REF!</v>
      </c>
      <c r="AD176" s="3" t="e">
        <f t="shared" si="140"/>
        <v>#REF!</v>
      </c>
      <c r="AE176" s="97" t="e">
        <f t="shared" si="140"/>
        <v>#REF!</v>
      </c>
      <c r="AF176" s="97" t="e">
        <f t="shared" si="141"/>
        <v>#REF!</v>
      </c>
      <c r="AG176" s="3" t="e">
        <f t="shared" si="142"/>
        <v>#REF!</v>
      </c>
      <c r="AH176" s="16" t="e">
        <f t="shared" si="143"/>
        <v>#REF!</v>
      </c>
      <c r="AI176" s="16">
        <f t="shared" si="144"/>
        <v>400</v>
      </c>
      <c r="AK176" s="3">
        <f t="shared" si="145"/>
        <v>280</v>
      </c>
      <c r="AL176" s="204">
        <f t="shared" si="146"/>
        <v>280</v>
      </c>
    </row>
    <row r="177" spans="1:38" ht="13.5" hidden="1" outlineLevel="1" x14ac:dyDescent="0.15">
      <c r="A177" s="26">
        <v>40042</v>
      </c>
      <c r="B177" s="62" t="s">
        <v>194</v>
      </c>
      <c r="C177" s="16">
        <v>3000</v>
      </c>
      <c r="D177" s="3">
        <v>20</v>
      </c>
      <c r="E177" s="3">
        <v>10</v>
      </c>
      <c r="F177" s="131" t="s">
        <v>200</v>
      </c>
      <c r="G177" s="104" t="s">
        <v>497</v>
      </c>
      <c r="H177" s="104" t="s">
        <v>498</v>
      </c>
      <c r="I177" s="21">
        <f t="shared" si="128"/>
        <v>17940</v>
      </c>
      <c r="J177" s="3">
        <v>21000</v>
      </c>
      <c r="K177" s="15"/>
      <c r="L177" s="15">
        <v>0.2</v>
      </c>
      <c r="M177" s="58"/>
      <c r="N177" s="58">
        <v>0.03</v>
      </c>
      <c r="O177" s="92">
        <f t="shared" si="129"/>
        <v>23.411371237458198</v>
      </c>
      <c r="P177" s="92" t="e">
        <f t="shared" si="130"/>
        <v>#REF!</v>
      </c>
      <c r="Q177" s="92" t="e">
        <f t="shared" si="131"/>
        <v>#REF!</v>
      </c>
      <c r="R177" s="92">
        <f t="shared" si="132"/>
        <v>0</v>
      </c>
      <c r="S177" s="92" t="e">
        <f t="shared" si="133"/>
        <v>#REF!</v>
      </c>
      <c r="T177" s="3" t="e">
        <f>#REF!</f>
        <v>#REF!</v>
      </c>
      <c r="U177" s="3" t="e">
        <f>#REF!*D177</f>
        <v>#REF!</v>
      </c>
      <c r="V177" s="3">
        <f t="shared" si="134"/>
        <v>180</v>
      </c>
      <c r="W177" s="37" t="e">
        <f t="shared" si="135"/>
        <v>#REF!</v>
      </c>
      <c r="X177" s="60" t="e">
        <f>#REF!</f>
        <v>#REF!</v>
      </c>
      <c r="Y177" s="37" t="e">
        <f t="shared" si="136"/>
        <v>#REF!</v>
      </c>
      <c r="Z177" s="16" t="e">
        <f t="shared" si="137"/>
        <v>#REF!</v>
      </c>
      <c r="AA177" s="36" t="e">
        <f t="shared" si="138"/>
        <v>#REF!</v>
      </c>
      <c r="AC177" s="16" t="e">
        <f t="shared" si="139"/>
        <v>#REF!</v>
      </c>
      <c r="AD177" s="3" t="e">
        <f t="shared" si="140"/>
        <v>#REF!</v>
      </c>
      <c r="AE177" s="97" t="e">
        <f t="shared" si="140"/>
        <v>#REF!</v>
      </c>
      <c r="AF177" s="97" t="e">
        <f t="shared" si="141"/>
        <v>#REF!</v>
      </c>
      <c r="AG177" s="3" t="e">
        <f t="shared" si="142"/>
        <v>#REF!</v>
      </c>
      <c r="AH177" s="16" t="e">
        <f t="shared" si="143"/>
        <v>#REF!</v>
      </c>
      <c r="AI177" s="16">
        <f t="shared" si="144"/>
        <v>3000</v>
      </c>
      <c r="AK177" s="3">
        <f t="shared" si="145"/>
        <v>2100</v>
      </c>
      <c r="AL177" s="204">
        <f t="shared" si="146"/>
        <v>2100</v>
      </c>
    </row>
    <row r="178" spans="1:38" ht="13.5" hidden="1" outlineLevel="1" x14ac:dyDescent="0.15">
      <c r="A178" s="26">
        <v>40043</v>
      </c>
      <c r="B178" s="62" t="s">
        <v>196</v>
      </c>
      <c r="C178" s="16">
        <v>230</v>
      </c>
      <c r="D178" s="3">
        <v>10</v>
      </c>
      <c r="E178" s="3">
        <v>5</v>
      </c>
      <c r="F178" s="131" t="s">
        <v>200</v>
      </c>
      <c r="G178" s="104" t="s">
        <v>497</v>
      </c>
      <c r="H178" s="104" t="s">
        <v>498</v>
      </c>
      <c r="I178" s="21">
        <f t="shared" si="128"/>
        <v>17940</v>
      </c>
      <c r="J178" s="3">
        <v>21000</v>
      </c>
      <c r="K178" s="15"/>
      <c r="L178" s="15">
        <v>0.2</v>
      </c>
      <c r="M178" s="58"/>
      <c r="N178" s="58">
        <v>0.03</v>
      </c>
      <c r="O178" s="92">
        <f t="shared" si="129"/>
        <v>11.705685618729099</v>
      </c>
      <c r="P178" s="92" t="e">
        <f t="shared" si="130"/>
        <v>#REF!</v>
      </c>
      <c r="Q178" s="92" t="e">
        <f t="shared" si="131"/>
        <v>#REF!</v>
      </c>
      <c r="R178" s="92">
        <f t="shared" si="132"/>
        <v>0</v>
      </c>
      <c r="S178" s="92" t="e">
        <f t="shared" si="133"/>
        <v>#REF!</v>
      </c>
      <c r="T178" s="3" t="e">
        <f>#REF!</f>
        <v>#REF!</v>
      </c>
      <c r="U178" s="3" t="e">
        <f>#REF!*D178</f>
        <v>#REF!</v>
      </c>
      <c r="V178" s="3">
        <f t="shared" si="134"/>
        <v>13.799999999999999</v>
      </c>
      <c r="W178" s="37" t="e">
        <f t="shared" si="135"/>
        <v>#REF!</v>
      </c>
      <c r="X178" s="60" t="e">
        <f>#REF!</f>
        <v>#REF!</v>
      </c>
      <c r="Y178" s="37" t="e">
        <f t="shared" si="136"/>
        <v>#REF!</v>
      </c>
      <c r="Z178" s="16" t="e">
        <f t="shared" si="137"/>
        <v>#REF!</v>
      </c>
      <c r="AA178" s="36" t="e">
        <f t="shared" si="138"/>
        <v>#REF!</v>
      </c>
      <c r="AC178" s="16" t="e">
        <f t="shared" si="139"/>
        <v>#REF!</v>
      </c>
      <c r="AD178" s="3" t="e">
        <f t="shared" si="140"/>
        <v>#REF!</v>
      </c>
      <c r="AE178" s="97" t="e">
        <f t="shared" si="140"/>
        <v>#REF!</v>
      </c>
      <c r="AF178" s="97" t="e">
        <f t="shared" si="141"/>
        <v>#REF!</v>
      </c>
      <c r="AG178" s="3" t="e">
        <f t="shared" si="142"/>
        <v>#REF!</v>
      </c>
      <c r="AH178" s="16" t="e">
        <f t="shared" si="143"/>
        <v>#REF!</v>
      </c>
      <c r="AI178" s="16">
        <f t="shared" si="144"/>
        <v>230</v>
      </c>
      <c r="AK178" s="3">
        <f t="shared" si="145"/>
        <v>165</v>
      </c>
      <c r="AL178" s="204">
        <f t="shared" si="146"/>
        <v>161</v>
      </c>
    </row>
    <row r="179" spans="1:38" ht="13.5" hidden="1" outlineLevel="1" x14ac:dyDescent="0.15">
      <c r="A179" s="26">
        <v>40058</v>
      </c>
      <c r="B179" s="62" t="s">
        <v>231</v>
      </c>
      <c r="C179" s="16">
        <v>400</v>
      </c>
      <c r="D179" s="3">
        <v>10</v>
      </c>
      <c r="E179" s="3">
        <v>10</v>
      </c>
      <c r="F179" s="131" t="s">
        <v>200</v>
      </c>
      <c r="G179" s="104" t="s">
        <v>497</v>
      </c>
      <c r="H179" s="104" t="s">
        <v>498</v>
      </c>
      <c r="I179" s="21">
        <f t="shared" si="128"/>
        <v>17940</v>
      </c>
      <c r="J179" s="3">
        <v>21000</v>
      </c>
      <c r="K179" s="15"/>
      <c r="L179" s="15">
        <v>0.2</v>
      </c>
      <c r="M179" s="58"/>
      <c r="N179" s="58">
        <v>0.03</v>
      </c>
      <c r="O179" s="92">
        <f t="shared" si="129"/>
        <v>11.705685618729099</v>
      </c>
      <c r="P179" s="92" t="e">
        <f t="shared" si="130"/>
        <v>#REF!</v>
      </c>
      <c r="Q179" s="92" t="e">
        <f t="shared" si="131"/>
        <v>#REF!</v>
      </c>
      <c r="R179" s="92">
        <f t="shared" si="132"/>
        <v>0</v>
      </c>
      <c r="S179" s="92" t="e">
        <f t="shared" si="133"/>
        <v>#REF!</v>
      </c>
      <c r="T179" s="3" t="e">
        <f>#REF!</f>
        <v>#REF!</v>
      </c>
      <c r="U179" s="3" t="e">
        <f>#REF!*D179</f>
        <v>#REF!</v>
      </c>
      <c r="V179" s="3">
        <f t="shared" si="134"/>
        <v>24</v>
      </c>
      <c r="W179" s="37" t="e">
        <f t="shared" si="135"/>
        <v>#REF!</v>
      </c>
      <c r="X179" s="60" t="e">
        <f>#REF!</f>
        <v>#REF!</v>
      </c>
      <c r="Y179" s="37" t="e">
        <f t="shared" si="136"/>
        <v>#REF!</v>
      </c>
      <c r="Z179" s="16" t="e">
        <f t="shared" si="137"/>
        <v>#REF!</v>
      </c>
      <c r="AA179" s="36" t="e">
        <f t="shared" si="138"/>
        <v>#REF!</v>
      </c>
      <c r="AC179" s="16" t="e">
        <f t="shared" si="139"/>
        <v>#REF!</v>
      </c>
      <c r="AD179" s="3" t="e">
        <f t="shared" si="140"/>
        <v>#REF!</v>
      </c>
      <c r="AE179" s="97" t="e">
        <f t="shared" si="140"/>
        <v>#REF!</v>
      </c>
      <c r="AF179" s="97" t="e">
        <f t="shared" si="141"/>
        <v>#REF!</v>
      </c>
      <c r="AG179" s="3" t="e">
        <f t="shared" si="142"/>
        <v>#REF!</v>
      </c>
      <c r="AH179" s="16" t="e">
        <f t="shared" si="143"/>
        <v>#REF!</v>
      </c>
      <c r="AI179" s="16">
        <f t="shared" si="144"/>
        <v>400</v>
      </c>
      <c r="AK179" s="3">
        <f t="shared" si="145"/>
        <v>280</v>
      </c>
      <c r="AL179" s="204">
        <f t="shared" si="146"/>
        <v>280</v>
      </c>
    </row>
    <row r="180" spans="1:38" ht="13.5" hidden="1" outlineLevel="1" x14ac:dyDescent="0.15">
      <c r="A180" s="26">
        <v>40168</v>
      </c>
      <c r="B180" s="62" t="s">
        <v>523</v>
      </c>
      <c r="C180" s="16">
        <v>450</v>
      </c>
      <c r="D180" s="3">
        <v>20</v>
      </c>
      <c r="E180" s="3">
        <v>10</v>
      </c>
      <c r="F180" s="131" t="s">
        <v>200</v>
      </c>
      <c r="G180" s="104" t="s">
        <v>497</v>
      </c>
      <c r="H180" s="104" t="s">
        <v>498</v>
      </c>
      <c r="I180" s="21">
        <f t="shared" si="128"/>
        <v>17940</v>
      </c>
      <c r="J180" s="3">
        <v>21000</v>
      </c>
      <c r="K180" s="15"/>
      <c r="L180" s="15">
        <v>0.2</v>
      </c>
      <c r="M180" s="58"/>
      <c r="N180" s="58">
        <v>0.03</v>
      </c>
      <c r="O180" s="92">
        <f t="shared" si="129"/>
        <v>23.411371237458198</v>
      </c>
      <c r="P180" s="92" t="e">
        <f t="shared" si="130"/>
        <v>#REF!</v>
      </c>
      <c r="Q180" s="92" t="e">
        <f t="shared" si="131"/>
        <v>#REF!</v>
      </c>
      <c r="R180" s="92">
        <f t="shared" si="132"/>
        <v>0</v>
      </c>
      <c r="S180" s="92" t="e">
        <f t="shared" si="133"/>
        <v>#REF!</v>
      </c>
      <c r="T180" s="3" t="e">
        <f>#REF!</f>
        <v>#REF!</v>
      </c>
      <c r="U180" s="3" t="e">
        <f>#REF!*D180</f>
        <v>#REF!</v>
      </c>
      <c r="V180" s="3">
        <f t="shared" si="134"/>
        <v>27</v>
      </c>
      <c r="W180" s="37" t="e">
        <f t="shared" si="135"/>
        <v>#REF!</v>
      </c>
      <c r="X180" s="60" t="e">
        <f>#REF!</f>
        <v>#REF!</v>
      </c>
      <c r="Y180" s="37" t="e">
        <f t="shared" si="136"/>
        <v>#REF!</v>
      </c>
      <c r="Z180" s="16" t="e">
        <f t="shared" si="137"/>
        <v>#REF!</v>
      </c>
      <c r="AA180" s="36" t="e">
        <f t="shared" si="138"/>
        <v>#REF!</v>
      </c>
      <c r="AC180" s="16" t="e">
        <f t="shared" si="139"/>
        <v>#REF!</v>
      </c>
      <c r="AD180" s="3" t="e">
        <f t="shared" si="140"/>
        <v>#REF!</v>
      </c>
      <c r="AE180" s="97" t="e">
        <f t="shared" si="140"/>
        <v>#REF!</v>
      </c>
      <c r="AF180" s="97" t="e">
        <f t="shared" si="141"/>
        <v>#REF!</v>
      </c>
      <c r="AG180" s="3" t="e">
        <f t="shared" si="142"/>
        <v>#REF!</v>
      </c>
      <c r="AH180" s="16" t="e">
        <f t="shared" si="143"/>
        <v>#REF!</v>
      </c>
      <c r="AI180" s="16">
        <f t="shared" si="144"/>
        <v>450</v>
      </c>
      <c r="AK180" s="3">
        <f t="shared" si="145"/>
        <v>315</v>
      </c>
      <c r="AL180" s="204">
        <f t="shared" si="146"/>
        <v>315</v>
      </c>
    </row>
    <row r="181" spans="1:38" ht="13.5" hidden="1" outlineLevel="1" x14ac:dyDescent="0.15">
      <c r="A181" s="26">
        <v>40096</v>
      </c>
      <c r="B181" s="62" t="s">
        <v>524</v>
      </c>
      <c r="C181" s="16">
        <v>300</v>
      </c>
      <c r="D181" s="3">
        <v>30</v>
      </c>
      <c r="E181" s="3">
        <v>10</v>
      </c>
      <c r="F181" s="131" t="s">
        <v>200</v>
      </c>
      <c r="G181" s="104" t="s">
        <v>497</v>
      </c>
      <c r="H181" s="104" t="s">
        <v>498</v>
      </c>
      <c r="I181" s="21">
        <f t="shared" si="128"/>
        <v>17940</v>
      </c>
      <c r="J181" s="3">
        <v>21000</v>
      </c>
      <c r="K181" s="15"/>
      <c r="L181" s="15">
        <v>0.2</v>
      </c>
      <c r="M181" s="58"/>
      <c r="N181" s="58">
        <v>0.03</v>
      </c>
      <c r="O181" s="92">
        <f t="shared" si="129"/>
        <v>35.117056856187297</v>
      </c>
      <c r="P181" s="92" t="e">
        <f t="shared" si="130"/>
        <v>#REF!</v>
      </c>
      <c r="Q181" s="92" t="e">
        <f t="shared" si="131"/>
        <v>#REF!</v>
      </c>
      <c r="R181" s="92">
        <f t="shared" si="132"/>
        <v>0</v>
      </c>
      <c r="S181" s="92" t="e">
        <f t="shared" si="133"/>
        <v>#REF!</v>
      </c>
      <c r="T181" s="3" t="e">
        <f>#REF!</f>
        <v>#REF!</v>
      </c>
      <c r="U181" s="3" t="e">
        <f>#REF!*D181</f>
        <v>#REF!</v>
      </c>
      <c r="V181" s="3">
        <f t="shared" si="134"/>
        <v>18</v>
      </c>
      <c r="W181" s="37" t="e">
        <f t="shared" si="135"/>
        <v>#REF!</v>
      </c>
      <c r="X181" s="60" t="e">
        <f>#REF!</f>
        <v>#REF!</v>
      </c>
      <c r="Y181" s="37" t="e">
        <f t="shared" si="136"/>
        <v>#REF!</v>
      </c>
      <c r="Z181" s="16" t="e">
        <f t="shared" si="137"/>
        <v>#REF!</v>
      </c>
      <c r="AA181" s="36" t="e">
        <f t="shared" si="138"/>
        <v>#REF!</v>
      </c>
      <c r="AC181" s="16" t="e">
        <f t="shared" si="139"/>
        <v>#REF!</v>
      </c>
      <c r="AD181" s="3" t="e">
        <f t="shared" si="140"/>
        <v>#REF!</v>
      </c>
      <c r="AE181" s="97" t="e">
        <f t="shared" si="140"/>
        <v>#REF!</v>
      </c>
      <c r="AF181" s="97" t="e">
        <f t="shared" si="141"/>
        <v>#REF!</v>
      </c>
      <c r="AG181" s="3" t="e">
        <f t="shared" si="142"/>
        <v>#REF!</v>
      </c>
      <c r="AH181" s="16" t="e">
        <f t="shared" si="143"/>
        <v>#REF!</v>
      </c>
      <c r="AI181" s="16">
        <f t="shared" si="144"/>
        <v>300</v>
      </c>
      <c r="AK181" s="3">
        <f t="shared" si="145"/>
        <v>210</v>
      </c>
      <c r="AL181" s="204">
        <f t="shared" si="146"/>
        <v>210</v>
      </c>
    </row>
    <row r="182" spans="1:38" ht="13.5" hidden="1" outlineLevel="1" x14ac:dyDescent="0.15">
      <c r="A182" s="26">
        <v>40097</v>
      </c>
      <c r="B182" s="62" t="s">
        <v>525</v>
      </c>
      <c r="C182" s="16">
        <v>400</v>
      </c>
      <c r="D182" s="3">
        <v>30</v>
      </c>
      <c r="E182" s="3">
        <v>10</v>
      </c>
      <c r="F182" s="131" t="s">
        <v>200</v>
      </c>
      <c r="G182" s="104" t="s">
        <v>497</v>
      </c>
      <c r="H182" s="104" t="s">
        <v>498</v>
      </c>
      <c r="I182" s="21">
        <f t="shared" si="128"/>
        <v>17940</v>
      </c>
      <c r="J182" s="3">
        <v>21000</v>
      </c>
      <c r="K182" s="15"/>
      <c r="L182" s="15">
        <v>0.2</v>
      </c>
      <c r="M182" s="58"/>
      <c r="N182" s="58">
        <v>0.03</v>
      </c>
      <c r="O182" s="92">
        <f t="shared" si="129"/>
        <v>35.117056856187297</v>
      </c>
      <c r="P182" s="92" t="e">
        <f t="shared" si="130"/>
        <v>#REF!</v>
      </c>
      <c r="Q182" s="92" t="e">
        <f t="shared" si="131"/>
        <v>#REF!</v>
      </c>
      <c r="R182" s="92">
        <f t="shared" si="132"/>
        <v>0</v>
      </c>
      <c r="S182" s="92" t="e">
        <f t="shared" si="133"/>
        <v>#REF!</v>
      </c>
      <c r="T182" s="3" t="e">
        <f>#REF!</f>
        <v>#REF!</v>
      </c>
      <c r="U182" s="3" t="e">
        <f>#REF!*D182</f>
        <v>#REF!</v>
      </c>
      <c r="V182" s="3">
        <f t="shared" si="134"/>
        <v>24</v>
      </c>
      <c r="W182" s="37" t="e">
        <f t="shared" si="135"/>
        <v>#REF!</v>
      </c>
      <c r="X182" s="60" t="e">
        <f>#REF!</f>
        <v>#REF!</v>
      </c>
      <c r="Y182" s="37" t="e">
        <f t="shared" si="136"/>
        <v>#REF!</v>
      </c>
      <c r="Z182" s="16" t="e">
        <f t="shared" si="137"/>
        <v>#REF!</v>
      </c>
      <c r="AA182" s="36" t="e">
        <f t="shared" si="138"/>
        <v>#REF!</v>
      </c>
      <c r="AC182" s="16" t="e">
        <f t="shared" si="139"/>
        <v>#REF!</v>
      </c>
      <c r="AD182" s="3" t="e">
        <f t="shared" si="140"/>
        <v>#REF!</v>
      </c>
      <c r="AE182" s="97" t="e">
        <f t="shared" si="140"/>
        <v>#REF!</v>
      </c>
      <c r="AF182" s="97" t="e">
        <f t="shared" si="141"/>
        <v>#REF!</v>
      </c>
      <c r="AG182" s="3" t="e">
        <f t="shared" si="142"/>
        <v>#REF!</v>
      </c>
      <c r="AH182" s="16" t="e">
        <f t="shared" si="143"/>
        <v>#REF!</v>
      </c>
      <c r="AI182" s="16">
        <f t="shared" si="144"/>
        <v>400</v>
      </c>
      <c r="AK182" s="3">
        <f t="shared" si="145"/>
        <v>280</v>
      </c>
      <c r="AL182" s="204">
        <f t="shared" si="146"/>
        <v>280</v>
      </c>
    </row>
    <row r="183" spans="1:38" ht="13.5" hidden="1" outlineLevel="1" x14ac:dyDescent="0.15">
      <c r="A183" s="26">
        <v>40098</v>
      </c>
      <c r="B183" s="62" t="s">
        <v>526</v>
      </c>
      <c r="C183" s="16">
        <v>500</v>
      </c>
      <c r="D183" s="3">
        <v>30</v>
      </c>
      <c r="E183" s="3">
        <v>10</v>
      </c>
      <c r="F183" s="131" t="s">
        <v>200</v>
      </c>
      <c r="G183" s="104" t="s">
        <v>497</v>
      </c>
      <c r="H183" s="104" t="s">
        <v>498</v>
      </c>
      <c r="I183" s="21">
        <f t="shared" si="128"/>
        <v>17940</v>
      </c>
      <c r="J183" s="3">
        <v>21000</v>
      </c>
      <c r="K183" s="15"/>
      <c r="L183" s="15">
        <v>0.2</v>
      </c>
      <c r="M183" s="58"/>
      <c r="N183" s="58">
        <v>0.03</v>
      </c>
      <c r="O183" s="92">
        <f t="shared" si="129"/>
        <v>35.117056856187297</v>
      </c>
      <c r="P183" s="92" t="e">
        <f t="shared" si="130"/>
        <v>#REF!</v>
      </c>
      <c r="Q183" s="92" t="e">
        <f t="shared" si="131"/>
        <v>#REF!</v>
      </c>
      <c r="R183" s="92">
        <f t="shared" si="132"/>
        <v>0</v>
      </c>
      <c r="S183" s="92" t="e">
        <f t="shared" si="133"/>
        <v>#REF!</v>
      </c>
      <c r="T183" s="3" t="e">
        <f>#REF!</f>
        <v>#REF!</v>
      </c>
      <c r="U183" s="3" t="e">
        <f>#REF!*D183</f>
        <v>#REF!</v>
      </c>
      <c r="V183" s="3">
        <f t="shared" si="134"/>
        <v>30</v>
      </c>
      <c r="W183" s="37" t="e">
        <f t="shared" si="135"/>
        <v>#REF!</v>
      </c>
      <c r="X183" s="60" t="e">
        <f>#REF!</f>
        <v>#REF!</v>
      </c>
      <c r="Y183" s="37" t="e">
        <f t="shared" si="136"/>
        <v>#REF!</v>
      </c>
      <c r="Z183" s="16" t="e">
        <f t="shared" si="137"/>
        <v>#REF!</v>
      </c>
      <c r="AA183" s="36" t="e">
        <f t="shared" si="138"/>
        <v>#REF!</v>
      </c>
      <c r="AC183" s="16" t="e">
        <f t="shared" si="139"/>
        <v>#REF!</v>
      </c>
      <c r="AD183" s="3" t="e">
        <f t="shared" si="140"/>
        <v>#REF!</v>
      </c>
      <c r="AE183" s="97" t="e">
        <f t="shared" si="140"/>
        <v>#REF!</v>
      </c>
      <c r="AF183" s="97" t="e">
        <f t="shared" si="141"/>
        <v>#REF!</v>
      </c>
      <c r="AG183" s="3" t="e">
        <f t="shared" si="142"/>
        <v>#REF!</v>
      </c>
      <c r="AH183" s="16" t="e">
        <f t="shared" si="143"/>
        <v>#REF!</v>
      </c>
      <c r="AI183" s="16">
        <f t="shared" si="144"/>
        <v>500</v>
      </c>
      <c r="AK183" s="3">
        <f t="shared" si="145"/>
        <v>350</v>
      </c>
      <c r="AL183" s="204">
        <f t="shared" si="146"/>
        <v>350</v>
      </c>
    </row>
    <row r="184" spans="1:38" ht="25.5" hidden="1" outlineLevel="1" x14ac:dyDescent="0.15">
      <c r="A184" s="26">
        <v>40099</v>
      </c>
      <c r="B184" s="62" t="s">
        <v>529</v>
      </c>
      <c r="C184" s="16">
        <v>800</v>
      </c>
      <c r="D184" s="3">
        <v>30</v>
      </c>
      <c r="E184" s="3">
        <v>10</v>
      </c>
      <c r="F184" s="131" t="s">
        <v>200</v>
      </c>
      <c r="G184" s="104" t="s">
        <v>497</v>
      </c>
      <c r="H184" s="104" t="s">
        <v>498</v>
      </c>
      <c r="I184" s="21">
        <f t="shared" si="128"/>
        <v>17940</v>
      </c>
      <c r="J184" s="3">
        <v>21000</v>
      </c>
      <c r="K184" s="15"/>
      <c r="L184" s="15">
        <v>0.2</v>
      </c>
      <c r="M184" s="58"/>
      <c r="N184" s="58">
        <v>0.03</v>
      </c>
      <c r="O184" s="92">
        <f t="shared" si="129"/>
        <v>35.117056856187297</v>
      </c>
      <c r="P184" s="92" t="e">
        <f t="shared" si="130"/>
        <v>#REF!</v>
      </c>
      <c r="Q184" s="92" t="e">
        <f t="shared" si="131"/>
        <v>#REF!</v>
      </c>
      <c r="R184" s="92">
        <f t="shared" si="132"/>
        <v>0</v>
      </c>
      <c r="S184" s="92" t="e">
        <f t="shared" si="133"/>
        <v>#REF!</v>
      </c>
      <c r="T184" s="3" t="e">
        <f>#REF!</f>
        <v>#REF!</v>
      </c>
      <c r="U184" s="3" t="e">
        <f>#REF!*D184</f>
        <v>#REF!</v>
      </c>
      <c r="V184" s="3">
        <f t="shared" si="134"/>
        <v>48</v>
      </c>
      <c r="W184" s="37" t="e">
        <f t="shared" si="135"/>
        <v>#REF!</v>
      </c>
      <c r="X184" s="60" t="e">
        <f>#REF!</f>
        <v>#REF!</v>
      </c>
      <c r="Y184" s="37" t="e">
        <f t="shared" si="136"/>
        <v>#REF!</v>
      </c>
      <c r="Z184" s="16" t="e">
        <f t="shared" si="137"/>
        <v>#REF!</v>
      </c>
      <c r="AA184" s="36" t="e">
        <f t="shared" si="138"/>
        <v>#REF!</v>
      </c>
      <c r="AC184" s="16" t="e">
        <f t="shared" si="139"/>
        <v>#REF!</v>
      </c>
      <c r="AD184" s="3" t="e">
        <f t="shared" si="140"/>
        <v>#REF!</v>
      </c>
      <c r="AE184" s="97" t="e">
        <f t="shared" si="140"/>
        <v>#REF!</v>
      </c>
      <c r="AF184" s="97" t="e">
        <f t="shared" si="141"/>
        <v>#REF!</v>
      </c>
      <c r="AG184" s="3" t="e">
        <f t="shared" si="142"/>
        <v>#REF!</v>
      </c>
      <c r="AH184" s="16" t="e">
        <f t="shared" si="143"/>
        <v>#REF!</v>
      </c>
      <c r="AI184" s="16">
        <f t="shared" si="144"/>
        <v>800</v>
      </c>
      <c r="AK184" s="3">
        <f t="shared" si="145"/>
        <v>560</v>
      </c>
      <c r="AL184" s="204">
        <f t="shared" si="146"/>
        <v>560</v>
      </c>
    </row>
    <row r="185" spans="1:38" ht="13.5" hidden="1" outlineLevel="1" x14ac:dyDescent="0.15">
      <c r="A185" s="26">
        <v>40100</v>
      </c>
      <c r="B185" s="62" t="s">
        <v>527</v>
      </c>
      <c r="C185" s="16">
        <v>900</v>
      </c>
      <c r="D185" s="3">
        <v>30</v>
      </c>
      <c r="E185" s="3">
        <v>10</v>
      </c>
      <c r="F185" s="131" t="s">
        <v>200</v>
      </c>
      <c r="G185" s="104" t="s">
        <v>497</v>
      </c>
      <c r="H185" s="104" t="s">
        <v>498</v>
      </c>
      <c r="I185" s="21">
        <f t="shared" si="128"/>
        <v>17940</v>
      </c>
      <c r="J185" s="3">
        <v>21000</v>
      </c>
      <c r="K185" s="15"/>
      <c r="L185" s="15">
        <v>0.2</v>
      </c>
      <c r="M185" s="58"/>
      <c r="N185" s="58">
        <v>0.03</v>
      </c>
      <c r="O185" s="92">
        <f t="shared" si="129"/>
        <v>35.117056856187297</v>
      </c>
      <c r="P185" s="92" t="e">
        <f t="shared" si="130"/>
        <v>#REF!</v>
      </c>
      <c r="Q185" s="92" t="e">
        <f t="shared" si="131"/>
        <v>#REF!</v>
      </c>
      <c r="R185" s="92">
        <f t="shared" si="132"/>
        <v>0</v>
      </c>
      <c r="S185" s="92" t="e">
        <f t="shared" si="133"/>
        <v>#REF!</v>
      </c>
      <c r="T185" s="3" t="e">
        <f>#REF!</f>
        <v>#REF!</v>
      </c>
      <c r="U185" s="3" t="e">
        <f>#REF!*D185</f>
        <v>#REF!</v>
      </c>
      <c r="V185" s="3">
        <f t="shared" si="134"/>
        <v>54</v>
      </c>
      <c r="W185" s="37" t="e">
        <f t="shared" si="135"/>
        <v>#REF!</v>
      </c>
      <c r="X185" s="60" t="e">
        <f>#REF!</f>
        <v>#REF!</v>
      </c>
      <c r="Y185" s="37" t="e">
        <f t="shared" si="136"/>
        <v>#REF!</v>
      </c>
      <c r="Z185" s="16" t="e">
        <f t="shared" si="137"/>
        <v>#REF!</v>
      </c>
      <c r="AA185" s="36" t="e">
        <f t="shared" si="138"/>
        <v>#REF!</v>
      </c>
      <c r="AC185" s="16" t="e">
        <f t="shared" si="139"/>
        <v>#REF!</v>
      </c>
      <c r="AD185" s="3" t="e">
        <f t="shared" si="140"/>
        <v>#REF!</v>
      </c>
      <c r="AE185" s="97" t="e">
        <f t="shared" si="140"/>
        <v>#REF!</v>
      </c>
      <c r="AF185" s="97" t="e">
        <f t="shared" si="141"/>
        <v>#REF!</v>
      </c>
      <c r="AG185" s="3" t="e">
        <f t="shared" si="142"/>
        <v>#REF!</v>
      </c>
      <c r="AH185" s="16" t="e">
        <f t="shared" si="143"/>
        <v>#REF!</v>
      </c>
      <c r="AI185" s="16">
        <f t="shared" si="144"/>
        <v>900</v>
      </c>
      <c r="AK185" s="3">
        <f t="shared" si="145"/>
        <v>630</v>
      </c>
      <c r="AL185" s="204">
        <f t="shared" si="146"/>
        <v>630</v>
      </c>
    </row>
    <row r="186" spans="1:38" ht="25.5" hidden="1" outlineLevel="1" x14ac:dyDescent="0.15">
      <c r="A186" s="26">
        <v>40101</v>
      </c>
      <c r="B186" s="62" t="s">
        <v>528</v>
      </c>
      <c r="C186" s="16">
        <v>1200</v>
      </c>
      <c r="D186" s="3">
        <v>30</v>
      </c>
      <c r="E186" s="3">
        <v>10</v>
      </c>
      <c r="F186" s="131" t="s">
        <v>200</v>
      </c>
      <c r="G186" s="104" t="s">
        <v>497</v>
      </c>
      <c r="H186" s="104" t="s">
        <v>498</v>
      </c>
      <c r="I186" s="21">
        <f t="shared" si="128"/>
        <v>17940</v>
      </c>
      <c r="J186" s="3">
        <v>21000</v>
      </c>
      <c r="K186" s="15"/>
      <c r="L186" s="15">
        <v>0.2</v>
      </c>
      <c r="M186" s="58"/>
      <c r="N186" s="58">
        <v>0.03</v>
      </c>
      <c r="O186" s="92">
        <f t="shared" si="129"/>
        <v>35.117056856187297</v>
      </c>
      <c r="P186" s="92" t="e">
        <f t="shared" si="130"/>
        <v>#REF!</v>
      </c>
      <c r="Q186" s="92" t="e">
        <f t="shared" si="131"/>
        <v>#REF!</v>
      </c>
      <c r="R186" s="92">
        <f t="shared" si="132"/>
        <v>0</v>
      </c>
      <c r="S186" s="92" t="e">
        <f t="shared" si="133"/>
        <v>#REF!</v>
      </c>
      <c r="T186" s="3" t="e">
        <f>#REF!</f>
        <v>#REF!</v>
      </c>
      <c r="U186" s="3" t="e">
        <f>#REF!*D186</f>
        <v>#REF!</v>
      </c>
      <c r="V186" s="3">
        <f t="shared" si="134"/>
        <v>72</v>
      </c>
      <c r="W186" s="37" t="e">
        <f t="shared" si="135"/>
        <v>#REF!</v>
      </c>
      <c r="X186" s="60" t="e">
        <f>#REF!</f>
        <v>#REF!</v>
      </c>
      <c r="Y186" s="37" t="e">
        <f t="shared" si="136"/>
        <v>#REF!</v>
      </c>
      <c r="Z186" s="16" t="e">
        <f t="shared" si="137"/>
        <v>#REF!</v>
      </c>
      <c r="AA186" s="36" t="e">
        <f t="shared" si="138"/>
        <v>#REF!</v>
      </c>
      <c r="AC186" s="16" t="e">
        <f t="shared" si="139"/>
        <v>#REF!</v>
      </c>
      <c r="AD186" s="3" t="e">
        <f t="shared" si="140"/>
        <v>#REF!</v>
      </c>
      <c r="AE186" s="97" t="e">
        <f t="shared" si="140"/>
        <v>#REF!</v>
      </c>
      <c r="AF186" s="97" t="e">
        <f t="shared" si="141"/>
        <v>#REF!</v>
      </c>
      <c r="AG186" s="3" t="e">
        <f t="shared" si="142"/>
        <v>#REF!</v>
      </c>
      <c r="AH186" s="16" t="e">
        <f t="shared" si="143"/>
        <v>#REF!</v>
      </c>
      <c r="AI186" s="16">
        <f t="shared" si="144"/>
        <v>1200</v>
      </c>
      <c r="AK186" s="3">
        <f t="shared" si="145"/>
        <v>840</v>
      </c>
      <c r="AL186" s="204">
        <f t="shared" si="146"/>
        <v>840</v>
      </c>
    </row>
    <row r="187" spans="1:38" ht="13.5" hidden="1" outlineLevel="1" x14ac:dyDescent="0.15">
      <c r="A187" s="26">
        <v>40102</v>
      </c>
      <c r="B187" s="62" t="s">
        <v>530</v>
      </c>
      <c r="C187" s="16">
        <v>500</v>
      </c>
      <c r="D187" s="3">
        <v>30</v>
      </c>
      <c r="E187" s="3">
        <v>10</v>
      </c>
      <c r="F187" s="131" t="s">
        <v>200</v>
      </c>
      <c r="G187" s="104" t="s">
        <v>497</v>
      </c>
      <c r="H187" s="104" t="s">
        <v>498</v>
      </c>
      <c r="I187" s="21">
        <f t="shared" si="128"/>
        <v>17940</v>
      </c>
      <c r="J187" s="3">
        <v>21000</v>
      </c>
      <c r="K187" s="15"/>
      <c r="L187" s="15">
        <v>0.2</v>
      </c>
      <c r="M187" s="58"/>
      <c r="N187" s="58">
        <v>0.03</v>
      </c>
      <c r="O187" s="92">
        <f t="shared" si="129"/>
        <v>35.117056856187297</v>
      </c>
      <c r="P187" s="92" t="e">
        <f t="shared" si="130"/>
        <v>#REF!</v>
      </c>
      <c r="Q187" s="92" t="e">
        <f t="shared" si="131"/>
        <v>#REF!</v>
      </c>
      <c r="R187" s="92">
        <f t="shared" si="132"/>
        <v>0</v>
      </c>
      <c r="S187" s="92" t="e">
        <f t="shared" si="133"/>
        <v>#REF!</v>
      </c>
      <c r="T187" s="3" t="e">
        <f>#REF!</f>
        <v>#REF!</v>
      </c>
      <c r="U187" s="3" t="e">
        <f>#REF!*D187</f>
        <v>#REF!</v>
      </c>
      <c r="V187" s="3">
        <f t="shared" si="134"/>
        <v>30</v>
      </c>
      <c r="W187" s="37" t="e">
        <f t="shared" si="135"/>
        <v>#REF!</v>
      </c>
      <c r="X187" s="60" t="e">
        <f>#REF!</f>
        <v>#REF!</v>
      </c>
      <c r="Y187" s="37" t="e">
        <f t="shared" si="136"/>
        <v>#REF!</v>
      </c>
      <c r="Z187" s="16" t="e">
        <f t="shared" si="137"/>
        <v>#REF!</v>
      </c>
      <c r="AA187" s="36" t="e">
        <f t="shared" si="138"/>
        <v>#REF!</v>
      </c>
      <c r="AC187" s="16" t="e">
        <f t="shared" si="139"/>
        <v>#REF!</v>
      </c>
      <c r="AD187" s="3" t="e">
        <f t="shared" si="140"/>
        <v>#REF!</v>
      </c>
      <c r="AE187" s="97" t="e">
        <f t="shared" si="140"/>
        <v>#REF!</v>
      </c>
      <c r="AF187" s="97" t="e">
        <f t="shared" si="141"/>
        <v>#REF!</v>
      </c>
      <c r="AG187" s="3" t="e">
        <f t="shared" si="142"/>
        <v>#REF!</v>
      </c>
      <c r="AH187" s="16" t="e">
        <f t="shared" si="143"/>
        <v>#REF!</v>
      </c>
      <c r="AI187" s="16">
        <f t="shared" si="144"/>
        <v>500</v>
      </c>
      <c r="AK187" s="3">
        <f t="shared" si="145"/>
        <v>350</v>
      </c>
      <c r="AL187" s="204">
        <f t="shared" si="146"/>
        <v>350</v>
      </c>
    </row>
    <row r="188" spans="1:38" ht="13.5" hidden="1" outlineLevel="1" x14ac:dyDescent="0.15">
      <c r="A188" s="26">
        <v>40103</v>
      </c>
      <c r="B188" s="62" t="s">
        <v>531</v>
      </c>
      <c r="C188" s="16">
        <v>400</v>
      </c>
      <c r="D188" s="3">
        <v>30</v>
      </c>
      <c r="E188" s="3">
        <v>10</v>
      </c>
      <c r="F188" s="131" t="s">
        <v>200</v>
      </c>
      <c r="G188" s="104" t="s">
        <v>497</v>
      </c>
      <c r="H188" s="104" t="s">
        <v>498</v>
      </c>
      <c r="I188" s="21">
        <f t="shared" si="128"/>
        <v>17940</v>
      </c>
      <c r="J188" s="3">
        <v>21000</v>
      </c>
      <c r="K188" s="15"/>
      <c r="L188" s="15">
        <v>0.2</v>
      </c>
      <c r="M188" s="58"/>
      <c r="N188" s="58">
        <v>0.03</v>
      </c>
      <c r="O188" s="92">
        <f t="shared" si="129"/>
        <v>35.117056856187297</v>
      </c>
      <c r="P188" s="92" t="e">
        <f t="shared" si="130"/>
        <v>#REF!</v>
      </c>
      <c r="Q188" s="92" t="e">
        <f t="shared" si="131"/>
        <v>#REF!</v>
      </c>
      <c r="R188" s="92">
        <f t="shared" si="132"/>
        <v>0</v>
      </c>
      <c r="S188" s="92" t="e">
        <f t="shared" si="133"/>
        <v>#REF!</v>
      </c>
      <c r="T188" s="3" t="e">
        <f>#REF!</f>
        <v>#REF!</v>
      </c>
      <c r="U188" s="3" t="e">
        <f>#REF!*D188</f>
        <v>#REF!</v>
      </c>
      <c r="V188" s="3">
        <f t="shared" si="134"/>
        <v>24</v>
      </c>
      <c r="W188" s="37" t="e">
        <f t="shared" si="135"/>
        <v>#REF!</v>
      </c>
      <c r="X188" s="60" t="e">
        <f>#REF!</f>
        <v>#REF!</v>
      </c>
      <c r="Y188" s="37" t="e">
        <f t="shared" si="136"/>
        <v>#REF!</v>
      </c>
      <c r="Z188" s="16" t="e">
        <f t="shared" si="137"/>
        <v>#REF!</v>
      </c>
      <c r="AA188" s="36" t="e">
        <f t="shared" si="138"/>
        <v>#REF!</v>
      </c>
      <c r="AC188" s="16" t="e">
        <f t="shared" si="139"/>
        <v>#REF!</v>
      </c>
      <c r="AD188" s="3" t="e">
        <f t="shared" si="140"/>
        <v>#REF!</v>
      </c>
      <c r="AE188" s="97" t="e">
        <f t="shared" si="140"/>
        <v>#REF!</v>
      </c>
      <c r="AF188" s="97" t="e">
        <f t="shared" si="141"/>
        <v>#REF!</v>
      </c>
      <c r="AG188" s="3" t="e">
        <f t="shared" si="142"/>
        <v>#REF!</v>
      </c>
      <c r="AH188" s="16" t="e">
        <f t="shared" si="143"/>
        <v>#REF!</v>
      </c>
      <c r="AI188" s="16">
        <f t="shared" si="144"/>
        <v>400</v>
      </c>
      <c r="AK188" s="3">
        <f t="shared" si="145"/>
        <v>280</v>
      </c>
      <c r="AL188" s="204">
        <f t="shared" si="146"/>
        <v>280</v>
      </c>
    </row>
    <row r="189" spans="1:38" ht="13.5" hidden="1" outlineLevel="1" x14ac:dyDescent="0.15">
      <c r="A189" s="26">
        <v>40104</v>
      </c>
      <c r="B189" s="62" t="s">
        <v>532</v>
      </c>
      <c r="C189" s="16">
        <v>2500</v>
      </c>
      <c r="D189" s="3">
        <v>30</v>
      </c>
      <c r="E189" s="3">
        <v>10</v>
      </c>
      <c r="F189" s="131" t="s">
        <v>200</v>
      </c>
      <c r="G189" s="104" t="s">
        <v>497</v>
      </c>
      <c r="H189" s="104" t="s">
        <v>498</v>
      </c>
      <c r="I189" s="21">
        <f t="shared" si="128"/>
        <v>17940</v>
      </c>
      <c r="J189" s="3">
        <v>21000</v>
      </c>
      <c r="K189" s="15"/>
      <c r="L189" s="15">
        <v>0.2</v>
      </c>
      <c r="M189" s="58"/>
      <c r="N189" s="58">
        <v>0.03</v>
      </c>
      <c r="O189" s="92">
        <f t="shared" si="129"/>
        <v>35.117056856187297</v>
      </c>
      <c r="P189" s="92" t="e">
        <f t="shared" si="130"/>
        <v>#REF!</v>
      </c>
      <c r="Q189" s="92" t="e">
        <f t="shared" si="131"/>
        <v>#REF!</v>
      </c>
      <c r="R189" s="92">
        <f t="shared" si="132"/>
        <v>0</v>
      </c>
      <c r="S189" s="92" t="e">
        <f t="shared" si="133"/>
        <v>#REF!</v>
      </c>
      <c r="T189" s="3" t="e">
        <f>#REF!</f>
        <v>#REF!</v>
      </c>
      <c r="U189" s="3" t="e">
        <f>#REF!*D189</f>
        <v>#REF!</v>
      </c>
      <c r="V189" s="3">
        <f t="shared" si="134"/>
        <v>150</v>
      </c>
      <c r="W189" s="37" t="e">
        <f t="shared" si="135"/>
        <v>#REF!</v>
      </c>
      <c r="X189" s="60" t="e">
        <f>#REF!</f>
        <v>#REF!</v>
      </c>
      <c r="Y189" s="37" t="e">
        <f t="shared" si="136"/>
        <v>#REF!</v>
      </c>
      <c r="Z189" s="16" t="e">
        <f t="shared" si="137"/>
        <v>#REF!</v>
      </c>
      <c r="AA189" s="36" t="e">
        <f t="shared" si="138"/>
        <v>#REF!</v>
      </c>
      <c r="AC189" s="16" t="e">
        <f t="shared" si="139"/>
        <v>#REF!</v>
      </c>
      <c r="AD189" s="3" t="e">
        <f t="shared" si="140"/>
        <v>#REF!</v>
      </c>
      <c r="AE189" s="97" t="e">
        <f t="shared" si="140"/>
        <v>#REF!</v>
      </c>
      <c r="AF189" s="97" t="e">
        <f t="shared" si="141"/>
        <v>#REF!</v>
      </c>
      <c r="AG189" s="3" t="e">
        <f t="shared" si="142"/>
        <v>#REF!</v>
      </c>
      <c r="AH189" s="16" t="e">
        <f t="shared" si="143"/>
        <v>#REF!</v>
      </c>
      <c r="AI189" s="16">
        <f t="shared" si="144"/>
        <v>2500</v>
      </c>
      <c r="AK189" s="3">
        <f t="shared" si="145"/>
        <v>1750</v>
      </c>
      <c r="AL189" s="204">
        <f t="shared" si="146"/>
        <v>1750</v>
      </c>
    </row>
    <row r="190" spans="1:38" ht="13.5" hidden="1" outlineLevel="1" x14ac:dyDescent="0.15">
      <c r="A190" s="26">
        <v>40105</v>
      </c>
      <c r="B190" s="62" t="s">
        <v>783</v>
      </c>
      <c r="C190" s="16">
        <v>3000</v>
      </c>
      <c r="D190" s="3">
        <v>30</v>
      </c>
      <c r="E190" s="3">
        <v>10</v>
      </c>
      <c r="F190" s="131" t="s">
        <v>200</v>
      </c>
      <c r="G190" s="104" t="s">
        <v>497</v>
      </c>
      <c r="H190" s="104" t="s">
        <v>498</v>
      </c>
      <c r="I190" s="21">
        <f t="shared" si="128"/>
        <v>17940</v>
      </c>
      <c r="J190" s="3">
        <v>21000</v>
      </c>
      <c r="K190" s="15"/>
      <c r="L190" s="15">
        <v>0.2</v>
      </c>
      <c r="M190" s="58"/>
      <c r="N190" s="58">
        <v>0.03</v>
      </c>
      <c r="O190" s="92">
        <f t="shared" si="129"/>
        <v>35.117056856187297</v>
      </c>
      <c r="P190" s="92" t="e">
        <f t="shared" si="130"/>
        <v>#REF!</v>
      </c>
      <c r="Q190" s="92" t="e">
        <f t="shared" si="131"/>
        <v>#REF!</v>
      </c>
      <c r="R190" s="92">
        <f t="shared" si="132"/>
        <v>0</v>
      </c>
      <c r="S190" s="92" t="e">
        <f t="shared" si="133"/>
        <v>#REF!</v>
      </c>
      <c r="T190" s="3" t="e">
        <f>#REF!</f>
        <v>#REF!</v>
      </c>
      <c r="U190" s="3" t="e">
        <f>#REF!*D190</f>
        <v>#REF!</v>
      </c>
      <c r="V190" s="3">
        <f t="shared" si="134"/>
        <v>180</v>
      </c>
      <c r="W190" s="37" t="e">
        <f t="shared" si="135"/>
        <v>#REF!</v>
      </c>
      <c r="X190" s="60" t="e">
        <f>#REF!</f>
        <v>#REF!</v>
      </c>
      <c r="Y190" s="37" t="e">
        <f t="shared" si="136"/>
        <v>#REF!</v>
      </c>
      <c r="Z190" s="16" t="e">
        <f t="shared" si="137"/>
        <v>#REF!</v>
      </c>
      <c r="AA190" s="36" t="e">
        <f t="shared" si="138"/>
        <v>#REF!</v>
      </c>
      <c r="AC190" s="16" t="e">
        <f t="shared" si="139"/>
        <v>#REF!</v>
      </c>
      <c r="AD190" s="3" t="e">
        <f t="shared" si="140"/>
        <v>#REF!</v>
      </c>
      <c r="AE190" s="97" t="e">
        <f t="shared" si="140"/>
        <v>#REF!</v>
      </c>
      <c r="AF190" s="97" t="e">
        <f t="shared" si="141"/>
        <v>#REF!</v>
      </c>
      <c r="AG190" s="3" t="e">
        <f t="shared" si="142"/>
        <v>#REF!</v>
      </c>
      <c r="AH190" s="16" t="e">
        <f t="shared" si="143"/>
        <v>#REF!</v>
      </c>
      <c r="AI190" s="16">
        <f t="shared" si="144"/>
        <v>3000</v>
      </c>
      <c r="AK190" s="3">
        <f t="shared" si="145"/>
        <v>2100</v>
      </c>
      <c r="AL190" s="204">
        <f t="shared" si="146"/>
        <v>2100</v>
      </c>
    </row>
    <row r="191" spans="1:38" ht="13.5" hidden="1" outlineLevel="1" x14ac:dyDescent="0.15">
      <c r="A191" s="26">
        <v>40106</v>
      </c>
      <c r="B191" s="62" t="s">
        <v>533</v>
      </c>
      <c r="C191" s="16">
        <v>500</v>
      </c>
      <c r="D191" s="3">
        <v>30</v>
      </c>
      <c r="E191" s="3">
        <v>10</v>
      </c>
      <c r="F191" s="131" t="s">
        <v>200</v>
      </c>
      <c r="G191" s="104" t="s">
        <v>497</v>
      </c>
      <c r="H191" s="104" t="s">
        <v>498</v>
      </c>
      <c r="I191" s="21">
        <f t="shared" si="128"/>
        <v>17940</v>
      </c>
      <c r="J191" s="3">
        <v>21000</v>
      </c>
      <c r="K191" s="15"/>
      <c r="L191" s="15">
        <v>0.2</v>
      </c>
      <c r="M191" s="58"/>
      <c r="N191" s="58">
        <v>0.03</v>
      </c>
      <c r="O191" s="92">
        <f t="shared" si="129"/>
        <v>35.117056856187297</v>
      </c>
      <c r="P191" s="92" t="e">
        <f t="shared" si="130"/>
        <v>#REF!</v>
      </c>
      <c r="Q191" s="92" t="e">
        <f t="shared" si="131"/>
        <v>#REF!</v>
      </c>
      <c r="R191" s="92">
        <f t="shared" si="132"/>
        <v>0</v>
      </c>
      <c r="S191" s="92" t="e">
        <f t="shared" si="133"/>
        <v>#REF!</v>
      </c>
      <c r="T191" s="3" t="e">
        <f>#REF!</f>
        <v>#REF!</v>
      </c>
      <c r="U191" s="3" t="e">
        <f>#REF!*D191</f>
        <v>#REF!</v>
      </c>
      <c r="V191" s="3">
        <f t="shared" si="134"/>
        <v>30</v>
      </c>
      <c r="W191" s="37" t="e">
        <f t="shared" si="135"/>
        <v>#REF!</v>
      </c>
      <c r="X191" s="60" t="e">
        <f>#REF!</f>
        <v>#REF!</v>
      </c>
      <c r="Y191" s="37" t="e">
        <f t="shared" si="136"/>
        <v>#REF!</v>
      </c>
      <c r="Z191" s="16" t="e">
        <f t="shared" si="137"/>
        <v>#REF!</v>
      </c>
      <c r="AA191" s="36" t="e">
        <f t="shared" si="138"/>
        <v>#REF!</v>
      </c>
      <c r="AC191" s="16" t="e">
        <f t="shared" si="139"/>
        <v>#REF!</v>
      </c>
      <c r="AD191" s="3" t="e">
        <f t="shared" si="140"/>
        <v>#REF!</v>
      </c>
      <c r="AE191" s="97" t="e">
        <f t="shared" si="140"/>
        <v>#REF!</v>
      </c>
      <c r="AF191" s="97" t="e">
        <f t="shared" si="141"/>
        <v>#REF!</v>
      </c>
      <c r="AG191" s="3" t="e">
        <f t="shared" si="142"/>
        <v>#REF!</v>
      </c>
      <c r="AH191" s="16" t="e">
        <f t="shared" si="143"/>
        <v>#REF!</v>
      </c>
      <c r="AI191" s="16">
        <f t="shared" si="144"/>
        <v>500</v>
      </c>
      <c r="AK191" s="3">
        <f t="shared" si="145"/>
        <v>350</v>
      </c>
      <c r="AL191" s="204">
        <f t="shared" si="146"/>
        <v>350</v>
      </c>
    </row>
    <row r="192" spans="1:38" ht="13.5" hidden="1" outlineLevel="1" x14ac:dyDescent="0.15">
      <c r="A192" s="26">
        <v>40107</v>
      </c>
      <c r="B192" s="62" t="s">
        <v>534</v>
      </c>
      <c r="C192" s="16">
        <v>700</v>
      </c>
      <c r="D192" s="3">
        <v>30</v>
      </c>
      <c r="E192" s="3">
        <v>10</v>
      </c>
      <c r="F192" s="131" t="s">
        <v>200</v>
      </c>
      <c r="G192" s="104" t="s">
        <v>497</v>
      </c>
      <c r="H192" s="104" t="s">
        <v>498</v>
      </c>
      <c r="I192" s="21">
        <f t="shared" si="128"/>
        <v>17940</v>
      </c>
      <c r="J192" s="3">
        <v>21000</v>
      </c>
      <c r="K192" s="15"/>
      <c r="L192" s="15">
        <v>0.2</v>
      </c>
      <c r="M192" s="58"/>
      <c r="N192" s="58">
        <v>0.03</v>
      </c>
      <c r="O192" s="92">
        <f t="shared" si="129"/>
        <v>35.117056856187297</v>
      </c>
      <c r="P192" s="92" t="e">
        <f t="shared" si="130"/>
        <v>#REF!</v>
      </c>
      <c r="Q192" s="92" t="e">
        <f t="shared" si="131"/>
        <v>#REF!</v>
      </c>
      <c r="R192" s="92">
        <f t="shared" si="132"/>
        <v>0</v>
      </c>
      <c r="S192" s="92" t="e">
        <f t="shared" si="133"/>
        <v>#REF!</v>
      </c>
      <c r="T192" s="3" t="e">
        <f>#REF!</f>
        <v>#REF!</v>
      </c>
      <c r="U192" s="3" t="e">
        <f>#REF!*D192</f>
        <v>#REF!</v>
      </c>
      <c r="V192" s="3">
        <f t="shared" si="134"/>
        <v>42</v>
      </c>
      <c r="W192" s="37" t="e">
        <f t="shared" si="135"/>
        <v>#REF!</v>
      </c>
      <c r="X192" s="60" t="e">
        <f>#REF!</f>
        <v>#REF!</v>
      </c>
      <c r="Y192" s="37" t="e">
        <f t="shared" si="136"/>
        <v>#REF!</v>
      </c>
      <c r="Z192" s="16" t="e">
        <f t="shared" si="137"/>
        <v>#REF!</v>
      </c>
      <c r="AA192" s="36" t="e">
        <f t="shared" si="138"/>
        <v>#REF!</v>
      </c>
      <c r="AC192" s="16" t="e">
        <f t="shared" si="139"/>
        <v>#REF!</v>
      </c>
      <c r="AD192" s="3" t="e">
        <f t="shared" si="140"/>
        <v>#REF!</v>
      </c>
      <c r="AE192" s="97" t="e">
        <f t="shared" si="140"/>
        <v>#REF!</v>
      </c>
      <c r="AF192" s="97" t="e">
        <f t="shared" si="141"/>
        <v>#REF!</v>
      </c>
      <c r="AG192" s="3" t="e">
        <f t="shared" si="142"/>
        <v>#REF!</v>
      </c>
      <c r="AH192" s="16" t="e">
        <f t="shared" si="143"/>
        <v>#REF!</v>
      </c>
      <c r="AI192" s="16">
        <f t="shared" si="144"/>
        <v>700</v>
      </c>
      <c r="AK192" s="3">
        <f t="shared" si="145"/>
        <v>490</v>
      </c>
      <c r="AL192" s="204">
        <f t="shared" si="146"/>
        <v>489.99999999999994</v>
      </c>
    </row>
    <row r="193" spans="1:47" ht="25.5" hidden="1" outlineLevel="1" x14ac:dyDescent="0.15">
      <c r="A193" s="26">
        <v>40108</v>
      </c>
      <c r="B193" s="62" t="s">
        <v>535</v>
      </c>
      <c r="C193" s="16">
        <v>1000</v>
      </c>
      <c r="D193" s="3">
        <v>10</v>
      </c>
      <c r="E193" s="3">
        <v>10</v>
      </c>
      <c r="F193" s="131" t="s">
        <v>200</v>
      </c>
      <c r="G193" s="104" t="s">
        <v>497</v>
      </c>
      <c r="H193" s="104" t="s">
        <v>498</v>
      </c>
      <c r="I193" s="21">
        <f t="shared" si="128"/>
        <v>17940</v>
      </c>
      <c r="J193" s="3">
        <v>21000</v>
      </c>
      <c r="K193" s="15"/>
      <c r="L193" s="15">
        <v>0.2</v>
      </c>
      <c r="M193" s="58"/>
      <c r="N193" s="58">
        <v>0.03</v>
      </c>
      <c r="O193" s="92">
        <f t="shared" si="129"/>
        <v>11.705685618729099</v>
      </c>
      <c r="P193" s="92" t="e">
        <f t="shared" si="130"/>
        <v>#REF!</v>
      </c>
      <c r="Q193" s="92" t="e">
        <f t="shared" si="131"/>
        <v>#REF!</v>
      </c>
      <c r="R193" s="92">
        <f t="shared" si="132"/>
        <v>0</v>
      </c>
      <c r="S193" s="92" t="e">
        <f t="shared" si="133"/>
        <v>#REF!</v>
      </c>
      <c r="T193" s="3" t="e">
        <f>#REF!</f>
        <v>#REF!</v>
      </c>
      <c r="U193" s="3" t="e">
        <f>#REF!*D193</f>
        <v>#REF!</v>
      </c>
      <c r="V193" s="3">
        <f t="shared" si="134"/>
        <v>60</v>
      </c>
      <c r="W193" s="37" t="e">
        <f t="shared" si="135"/>
        <v>#REF!</v>
      </c>
      <c r="X193" s="60" t="e">
        <f>#REF!</f>
        <v>#REF!</v>
      </c>
      <c r="Y193" s="37" t="e">
        <f t="shared" si="136"/>
        <v>#REF!</v>
      </c>
      <c r="Z193" s="16" t="e">
        <f t="shared" si="137"/>
        <v>#REF!</v>
      </c>
      <c r="AA193" s="36" t="e">
        <f t="shared" si="138"/>
        <v>#REF!</v>
      </c>
      <c r="AC193" s="16" t="e">
        <f t="shared" si="139"/>
        <v>#REF!</v>
      </c>
      <c r="AD193" s="3" t="e">
        <f t="shared" si="140"/>
        <v>#REF!</v>
      </c>
      <c r="AE193" s="97" t="e">
        <f t="shared" si="140"/>
        <v>#REF!</v>
      </c>
      <c r="AF193" s="97" t="e">
        <f t="shared" si="141"/>
        <v>#REF!</v>
      </c>
      <c r="AG193" s="3" t="e">
        <f t="shared" si="142"/>
        <v>#REF!</v>
      </c>
      <c r="AH193" s="16" t="e">
        <f t="shared" si="143"/>
        <v>#REF!</v>
      </c>
      <c r="AI193" s="16">
        <f t="shared" si="144"/>
        <v>1000</v>
      </c>
      <c r="AK193" s="3">
        <f t="shared" si="145"/>
        <v>700</v>
      </c>
      <c r="AL193" s="204">
        <f t="shared" si="146"/>
        <v>700</v>
      </c>
    </row>
    <row r="194" spans="1:47" ht="13.5" hidden="1" outlineLevel="1" x14ac:dyDescent="0.15">
      <c r="A194" s="26">
        <v>40109</v>
      </c>
      <c r="B194" s="62" t="s">
        <v>536</v>
      </c>
      <c r="C194" s="16">
        <v>400</v>
      </c>
      <c r="D194" s="3">
        <v>30</v>
      </c>
      <c r="E194" s="3">
        <v>10</v>
      </c>
      <c r="F194" s="131" t="s">
        <v>200</v>
      </c>
      <c r="G194" s="104" t="s">
        <v>497</v>
      </c>
      <c r="H194" s="104" t="s">
        <v>498</v>
      </c>
      <c r="I194" s="21">
        <f t="shared" si="128"/>
        <v>17940</v>
      </c>
      <c r="J194" s="3">
        <v>21000</v>
      </c>
      <c r="K194" s="15"/>
      <c r="L194" s="15">
        <v>0.2</v>
      </c>
      <c r="M194" s="58"/>
      <c r="N194" s="58">
        <v>0.03</v>
      </c>
      <c r="O194" s="92">
        <f t="shared" si="129"/>
        <v>35.117056856187297</v>
      </c>
      <c r="P194" s="92" t="e">
        <f t="shared" si="130"/>
        <v>#REF!</v>
      </c>
      <c r="Q194" s="92" t="e">
        <f t="shared" si="131"/>
        <v>#REF!</v>
      </c>
      <c r="R194" s="92">
        <f t="shared" si="132"/>
        <v>0</v>
      </c>
      <c r="S194" s="92" t="e">
        <f t="shared" si="133"/>
        <v>#REF!</v>
      </c>
      <c r="T194" s="3" t="e">
        <f>#REF!</f>
        <v>#REF!</v>
      </c>
      <c r="U194" s="3" t="e">
        <f>#REF!*D194</f>
        <v>#REF!</v>
      </c>
      <c r="V194" s="3">
        <f t="shared" si="134"/>
        <v>24</v>
      </c>
      <c r="W194" s="37" t="e">
        <f t="shared" si="135"/>
        <v>#REF!</v>
      </c>
      <c r="X194" s="60" t="e">
        <f>#REF!</f>
        <v>#REF!</v>
      </c>
      <c r="Y194" s="37" t="e">
        <f t="shared" si="136"/>
        <v>#REF!</v>
      </c>
      <c r="Z194" s="16" t="e">
        <f t="shared" si="137"/>
        <v>#REF!</v>
      </c>
      <c r="AA194" s="36" t="e">
        <f t="shared" si="138"/>
        <v>#REF!</v>
      </c>
      <c r="AC194" s="16" t="e">
        <f t="shared" si="139"/>
        <v>#REF!</v>
      </c>
      <c r="AD194" s="3" t="e">
        <f t="shared" si="140"/>
        <v>#REF!</v>
      </c>
      <c r="AE194" s="97" t="e">
        <f t="shared" si="140"/>
        <v>#REF!</v>
      </c>
      <c r="AF194" s="97" t="e">
        <f t="shared" si="141"/>
        <v>#REF!</v>
      </c>
      <c r="AG194" s="3" t="e">
        <f t="shared" si="142"/>
        <v>#REF!</v>
      </c>
      <c r="AH194" s="16" t="e">
        <f t="shared" si="143"/>
        <v>#REF!</v>
      </c>
      <c r="AI194" s="16">
        <f t="shared" si="144"/>
        <v>400</v>
      </c>
      <c r="AK194" s="3">
        <f t="shared" si="145"/>
        <v>280</v>
      </c>
      <c r="AL194" s="204">
        <f t="shared" si="146"/>
        <v>280</v>
      </c>
    </row>
    <row r="195" spans="1:47" ht="13.5" hidden="1" outlineLevel="1" x14ac:dyDescent="0.15">
      <c r="A195" s="26">
        <v>40110</v>
      </c>
      <c r="B195" s="62" t="s">
        <v>537</v>
      </c>
      <c r="C195" s="16">
        <v>3000</v>
      </c>
      <c r="D195" s="3">
        <v>50</v>
      </c>
      <c r="E195" s="3">
        <v>10</v>
      </c>
      <c r="F195" s="131" t="s">
        <v>200</v>
      </c>
      <c r="G195" s="104" t="s">
        <v>497</v>
      </c>
      <c r="H195" s="104" t="s">
        <v>498</v>
      </c>
      <c r="I195" s="21">
        <f t="shared" si="128"/>
        <v>17940</v>
      </c>
      <c r="J195" s="3">
        <v>21000</v>
      </c>
      <c r="K195" s="15"/>
      <c r="L195" s="15">
        <v>0.2</v>
      </c>
      <c r="M195" s="58"/>
      <c r="N195" s="58">
        <v>0.03</v>
      </c>
      <c r="O195" s="92">
        <f t="shared" si="129"/>
        <v>58.528428093645488</v>
      </c>
      <c r="P195" s="92" t="e">
        <f t="shared" si="130"/>
        <v>#REF!</v>
      </c>
      <c r="Q195" s="92" t="e">
        <f t="shared" si="131"/>
        <v>#REF!</v>
      </c>
      <c r="R195" s="92">
        <f t="shared" si="132"/>
        <v>0</v>
      </c>
      <c r="S195" s="92" t="e">
        <f t="shared" si="133"/>
        <v>#REF!</v>
      </c>
      <c r="T195" s="3" t="e">
        <f>#REF!</f>
        <v>#REF!</v>
      </c>
      <c r="U195" s="3" t="e">
        <f>#REF!*D195</f>
        <v>#REF!</v>
      </c>
      <c r="V195" s="3">
        <f t="shared" si="134"/>
        <v>180</v>
      </c>
      <c r="W195" s="37" t="e">
        <f t="shared" si="135"/>
        <v>#REF!</v>
      </c>
      <c r="X195" s="60" t="e">
        <f>#REF!</f>
        <v>#REF!</v>
      </c>
      <c r="Y195" s="37" t="e">
        <f t="shared" si="136"/>
        <v>#REF!</v>
      </c>
      <c r="Z195" s="16" t="e">
        <f t="shared" si="137"/>
        <v>#REF!</v>
      </c>
      <c r="AA195" s="36" t="e">
        <f t="shared" si="138"/>
        <v>#REF!</v>
      </c>
      <c r="AC195" s="16" t="e">
        <f t="shared" si="139"/>
        <v>#REF!</v>
      </c>
      <c r="AD195" s="3" t="e">
        <f t="shared" si="140"/>
        <v>#REF!</v>
      </c>
      <c r="AE195" s="97" t="e">
        <f t="shared" si="140"/>
        <v>#REF!</v>
      </c>
      <c r="AF195" s="97" t="e">
        <f t="shared" si="141"/>
        <v>#REF!</v>
      </c>
      <c r="AG195" s="3" t="e">
        <f t="shared" si="142"/>
        <v>#REF!</v>
      </c>
      <c r="AH195" s="16" t="e">
        <f t="shared" si="143"/>
        <v>#REF!</v>
      </c>
      <c r="AI195" s="16">
        <f t="shared" si="144"/>
        <v>3000</v>
      </c>
      <c r="AK195" s="3">
        <f t="shared" si="145"/>
        <v>2100</v>
      </c>
      <c r="AL195" s="204">
        <f t="shared" si="146"/>
        <v>2100</v>
      </c>
    </row>
    <row r="196" spans="1:47" ht="13.5" hidden="1" outlineLevel="1" x14ac:dyDescent="0.15">
      <c r="A196" s="26">
        <v>40111</v>
      </c>
      <c r="B196" s="62" t="s">
        <v>538</v>
      </c>
      <c r="C196" s="16">
        <v>500</v>
      </c>
      <c r="D196" s="3">
        <v>50</v>
      </c>
      <c r="E196" s="3">
        <v>10</v>
      </c>
      <c r="F196" s="131" t="s">
        <v>200</v>
      </c>
      <c r="G196" s="104" t="s">
        <v>497</v>
      </c>
      <c r="H196" s="104" t="s">
        <v>498</v>
      </c>
      <c r="I196" s="21">
        <f t="shared" si="128"/>
        <v>17940</v>
      </c>
      <c r="J196" s="3">
        <v>21000</v>
      </c>
      <c r="K196" s="15"/>
      <c r="L196" s="15">
        <v>0.2</v>
      </c>
      <c r="M196" s="58"/>
      <c r="N196" s="58">
        <v>0.03</v>
      </c>
      <c r="O196" s="92">
        <f t="shared" si="129"/>
        <v>58.528428093645488</v>
      </c>
      <c r="P196" s="92" t="e">
        <f t="shared" si="130"/>
        <v>#REF!</v>
      </c>
      <c r="Q196" s="92" t="e">
        <f t="shared" si="131"/>
        <v>#REF!</v>
      </c>
      <c r="R196" s="92">
        <f t="shared" si="132"/>
        <v>0</v>
      </c>
      <c r="S196" s="92" t="e">
        <f t="shared" si="133"/>
        <v>#REF!</v>
      </c>
      <c r="T196" s="3" t="e">
        <f>#REF!</f>
        <v>#REF!</v>
      </c>
      <c r="U196" s="3" t="e">
        <f>#REF!*D196</f>
        <v>#REF!</v>
      </c>
      <c r="V196" s="3">
        <f t="shared" si="134"/>
        <v>30</v>
      </c>
      <c r="W196" s="37" t="e">
        <f t="shared" si="135"/>
        <v>#REF!</v>
      </c>
      <c r="X196" s="60" t="e">
        <f>#REF!</f>
        <v>#REF!</v>
      </c>
      <c r="Y196" s="37" t="e">
        <f t="shared" si="136"/>
        <v>#REF!</v>
      </c>
      <c r="Z196" s="16" t="e">
        <f t="shared" si="137"/>
        <v>#REF!</v>
      </c>
      <c r="AA196" s="36" t="e">
        <f t="shared" si="138"/>
        <v>#REF!</v>
      </c>
      <c r="AC196" s="16" t="e">
        <f t="shared" si="139"/>
        <v>#REF!</v>
      </c>
      <c r="AD196" s="3" t="e">
        <f t="shared" si="140"/>
        <v>#REF!</v>
      </c>
      <c r="AE196" s="97" t="e">
        <f t="shared" si="140"/>
        <v>#REF!</v>
      </c>
      <c r="AF196" s="97" t="e">
        <f t="shared" si="141"/>
        <v>#REF!</v>
      </c>
      <c r="AG196" s="3" t="e">
        <f t="shared" si="142"/>
        <v>#REF!</v>
      </c>
      <c r="AH196" s="16" t="e">
        <f t="shared" si="143"/>
        <v>#REF!</v>
      </c>
      <c r="AI196" s="16">
        <f t="shared" si="144"/>
        <v>500</v>
      </c>
      <c r="AK196" s="3">
        <f t="shared" si="145"/>
        <v>350</v>
      </c>
      <c r="AL196" s="204">
        <f t="shared" si="146"/>
        <v>350</v>
      </c>
    </row>
    <row r="197" spans="1:47" ht="13.5" hidden="1" outlineLevel="1" x14ac:dyDescent="0.15">
      <c r="A197" s="26">
        <v>40112</v>
      </c>
      <c r="B197" s="62" t="s">
        <v>539</v>
      </c>
      <c r="C197" s="16">
        <v>1800</v>
      </c>
      <c r="D197" s="3">
        <v>40</v>
      </c>
      <c r="E197" s="3">
        <v>10</v>
      </c>
      <c r="F197" s="131" t="s">
        <v>200</v>
      </c>
      <c r="G197" s="104" t="s">
        <v>497</v>
      </c>
      <c r="H197" s="104" t="s">
        <v>498</v>
      </c>
      <c r="I197" s="21">
        <f t="shared" si="128"/>
        <v>17940</v>
      </c>
      <c r="J197" s="3">
        <v>21000</v>
      </c>
      <c r="K197" s="15"/>
      <c r="L197" s="15">
        <v>0.2</v>
      </c>
      <c r="M197" s="58"/>
      <c r="N197" s="58">
        <v>0.03</v>
      </c>
      <c r="O197" s="92">
        <f t="shared" si="129"/>
        <v>46.822742474916396</v>
      </c>
      <c r="P197" s="92" t="e">
        <f t="shared" si="130"/>
        <v>#REF!</v>
      </c>
      <c r="Q197" s="92" t="e">
        <f t="shared" si="131"/>
        <v>#REF!</v>
      </c>
      <c r="R197" s="92">
        <f t="shared" si="132"/>
        <v>0</v>
      </c>
      <c r="S197" s="92" t="e">
        <f t="shared" si="133"/>
        <v>#REF!</v>
      </c>
      <c r="T197" s="3" t="e">
        <f>#REF!</f>
        <v>#REF!</v>
      </c>
      <c r="U197" s="3" t="e">
        <f>#REF!*D197</f>
        <v>#REF!</v>
      </c>
      <c r="V197" s="3">
        <f t="shared" si="134"/>
        <v>108</v>
      </c>
      <c r="W197" s="37" t="e">
        <f t="shared" si="135"/>
        <v>#REF!</v>
      </c>
      <c r="X197" s="60" t="e">
        <f>#REF!</f>
        <v>#REF!</v>
      </c>
      <c r="Y197" s="37" t="e">
        <f t="shared" si="136"/>
        <v>#REF!</v>
      </c>
      <c r="Z197" s="16" t="e">
        <f t="shared" si="137"/>
        <v>#REF!</v>
      </c>
      <c r="AA197" s="36" t="e">
        <f t="shared" si="138"/>
        <v>#REF!</v>
      </c>
      <c r="AC197" s="16" t="e">
        <f t="shared" si="139"/>
        <v>#REF!</v>
      </c>
      <c r="AD197" s="3" t="e">
        <f t="shared" si="140"/>
        <v>#REF!</v>
      </c>
      <c r="AE197" s="97" t="e">
        <f t="shared" si="140"/>
        <v>#REF!</v>
      </c>
      <c r="AF197" s="97" t="e">
        <f t="shared" si="141"/>
        <v>#REF!</v>
      </c>
      <c r="AG197" s="3" t="e">
        <f t="shared" si="142"/>
        <v>#REF!</v>
      </c>
      <c r="AH197" s="16" t="e">
        <f t="shared" si="143"/>
        <v>#REF!</v>
      </c>
      <c r="AI197" s="16">
        <f t="shared" si="144"/>
        <v>1800</v>
      </c>
      <c r="AK197" s="3">
        <f t="shared" si="145"/>
        <v>1260</v>
      </c>
      <c r="AL197" s="204">
        <f t="shared" si="146"/>
        <v>1260</v>
      </c>
    </row>
    <row r="198" spans="1:47" ht="13.5" hidden="1" outlineLevel="1" x14ac:dyDescent="0.15">
      <c r="A198" s="26">
        <v>40113</v>
      </c>
      <c r="B198" s="62" t="s">
        <v>540</v>
      </c>
      <c r="C198" s="16">
        <v>400</v>
      </c>
      <c r="D198" s="3">
        <v>20</v>
      </c>
      <c r="E198" s="3">
        <v>10</v>
      </c>
      <c r="F198" s="131" t="s">
        <v>200</v>
      </c>
      <c r="G198" s="104" t="s">
        <v>497</v>
      </c>
      <c r="H198" s="104" t="s">
        <v>498</v>
      </c>
      <c r="I198" s="21">
        <f t="shared" si="128"/>
        <v>17940</v>
      </c>
      <c r="J198" s="3">
        <v>21000</v>
      </c>
      <c r="K198" s="15"/>
      <c r="L198" s="15">
        <v>0.2</v>
      </c>
      <c r="M198" s="58"/>
      <c r="N198" s="58">
        <v>0.03</v>
      </c>
      <c r="O198" s="92">
        <f t="shared" si="129"/>
        <v>23.411371237458198</v>
      </c>
      <c r="P198" s="92" t="e">
        <f t="shared" si="130"/>
        <v>#REF!</v>
      </c>
      <c r="Q198" s="92" t="e">
        <f t="shared" si="131"/>
        <v>#REF!</v>
      </c>
      <c r="R198" s="92">
        <f t="shared" si="132"/>
        <v>0</v>
      </c>
      <c r="S198" s="92" t="e">
        <f t="shared" si="133"/>
        <v>#REF!</v>
      </c>
      <c r="T198" s="3" t="e">
        <f>#REF!</f>
        <v>#REF!</v>
      </c>
      <c r="U198" s="3" t="e">
        <f>#REF!*D198</f>
        <v>#REF!</v>
      </c>
      <c r="V198" s="3">
        <f t="shared" si="134"/>
        <v>24</v>
      </c>
      <c r="W198" s="37" t="e">
        <f t="shared" si="135"/>
        <v>#REF!</v>
      </c>
      <c r="X198" s="60" t="e">
        <f>#REF!</f>
        <v>#REF!</v>
      </c>
      <c r="Y198" s="37" t="e">
        <f t="shared" si="136"/>
        <v>#REF!</v>
      </c>
      <c r="Z198" s="16" t="e">
        <f t="shared" si="137"/>
        <v>#REF!</v>
      </c>
      <c r="AA198" s="36" t="e">
        <f t="shared" si="138"/>
        <v>#REF!</v>
      </c>
      <c r="AC198" s="16" t="e">
        <f t="shared" si="139"/>
        <v>#REF!</v>
      </c>
      <c r="AD198" s="3" t="e">
        <f t="shared" si="140"/>
        <v>#REF!</v>
      </c>
      <c r="AE198" s="97" t="e">
        <f t="shared" si="140"/>
        <v>#REF!</v>
      </c>
      <c r="AF198" s="97" t="e">
        <f t="shared" si="141"/>
        <v>#REF!</v>
      </c>
      <c r="AG198" s="3" t="e">
        <f t="shared" si="142"/>
        <v>#REF!</v>
      </c>
      <c r="AH198" s="16" t="e">
        <f t="shared" si="143"/>
        <v>#REF!</v>
      </c>
      <c r="AI198" s="16">
        <f t="shared" si="144"/>
        <v>400</v>
      </c>
      <c r="AK198" s="3">
        <f t="shared" si="145"/>
        <v>280</v>
      </c>
      <c r="AL198" s="204">
        <f t="shared" si="146"/>
        <v>280</v>
      </c>
    </row>
    <row r="199" spans="1:47" ht="13.5" hidden="1" outlineLevel="1" x14ac:dyDescent="0.15">
      <c r="A199" s="26">
        <v>40114</v>
      </c>
      <c r="B199" s="62" t="s">
        <v>541</v>
      </c>
      <c r="C199" s="16">
        <v>1600</v>
      </c>
      <c r="D199" s="3">
        <v>40</v>
      </c>
      <c r="E199" s="3">
        <v>10</v>
      </c>
      <c r="F199" s="131" t="s">
        <v>200</v>
      </c>
      <c r="G199" s="104" t="s">
        <v>497</v>
      </c>
      <c r="H199" s="104" t="s">
        <v>498</v>
      </c>
      <c r="I199" s="21">
        <f t="shared" si="128"/>
        <v>17940</v>
      </c>
      <c r="J199" s="3">
        <v>21000</v>
      </c>
      <c r="K199" s="15"/>
      <c r="L199" s="15">
        <v>0.2</v>
      </c>
      <c r="M199" s="58"/>
      <c r="N199" s="58">
        <v>0.03</v>
      </c>
      <c r="O199" s="92">
        <f t="shared" si="129"/>
        <v>46.822742474916396</v>
      </c>
      <c r="P199" s="92" t="e">
        <f t="shared" si="130"/>
        <v>#REF!</v>
      </c>
      <c r="Q199" s="92" t="e">
        <f t="shared" si="131"/>
        <v>#REF!</v>
      </c>
      <c r="R199" s="92">
        <f t="shared" si="132"/>
        <v>0</v>
      </c>
      <c r="S199" s="92" t="e">
        <f t="shared" si="133"/>
        <v>#REF!</v>
      </c>
      <c r="T199" s="3" t="e">
        <f>#REF!</f>
        <v>#REF!</v>
      </c>
      <c r="U199" s="3" t="e">
        <f>#REF!*D199</f>
        <v>#REF!</v>
      </c>
      <c r="V199" s="3">
        <f t="shared" si="134"/>
        <v>96</v>
      </c>
      <c r="W199" s="37" t="e">
        <f t="shared" si="135"/>
        <v>#REF!</v>
      </c>
      <c r="X199" s="60" t="e">
        <f>#REF!</f>
        <v>#REF!</v>
      </c>
      <c r="Y199" s="37" t="e">
        <f t="shared" si="136"/>
        <v>#REF!</v>
      </c>
      <c r="Z199" s="16" t="e">
        <f t="shared" si="137"/>
        <v>#REF!</v>
      </c>
      <c r="AA199" s="36" t="e">
        <f t="shared" si="138"/>
        <v>#REF!</v>
      </c>
      <c r="AC199" s="16" t="e">
        <f t="shared" si="139"/>
        <v>#REF!</v>
      </c>
      <c r="AD199" s="3" t="e">
        <f t="shared" si="140"/>
        <v>#REF!</v>
      </c>
      <c r="AE199" s="97" t="e">
        <f t="shared" si="140"/>
        <v>#REF!</v>
      </c>
      <c r="AF199" s="97" t="e">
        <f t="shared" si="141"/>
        <v>#REF!</v>
      </c>
      <c r="AG199" s="3" t="e">
        <f t="shared" si="142"/>
        <v>#REF!</v>
      </c>
      <c r="AH199" s="16" t="e">
        <f t="shared" si="143"/>
        <v>#REF!</v>
      </c>
      <c r="AI199" s="16">
        <f t="shared" si="144"/>
        <v>1600</v>
      </c>
      <c r="AK199" s="3">
        <f t="shared" si="145"/>
        <v>1120</v>
      </c>
      <c r="AL199" s="204">
        <f t="shared" si="146"/>
        <v>1120</v>
      </c>
    </row>
    <row r="200" spans="1:47" ht="13.5" hidden="1" outlineLevel="1" x14ac:dyDescent="0.15">
      <c r="A200" s="26">
        <v>40115</v>
      </c>
      <c r="B200" s="62" t="s">
        <v>542</v>
      </c>
      <c r="C200" s="16">
        <v>1500</v>
      </c>
      <c r="D200" s="3">
        <v>30</v>
      </c>
      <c r="E200" s="3">
        <v>10</v>
      </c>
      <c r="F200" s="131" t="s">
        <v>200</v>
      </c>
      <c r="G200" s="104" t="s">
        <v>497</v>
      </c>
      <c r="H200" s="104" t="s">
        <v>498</v>
      </c>
      <c r="I200" s="21">
        <f t="shared" si="128"/>
        <v>17940</v>
      </c>
      <c r="J200" s="3">
        <v>21000</v>
      </c>
      <c r="K200" s="15"/>
      <c r="L200" s="15">
        <v>0.2</v>
      </c>
      <c r="M200" s="58"/>
      <c r="N200" s="58">
        <v>0.03</v>
      </c>
      <c r="O200" s="92">
        <f t="shared" si="129"/>
        <v>35.117056856187297</v>
      </c>
      <c r="P200" s="92" t="e">
        <f t="shared" si="130"/>
        <v>#REF!</v>
      </c>
      <c r="Q200" s="92" t="e">
        <f t="shared" si="131"/>
        <v>#REF!</v>
      </c>
      <c r="R200" s="92">
        <f t="shared" si="132"/>
        <v>0</v>
      </c>
      <c r="S200" s="92" t="e">
        <f t="shared" si="133"/>
        <v>#REF!</v>
      </c>
      <c r="T200" s="3" t="e">
        <f>#REF!</f>
        <v>#REF!</v>
      </c>
      <c r="U200" s="3" t="e">
        <f>#REF!*D200</f>
        <v>#REF!</v>
      </c>
      <c r="V200" s="3">
        <f t="shared" si="134"/>
        <v>90</v>
      </c>
      <c r="W200" s="37" t="e">
        <f t="shared" si="135"/>
        <v>#REF!</v>
      </c>
      <c r="X200" s="60" t="e">
        <f>#REF!</f>
        <v>#REF!</v>
      </c>
      <c r="Y200" s="37" t="e">
        <f t="shared" si="136"/>
        <v>#REF!</v>
      </c>
      <c r="Z200" s="16" t="e">
        <f t="shared" si="137"/>
        <v>#REF!</v>
      </c>
      <c r="AA200" s="36" t="e">
        <f t="shared" si="138"/>
        <v>#REF!</v>
      </c>
      <c r="AC200" s="16" t="e">
        <f t="shared" si="139"/>
        <v>#REF!</v>
      </c>
      <c r="AD200" s="3" t="e">
        <f t="shared" si="140"/>
        <v>#REF!</v>
      </c>
      <c r="AE200" s="97" t="e">
        <f t="shared" si="140"/>
        <v>#REF!</v>
      </c>
      <c r="AF200" s="97" t="e">
        <f t="shared" si="141"/>
        <v>#REF!</v>
      </c>
      <c r="AG200" s="3" t="e">
        <f t="shared" si="142"/>
        <v>#REF!</v>
      </c>
      <c r="AH200" s="16" t="e">
        <f t="shared" si="143"/>
        <v>#REF!</v>
      </c>
      <c r="AI200" s="16">
        <f t="shared" si="144"/>
        <v>1500</v>
      </c>
      <c r="AK200" s="3">
        <f t="shared" si="145"/>
        <v>1050</v>
      </c>
      <c r="AL200" s="204">
        <f t="shared" si="146"/>
        <v>1050</v>
      </c>
    </row>
    <row r="201" spans="1:47" ht="13.5" hidden="1" outlineLevel="1" x14ac:dyDescent="0.15">
      <c r="A201" s="26">
        <v>40116</v>
      </c>
      <c r="B201" s="62" t="s">
        <v>543</v>
      </c>
      <c r="C201" s="16">
        <v>800</v>
      </c>
      <c r="D201" s="3">
        <v>30</v>
      </c>
      <c r="E201" s="3">
        <v>10</v>
      </c>
      <c r="F201" s="131" t="s">
        <v>200</v>
      </c>
      <c r="G201" s="104" t="s">
        <v>497</v>
      </c>
      <c r="H201" s="104" t="s">
        <v>498</v>
      </c>
      <c r="I201" s="21">
        <f t="shared" si="128"/>
        <v>17940</v>
      </c>
      <c r="J201" s="3">
        <v>21000</v>
      </c>
      <c r="K201" s="15"/>
      <c r="L201" s="15">
        <v>0.2</v>
      </c>
      <c r="M201" s="58"/>
      <c r="N201" s="58">
        <v>0.03</v>
      </c>
      <c r="O201" s="92">
        <f t="shared" si="129"/>
        <v>35.117056856187297</v>
      </c>
      <c r="P201" s="92" t="e">
        <f t="shared" si="130"/>
        <v>#REF!</v>
      </c>
      <c r="Q201" s="92" t="e">
        <f t="shared" si="131"/>
        <v>#REF!</v>
      </c>
      <c r="R201" s="92">
        <f t="shared" si="132"/>
        <v>0</v>
      </c>
      <c r="S201" s="92" t="e">
        <f t="shared" si="133"/>
        <v>#REF!</v>
      </c>
      <c r="T201" s="3" t="e">
        <f>#REF!</f>
        <v>#REF!</v>
      </c>
      <c r="U201" s="3" t="e">
        <f>#REF!*D201</f>
        <v>#REF!</v>
      </c>
      <c r="V201" s="3">
        <f t="shared" si="134"/>
        <v>48</v>
      </c>
      <c r="W201" s="37" t="e">
        <f t="shared" si="135"/>
        <v>#REF!</v>
      </c>
      <c r="X201" s="60" t="e">
        <f>#REF!</f>
        <v>#REF!</v>
      </c>
      <c r="Y201" s="37" t="e">
        <f t="shared" si="136"/>
        <v>#REF!</v>
      </c>
      <c r="Z201" s="16" t="e">
        <f t="shared" si="137"/>
        <v>#REF!</v>
      </c>
      <c r="AA201" s="36" t="e">
        <f t="shared" si="138"/>
        <v>#REF!</v>
      </c>
      <c r="AC201" s="16" t="e">
        <f t="shared" si="139"/>
        <v>#REF!</v>
      </c>
      <c r="AD201" s="3" t="e">
        <f t="shared" si="140"/>
        <v>#REF!</v>
      </c>
      <c r="AE201" s="97" t="e">
        <f t="shared" si="140"/>
        <v>#REF!</v>
      </c>
      <c r="AF201" s="97" t="e">
        <f t="shared" si="141"/>
        <v>#REF!</v>
      </c>
      <c r="AG201" s="3" t="e">
        <f t="shared" si="142"/>
        <v>#REF!</v>
      </c>
      <c r="AH201" s="16" t="e">
        <f t="shared" si="143"/>
        <v>#REF!</v>
      </c>
      <c r="AI201" s="16">
        <f t="shared" si="144"/>
        <v>800</v>
      </c>
      <c r="AK201" s="3">
        <f t="shared" si="145"/>
        <v>560</v>
      </c>
      <c r="AL201" s="204">
        <f t="shared" si="146"/>
        <v>560</v>
      </c>
    </row>
    <row r="202" spans="1:47" ht="13.5" hidden="1" outlineLevel="1" x14ac:dyDescent="0.15">
      <c r="A202" s="26">
        <v>40117</v>
      </c>
      <c r="B202" s="62" t="s">
        <v>544</v>
      </c>
      <c r="C202" s="16">
        <v>550</v>
      </c>
      <c r="D202" s="3">
        <v>30</v>
      </c>
      <c r="E202" s="3">
        <v>10</v>
      </c>
      <c r="F202" s="131" t="s">
        <v>200</v>
      </c>
      <c r="G202" s="104" t="s">
        <v>497</v>
      </c>
      <c r="H202" s="104" t="s">
        <v>498</v>
      </c>
      <c r="I202" s="21">
        <f t="shared" si="128"/>
        <v>17940</v>
      </c>
      <c r="J202" s="3">
        <v>21000</v>
      </c>
      <c r="K202" s="15"/>
      <c r="L202" s="15">
        <v>0.2</v>
      </c>
      <c r="M202" s="58"/>
      <c r="N202" s="58">
        <v>0.03</v>
      </c>
      <c r="O202" s="92">
        <f t="shared" si="129"/>
        <v>35.117056856187297</v>
      </c>
      <c r="P202" s="92" t="e">
        <f t="shared" si="130"/>
        <v>#REF!</v>
      </c>
      <c r="Q202" s="92" t="e">
        <f t="shared" si="131"/>
        <v>#REF!</v>
      </c>
      <c r="R202" s="92">
        <f t="shared" si="132"/>
        <v>0</v>
      </c>
      <c r="S202" s="92" t="e">
        <f t="shared" si="133"/>
        <v>#REF!</v>
      </c>
      <c r="T202" s="3" t="e">
        <f>#REF!</f>
        <v>#REF!</v>
      </c>
      <c r="U202" s="3" t="e">
        <f>#REF!*D202</f>
        <v>#REF!</v>
      </c>
      <c r="V202" s="3">
        <f t="shared" si="134"/>
        <v>33</v>
      </c>
      <c r="W202" s="37" t="e">
        <f t="shared" si="135"/>
        <v>#REF!</v>
      </c>
      <c r="X202" s="60" t="e">
        <f>#REF!</f>
        <v>#REF!</v>
      </c>
      <c r="Y202" s="37" t="e">
        <f t="shared" si="136"/>
        <v>#REF!</v>
      </c>
      <c r="Z202" s="16" t="e">
        <f t="shared" si="137"/>
        <v>#REF!</v>
      </c>
      <c r="AA202" s="36" t="e">
        <f t="shared" si="138"/>
        <v>#REF!</v>
      </c>
      <c r="AC202" s="16" t="e">
        <f t="shared" si="139"/>
        <v>#REF!</v>
      </c>
      <c r="AD202" s="3" t="e">
        <f t="shared" si="140"/>
        <v>#REF!</v>
      </c>
      <c r="AE202" s="97" t="e">
        <f t="shared" si="140"/>
        <v>#REF!</v>
      </c>
      <c r="AF202" s="97" t="e">
        <f t="shared" si="141"/>
        <v>#REF!</v>
      </c>
      <c r="AG202" s="3" t="e">
        <f t="shared" si="142"/>
        <v>#REF!</v>
      </c>
      <c r="AH202" s="16" t="e">
        <f t="shared" si="143"/>
        <v>#REF!</v>
      </c>
      <c r="AI202" s="16">
        <f t="shared" si="144"/>
        <v>550</v>
      </c>
      <c r="AK202" s="3">
        <f t="shared" si="145"/>
        <v>385</v>
      </c>
      <c r="AL202" s="204">
        <f t="shared" si="146"/>
        <v>385</v>
      </c>
    </row>
    <row r="203" spans="1:47" ht="13.5" hidden="1" outlineLevel="1" x14ac:dyDescent="0.15">
      <c r="A203" s="26">
        <v>40118</v>
      </c>
      <c r="B203" s="62" t="s">
        <v>545</v>
      </c>
      <c r="C203" s="16">
        <v>3500</v>
      </c>
      <c r="D203" s="3">
        <v>30</v>
      </c>
      <c r="E203" s="3">
        <v>10</v>
      </c>
      <c r="F203" s="131" t="s">
        <v>200</v>
      </c>
      <c r="G203" s="104" t="s">
        <v>497</v>
      </c>
      <c r="H203" s="104" t="s">
        <v>498</v>
      </c>
      <c r="I203" s="21">
        <f t="shared" si="128"/>
        <v>17940</v>
      </c>
      <c r="J203" s="3">
        <v>21000</v>
      </c>
      <c r="K203" s="15"/>
      <c r="L203" s="15">
        <v>0.2</v>
      </c>
      <c r="M203" s="58"/>
      <c r="N203" s="58">
        <v>0.03</v>
      </c>
      <c r="O203" s="92">
        <f t="shared" si="129"/>
        <v>35.117056856187297</v>
      </c>
      <c r="P203" s="92" t="e">
        <f t="shared" si="130"/>
        <v>#REF!</v>
      </c>
      <c r="Q203" s="92" t="e">
        <f t="shared" si="131"/>
        <v>#REF!</v>
      </c>
      <c r="R203" s="92">
        <f t="shared" si="132"/>
        <v>0</v>
      </c>
      <c r="S203" s="92" t="e">
        <f t="shared" si="133"/>
        <v>#REF!</v>
      </c>
      <c r="T203" s="3" t="e">
        <f>#REF!</f>
        <v>#REF!</v>
      </c>
      <c r="U203" s="3" t="e">
        <f>#REF!*D203</f>
        <v>#REF!</v>
      </c>
      <c r="V203" s="3">
        <f t="shared" si="134"/>
        <v>210</v>
      </c>
      <c r="W203" s="37" t="e">
        <f t="shared" si="135"/>
        <v>#REF!</v>
      </c>
      <c r="X203" s="60" t="e">
        <f>#REF!</f>
        <v>#REF!</v>
      </c>
      <c r="Y203" s="37" t="e">
        <f t="shared" si="136"/>
        <v>#REF!</v>
      </c>
      <c r="Z203" s="16" t="e">
        <f t="shared" si="137"/>
        <v>#REF!</v>
      </c>
      <c r="AA203" s="36" t="e">
        <f t="shared" si="138"/>
        <v>#REF!</v>
      </c>
      <c r="AC203" s="16" t="e">
        <f t="shared" si="139"/>
        <v>#REF!</v>
      </c>
      <c r="AD203" s="3" t="e">
        <f t="shared" si="140"/>
        <v>#REF!</v>
      </c>
      <c r="AE203" s="97" t="e">
        <f t="shared" si="140"/>
        <v>#REF!</v>
      </c>
      <c r="AF203" s="97" t="e">
        <f t="shared" si="141"/>
        <v>#REF!</v>
      </c>
      <c r="AG203" s="3" t="e">
        <f t="shared" si="142"/>
        <v>#REF!</v>
      </c>
      <c r="AH203" s="16" t="e">
        <f t="shared" si="143"/>
        <v>#REF!</v>
      </c>
      <c r="AI203" s="16">
        <f t="shared" si="144"/>
        <v>3500</v>
      </c>
      <c r="AK203" s="3">
        <f t="shared" si="145"/>
        <v>2450</v>
      </c>
      <c r="AL203" s="204">
        <f t="shared" si="146"/>
        <v>2450</v>
      </c>
    </row>
    <row r="204" spans="1:47" ht="13.5" hidden="1" outlineLevel="1" x14ac:dyDescent="0.15">
      <c r="A204" s="26">
        <v>40166</v>
      </c>
      <c r="B204" s="62" t="s">
        <v>555</v>
      </c>
      <c r="C204" s="16">
        <v>1000</v>
      </c>
      <c r="D204" s="3">
        <v>60</v>
      </c>
      <c r="E204" s="3">
        <v>10</v>
      </c>
      <c r="F204" s="131" t="s">
        <v>200</v>
      </c>
      <c r="G204" s="104" t="s">
        <v>497</v>
      </c>
      <c r="H204" s="104" t="s">
        <v>498</v>
      </c>
      <c r="I204" s="21">
        <f t="shared" si="128"/>
        <v>17940</v>
      </c>
      <c r="J204" s="3">
        <v>21000</v>
      </c>
      <c r="K204" s="15"/>
      <c r="L204" s="15">
        <v>0.2</v>
      </c>
      <c r="M204" s="58"/>
      <c r="N204" s="58">
        <v>0.03</v>
      </c>
      <c r="O204" s="92">
        <f t="shared" si="129"/>
        <v>70.234113712374594</v>
      </c>
      <c r="P204" s="92" t="e">
        <f t="shared" si="130"/>
        <v>#REF!</v>
      </c>
      <c r="Q204" s="92" t="e">
        <f t="shared" si="131"/>
        <v>#REF!</v>
      </c>
      <c r="R204" s="92">
        <f t="shared" si="132"/>
        <v>0</v>
      </c>
      <c r="S204" s="92" t="e">
        <f t="shared" si="133"/>
        <v>#REF!</v>
      </c>
      <c r="T204" s="3" t="e">
        <f>#REF!</f>
        <v>#REF!</v>
      </c>
      <c r="U204" s="3" t="e">
        <f>#REF!*D204</f>
        <v>#REF!</v>
      </c>
      <c r="V204" s="3">
        <f t="shared" si="134"/>
        <v>60</v>
      </c>
      <c r="W204" s="37" t="e">
        <f t="shared" si="135"/>
        <v>#REF!</v>
      </c>
      <c r="X204" s="60" t="e">
        <f>#REF!</f>
        <v>#REF!</v>
      </c>
      <c r="Y204" s="37" t="e">
        <f t="shared" si="136"/>
        <v>#REF!</v>
      </c>
      <c r="Z204" s="16" t="e">
        <f t="shared" si="137"/>
        <v>#REF!</v>
      </c>
      <c r="AA204" s="36" t="e">
        <f t="shared" si="138"/>
        <v>#REF!</v>
      </c>
      <c r="AC204" s="16" t="e">
        <f t="shared" si="139"/>
        <v>#REF!</v>
      </c>
      <c r="AD204" s="3" t="e">
        <f t="shared" si="140"/>
        <v>#REF!</v>
      </c>
      <c r="AE204" s="97" t="e">
        <f t="shared" si="140"/>
        <v>#REF!</v>
      </c>
      <c r="AF204" s="97" t="e">
        <f t="shared" si="141"/>
        <v>#REF!</v>
      </c>
      <c r="AG204" s="3" t="e">
        <f t="shared" si="142"/>
        <v>#REF!</v>
      </c>
      <c r="AH204" s="16" t="e">
        <f t="shared" si="143"/>
        <v>#REF!</v>
      </c>
      <c r="AI204" s="16">
        <f t="shared" si="144"/>
        <v>1000</v>
      </c>
      <c r="AK204" s="3">
        <f t="shared" si="145"/>
        <v>700</v>
      </c>
      <c r="AL204" s="204">
        <f t="shared" si="146"/>
        <v>700</v>
      </c>
    </row>
    <row r="205" spans="1:47" ht="25.5" hidden="1" outlineLevel="1" x14ac:dyDescent="0.15">
      <c r="A205" s="26">
        <v>40130</v>
      </c>
      <c r="B205" s="62" t="s">
        <v>836</v>
      </c>
      <c r="C205" s="16">
        <v>800</v>
      </c>
      <c r="D205" s="3">
        <v>40</v>
      </c>
      <c r="E205" s="3">
        <v>30</v>
      </c>
      <c r="F205" s="131" t="s">
        <v>200</v>
      </c>
      <c r="G205" s="104" t="s">
        <v>497</v>
      </c>
      <c r="H205" s="104" t="s">
        <v>498</v>
      </c>
      <c r="I205" s="21">
        <f t="shared" si="128"/>
        <v>17940</v>
      </c>
      <c r="J205" s="3">
        <v>21000</v>
      </c>
      <c r="K205" s="15"/>
      <c r="L205" s="15">
        <v>0.2</v>
      </c>
      <c r="M205" s="58"/>
      <c r="N205" s="58">
        <v>0.03</v>
      </c>
      <c r="O205" s="92">
        <f t="shared" si="129"/>
        <v>46.822742474916396</v>
      </c>
      <c r="P205" s="92" t="e">
        <f t="shared" si="130"/>
        <v>#REF!</v>
      </c>
      <c r="Q205" s="92" t="e">
        <f t="shared" si="131"/>
        <v>#REF!</v>
      </c>
      <c r="R205" s="92">
        <f t="shared" si="132"/>
        <v>0</v>
      </c>
      <c r="S205" s="92" t="e">
        <f t="shared" si="133"/>
        <v>#REF!</v>
      </c>
      <c r="T205" s="3" t="e">
        <f>#REF!</f>
        <v>#REF!</v>
      </c>
      <c r="U205" s="3" t="e">
        <f>#REF!*D205</f>
        <v>#REF!</v>
      </c>
      <c r="V205" s="3">
        <f t="shared" si="134"/>
        <v>48</v>
      </c>
      <c r="W205" s="37" t="e">
        <f t="shared" si="135"/>
        <v>#REF!</v>
      </c>
      <c r="X205" s="60" t="e">
        <f>#REF!</f>
        <v>#REF!</v>
      </c>
      <c r="Y205" s="37" t="e">
        <f t="shared" si="136"/>
        <v>#REF!</v>
      </c>
      <c r="Z205" s="16" t="e">
        <f t="shared" si="137"/>
        <v>#REF!</v>
      </c>
      <c r="AA205" s="36" t="e">
        <f t="shared" si="138"/>
        <v>#REF!</v>
      </c>
      <c r="AC205" s="16" t="e">
        <f t="shared" si="139"/>
        <v>#REF!</v>
      </c>
      <c r="AD205" s="3" t="e">
        <f t="shared" si="140"/>
        <v>#REF!</v>
      </c>
      <c r="AE205" s="97" t="e">
        <f t="shared" si="140"/>
        <v>#REF!</v>
      </c>
      <c r="AF205" s="97" t="e">
        <f t="shared" si="141"/>
        <v>#REF!</v>
      </c>
      <c r="AG205" s="3" t="e">
        <f t="shared" si="142"/>
        <v>#REF!</v>
      </c>
      <c r="AH205" s="16" t="e">
        <f t="shared" si="143"/>
        <v>#REF!</v>
      </c>
      <c r="AI205" s="16">
        <f t="shared" si="144"/>
        <v>800</v>
      </c>
      <c r="AK205" s="3">
        <f t="shared" si="145"/>
        <v>560</v>
      </c>
      <c r="AL205" s="204">
        <f t="shared" si="146"/>
        <v>560</v>
      </c>
      <c r="AM205" s="175" t="s">
        <v>837</v>
      </c>
      <c r="AN205" s="175"/>
    </row>
    <row r="206" spans="1:47" ht="25.5" hidden="1" outlineLevel="1" x14ac:dyDescent="0.15">
      <c r="A206" s="26">
        <v>40131</v>
      </c>
      <c r="B206" s="62" t="s">
        <v>873</v>
      </c>
      <c r="C206" s="16">
        <v>350</v>
      </c>
      <c r="D206" s="3">
        <v>10</v>
      </c>
      <c r="E206" s="3">
        <v>10</v>
      </c>
      <c r="F206" s="131" t="s">
        <v>200</v>
      </c>
      <c r="G206" s="104" t="s">
        <v>497</v>
      </c>
      <c r="H206" s="104" t="s">
        <v>498</v>
      </c>
      <c r="I206" s="21">
        <f t="shared" si="128"/>
        <v>17940</v>
      </c>
      <c r="J206" s="3">
        <v>21000</v>
      </c>
      <c r="K206" s="15"/>
      <c r="L206" s="15">
        <v>0.2</v>
      </c>
      <c r="M206" s="58"/>
      <c r="N206" s="58">
        <v>0.03</v>
      </c>
      <c r="O206" s="92">
        <f t="shared" si="129"/>
        <v>11.705685618729099</v>
      </c>
      <c r="P206" s="92" t="e">
        <f t="shared" si="130"/>
        <v>#REF!</v>
      </c>
      <c r="Q206" s="92" t="e">
        <f t="shared" si="131"/>
        <v>#REF!</v>
      </c>
      <c r="R206" s="92">
        <f t="shared" si="132"/>
        <v>0</v>
      </c>
      <c r="S206" s="92" t="e">
        <f t="shared" si="133"/>
        <v>#REF!</v>
      </c>
      <c r="T206" s="3" t="e">
        <f>#REF!</f>
        <v>#REF!</v>
      </c>
      <c r="U206" s="3" t="e">
        <f>#REF!*D206</f>
        <v>#REF!</v>
      </c>
      <c r="V206" s="3">
        <f t="shared" si="134"/>
        <v>21</v>
      </c>
      <c r="W206" s="37" t="e">
        <f t="shared" si="135"/>
        <v>#REF!</v>
      </c>
      <c r="X206" s="60" t="e">
        <f>#REF!</f>
        <v>#REF!</v>
      </c>
      <c r="Y206" s="37" t="e">
        <f t="shared" si="136"/>
        <v>#REF!</v>
      </c>
      <c r="Z206" s="16" t="e">
        <f t="shared" si="137"/>
        <v>#REF!</v>
      </c>
      <c r="AA206" s="36" t="e">
        <f t="shared" si="138"/>
        <v>#REF!</v>
      </c>
      <c r="AC206" s="16" t="e">
        <f t="shared" si="139"/>
        <v>#REF!</v>
      </c>
      <c r="AD206" s="3" t="e">
        <f t="shared" ref="AD206:AE206" si="147">T206</f>
        <v>#REF!</v>
      </c>
      <c r="AE206" s="97" t="e">
        <f t="shared" si="147"/>
        <v>#REF!</v>
      </c>
      <c r="AF206" s="97" t="e">
        <f t="shared" si="141"/>
        <v>#REF!</v>
      </c>
      <c r="AG206" s="3" t="e">
        <f t="shared" si="142"/>
        <v>#REF!</v>
      </c>
      <c r="AH206" s="16" t="e">
        <f t="shared" si="143"/>
        <v>#REF!</v>
      </c>
      <c r="AI206" s="16">
        <f t="shared" si="144"/>
        <v>350</v>
      </c>
      <c r="AK206" s="3">
        <f t="shared" si="145"/>
        <v>245</v>
      </c>
      <c r="AL206" s="204">
        <f t="shared" si="146"/>
        <v>244.99999999999997</v>
      </c>
      <c r="AM206" s="46" t="s">
        <v>876</v>
      </c>
      <c r="AN206" s="175"/>
    </row>
    <row r="207" spans="1:47" s="12" customFormat="1" ht="13.5" hidden="1" outlineLevel="1" x14ac:dyDescent="0.15">
      <c r="A207" s="25"/>
      <c r="B207" s="56" t="s">
        <v>377</v>
      </c>
      <c r="C207" s="199"/>
      <c r="D207" s="56"/>
      <c r="E207" s="56"/>
      <c r="F207" s="128"/>
      <c r="G207" s="137"/>
      <c r="H207" s="138"/>
      <c r="I207" s="5"/>
      <c r="J207" s="57"/>
      <c r="K207" s="65"/>
      <c r="L207" s="65"/>
      <c r="M207" s="64"/>
      <c r="N207" s="64"/>
      <c r="O207" s="8"/>
      <c r="P207" s="8"/>
      <c r="Q207" s="8"/>
      <c r="R207" s="8"/>
      <c r="S207" s="8"/>
      <c r="T207" s="6"/>
      <c r="U207" s="6"/>
      <c r="V207" s="6"/>
      <c r="W207" s="5"/>
      <c r="X207" s="5"/>
      <c r="Y207" s="5"/>
      <c r="Z207" s="5"/>
      <c r="AA207" s="10"/>
      <c r="AB207" s="11"/>
      <c r="AC207" s="199"/>
      <c r="AD207" s="57"/>
      <c r="AE207" s="96"/>
      <c r="AF207" s="96"/>
      <c r="AG207" s="57"/>
      <c r="AH207" s="199"/>
      <c r="AI207" s="199"/>
      <c r="AK207" s="57"/>
      <c r="AL207" s="204"/>
      <c r="AM207" s="180"/>
      <c r="AN207" s="180"/>
      <c r="AO207" s="182"/>
      <c r="AQ207" s="177"/>
      <c r="AR207" s="185"/>
      <c r="AT207" s="177"/>
      <c r="AU207" s="185"/>
    </row>
    <row r="208" spans="1:47" ht="13.5" hidden="1" outlineLevel="1" x14ac:dyDescent="0.15">
      <c r="A208" s="26">
        <v>40067</v>
      </c>
      <c r="B208" s="62" t="s">
        <v>373</v>
      </c>
      <c r="C208" s="16">
        <v>4500</v>
      </c>
      <c r="D208" s="3">
        <v>5</v>
      </c>
      <c r="E208" s="3"/>
      <c r="F208" s="103" t="s">
        <v>378</v>
      </c>
      <c r="G208" s="104" t="s">
        <v>497</v>
      </c>
      <c r="H208" s="104" t="s">
        <v>498</v>
      </c>
      <c r="I208" s="21">
        <f t="shared" ref="I208:I216" si="148">((247*12)+(52*7)+(52*5))*60/12</f>
        <v>17940</v>
      </c>
      <c r="J208" s="3">
        <v>21000</v>
      </c>
      <c r="K208" s="15"/>
      <c r="L208" s="15">
        <v>0.2</v>
      </c>
      <c r="M208" s="58"/>
      <c r="N208" s="58">
        <v>0.03</v>
      </c>
      <c r="O208" s="92">
        <f t="shared" ref="O208:O216" si="149">J208/I208*D208</f>
        <v>5.8528428093645495</v>
      </c>
      <c r="P208" s="92" t="e">
        <f t="shared" ref="P208:P216" si="150">(C208-T208-U208)*K208</f>
        <v>#REF!</v>
      </c>
      <c r="Q208" s="92" t="e">
        <f t="shared" ref="Q208:Q216" si="151">(C208-T208-U208)*L208</f>
        <v>#REF!</v>
      </c>
      <c r="R208" s="92">
        <f t="shared" ref="R208:R216" si="152">(C208*M208)</f>
        <v>0</v>
      </c>
      <c r="S208" s="92" t="e">
        <f t="shared" ref="S208:S216" si="153">(C208-T208-U208)*N208</f>
        <v>#REF!</v>
      </c>
      <c r="T208" s="3" t="e">
        <f>#REF!</f>
        <v>#REF!</v>
      </c>
      <c r="U208" s="3" t="e">
        <f>#REF!*D208</f>
        <v>#REF!</v>
      </c>
      <c r="V208" s="3">
        <f t="shared" ref="V208:V216" si="154">C208*0.06</f>
        <v>270</v>
      </c>
      <c r="W208" s="37" t="e">
        <f t="shared" ref="W208:W216" si="155">SUM(O208:V208)</f>
        <v>#REF!</v>
      </c>
      <c r="X208" s="60" t="e">
        <f>#REF!</f>
        <v>#REF!</v>
      </c>
      <c r="Y208" s="37" t="e">
        <f t="shared" ref="Y208:Y216" si="156">O208*X208</f>
        <v>#REF!</v>
      </c>
      <c r="Z208" s="16" t="e">
        <f t="shared" ref="Z208:Z216" si="157">W208+Y208</f>
        <v>#REF!</v>
      </c>
      <c r="AA208" s="36" t="e">
        <f t="shared" ref="AA208:AA216" si="158">(C208-Z208)/Z208</f>
        <v>#REF!</v>
      </c>
      <c r="AC208" s="16" t="e">
        <f t="shared" ref="AC208:AC216" si="159">AD208+AE208+AF208</f>
        <v>#REF!</v>
      </c>
      <c r="AD208" s="3" t="e">
        <f t="shared" ref="AD208:AE216" si="160">T208</f>
        <v>#REF!</v>
      </c>
      <c r="AE208" s="97" t="e">
        <f t="shared" si="160"/>
        <v>#REF!</v>
      </c>
      <c r="AF208" s="97" t="e">
        <f t="shared" ref="AF208:AF216" si="161">(C208-Z208)*0.15</f>
        <v>#REF!</v>
      </c>
      <c r="AG208" s="3" t="e">
        <f t="shared" ref="AG208:AG216" si="162">AE208+AF208</f>
        <v>#REF!</v>
      </c>
      <c r="AH208" s="16" t="e">
        <f t="shared" ref="AH208:AH216" si="163">AI208-AC208</f>
        <v>#REF!</v>
      </c>
      <c r="AI208" s="16">
        <f t="shared" ref="AI208:AI216" si="164">C208</f>
        <v>4500</v>
      </c>
      <c r="AK208" s="3">
        <f t="shared" ref="AK208:AK215" si="165">CEILING(AL208,5)</f>
        <v>3150</v>
      </c>
      <c r="AL208" s="204">
        <f t="shared" ref="AL208:AL215" si="166">C208*0.7</f>
        <v>3150</v>
      </c>
    </row>
    <row r="209" spans="1:47" ht="13.5" hidden="1" outlineLevel="1" x14ac:dyDescent="0.15">
      <c r="A209" s="26">
        <v>40068</v>
      </c>
      <c r="B209" s="62" t="s">
        <v>374</v>
      </c>
      <c r="C209" s="16">
        <v>4000</v>
      </c>
      <c r="D209" s="3">
        <v>5</v>
      </c>
      <c r="E209" s="3"/>
      <c r="F209" s="103" t="s">
        <v>378</v>
      </c>
      <c r="G209" s="104" t="s">
        <v>497</v>
      </c>
      <c r="H209" s="104" t="s">
        <v>498</v>
      </c>
      <c r="I209" s="21">
        <f t="shared" si="148"/>
        <v>17940</v>
      </c>
      <c r="J209" s="3">
        <v>21000</v>
      </c>
      <c r="K209" s="15"/>
      <c r="L209" s="15">
        <v>0.2</v>
      </c>
      <c r="M209" s="58"/>
      <c r="N209" s="58">
        <v>0.03</v>
      </c>
      <c r="O209" s="92">
        <f t="shared" si="149"/>
        <v>5.8528428093645495</v>
      </c>
      <c r="P209" s="92" t="e">
        <f t="shared" si="150"/>
        <v>#REF!</v>
      </c>
      <c r="Q209" s="92" t="e">
        <f t="shared" si="151"/>
        <v>#REF!</v>
      </c>
      <c r="R209" s="92">
        <f t="shared" si="152"/>
        <v>0</v>
      </c>
      <c r="S209" s="92" t="e">
        <f t="shared" si="153"/>
        <v>#REF!</v>
      </c>
      <c r="T209" s="3" t="e">
        <f>#REF!</f>
        <v>#REF!</v>
      </c>
      <c r="U209" s="3" t="e">
        <f>#REF!*D209</f>
        <v>#REF!</v>
      </c>
      <c r="V209" s="3">
        <f t="shared" si="154"/>
        <v>240</v>
      </c>
      <c r="W209" s="37" t="e">
        <f t="shared" si="155"/>
        <v>#REF!</v>
      </c>
      <c r="X209" s="60" t="e">
        <f>#REF!</f>
        <v>#REF!</v>
      </c>
      <c r="Y209" s="37" t="e">
        <f t="shared" si="156"/>
        <v>#REF!</v>
      </c>
      <c r="Z209" s="16" t="e">
        <f t="shared" si="157"/>
        <v>#REF!</v>
      </c>
      <c r="AA209" s="36" t="e">
        <f t="shared" si="158"/>
        <v>#REF!</v>
      </c>
      <c r="AC209" s="16" t="e">
        <f t="shared" si="159"/>
        <v>#REF!</v>
      </c>
      <c r="AD209" s="3" t="e">
        <f t="shared" si="160"/>
        <v>#REF!</v>
      </c>
      <c r="AE209" s="97" t="e">
        <f t="shared" si="160"/>
        <v>#REF!</v>
      </c>
      <c r="AF209" s="97" t="e">
        <f t="shared" si="161"/>
        <v>#REF!</v>
      </c>
      <c r="AG209" s="3" t="e">
        <f t="shared" si="162"/>
        <v>#REF!</v>
      </c>
      <c r="AH209" s="16" t="e">
        <f t="shared" si="163"/>
        <v>#REF!</v>
      </c>
      <c r="AI209" s="16">
        <f t="shared" si="164"/>
        <v>4000</v>
      </c>
      <c r="AK209" s="3">
        <f t="shared" si="165"/>
        <v>2800</v>
      </c>
      <c r="AL209" s="204">
        <f t="shared" si="166"/>
        <v>2800</v>
      </c>
    </row>
    <row r="210" spans="1:47" ht="13.5" hidden="1" outlineLevel="1" x14ac:dyDescent="0.15">
      <c r="A210" s="26">
        <v>40069</v>
      </c>
      <c r="B210" s="62" t="s">
        <v>383</v>
      </c>
      <c r="C210" s="16">
        <v>1500</v>
      </c>
      <c r="D210" s="3">
        <v>5</v>
      </c>
      <c r="E210" s="3"/>
      <c r="F210" s="103" t="s">
        <v>378</v>
      </c>
      <c r="G210" s="104" t="s">
        <v>497</v>
      </c>
      <c r="H210" s="104" t="s">
        <v>498</v>
      </c>
      <c r="I210" s="21">
        <f t="shared" si="148"/>
        <v>17940</v>
      </c>
      <c r="J210" s="3">
        <v>21000</v>
      </c>
      <c r="K210" s="15"/>
      <c r="L210" s="15">
        <v>0.2</v>
      </c>
      <c r="M210" s="58"/>
      <c r="N210" s="58">
        <v>0.03</v>
      </c>
      <c r="O210" s="92">
        <f t="shared" si="149"/>
        <v>5.8528428093645495</v>
      </c>
      <c r="P210" s="92" t="e">
        <f t="shared" si="150"/>
        <v>#REF!</v>
      </c>
      <c r="Q210" s="92" t="e">
        <f t="shared" si="151"/>
        <v>#REF!</v>
      </c>
      <c r="R210" s="92">
        <f t="shared" si="152"/>
        <v>0</v>
      </c>
      <c r="S210" s="92" t="e">
        <f t="shared" si="153"/>
        <v>#REF!</v>
      </c>
      <c r="T210" s="3" t="e">
        <f>#REF!</f>
        <v>#REF!</v>
      </c>
      <c r="U210" s="3" t="e">
        <f>#REF!*D210</f>
        <v>#REF!</v>
      </c>
      <c r="V210" s="3">
        <f t="shared" si="154"/>
        <v>90</v>
      </c>
      <c r="W210" s="37" t="e">
        <f t="shared" si="155"/>
        <v>#REF!</v>
      </c>
      <c r="X210" s="60" t="e">
        <f>#REF!</f>
        <v>#REF!</v>
      </c>
      <c r="Y210" s="37" t="e">
        <f t="shared" si="156"/>
        <v>#REF!</v>
      </c>
      <c r="Z210" s="16" t="e">
        <f t="shared" si="157"/>
        <v>#REF!</v>
      </c>
      <c r="AA210" s="36" t="e">
        <f t="shared" si="158"/>
        <v>#REF!</v>
      </c>
      <c r="AC210" s="16" t="e">
        <f t="shared" si="159"/>
        <v>#REF!</v>
      </c>
      <c r="AD210" s="3" t="e">
        <f t="shared" si="160"/>
        <v>#REF!</v>
      </c>
      <c r="AE210" s="97" t="e">
        <f t="shared" si="160"/>
        <v>#REF!</v>
      </c>
      <c r="AF210" s="97" t="e">
        <f t="shared" si="161"/>
        <v>#REF!</v>
      </c>
      <c r="AG210" s="3" t="e">
        <f t="shared" si="162"/>
        <v>#REF!</v>
      </c>
      <c r="AH210" s="16" t="e">
        <f t="shared" si="163"/>
        <v>#REF!</v>
      </c>
      <c r="AI210" s="16">
        <f t="shared" si="164"/>
        <v>1500</v>
      </c>
      <c r="AK210" s="3">
        <f t="shared" si="165"/>
        <v>1050</v>
      </c>
      <c r="AL210" s="204">
        <f t="shared" si="166"/>
        <v>1050</v>
      </c>
    </row>
    <row r="211" spans="1:47" ht="13.5" hidden="1" outlineLevel="1" x14ac:dyDescent="0.15">
      <c r="A211" s="26">
        <v>40070</v>
      </c>
      <c r="B211" s="62" t="s">
        <v>375</v>
      </c>
      <c r="C211" s="16">
        <v>5000</v>
      </c>
      <c r="D211" s="3">
        <v>5</v>
      </c>
      <c r="E211" s="3"/>
      <c r="F211" s="103" t="s">
        <v>378</v>
      </c>
      <c r="G211" s="104" t="s">
        <v>497</v>
      </c>
      <c r="H211" s="104" t="s">
        <v>498</v>
      </c>
      <c r="I211" s="21">
        <f t="shared" si="148"/>
        <v>17940</v>
      </c>
      <c r="J211" s="3">
        <v>21000</v>
      </c>
      <c r="K211" s="15"/>
      <c r="L211" s="15">
        <v>0.2</v>
      </c>
      <c r="M211" s="58"/>
      <c r="N211" s="58">
        <v>0.03</v>
      </c>
      <c r="O211" s="92">
        <f t="shared" si="149"/>
        <v>5.8528428093645495</v>
      </c>
      <c r="P211" s="92" t="e">
        <f t="shared" si="150"/>
        <v>#REF!</v>
      </c>
      <c r="Q211" s="92" t="e">
        <f t="shared" si="151"/>
        <v>#REF!</v>
      </c>
      <c r="R211" s="92">
        <f t="shared" si="152"/>
        <v>0</v>
      </c>
      <c r="S211" s="92" t="e">
        <f t="shared" si="153"/>
        <v>#REF!</v>
      </c>
      <c r="T211" s="3" t="e">
        <f>#REF!</f>
        <v>#REF!</v>
      </c>
      <c r="U211" s="3" t="e">
        <f>#REF!*D211</f>
        <v>#REF!</v>
      </c>
      <c r="V211" s="3">
        <f t="shared" si="154"/>
        <v>300</v>
      </c>
      <c r="W211" s="37" t="e">
        <f t="shared" si="155"/>
        <v>#REF!</v>
      </c>
      <c r="X211" s="60" t="e">
        <f>#REF!</f>
        <v>#REF!</v>
      </c>
      <c r="Y211" s="37" t="e">
        <f t="shared" si="156"/>
        <v>#REF!</v>
      </c>
      <c r="Z211" s="16" t="e">
        <f t="shared" si="157"/>
        <v>#REF!</v>
      </c>
      <c r="AA211" s="36" t="e">
        <f t="shared" si="158"/>
        <v>#REF!</v>
      </c>
      <c r="AC211" s="16" t="e">
        <f t="shared" si="159"/>
        <v>#REF!</v>
      </c>
      <c r="AD211" s="3" t="e">
        <f t="shared" si="160"/>
        <v>#REF!</v>
      </c>
      <c r="AE211" s="97" t="e">
        <f t="shared" si="160"/>
        <v>#REF!</v>
      </c>
      <c r="AF211" s="97" t="e">
        <f t="shared" si="161"/>
        <v>#REF!</v>
      </c>
      <c r="AG211" s="3" t="e">
        <f t="shared" si="162"/>
        <v>#REF!</v>
      </c>
      <c r="AH211" s="16" t="e">
        <f t="shared" si="163"/>
        <v>#REF!</v>
      </c>
      <c r="AI211" s="16">
        <f t="shared" si="164"/>
        <v>5000</v>
      </c>
      <c r="AK211" s="3">
        <f t="shared" si="165"/>
        <v>3500</v>
      </c>
      <c r="AL211" s="204">
        <f t="shared" si="166"/>
        <v>3500</v>
      </c>
    </row>
    <row r="212" spans="1:47" ht="13.5" hidden="1" outlineLevel="1" x14ac:dyDescent="0.15">
      <c r="A212" s="26">
        <v>40071</v>
      </c>
      <c r="B212" s="62" t="s">
        <v>376</v>
      </c>
      <c r="C212" s="16">
        <v>1000</v>
      </c>
      <c r="D212" s="3">
        <v>5</v>
      </c>
      <c r="E212" s="3"/>
      <c r="F212" s="103" t="s">
        <v>378</v>
      </c>
      <c r="G212" s="104" t="s">
        <v>497</v>
      </c>
      <c r="H212" s="104" t="s">
        <v>498</v>
      </c>
      <c r="I212" s="21">
        <f t="shared" si="148"/>
        <v>17940</v>
      </c>
      <c r="J212" s="3">
        <v>21000</v>
      </c>
      <c r="K212" s="15"/>
      <c r="L212" s="15">
        <v>0.2</v>
      </c>
      <c r="M212" s="58"/>
      <c r="N212" s="58">
        <v>0.03</v>
      </c>
      <c r="O212" s="92">
        <f t="shared" si="149"/>
        <v>5.8528428093645495</v>
      </c>
      <c r="P212" s="92" t="e">
        <f t="shared" si="150"/>
        <v>#REF!</v>
      </c>
      <c r="Q212" s="92" t="e">
        <f t="shared" si="151"/>
        <v>#REF!</v>
      </c>
      <c r="R212" s="92">
        <f t="shared" si="152"/>
        <v>0</v>
      </c>
      <c r="S212" s="92" t="e">
        <f t="shared" si="153"/>
        <v>#REF!</v>
      </c>
      <c r="T212" s="3" t="e">
        <f>#REF!</f>
        <v>#REF!</v>
      </c>
      <c r="U212" s="3" t="e">
        <f>#REF!*D212</f>
        <v>#REF!</v>
      </c>
      <c r="V212" s="3">
        <f t="shared" si="154"/>
        <v>60</v>
      </c>
      <c r="W212" s="37" t="e">
        <f t="shared" si="155"/>
        <v>#REF!</v>
      </c>
      <c r="X212" s="60" t="e">
        <f>#REF!</f>
        <v>#REF!</v>
      </c>
      <c r="Y212" s="37" t="e">
        <f t="shared" si="156"/>
        <v>#REF!</v>
      </c>
      <c r="Z212" s="16" t="e">
        <f t="shared" si="157"/>
        <v>#REF!</v>
      </c>
      <c r="AA212" s="36" t="e">
        <f t="shared" si="158"/>
        <v>#REF!</v>
      </c>
      <c r="AC212" s="16" t="e">
        <f t="shared" si="159"/>
        <v>#REF!</v>
      </c>
      <c r="AD212" s="3" t="e">
        <f t="shared" si="160"/>
        <v>#REF!</v>
      </c>
      <c r="AE212" s="97" t="e">
        <f t="shared" si="160"/>
        <v>#REF!</v>
      </c>
      <c r="AF212" s="97" t="e">
        <f t="shared" si="161"/>
        <v>#REF!</v>
      </c>
      <c r="AG212" s="3" t="e">
        <f t="shared" si="162"/>
        <v>#REF!</v>
      </c>
      <c r="AH212" s="16" t="e">
        <f t="shared" si="163"/>
        <v>#REF!</v>
      </c>
      <c r="AI212" s="16">
        <f t="shared" si="164"/>
        <v>1000</v>
      </c>
      <c r="AK212" s="3">
        <f t="shared" si="165"/>
        <v>700</v>
      </c>
      <c r="AL212" s="204">
        <f t="shared" si="166"/>
        <v>700</v>
      </c>
    </row>
    <row r="213" spans="1:47" ht="13.5" hidden="1" outlineLevel="1" x14ac:dyDescent="0.15">
      <c r="A213" s="26">
        <v>40072</v>
      </c>
      <c r="B213" s="62" t="s">
        <v>397</v>
      </c>
      <c r="C213" s="16">
        <v>2500</v>
      </c>
      <c r="D213" s="3">
        <v>20</v>
      </c>
      <c r="E213" s="3">
        <v>5</v>
      </c>
      <c r="F213" s="103" t="s">
        <v>158</v>
      </c>
      <c r="G213" s="104" t="s">
        <v>497</v>
      </c>
      <c r="H213" s="104" t="s">
        <v>498</v>
      </c>
      <c r="I213" s="21">
        <f t="shared" si="148"/>
        <v>17940</v>
      </c>
      <c r="J213" s="3">
        <v>21000</v>
      </c>
      <c r="K213" s="15"/>
      <c r="L213" s="15">
        <v>0.2</v>
      </c>
      <c r="M213" s="58"/>
      <c r="N213" s="58">
        <v>0.03</v>
      </c>
      <c r="O213" s="92">
        <f t="shared" si="149"/>
        <v>23.411371237458198</v>
      </c>
      <c r="P213" s="92" t="e">
        <f t="shared" si="150"/>
        <v>#REF!</v>
      </c>
      <c r="Q213" s="92" t="e">
        <f t="shared" si="151"/>
        <v>#REF!</v>
      </c>
      <c r="R213" s="92">
        <f t="shared" si="152"/>
        <v>0</v>
      </c>
      <c r="S213" s="92" t="e">
        <f t="shared" si="153"/>
        <v>#REF!</v>
      </c>
      <c r="T213" s="3" t="e">
        <f>#REF!</f>
        <v>#REF!</v>
      </c>
      <c r="U213" s="3" t="e">
        <f>#REF!*D213</f>
        <v>#REF!</v>
      </c>
      <c r="V213" s="3">
        <f t="shared" si="154"/>
        <v>150</v>
      </c>
      <c r="W213" s="37" t="e">
        <f t="shared" si="155"/>
        <v>#REF!</v>
      </c>
      <c r="X213" s="60" t="e">
        <f>#REF!</f>
        <v>#REF!</v>
      </c>
      <c r="Y213" s="37" t="e">
        <f t="shared" si="156"/>
        <v>#REF!</v>
      </c>
      <c r="Z213" s="16" t="e">
        <f t="shared" si="157"/>
        <v>#REF!</v>
      </c>
      <c r="AA213" s="36" t="e">
        <f t="shared" si="158"/>
        <v>#REF!</v>
      </c>
      <c r="AC213" s="16" t="e">
        <f t="shared" si="159"/>
        <v>#REF!</v>
      </c>
      <c r="AD213" s="3" t="e">
        <f t="shared" si="160"/>
        <v>#REF!</v>
      </c>
      <c r="AE213" s="97" t="e">
        <f t="shared" si="160"/>
        <v>#REF!</v>
      </c>
      <c r="AF213" s="97" t="e">
        <f t="shared" si="161"/>
        <v>#REF!</v>
      </c>
      <c r="AG213" s="3" t="e">
        <f t="shared" si="162"/>
        <v>#REF!</v>
      </c>
      <c r="AH213" s="16" t="e">
        <f t="shared" si="163"/>
        <v>#REF!</v>
      </c>
      <c r="AI213" s="16">
        <f t="shared" si="164"/>
        <v>2500</v>
      </c>
      <c r="AK213" s="3">
        <f t="shared" si="165"/>
        <v>1750</v>
      </c>
      <c r="AL213" s="204">
        <f t="shared" si="166"/>
        <v>1750</v>
      </c>
    </row>
    <row r="214" spans="1:47" ht="13.5" hidden="1" outlineLevel="1" x14ac:dyDescent="0.15">
      <c r="A214" s="26">
        <v>40073</v>
      </c>
      <c r="B214" s="62" t="s">
        <v>398</v>
      </c>
      <c r="C214" s="16">
        <v>5000</v>
      </c>
      <c r="D214" s="3">
        <v>20</v>
      </c>
      <c r="E214" s="3"/>
      <c r="F214" s="103"/>
      <c r="G214" s="104" t="s">
        <v>497</v>
      </c>
      <c r="H214" s="104" t="s">
        <v>498</v>
      </c>
      <c r="I214" s="21">
        <f t="shared" si="148"/>
        <v>17940</v>
      </c>
      <c r="J214" s="3">
        <v>21000</v>
      </c>
      <c r="K214" s="15"/>
      <c r="L214" s="15">
        <v>0.2</v>
      </c>
      <c r="M214" s="58"/>
      <c r="N214" s="58">
        <v>0.03</v>
      </c>
      <c r="O214" s="92">
        <f t="shared" si="149"/>
        <v>23.411371237458198</v>
      </c>
      <c r="P214" s="92" t="e">
        <f t="shared" si="150"/>
        <v>#REF!</v>
      </c>
      <c r="Q214" s="92" t="e">
        <f t="shared" si="151"/>
        <v>#REF!</v>
      </c>
      <c r="R214" s="92">
        <f t="shared" si="152"/>
        <v>0</v>
      </c>
      <c r="S214" s="92" t="e">
        <f t="shared" si="153"/>
        <v>#REF!</v>
      </c>
      <c r="T214" s="3" t="e">
        <f>#REF!</f>
        <v>#REF!</v>
      </c>
      <c r="U214" s="3" t="e">
        <f>#REF!*D214</f>
        <v>#REF!</v>
      </c>
      <c r="V214" s="3">
        <f t="shared" si="154"/>
        <v>300</v>
      </c>
      <c r="W214" s="37" t="e">
        <f t="shared" si="155"/>
        <v>#REF!</v>
      </c>
      <c r="X214" s="60" t="e">
        <f>#REF!</f>
        <v>#REF!</v>
      </c>
      <c r="Y214" s="37" t="e">
        <f t="shared" si="156"/>
        <v>#REF!</v>
      </c>
      <c r="Z214" s="16" t="e">
        <f t="shared" si="157"/>
        <v>#REF!</v>
      </c>
      <c r="AA214" s="36" t="e">
        <f t="shared" si="158"/>
        <v>#REF!</v>
      </c>
      <c r="AC214" s="16" t="e">
        <f t="shared" si="159"/>
        <v>#REF!</v>
      </c>
      <c r="AD214" s="3" t="e">
        <f t="shared" si="160"/>
        <v>#REF!</v>
      </c>
      <c r="AE214" s="97" t="e">
        <f t="shared" si="160"/>
        <v>#REF!</v>
      </c>
      <c r="AF214" s="97" t="e">
        <f t="shared" si="161"/>
        <v>#REF!</v>
      </c>
      <c r="AG214" s="3" t="e">
        <f t="shared" si="162"/>
        <v>#REF!</v>
      </c>
      <c r="AH214" s="16" t="e">
        <f t="shared" si="163"/>
        <v>#REF!</v>
      </c>
      <c r="AI214" s="16">
        <f t="shared" si="164"/>
        <v>5000</v>
      </c>
      <c r="AK214" s="3">
        <f t="shared" si="165"/>
        <v>3500</v>
      </c>
      <c r="AL214" s="204">
        <f t="shared" si="166"/>
        <v>3500</v>
      </c>
    </row>
    <row r="215" spans="1:47" ht="13.5" hidden="1" outlineLevel="1" x14ac:dyDescent="0.15">
      <c r="A215" s="26">
        <v>40074</v>
      </c>
      <c r="B215" s="62" t="s">
        <v>399</v>
      </c>
      <c r="C215" s="16">
        <v>5000</v>
      </c>
      <c r="D215" s="3">
        <v>20</v>
      </c>
      <c r="E215" s="3">
        <v>5</v>
      </c>
      <c r="F215" s="103" t="s">
        <v>158</v>
      </c>
      <c r="G215" s="104" t="s">
        <v>497</v>
      </c>
      <c r="H215" s="104" t="s">
        <v>498</v>
      </c>
      <c r="I215" s="21">
        <f t="shared" si="148"/>
        <v>17940</v>
      </c>
      <c r="J215" s="3">
        <v>21000</v>
      </c>
      <c r="K215" s="15"/>
      <c r="L215" s="15">
        <v>0.2</v>
      </c>
      <c r="M215" s="58"/>
      <c r="N215" s="58">
        <v>0.03</v>
      </c>
      <c r="O215" s="92">
        <f t="shared" si="149"/>
        <v>23.411371237458198</v>
      </c>
      <c r="P215" s="92" t="e">
        <f t="shared" si="150"/>
        <v>#REF!</v>
      </c>
      <c r="Q215" s="92" t="e">
        <f t="shared" si="151"/>
        <v>#REF!</v>
      </c>
      <c r="R215" s="92">
        <f t="shared" si="152"/>
        <v>0</v>
      </c>
      <c r="S215" s="92" t="e">
        <f t="shared" si="153"/>
        <v>#REF!</v>
      </c>
      <c r="T215" s="3" t="e">
        <f>#REF!</f>
        <v>#REF!</v>
      </c>
      <c r="U215" s="3" t="e">
        <f>#REF!*D215</f>
        <v>#REF!</v>
      </c>
      <c r="V215" s="3">
        <f t="shared" si="154"/>
        <v>300</v>
      </c>
      <c r="W215" s="37" t="e">
        <f t="shared" si="155"/>
        <v>#REF!</v>
      </c>
      <c r="X215" s="60" t="e">
        <f>#REF!</f>
        <v>#REF!</v>
      </c>
      <c r="Y215" s="37" t="e">
        <f t="shared" si="156"/>
        <v>#REF!</v>
      </c>
      <c r="Z215" s="16" t="e">
        <f t="shared" si="157"/>
        <v>#REF!</v>
      </c>
      <c r="AA215" s="36" t="e">
        <f t="shared" si="158"/>
        <v>#REF!</v>
      </c>
      <c r="AC215" s="16" t="e">
        <f t="shared" si="159"/>
        <v>#REF!</v>
      </c>
      <c r="AD215" s="3" t="e">
        <f t="shared" si="160"/>
        <v>#REF!</v>
      </c>
      <c r="AE215" s="97" t="e">
        <f t="shared" si="160"/>
        <v>#REF!</v>
      </c>
      <c r="AF215" s="97" t="e">
        <f t="shared" si="161"/>
        <v>#REF!</v>
      </c>
      <c r="AG215" s="3" t="e">
        <f t="shared" si="162"/>
        <v>#REF!</v>
      </c>
      <c r="AH215" s="16" t="e">
        <f t="shared" si="163"/>
        <v>#REF!</v>
      </c>
      <c r="AI215" s="16">
        <f t="shared" si="164"/>
        <v>5000</v>
      </c>
      <c r="AK215" s="3">
        <f t="shared" si="165"/>
        <v>3500</v>
      </c>
      <c r="AL215" s="204">
        <f t="shared" si="166"/>
        <v>3500</v>
      </c>
    </row>
    <row r="216" spans="1:47" ht="13.5" hidden="1" outlineLevel="1" x14ac:dyDescent="0.15">
      <c r="A216" s="26">
        <v>40075</v>
      </c>
      <c r="B216" s="62" t="s">
        <v>400</v>
      </c>
      <c r="C216" s="16">
        <v>3000</v>
      </c>
      <c r="D216" s="3">
        <v>20</v>
      </c>
      <c r="E216" s="3">
        <v>5</v>
      </c>
      <c r="F216" s="103" t="s">
        <v>158</v>
      </c>
      <c r="G216" s="104" t="s">
        <v>497</v>
      </c>
      <c r="H216" s="104" t="s">
        <v>498</v>
      </c>
      <c r="I216" s="21">
        <f t="shared" si="148"/>
        <v>17940</v>
      </c>
      <c r="J216" s="3">
        <v>21000</v>
      </c>
      <c r="K216" s="15"/>
      <c r="L216" s="15">
        <v>0.2</v>
      </c>
      <c r="M216" s="58"/>
      <c r="N216" s="58">
        <v>0.03</v>
      </c>
      <c r="O216" s="92">
        <f t="shared" si="149"/>
        <v>23.411371237458198</v>
      </c>
      <c r="P216" s="92" t="e">
        <f t="shared" si="150"/>
        <v>#REF!</v>
      </c>
      <c r="Q216" s="92" t="e">
        <f t="shared" si="151"/>
        <v>#REF!</v>
      </c>
      <c r="R216" s="92">
        <f t="shared" si="152"/>
        <v>0</v>
      </c>
      <c r="S216" s="92" t="e">
        <f t="shared" si="153"/>
        <v>#REF!</v>
      </c>
      <c r="T216" s="3" t="e">
        <f>#REF!</f>
        <v>#REF!</v>
      </c>
      <c r="U216" s="3" t="e">
        <f>#REF!*D216</f>
        <v>#REF!</v>
      </c>
      <c r="V216" s="3">
        <f t="shared" si="154"/>
        <v>180</v>
      </c>
      <c r="W216" s="37" t="e">
        <f t="shared" si="155"/>
        <v>#REF!</v>
      </c>
      <c r="X216" s="60" t="e">
        <f>#REF!</f>
        <v>#REF!</v>
      </c>
      <c r="Y216" s="37" t="e">
        <f t="shared" si="156"/>
        <v>#REF!</v>
      </c>
      <c r="Z216" s="16" t="e">
        <f t="shared" si="157"/>
        <v>#REF!</v>
      </c>
      <c r="AA216" s="36" t="e">
        <f t="shared" si="158"/>
        <v>#REF!</v>
      </c>
      <c r="AC216" s="16" t="e">
        <f t="shared" si="159"/>
        <v>#REF!</v>
      </c>
      <c r="AD216" s="3" t="e">
        <f t="shared" si="160"/>
        <v>#REF!</v>
      </c>
      <c r="AE216" s="97" t="e">
        <f t="shared" si="160"/>
        <v>#REF!</v>
      </c>
      <c r="AF216" s="97" t="e">
        <f t="shared" si="161"/>
        <v>#REF!</v>
      </c>
      <c r="AG216" s="3" t="e">
        <f t="shared" si="162"/>
        <v>#REF!</v>
      </c>
      <c r="AH216" s="16" t="e">
        <f t="shared" si="163"/>
        <v>#REF!</v>
      </c>
      <c r="AI216" s="16">
        <f t="shared" si="164"/>
        <v>3000</v>
      </c>
      <c r="AK216" s="3">
        <f>CEILING(AL216,5)</f>
        <v>2100</v>
      </c>
      <c r="AL216" s="204">
        <f>C216*0.7</f>
        <v>2100</v>
      </c>
    </row>
    <row r="217" spans="1:47" s="12" customFormat="1" ht="13.5" hidden="1" outlineLevel="1" x14ac:dyDescent="0.15">
      <c r="A217" s="25"/>
      <c r="B217" s="56" t="s">
        <v>111</v>
      </c>
      <c r="C217" s="199"/>
      <c r="D217" s="56"/>
      <c r="E217" s="56"/>
      <c r="F217" s="128"/>
      <c r="G217" s="137"/>
      <c r="H217" s="138"/>
      <c r="I217" s="5"/>
      <c r="J217" s="57"/>
      <c r="K217" s="65"/>
      <c r="L217" s="65"/>
      <c r="M217" s="64"/>
      <c r="N217" s="64"/>
      <c r="O217" s="8"/>
      <c r="P217" s="8"/>
      <c r="Q217" s="8"/>
      <c r="R217" s="8"/>
      <c r="S217" s="8"/>
      <c r="T217" s="6"/>
      <c r="U217" s="6"/>
      <c r="V217" s="6"/>
      <c r="W217" s="5"/>
      <c r="X217" s="5"/>
      <c r="Y217" s="5"/>
      <c r="Z217" s="5"/>
      <c r="AA217" s="10"/>
      <c r="AB217" s="11"/>
      <c r="AC217" s="199"/>
      <c r="AD217" s="57"/>
      <c r="AE217" s="96"/>
      <c r="AF217" s="96"/>
      <c r="AG217" s="57"/>
      <c r="AH217" s="199"/>
      <c r="AI217" s="199"/>
      <c r="AK217" s="57"/>
      <c r="AL217" s="204"/>
      <c r="AM217" s="180"/>
      <c r="AN217" s="180"/>
      <c r="AO217" s="182"/>
      <c r="AQ217" s="177"/>
      <c r="AR217" s="185"/>
      <c r="AT217" s="177"/>
      <c r="AU217" s="185"/>
    </row>
    <row r="218" spans="1:47" ht="13.5" hidden="1" outlineLevel="1" x14ac:dyDescent="0.15">
      <c r="A218" s="26">
        <v>40048</v>
      </c>
      <c r="B218" s="62" t="s">
        <v>190</v>
      </c>
      <c r="C218" s="16">
        <v>180</v>
      </c>
      <c r="D218" s="3">
        <v>10</v>
      </c>
      <c r="E218" s="3">
        <v>3</v>
      </c>
      <c r="F218" s="131" t="s">
        <v>200</v>
      </c>
      <c r="G218" s="104" t="s">
        <v>497</v>
      </c>
      <c r="H218" s="104" t="s">
        <v>498</v>
      </c>
      <c r="I218" s="21">
        <f t="shared" ref="I218:I222" si="167">((247*12)+(52*7)+(52*5))*60/12</f>
        <v>17940</v>
      </c>
      <c r="J218" s="3">
        <v>21000</v>
      </c>
      <c r="K218" s="15"/>
      <c r="L218" s="15">
        <v>0.2</v>
      </c>
      <c r="M218" s="58"/>
      <c r="N218" s="58">
        <v>0.03</v>
      </c>
      <c r="O218" s="92">
        <f t="shared" ref="O218:O222" si="168">J218/I218*D218</f>
        <v>11.705685618729099</v>
      </c>
      <c r="P218" s="92" t="e">
        <f t="shared" ref="P218:P222" si="169">(C218-T218-U218)*K218</f>
        <v>#REF!</v>
      </c>
      <c r="Q218" s="92" t="e">
        <f t="shared" ref="Q218:Q222" si="170">(C218-T218-U218)*L218</f>
        <v>#REF!</v>
      </c>
      <c r="R218" s="92">
        <f t="shared" ref="R218:R222" si="171">(C218*M218)</f>
        <v>0</v>
      </c>
      <c r="S218" s="92" t="e">
        <f t="shared" ref="S218:S222" si="172">(C218-T218-U218)*N218</f>
        <v>#REF!</v>
      </c>
      <c r="T218" s="3" t="e">
        <f>#REF!</f>
        <v>#REF!</v>
      </c>
      <c r="U218" s="3" t="e">
        <f>#REF!*D218</f>
        <v>#REF!</v>
      </c>
      <c r="V218" s="3">
        <f t="shared" ref="V218:V222" si="173">C218*0.06</f>
        <v>10.799999999999999</v>
      </c>
      <c r="W218" s="37" t="e">
        <f t="shared" ref="W218:W222" si="174">SUM(O218:V218)</f>
        <v>#REF!</v>
      </c>
      <c r="X218" s="60" t="e">
        <f>#REF!</f>
        <v>#REF!</v>
      </c>
      <c r="Y218" s="37" t="e">
        <f t="shared" ref="Y218:Y222" si="175">O218*X218</f>
        <v>#REF!</v>
      </c>
      <c r="Z218" s="16" t="e">
        <f>W218+Y218</f>
        <v>#REF!</v>
      </c>
      <c r="AA218" s="36" t="e">
        <f>(C218-Z218)/Z218</f>
        <v>#REF!</v>
      </c>
      <c r="AC218" s="16" t="e">
        <f t="shared" ref="AC218:AC222" si="176">AD218+AE218+AF218</f>
        <v>#REF!</v>
      </c>
      <c r="AD218" s="3" t="e">
        <f t="shared" ref="AD218:AE222" si="177">T218</f>
        <v>#REF!</v>
      </c>
      <c r="AE218" s="97" t="e">
        <f t="shared" si="177"/>
        <v>#REF!</v>
      </c>
      <c r="AF218" s="97" t="e">
        <f t="shared" ref="AF218:AF222" si="178">(C218-Z218)*0.15</f>
        <v>#REF!</v>
      </c>
      <c r="AG218" s="3" t="e">
        <f t="shared" ref="AG218:AG222" si="179">AE218+AF218</f>
        <v>#REF!</v>
      </c>
      <c r="AH218" s="16" t="e">
        <f t="shared" ref="AH218:AH222" si="180">AI218-AC218</f>
        <v>#REF!</v>
      </c>
      <c r="AI218" s="16">
        <f>C218</f>
        <v>180</v>
      </c>
      <c r="AK218" s="3">
        <f t="shared" ref="AK218:AK222" si="181">CEILING(AL218,5)</f>
        <v>130</v>
      </c>
      <c r="AL218" s="204">
        <f t="shared" ref="AL218:AL222" si="182">C218*0.7</f>
        <v>125.99999999999999</v>
      </c>
    </row>
    <row r="219" spans="1:47" ht="13.5" hidden="1" outlineLevel="1" x14ac:dyDescent="0.15">
      <c r="A219" s="26">
        <v>40049</v>
      </c>
      <c r="B219" s="62" t="s">
        <v>191</v>
      </c>
      <c r="C219" s="16">
        <v>350</v>
      </c>
      <c r="D219" s="3">
        <v>20</v>
      </c>
      <c r="E219" s="3">
        <v>5</v>
      </c>
      <c r="F219" s="131" t="s">
        <v>200</v>
      </c>
      <c r="G219" s="104" t="s">
        <v>497</v>
      </c>
      <c r="H219" s="104" t="s">
        <v>498</v>
      </c>
      <c r="I219" s="21">
        <f t="shared" si="167"/>
        <v>17940</v>
      </c>
      <c r="J219" s="3">
        <v>21000</v>
      </c>
      <c r="K219" s="15"/>
      <c r="L219" s="15">
        <v>0.2</v>
      </c>
      <c r="M219" s="58"/>
      <c r="N219" s="58">
        <v>0.03</v>
      </c>
      <c r="O219" s="92">
        <f t="shared" si="168"/>
        <v>23.411371237458198</v>
      </c>
      <c r="P219" s="92" t="e">
        <f t="shared" si="169"/>
        <v>#REF!</v>
      </c>
      <c r="Q219" s="92" t="e">
        <f t="shared" si="170"/>
        <v>#REF!</v>
      </c>
      <c r="R219" s="92">
        <f t="shared" si="171"/>
        <v>0</v>
      </c>
      <c r="S219" s="92" t="e">
        <f t="shared" si="172"/>
        <v>#REF!</v>
      </c>
      <c r="T219" s="3" t="e">
        <f>#REF!</f>
        <v>#REF!</v>
      </c>
      <c r="U219" s="3" t="e">
        <f>#REF!*D219</f>
        <v>#REF!</v>
      </c>
      <c r="V219" s="3">
        <f t="shared" si="173"/>
        <v>21</v>
      </c>
      <c r="W219" s="37" t="e">
        <f t="shared" si="174"/>
        <v>#REF!</v>
      </c>
      <c r="X219" s="60" t="e">
        <f>#REF!</f>
        <v>#REF!</v>
      </c>
      <c r="Y219" s="37" t="e">
        <f t="shared" si="175"/>
        <v>#REF!</v>
      </c>
      <c r="Z219" s="16" t="e">
        <f>W219+Y219</f>
        <v>#REF!</v>
      </c>
      <c r="AA219" s="36" t="e">
        <f>(C219-Z219)/Z219</f>
        <v>#REF!</v>
      </c>
      <c r="AC219" s="16" t="e">
        <f t="shared" si="176"/>
        <v>#REF!</v>
      </c>
      <c r="AD219" s="3" t="e">
        <f t="shared" si="177"/>
        <v>#REF!</v>
      </c>
      <c r="AE219" s="97" t="e">
        <f t="shared" si="177"/>
        <v>#REF!</v>
      </c>
      <c r="AF219" s="97" t="e">
        <f t="shared" si="178"/>
        <v>#REF!</v>
      </c>
      <c r="AG219" s="3" t="e">
        <f t="shared" si="179"/>
        <v>#REF!</v>
      </c>
      <c r="AH219" s="16" t="e">
        <f t="shared" si="180"/>
        <v>#REF!</v>
      </c>
      <c r="AI219" s="16">
        <f>C219</f>
        <v>350</v>
      </c>
      <c r="AK219" s="3">
        <f t="shared" si="181"/>
        <v>245</v>
      </c>
      <c r="AL219" s="204">
        <f t="shared" si="182"/>
        <v>244.99999999999997</v>
      </c>
    </row>
    <row r="220" spans="1:47" ht="13.5" hidden="1" outlineLevel="1" x14ac:dyDescent="0.15">
      <c r="A220" s="26">
        <v>40050</v>
      </c>
      <c r="B220" s="62" t="s">
        <v>192</v>
      </c>
      <c r="C220" s="16">
        <v>370</v>
      </c>
      <c r="D220" s="3">
        <v>20</v>
      </c>
      <c r="E220" s="3">
        <v>10</v>
      </c>
      <c r="F220" s="131" t="s">
        <v>200</v>
      </c>
      <c r="G220" s="104" t="s">
        <v>497</v>
      </c>
      <c r="H220" s="104" t="s">
        <v>498</v>
      </c>
      <c r="I220" s="21">
        <f t="shared" si="167"/>
        <v>17940</v>
      </c>
      <c r="J220" s="3">
        <v>21000</v>
      </c>
      <c r="K220" s="15"/>
      <c r="L220" s="15">
        <v>0.2</v>
      </c>
      <c r="M220" s="58"/>
      <c r="N220" s="58">
        <v>0.03</v>
      </c>
      <c r="O220" s="92">
        <f t="shared" si="168"/>
        <v>23.411371237458198</v>
      </c>
      <c r="P220" s="92" t="e">
        <f t="shared" si="169"/>
        <v>#REF!</v>
      </c>
      <c r="Q220" s="92" t="e">
        <f t="shared" si="170"/>
        <v>#REF!</v>
      </c>
      <c r="R220" s="92">
        <f t="shared" si="171"/>
        <v>0</v>
      </c>
      <c r="S220" s="92" t="e">
        <f t="shared" si="172"/>
        <v>#REF!</v>
      </c>
      <c r="T220" s="3" t="e">
        <f>#REF!</f>
        <v>#REF!</v>
      </c>
      <c r="U220" s="3" t="e">
        <f>#REF!*D220</f>
        <v>#REF!</v>
      </c>
      <c r="V220" s="3">
        <f t="shared" si="173"/>
        <v>22.2</v>
      </c>
      <c r="W220" s="37" t="e">
        <f t="shared" si="174"/>
        <v>#REF!</v>
      </c>
      <c r="X220" s="60" t="e">
        <f>#REF!</f>
        <v>#REF!</v>
      </c>
      <c r="Y220" s="37" t="e">
        <f t="shared" si="175"/>
        <v>#REF!</v>
      </c>
      <c r="Z220" s="16" t="e">
        <f>W220+Y220</f>
        <v>#REF!</v>
      </c>
      <c r="AA220" s="36" t="e">
        <f>(C220-Z220)/Z220</f>
        <v>#REF!</v>
      </c>
      <c r="AC220" s="16" t="e">
        <f t="shared" si="176"/>
        <v>#REF!</v>
      </c>
      <c r="AD220" s="3" t="e">
        <f t="shared" si="177"/>
        <v>#REF!</v>
      </c>
      <c r="AE220" s="97" t="e">
        <f t="shared" si="177"/>
        <v>#REF!</v>
      </c>
      <c r="AF220" s="97" t="e">
        <f t="shared" si="178"/>
        <v>#REF!</v>
      </c>
      <c r="AG220" s="3" t="e">
        <f t="shared" si="179"/>
        <v>#REF!</v>
      </c>
      <c r="AH220" s="16" t="e">
        <f t="shared" si="180"/>
        <v>#REF!</v>
      </c>
      <c r="AI220" s="16">
        <f>C220</f>
        <v>370</v>
      </c>
      <c r="AK220" s="3">
        <f t="shared" si="181"/>
        <v>260</v>
      </c>
      <c r="AL220" s="204">
        <f t="shared" si="182"/>
        <v>259</v>
      </c>
    </row>
    <row r="221" spans="1:47" ht="25.5" hidden="1" outlineLevel="1" x14ac:dyDescent="0.15">
      <c r="A221" s="26">
        <v>40076</v>
      </c>
      <c r="B221" s="62" t="s">
        <v>444</v>
      </c>
      <c r="C221" s="16">
        <v>300</v>
      </c>
      <c r="D221" s="3">
        <v>15</v>
      </c>
      <c r="E221" s="3">
        <v>10</v>
      </c>
      <c r="F221" s="131"/>
      <c r="G221" s="104" t="s">
        <v>497</v>
      </c>
      <c r="H221" s="104" t="s">
        <v>498</v>
      </c>
      <c r="I221" s="21">
        <f t="shared" si="167"/>
        <v>17940</v>
      </c>
      <c r="J221" s="3">
        <v>21000</v>
      </c>
      <c r="K221" s="15"/>
      <c r="L221" s="15">
        <v>0.2</v>
      </c>
      <c r="M221" s="58"/>
      <c r="N221" s="58">
        <v>0.03</v>
      </c>
      <c r="O221" s="92">
        <f t="shared" si="168"/>
        <v>17.558528428093648</v>
      </c>
      <c r="P221" s="92" t="e">
        <f t="shared" si="169"/>
        <v>#REF!</v>
      </c>
      <c r="Q221" s="92" t="e">
        <f t="shared" si="170"/>
        <v>#REF!</v>
      </c>
      <c r="R221" s="92">
        <f t="shared" si="171"/>
        <v>0</v>
      </c>
      <c r="S221" s="92" t="e">
        <f t="shared" si="172"/>
        <v>#REF!</v>
      </c>
      <c r="T221" s="3" t="e">
        <f>#REF!</f>
        <v>#REF!</v>
      </c>
      <c r="U221" s="3" t="e">
        <f>#REF!*D221</f>
        <v>#REF!</v>
      </c>
      <c r="V221" s="3">
        <f t="shared" si="173"/>
        <v>18</v>
      </c>
      <c r="W221" s="37" t="e">
        <f t="shared" si="174"/>
        <v>#REF!</v>
      </c>
      <c r="X221" s="60" t="e">
        <f>#REF!</f>
        <v>#REF!</v>
      </c>
      <c r="Y221" s="37" t="e">
        <f t="shared" si="175"/>
        <v>#REF!</v>
      </c>
      <c r="Z221" s="16" t="e">
        <f>W221+Y221</f>
        <v>#REF!</v>
      </c>
      <c r="AA221" s="36" t="e">
        <f>(C221-Z221)/Z221</f>
        <v>#REF!</v>
      </c>
      <c r="AC221" s="16" t="e">
        <f t="shared" si="176"/>
        <v>#REF!</v>
      </c>
      <c r="AD221" s="3" t="e">
        <f t="shared" si="177"/>
        <v>#REF!</v>
      </c>
      <c r="AE221" s="97" t="e">
        <f t="shared" si="177"/>
        <v>#REF!</v>
      </c>
      <c r="AF221" s="97" t="e">
        <f t="shared" si="178"/>
        <v>#REF!</v>
      </c>
      <c r="AG221" s="3" t="e">
        <f t="shared" si="179"/>
        <v>#REF!</v>
      </c>
      <c r="AH221" s="16" t="e">
        <f t="shared" si="180"/>
        <v>#REF!</v>
      </c>
      <c r="AI221" s="16">
        <f>C221</f>
        <v>300</v>
      </c>
      <c r="AK221" s="3">
        <f t="shared" si="181"/>
        <v>210</v>
      </c>
      <c r="AL221" s="204">
        <f t="shared" si="182"/>
        <v>210</v>
      </c>
    </row>
    <row r="222" spans="1:47" ht="13.5" hidden="1" outlineLevel="1" x14ac:dyDescent="0.15">
      <c r="A222" s="26">
        <v>40077</v>
      </c>
      <c r="B222" s="62" t="s">
        <v>834</v>
      </c>
      <c r="C222" s="16">
        <v>700</v>
      </c>
      <c r="D222" s="3">
        <v>20</v>
      </c>
      <c r="E222" s="3">
        <v>15</v>
      </c>
      <c r="F222" s="131"/>
      <c r="G222" s="104" t="s">
        <v>497</v>
      </c>
      <c r="H222" s="104" t="s">
        <v>498</v>
      </c>
      <c r="I222" s="21">
        <f t="shared" si="167"/>
        <v>17940</v>
      </c>
      <c r="J222" s="3">
        <v>21000</v>
      </c>
      <c r="K222" s="15"/>
      <c r="L222" s="15">
        <v>0.2</v>
      </c>
      <c r="M222" s="58"/>
      <c r="N222" s="58">
        <v>0.03</v>
      </c>
      <c r="O222" s="92">
        <f t="shared" si="168"/>
        <v>23.411371237458198</v>
      </c>
      <c r="P222" s="92" t="e">
        <f t="shared" si="169"/>
        <v>#REF!</v>
      </c>
      <c r="Q222" s="92" t="e">
        <f t="shared" si="170"/>
        <v>#REF!</v>
      </c>
      <c r="R222" s="92">
        <f t="shared" si="171"/>
        <v>0</v>
      </c>
      <c r="S222" s="92" t="e">
        <f t="shared" si="172"/>
        <v>#REF!</v>
      </c>
      <c r="T222" s="3" t="e">
        <f>#REF!</f>
        <v>#REF!</v>
      </c>
      <c r="U222" s="3" t="e">
        <f>#REF!*D222</f>
        <v>#REF!</v>
      </c>
      <c r="V222" s="3">
        <f t="shared" si="173"/>
        <v>42</v>
      </c>
      <c r="W222" s="37" t="e">
        <f t="shared" si="174"/>
        <v>#REF!</v>
      </c>
      <c r="X222" s="60" t="e">
        <f>#REF!</f>
        <v>#REF!</v>
      </c>
      <c r="Y222" s="37" t="e">
        <f t="shared" si="175"/>
        <v>#REF!</v>
      </c>
      <c r="Z222" s="16" t="e">
        <f>W222+Y222</f>
        <v>#REF!</v>
      </c>
      <c r="AA222" s="36" t="e">
        <f>(C222-Z222)/Z222</f>
        <v>#REF!</v>
      </c>
      <c r="AC222" s="16" t="e">
        <f t="shared" si="176"/>
        <v>#REF!</v>
      </c>
      <c r="AD222" s="3" t="e">
        <f t="shared" si="177"/>
        <v>#REF!</v>
      </c>
      <c r="AE222" s="97" t="e">
        <f t="shared" si="177"/>
        <v>#REF!</v>
      </c>
      <c r="AF222" s="97" t="e">
        <f t="shared" si="178"/>
        <v>#REF!</v>
      </c>
      <c r="AG222" s="3" t="e">
        <f t="shared" si="179"/>
        <v>#REF!</v>
      </c>
      <c r="AH222" s="16" t="e">
        <f t="shared" si="180"/>
        <v>#REF!</v>
      </c>
      <c r="AI222" s="16">
        <f>C222</f>
        <v>700</v>
      </c>
      <c r="AK222" s="3">
        <f t="shared" si="181"/>
        <v>490</v>
      </c>
      <c r="AL222" s="204">
        <f t="shared" si="182"/>
        <v>489.99999999999994</v>
      </c>
    </row>
    <row r="223" spans="1:47" s="12" customFormat="1" ht="13.5" hidden="1" x14ac:dyDescent="0.15">
      <c r="A223" s="25"/>
      <c r="B223" s="56" t="s">
        <v>28</v>
      </c>
      <c r="C223" s="199"/>
      <c r="D223" s="56"/>
      <c r="E223" s="56"/>
      <c r="F223" s="128"/>
      <c r="G223" s="137"/>
      <c r="H223" s="137"/>
      <c r="I223" s="5"/>
      <c r="J223" s="6"/>
      <c r="K223" s="7"/>
      <c r="L223" s="7"/>
      <c r="M223" s="7"/>
      <c r="N223" s="7"/>
      <c r="O223" s="8"/>
      <c r="P223" s="8"/>
      <c r="Q223" s="8"/>
      <c r="R223" s="8"/>
      <c r="S223" s="8"/>
      <c r="T223" s="6"/>
      <c r="U223" s="6"/>
      <c r="V223" s="6"/>
      <c r="W223" s="5"/>
      <c r="X223" s="5"/>
      <c r="Y223" s="5"/>
      <c r="Z223" s="5"/>
      <c r="AA223" s="10"/>
      <c r="AB223" s="11"/>
      <c r="AC223" s="199"/>
      <c r="AD223" s="57"/>
      <c r="AE223" s="96"/>
      <c r="AF223" s="96"/>
      <c r="AG223" s="57"/>
      <c r="AH223" s="199"/>
      <c r="AI223" s="199"/>
      <c r="AK223" s="57"/>
      <c r="AL223" s="204"/>
      <c r="AM223" s="180"/>
      <c r="AN223" s="180"/>
      <c r="AO223" s="182"/>
      <c r="AQ223" s="177"/>
      <c r="AR223" s="185"/>
      <c r="AT223" s="177"/>
      <c r="AU223" s="185"/>
    </row>
    <row r="224" spans="1:47" ht="13.5" hidden="1" outlineLevel="1" x14ac:dyDescent="0.15">
      <c r="A224" s="26">
        <v>4023</v>
      </c>
      <c r="B224" s="20" t="s">
        <v>29</v>
      </c>
      <c r="C224" s="16">
        <v>540</v>
      </c>
      <c r="D224" s="3">
        <v>10</v>
      </c>
      <c r="E224" s="3"/>
      <c r="F224" s="102"/>
      <c r="G224" s="104" t="s">
        <v>752</v>
      </c>
      <c r="H224" s="104" t="s">
        <v>436</v>
      </c>
      <c r="I224" s="21">
        <f t="shared" ref="I224:I233" si="183">((247*12)+(52*7)+(52*5))*60/12</f>
        <v>17940</v>
      </c>
      <c r="J224" s="3">
        <v>0</v>
      </c>
      <c r="K224" s="15">
        <v>0.15</v>
      </c>
      <c r="L224" s="15">
        <v>0.3</v>
      </c>
      <c r="M224" s="58"/>
      <c r="N224" s="58">
        <v>0.03</v>
      </c>
      <c r="O224" s="92">
        <f t="shared" ref="O224:O233" si="184">J224/I224*D224</f>
        <v>0</v>
      </c>
      <c r="P224" s="92" t="e">
        <f t="shared" ref="P224:P233" si="185">(C224-T224-U224)*K224</f>
        <v>#REF!</v>
      </c>
      <c r="Q224" s="92" t="e">
        <f t="shared" ref="Q224:Q233" si="186">(C224-T224-U224)*L224</f>
        <v>#REF!</v>
      </c>
      <c r="R224" s="92">
        <f t="shared" ref="R224:R233" si="187">(C224*M224)</f>
        <v>0</v>
      </c>
      <c r="S224" s="92" t="e">
        <f t="shared" ref="S224:S233" si="188">(C224-T224-U224)*N224</f>
        <v>#REF!</v>
      </c>
      <c r="T224" s="3" t="e">
        <f>#REF!</f>
        <v>#REF!</v>
      </c>
      <c r="U224" s="3" t="e">
        <f>#REF!*D224</f>
        <v>#REF!</v>
      </c>
      <c r="V224" s="3">
        <f t="shared" ref="V224:V233" si="189">C224*0.06</f>
        <v>32.4</v>
      </c>
      <c r="W224" s="37" t="e">
        <f t="shared" ref="W224:W233" si="190">SUM(O224:V224)</f>
        <v>#REF!</v>
      </c>
      <c r="X224" s="60" t="e">
        <f>#REF!</f>
        <v>#REF!</v>
      </c>
      <c r="Y224" s="37" t="e">
        <f t="shared" ref="Y224:Y233" si="191">21000/I224*D224*X224</f>
        <v>#REF!</v>
      </c>
      <c r="Z224" s="16" t="e">
        <f t="shared" ref="Z224:Z233" si="192">W224+Y224</f>
        <v>#REF!</v>
      </c>
      <c r="AA224" s="36" t="e">
        <f t="shared" ref="AA224:AA233" si="193">(C224-Z224)/Z224</f>
        <v>#REF!</v>
      </c>
      <c r="AC224" s="16" t="e">
        <f t="shared" ref="AC224:AC233" si="194">AD224+AE224+AF224</f>
        <v>#REF!</v>
      </c>
      <c r="AD224" s="3" t="e">
        <f t="shared" ref="AD224:AE233" si="195">T224</f>
        <v>#REF!</v>
      </c>
      <c r="AE224" s="97" t="e">
        <f t="shared" si="195"/>
        <v>#REF!</v>
      </c>
      <c r="AF224" s="97" t="e">
        <f t="shared" ref="AF224:AF233" si="196">(C224-Z224)*0.15</f>
        <v>#REF!</v>
      </c>
      <c r="AG224" s="3" t="e">
        <f t="shared" ref="AG224:AG233" si="197">AE224+AF224</f>
        <v>#REF!</v>
      </c>
      <c r="AH224" s="16" t="e">
        <f t="shared" ref="AH224:AH233" si="198">AI224-AC224</f>
        <v>#REF!</v>
      </c>
      <c r="AI224" s="16">
        <f t="shared" ref="AI224:AI233" si="199">C224</f>
        <v>540</v>
      </c>
      <c r="AK224" s="3">
        <f t="shared" ref="AK224:AK233" si="200">CEILING(AL224,5)</f>
        <v>380</v>
      </c>
      <c r="AL224" s="204">
        <f t="shared" ref="AL224:AL233" si="201">C224*0.7</f>
        <v>378</v>
      </c>
    </row>
    <row r="225" spans="1:47" ht="13.5" hidden="1" outlineLevel="1" x14ac:dyDescent="0.15">
      <c r="A225" s="26">
        <v>4024</v>
      </c>
      <c r="B225" s="20" t="s">
        <v>239</v>
      </c>
      <c r="C225" s="16">
        <v>600</v>
      </c>
      <c r="D225" s="3">
        <v>20</v>
      </c>
      <c r="E225" s="3"/>
      <c r="F225" s="102"/>
      <c r="G225" s="104" t="s">
        <v>752</v>
      </c>
      <c r="H225" s="104" t="s">
        <v>436</v>
      </c>
      <c r="I225" s="21">
        <f t="shared" si="183"/>
        <v>17940</v>
      </c>
      <c r="J225" s="3">
        <v>0</v>
      </c>
      <c r="K225" s="15">
        <v>0.15</v>
      </c>
      <c r="L225" s="15">
        <v>0.3</v>
      </c>
      <c r="M225" s="58"/>
      <c r="N225" s="58">
        <v>0.03</v>
      </c>
      <c r="O225" s="92">
        <f t="shared" si="184"/>
        <v>0</v>
      </c>
      <c r="P225" s="92" t="e">
        <f t="shared" si="185"/>
        <v>#REF!</v>
      </c>
      <c r="Q225" s="92" t="e">
        <f t="shared" si="186"/>
        <v>#REF!</v>
      </c>
      <c r="R225" s="92">
        <f t="shared" si="187"/>
        <v>0</v>
      </c>
      <c r="S225" s="92" t="e">
        <f t="shared" si="188"/>
        <v>#REF!</v>
      </c>
      <c r="T225" s="3" t="e">
        <f>#REF!</f>
        <v>#REF!</v>
      </c>
      <c r="U225" s="3" t="e">
        <f>#REF!*D225</f>
        <v>#REF!</v>
      </c>
      <c r="V225" s="3">
        <f t="shared" si="189"/>
        <v>36</v>
      </c>
      <c r="W225" s="37" t="e">
        <f t="shared" si="190"/>
        <v>#REF!</v>
      </c>
      <c r="X225" s="60" t="e">
        <f>#REF!</f>
        <v>#REF!</v>
      </c>
      <c r="Y225" s="37" t="e">
        <f t="shared" si="191"/>
        <v>#REF!</v>
      </c>
      <c r="Z225" s="16" t="e">
        <f t="shared" si="192"/>
        <v>#REF!</v>
      </c>
      <c r="AA225" s="36" t="e">
        <f t="shared" si="193"/>
        <v>#REF!</v>
      </c>
      <c r="AC225" s="16" t="e">
        <f t="shared" si="194"/>
        <v>#REF!</v>
      </c>
      <c r="AD225" s="3" t="e">
        <f t="shared" si="195"/>
        <v>#REF!</v>
      </c>
      <c r="AE225" s="97" t="e">
        <f t="shared" si="195"/>
        <v>#REF!</v>
      </c>
      <c r="AF225" s="97" t="e">
        <f t="shared" si="196"/>
        <v>#REF!</v>
      </c>
      <c r="AG225" s="3" t="e">
        <f t="shared" si="197"/>
        <v>#REF!</v>
      </c>
      <c r="AH225" s="16" t="e">
        <f t="shared" si="198"/>
        <v>#REF!</v>
      </c>
      <c r="AI225" s="16">
        <f t="shared" si="199"/>
        <v>600</v>
      </c>
      <c r="AK225" s="3">
        <f t="shared" si="200"/>
        <v>420</v>
      </c>
      <c r="AL225" s="204">
        <f t="shared" si="201"/>
        <v>420</v>
      </c>
    </row>
    <row r="226" spans="1:47" ht="13.5" hidden="1" outlineLevel="1" x14ac:dyDescent="0.15">
      <c r="A226" s="26">
        <v>4025</v>
      </c>
      <c r="B226" s="20" t="s">
        <v>30</v>
      </c>
      <c r="C226" s="16">
        <v>600</v>
      </c>
      <c r="D226" s="3">
        <v>15</v>
      </c>
      <c r="E226" s="3"/>
      <c r="F226" s="102"/>
      <c r="G226" s="104" t="s">
        <v>752</v>
      </c>
      <c r="H226" s="104" t="s">
        <v>436</v>
      </c>
      <c r="I226" s="21">
        <f t="shared" si="183"/>
        <v>17940</v>
      </c>
      <c r="J226" s="3">
        <v>0</v>
      </c>
      <c r="K226" s="15">
        <v>0.15</v>
      </c>
      <c r="L226" s="15">
        <v>0.3</v>
      </c>
      <c r="M226" s="58"/>
      <c r="N226" s="58">
        <v>0.03</v>
      </c>
      <c r="O226" s="92">
        <f t="shared" si="184"/>
        <v>0</v>
      </c>
      <c r="P226" s="92" t="e">
        <f t="shared" si="185"/>
        <v>#REF!</v>
      </c>
      <c r="Q226" s="92" t="e">
        <f t="shared" si="186"/>
        <v>#REF!</v>
      </c>
      <c r="R226" s="92">
        <f t="shared" si="187"/>
        <v>0</v>
      </c>
      <c r="S226" s="92" t="e">
        <f t="shared" si="188"/>
        <v>#REF!</v>
      </c>
      <c r="T226" s="3" t="e">
        <f>#REF!</f>
        <v>#REF!</v>
      </c>
      <c r="U226" s="3" t="e">
        <f>#REF!*D226</f>
        <v>#REF!</v>
      </c>
      <c r="V226" s="3">
        <f t="shared" si="189"/>
        <v>36</v>
      </c>
      <c r="W226" s="37" t="e">
        <f t="shared" si="190"/>
        <v>#REF!</v>
      </c>
      <c r="X226" s="60" t="e">
        <f>#REF!</f>
        <v>#REF!</v>
      </c>
      <c r="Y226" s="37" t="e">
        <f t="shared" si="191"/>
        <v>#REF!</v>
      </c>
      <c r="Z226" s="16" t="e">
        <f t="shared" si="192"/>
        <v>#REF!</v>
      </c>
      <c r="AA226" s="36" t="e">
        <f t="shared" si="193"/>
        <v>#REF!</v>
      </c>
      <c r="AC226" s="16" t="e">
        <f t="shared" si="194"/>
        <v>#REF!</v>
      </c>
      <c r="AD226" s="3" t="e">
        <f t="shared" si="195"/>
        <v>#REF!</v>
      </c>
      <c r="AE226" s="97" t="e">
        <f t="shared" si="195"/>
        <v>#REF!</v>
      </c>
      <c r="AF226" s="97" t="e">
        <f t="shared" si="196"/>
        <v>#REF!</v>
      </c>
      <c r="AG226" s="3" t="e">
        <f t="shared" si="197"/>
        <v>#REF!</v>
      </c>
      <c r="AH226" s="16" t="e">
        <f t="shared" si="198"/>
        <v>#REF!</v>
      </c>
      <c r="AI226" s="16">
        <f t="shared" si="199"/>
        <v>600</v>
      </c>
      <c r="AK226" s="3">
        <f t="shared" si="200"/>
        <v>420</v>
      </c>
      <c r="AL226" s="204">
        <f t="shared" si="201"/>
        <v>420</v>
      </c>
    </row>
    <row r="227" spans="1:47" ht="13.5" hidden="1" outlineLevel="1" x14ac:dyDescent="0.15">
      <c r="A227" s="26">
        <v>4026</v>
      </c>
      <c r="B227" s="20" t="s">
        <v>31</v>
      </c>
      <c r="C227" s="16">
        <v>520</v>
      </c>
      <c r="D227" s="3">
        <v>20</v>
      </c>
      <c r="E227" s="3"/>
      <c r="F227" s="102"/>
      <c r="G227" s="104" t="s">
        <v>752</v>
      </c>
      <c r="H227" s="104" t="s">
        <v>436</v>
      </c>
      <c r="I227" s="21">
        <f t="shared" si="183"/>
        <v>17940</v>
      </c>
      <c r="J227" s="3">
        <v>0</v>
      </c>
      <c r="K227" s="15">
        <v>0.15</v>
      </c>
      <c r="L227" s="15">
        <v>0.3</v>
      </c>
      <c r="M227" s="58"/>
      <c r="N227" s="58">
        <v>0.03</v>
      </c>
      <c r="O227" s="92">
        <f t="shared" si="184"/>
        <v>0</v>
      </c>
      <c r="P227" s="92" t="e">
        <f t="shared" si="185"/>
        <v>#REF!</v>
      </c>
      <c r="Q227" s="92" t="e">
        <f t="shared" si="186"/>
        <v>#REF!</v>
      </c>
      <c r="R227" s="92">
        <f t="shared" si="187"/>
        <v>0</v>
      </c>
      <c r="S227" s="92" t="e">
        <f t="shared" si="188"/>
        <v>#REF!</v>
      </c>
      <c r="T227" s="3" t="e">
        <f>#REF!</f>
        <v>#REF!</v>
      </c>
      <c r="U227" s="3" t="e">
        <f>#REF!*D227</f>
        <v>#REF!</v>
      </c>
      <c r="V227" s="3">
        <f t="shared" si="189"/>
        <v>31.2</v>
      </c>
      <c r="W227" s="37" t="e">
        <f t="shared" si="190"/>
        <v>#REF!</v>
      </c>
      <c r="X227" s="60" t="e">
        <f>#REF!</f>
        <v>#REF!</v>
      </c>
      <c r="Y227" s="37" t="e">
        <f t="shared" si="191"/>
        <v>#REF!</v>
      </c>
      <c r="Z227" s="16" t="e">
        <f t="shared" si="192"/>
        <v>#REF!</v>
      </c>
      <c r="AA227" s="36" t="e">
        <f t="shared" si="193"/>
        <v>#REF!</v>
      </c>
      <c r="AC227" s="16" t="e">
        <f t="shared" si="194"/>
        <v>#REF!</v>
      </c>
      <c r="AD227" s="3" t="e">
        <f t="shared" si="195"/>
        <v>#REF!</v>
      </c>
      <c r="AE227" s="97" t="e">
        <f t="shared" si="195"/>
        <v>#REF!</v>
      </c>
      <c r="AF227" s="97" t="e">
        <f t="shared" si="196"/>
        <v>#REF!</v>
      </c>
      <c r="AG227" s="3" t="e">
        <f t="shared" si="197"/>
        <v>#REF!</v>
      </c>
      <c r="AH227" s="16" t="e">
        <f t="shared" si="198"/>
        <v>#REF!</v>
      </c>
      <c r="AI227" s="16">
        <f t="shared" si="199"/>
        <v>520</v>
      </c>
      <c r="AK227" s="3">
        <f t="shared" si="200"/>
        <v>365</v>
      </c>
      <c r="AL227" s="204">
        <f t="shared" si="201"/>
        <v>364</v>
      </c>
    </row>
    <row r="228" spans="1:47" ht="13.5" hidden="1" outlineLevel="1" x14ac:dyDescent="0.15">
      <c r="A228" s="26">
        <v>4027</v>
      </c>
      <c r="B228" s="20" t="s">
        <v>32</v>
      </c>
      <c r="C228" s="16">
        <v>360</v>
      </c>
      <c r="D228" s="3">
        <v>20</v>
      </c>
      <c r="E228" s="3">
        <v>10</v>
      </c>
      <c r="F228" s="103" t="s">
        <v>140</v>
      </c>
      <c r="G228" s="104" t="s">
        <v>752</v>
      </c>
      <c r="H228" s="104" t="s">
        <v>436</v>
      </c>
      <c r="I228" s="21">
        <f t="shared" si="183"/>
        <v>17940</v>
      </c>
      <c r="J228" s="3">
        <v>0</v>
      </c>
      <c r="K228" s="15">
        <v>0.15</v>
      </c>
      <c r="L228" s="15">
        <v>0.3</v>
      </c>
      <c r="M228" s="58"/>
      <c r="N228" s="58">
        <v>0.03</v>
      </c>
      <c r="O228" s="92">
        <f t="shared" si="184"/>
        <v>0</v>
      </c>
      <c r="P228" s="92" t="e">
        <f t="shared" si="185"/>
        <v>#REF!</v>
      </c>
      <c r="Q228" s="92" t="e">
        <f t="shared" si="186"/>
        <v>#REF!</v>
      </c>
      <c r="R228" s="92">
        <f t="shared" si="187"/>
        <v>0</v>
      </c>
      <c r="S228" s="92" t="e">
        <f t="shared" si="188"/>
        <v>#REF!</v>
      </c>
      <c r="T228" s="3" t="e">
        <f>#REF!</f>
        <v>#REF!</v>
      </c>
      <c r="U228" s="3" t="e">
        <f>#REF!*D228</f>
        <v>#REF!</v>
      </c>
      <c r="V228" s="3">
        <f t="shared" si="189"/>
        <v>21.599999999999998</v>
      </c>
      <c r="W228" s="37" t="e">
        <f t="shared" si="190"/>
        <v>#REF!</v>
      </c>
      <c r="X228" s="60" t="e">
        <f>#REF!</f>
        <v>#REF!</v>
      </c>
      <c r="Y228" s="37" t="e">
        <f t="shared" si="191"/>
        <v>#REF!</v>
      </c>
      <c r="Z228" s="16" t="e">
        <f t="shared" si="192"/>
        <v>#REF!</v>
      </c>
      <c r="AA228" s="36" t="e">
        <f t="shared" si="193"/>
        <v>#REF!</v>
      </c>
      <c r="AC228" s="16" t="e">
        <f t="shared" si="194"/>
        <v>#REF!</v>
      </c>
      <c r="AD228" s="3" t="e">
        <f t="shared" si="195"/>
        <v>#REF!</v>
      </c>
      <c r="AE228" s="97" t="e">
        <f t="shared" si="195"/>
        <v>#REF!</v>
      </c>
      <c r="AF228" s="97" t="e">
        <f t="shared" si="196"/>
        <v>#REF!</v>
      </c>
      <c r="AG228" s="3" t="e">
        <f t="shared" si="197"/>
        <v>#REF!</v>
      </c>
      <c r="AH228" s="16" t="e">
        <f t="shared" si="198"/>
        <v>#REF!</v>
      </c>
      <c r="AI228" s="16">
        <f t="shared" si="199"/>
        <v>360</v>
      </c>
      <c r="AK228" s="3">
        <f t="shared" si="200"/>
        <v>255</v>
      </c>
      <c r="AL228" s="204">
        <f t="shared" si="201"/>
        <v>251.99999999999997</v>
      </c>
    </row>
    <row r="229" spans="1:47" ht="13.5" hidden="1" outlineLevel="1" x14ac:dyDescent="0.15">
      <c r="A229" s="26">
        <v>4028</v>
      </c>
      <c r="B229" s="20" t="s">
        <v>33</v>
      </c>
      <c r="C229" s="16">
        <v>360</v>
      </c>
      <c r="D229" s="3">
        <v>20</v>
      </c>
      <c r="E229" s="3"/>
      <c r="F229" s="102"/>
      <c r="G229" s="104" t="s">
        <v>752</v>
      </c>
      <c r="H229" s="104" t="s">
        <v>436</v>
      </c>
      <c r="I229" s="21">
        <f t="shared" si="183"/>
        <v>17940</v>
      </c>
      <c r="J229" s="3">
        <v>0</v>
      </c>
      <c r="K229" s="15">
        <v>0.15</v>
      </c>
      <c r="L229" s="15">
        <v>0.3</v>
      </c>
      <c r="M229" s="58"/>
      <c r="N229" s="58">
        <v>0.03</v>
      </c>
      <c r="O229" s="92">
        <f t="shared" si="184"/>
        <v>0</v>
      </c>
      <c r="P229" s="92" t="e">
        <f t="shared" si="185"/>
        <v>#REF!</v>
      </c>
      <c r="Q229" s="92" t="e">
        <f t="shared" si="186"/>
        <v>#REF!</v>
      </c>
      <c r="R229" s="92">
        <f t="shared" si="187"/>
        <v>0</v>
      </c>
      <c r="S229" s="92" t="e">
        <f t="shared" si="188"/>
        <v>#REF!</v>
      </c>
      <c r="T229" s="3" t="e">
        <f>#REF!</f>
        <v>#REF!</v>
      </c>
      <c r="U229" s="3" t="e">
        <f>#REF!*D229</f>
        <v>#REF!</v>
      </c>
      <c r="V229" s="3">
        <f t="shared" si="189"/>
        <v>21.599999999999998</v>
      </c>
      <c r="W229" s="37" t="e">
        <f t="shared" si="190"/>
        <v>#REF!</v>
      </c>
      <c r="X229" s="60" t="e">
        <f>#REF!</f>
        <v>#REF!</v>
      </c>
      <c r="Y229" s="37" t="e">
        <f t="shared" si="191"/>
        <v>#REF!</v>
      </c>
      <c r="Z229" s="16" t="e">
        <f t="shared" si="192"/>
        <v>#REF!</v>
      </c>
      <c r="AA229" s="36" t="e">
        <f t="shared" si="193"/>
        <v>#REF!</v>
      </c>
      <c r="AC229" s="16" t="e">
        <f t="shared" si="194"/>
        <v>#REF!</v>
      </c>
      <c r="AD229" s="3" t="e">
        <f t="shared" si="195"/>
        <v>#REF!</v>
      </c>
      <c r="AE229" s="97" t="e">
        <f t="shared" si="195"/>
        <v>#REF!</v>
      </c>
      <c r="AF229" s="97" t="e">
        <f t="shared" si="196"/>
        <v>#REF!</v>
      </c>
      <c r="AG229" s="3" t="e">
        <f t="shared" si="197"/>
        <v>#REF!</v>
      </c>
      <c r="AH229" s="16" t="e">
        <f t="shared" si="198"/>
        <v>#REF!</v>
      </c>
      <c r="AI229" s="16">
        <f t="shared" si="199"/>
        <v>360</v>
      </c>
      <c r="AK229" s="3">
        <f t="shared" si="200"/>
        <v>255</v>
      </c>
      <c r="AL229" s="204">
        <f t="shared" si="201"/>
        <v>251.99999999999997</v>
      </c>
    </row>
    <row r="230" spans="1:47" ht="13.5" hidden="1" outlineLevel="1" x14ac:dyDescent="0.15">
      <c r="A230" s="26">
        <v>4029</v>
      </c>
      <c r="B230" s="20" t="s">
        <v>34</v>
      </c>
      <c r="C230" s="16">
        <v>660</v>
      </c>
      <c r="D230" s="3">
        <v>15</v>
      </c>
      <c r="E230" s="3"/>
      <c r="F230" s="102"/>
      <c r="G230" s="104" t="s">
        <v>752</v>
      </c>
      <c r="H230" s="104" t="s">
        <v>436</v>
      </c>
      <c r="I230" s="21">
        <f t="shared" si="183"/>
        <v>17940</v>
      </c>
      <c r="J230" s="3">
        <v>0</v>
      </c>
      <c r="K230" s="15">
        <v>0.15</v>
      </c>
      <c r="L230" s="15">
        <v>0.3</v>
      </c>
      <c r="M230" s="58"/>
      <c r="N230" s="58">
        <v>0.03</v>
      </c>
      <c r="O230" s="92">
        <f t="shared" si="184"/>
        <v>0</v>
      </c>
      <c r="P230" s="92" t="e">
        <f t="shared" si="185"/>
        <v>#REF!</v>
      </c>
      <c r="Q230" s="92" t="e">
        <f t="shared" si="186"/>
        <v>#REF!</v>
      </c>
      <c r="R230" s="92">
        <f t="shared" si="187"/>
        <v>0</v>
      </c>
      <c r="S230" s="92" t="e">
        <f t="shared" si="188"/>
        <v>#REF!</v>
      </c>
      <c r="T230" s="3" t="e">
        <f>#REF!</f>
        <v>#REF!</v>
      </c>
      <c r="U230" s="3" t="e">
        <f>#REF!*D230</f>
        <v>#REF!</v>
      </c>
      <c r="V230" s="3">
        <f t="shared" si="189"/>
        <v>39.6</v>
      </c>
      <c r="W230" s="37" t="e">
        <f t="shared" si="190"/>
        <v>#REF!</v>
      </c>
      <c r="X230" s="60" t="e">
        <f>#REF!</f>
        <v>#REF!</v>
      </c>
      <c r="Y230" s="37" t="e">
        <f t="shared" si="191"/>
        <v>#REF!</v>
      </c>
      <c r="Z230" s="16" t="e">
        <f t="shared" si="192"/>
        <v>#REF!</v>
      </c>
      <c r="AA230" s="36" t="e">
        <f t="shared" si="193"/>
        <v>#REF!</v>
      </c>
      <c r="AC230" s="16" t="e">
        <f t="shared" si="194"/>
        <v>#REF!</v>
      </c>
      <c r="AD230" s="3" t="e">
        <f t="shared" si="195"/>
        <v>#REF!</v>
      </c>
      <c r="AE230" s="97" t="e">
        <f t="shared" si="195"/>
        <v>#REF!</v>
      </c>
      <c r="AF230" s="97" t="e">
        <f t="shared" si="196"/>
        <v>#REF!</v>
      </c>
      <c r="AG230" s="3" t="e">
        <f t="shared" si="197"/>
        <v>#REF!</v>
      </c>
      <c r="AH230" s="16" t="e">
        <f t="shared" si="198"/>
        <v>#REF!</v>
      </c>
      <c r="AI230" s="16">
        <f t="shared" si="199"/>
        <v>660</v>
      </c>
      <c r="AK230" s="3">
        <f t="shared" si="200"/>
        <v>465</v>
      </c>
      <c r="AL230" s="204">
        <f t="shared" si="201"/>
        <v>461.99999999999994</v>
      </c>
    </row>
    <row r="231" spans="1:47" ht="13.5" hidden="1" outlineLevel="1" x14ac:dyDescent="0.15">
      <c r="A231" s="26">
        <v>4030</v>
      </c>
      <c r="B231" s="20" t="s">
        <v>35</v>
      </c>
      <c r="C231" s="16">
        <v>600</v>
      </c>
      <c r="D231" s="3">
        <v>20</v>
      </c>
      <c r="E231" s="3">
        <v>15</v>
      </c>
      <c r="F231" s="103" t="s">
        <v>482</v>
      </c>
      <c r="G231" s="104" t="s">
        <v>752</v>
      </c>
      <c r="H231" s="104" t="s">
        <v>436</v>
      </c>
      <c r="I231" s="21">
        <f t="shared" si="183"/>
        <v>17940</v>
      </c>
      <c r="J231" s="3">
        <v>0</v>
      </c>
      <c r="K231" s="15">
        <v>0.15</v>
      </c>
      <c r="L231" s="15">
        <v>0.3</v>
      </c>
      <c r="M231" s="58"/>
      <c r="N231" s="58">
        <v>0.03</v>
      </c>
      <c r="O231" s="92">
        <f t="shared" si="184"/>
        <v>0</v>
      </c>
      <c r="P231" s="92" t="e">
        <f t="shared" si="185"/>
        <v>#REF!</v>
      </c>
      <c r="Q231" s="92" t="e">
        <f t="shared" si="186"/>
        <v>#REF!</v>
      </c>
      <c r="R231" s="92">
        <f t="shared" si="187"/>
        <v>0</v>
      </c>
      <c r="S231" s="92" t="e">
        <f t="shared" si="188"/>
        <v>#REF!</v>
      </c>
      <c r="T231" s="3" t="e">
        <f>#REF!</f>
        <v>#REF!</v>
      </c>
      <c r="U231" s="3" t="e">
        <f>#REF!*D231</f>
        <v>#REF!</v>
      </c>
      <c r="V231" s="3">
        <f t="shared" si="189"/>
        <v>36</v>
      </c>
      <c r="W231" s="37" t="e">
        <f t="shared" si="190"/>
        <v>#REF!</v>
      </c>
      <c r="X231" s="60" t="e">
        <f>#REF!</f>
        <v>#REF!</v>
      </c>
      <c r="Y231" s="37" t="e">
        <f t="shared" si="191"/>
        <v>#REF!</v>
      </c>
      <c r="Z231" s="16" t="e">
        <f t="shared" si="192"/>
        <v>#REF!</v>
      </c>
      <c r="AA231" s="36" t="e">
        <f t="shared" si="193"/>
        <v>#REF!</v>
      </c>
      <c r="AC231" s="16" t="e">
        <f t="shared" si="194"/>
        <v>#REF!</v>
      </c>
      <c r="AD231" s="3" t="e">
        <f t="shared" si="195"/>
        <v>#REF!</v>
      </c>
      <c r="AE231" s="97" t="e">
        <f t="shared" si="195"/>
        <v>#REF!</v>
      </c>
      <c r="AF231" s="97" t="e">
        <f t="shared" si="196"/>
        <v>#REF!</v>
      </c>
      <c r="AG231" s="3" t="e">
        <f t="shared" si="197"/>
        <v>#REF!</v>
      </c>
      <c r="AH231" s="16" t="e">
        <f t="shared" si="198"/>
        <v>#REF!</v>
      </c>
      <c r="AI231" s="16">
        <f t="shared" si="199"/>
        <v>600</v>
      </c>
      <c r="AK231" s="3">
        <f t="shared" si="200"/>
        <v>420</v>
      </c>
      <c r="AL231" s="204">
        <f t="shared" si="201"/>
        <v>420</v>
      </c>
    </row>
    <row r="232" spans="1:47" ht="13.5" hidden="1" outlineLevel="1" x14ac:dyDescent="0.15">
      <c r="A232" s="26">
        <v>4031</v>
      </c>
      <c r="B232" s="20" t="s">
        <v>36</v>
      </c>
      <c r="C232" s="16">
        <v>470</v>
      </c>
      <c r="D232" s="3">
        <v>20</v>
      </c>
      <c r="E232" s="3"/>
      <c r="F232" s="102"/>
      <c r="G232" s="104" t="s">
        <v>752</v>
      </c>
      <c r="H232" s="104" t="s">
        <v>436</v>
      </c>
      <c r="I232" s="21">
        <f t="shared" si="183"/>
        <v>17940</v>
      </c>
      <c r="J232" s="3">
        <v>0</v>
      </c>
      <c r="K232" s="15">
        <v>0.15</v>
      </c>
      <c r="L232" s="15">
        <v>0.3</v>
      </c>
      <c r="M232" s="58"/>
      <c r="N232" s="58">
        <v>0.03</v>
      </c>
      <c r="O232" s="92">
        <f t="shared" si="184"/>
        <v>0</v>
      </c>
      <c r="P232" s="92" t="e">
        <f t="shared" si="185"/>
        <v>#REF!</v>
      </c>
      <c r="Q232" s="92" t="e">
        <f t="shared" si="186"/>
        <v>#REF!</v>
      </c>
      <c r="R232" s="92">
        <f t="shared" si="187"/>
        <v>0</v>
      </c>
      <c r="S232" s="92" t="e">
        <f t="shared" si="188"/>
        <v>#REF!</v>
      </c>
      <c r="T232" s="3" t="e">
        <f>#REF!</f>
        <v>#REF!</v>
      </c>
      <c r="U232" s="3" t="e">
        <f>#REF!*D232</f>
        <v>#REF!</v>
      </c>
      <c r="V232" s="3">
        <f t="shared" si="189"/>
        <v>28.2</v>
      </c>
      <c r="W232" s="37" t="e">
        <f t="shared" si="190"/>
        <v>#REF!</v>
      </c>
      <c r="X232" s="60" t="e">
        <f>#REF!</f>
        <v>#REF!</v>
      </c>
      <c r="Y232" s="37" t="e">
        <f t="shared" si="191"/>
        <v>#REF!</v>
      </c>
      <c r="Z232" s="16" t="e">
        <f t="shared" si="192"/>
        <v>#REF!</v>
      </c>
      <c r="AA232" s="36" t="e">
        <f t="shared" si="193"/>
        <v>#REF!</v>
      </c>
      <c r="AC232" s="16" t="e">
        <f t="shared" si="194"/>
        <v>#REF!</v>
      </c>
      <c r="AD232" s="3" t="e">
        <f t="shared" si="195"/>
        <v>#REF!</v>
      </c>
      <c r="AE232" s="97" t="e">
        <f t="shared" si="195"/>
        <v>#REF!</v>
      </c>
      <c r="AF232" s="97" t="e">
        <f t="shared" si="196"/>
        <v>#REF!</v>
      </c>
      <c r="AG232" s="3" t="e">
        <f t="shared" si="197"/>
        <v>#REF!</v>
      </c>
      <c r="AH232" s="16" t="e">
        <f t="shared" si="198"/>
        <v>#REF!</v>
      </c>
      <c r="AI232" s="16">
        <f t="shared" si="199"/>
        <v>470</v>
      </c>
      <c r="AK232" s="3">
        <f t="shared" si="200"/>
        <v>330</v>
      </c>
      <c r="AL232" s="204">
        <f t="shared" si="201"/>
        <v>329</v>
      </c>
    </row>
    <row r="233" spans="1:47" ht="13.5" hidden="1" outlineLevel="1" x14ac:dyDescent="0.15">
      <c r="A233" s="26">
        <v>4032</v>
      </c>
      <c r="B233" s="20" t="s">
        <v>240</v>
      </c>
      <c r="C233" s="16">
        <v>300</v>
      </c>
      <c r="D233" s="3">
        <v>10</v>
      </c>
      <c r="E233" s="3"/>
      <c r="F233" s="102"/>
      <c r="G233" s="104" t="s">
        <v>752</v>
      </c>
      <c r="H233" s="104" t="s">
        <v>436</v>
      </c>
      <c r="I233" s="21">
        <f t="shared" si="183"/>
        <v>17940</v>
      </c>
      <c r="J233" s="3">
        <v>0</v>
      </c>
      <c r="K233" s="15">
        <v>0.15</v>
      </c>
      <c r="L233" s="15">
        <v>0.3</v>
      </c>
      <c r="M233" s="58"/>
      <c r="N233" s="58">
        <v>0.03</v>
      </c>
      <c r="O233" s="92">
        <f t="shared" si="184"/>
        <v>0</v>
      </c>
      <c r="P233" s="92" t="e">
        <f t="shared" si="185"/>
        <v>#REF!</v>
      </c>
      <c r="Q233" s="92" t="e">
        <f t="shared" si="186"/>
        <v>#REF!</v>
      </c>
      <c r="R233" s="92">
        <f t="shared" si="187"/>
        <v>0</v>
      </c>
      <c r="S233" s="92" t="e">
        <f t="shared" si="188"/>
        <v>#REF!</v>
      </c>
      <c r="T233" s="3" t="e">
        <f>#REF!</f>
        <v>#REF!</v>
      </c>
      <c r="U233" s="3" t="e">
        <f>#REF!*D233</f>
        <v>#REF!</v>
      </c>
      <c r="V233" s="3">
        <f t="shared" si="189"/>
        <v>18</v>
      </c>
      <c r="W233" s="37" t="e">
        <f t="shared" si="190"/>
        <v>#REF!</v>
      </c>
      <c r="X233" s="60" t="e">
        <f>#REF!</f>
        <v>#REF!</v>
      </c>
      <c r="Y233" s="37" t="e">
        <f t="shared" si="191"/>
        <v>#REF!</v>
      </c>
      <c r="Z233" s="16" t="e">
        <f t="shared" si="192"/>
        <v>#REF!</v>
      </c>
      <c r="AA233" s="36" t="e">
        <f t="shared" si="193"/>
        <v>#REF!</v>
      </c>
      <c r="AC233" s="16" t="e">
        <f t="shared" si="194"/>
        <v>#REF!</v>
      </c>
      <c r="AD233" s="3" t="e">
        <f t="shared" si="195"/>
        <v>#REF!</v>
      </c>
      <c r="AE233" s="97" t="e">
        <f t="shared" si="195"/>
        <v>#REF!</v>
      </c>
      <c r="AF233" s="97" t="e">
        <f t="shared" si="196"/>
        <v>#REF!</v>
      </c>
      <c r="AG233" s="3" t="e">
        <f t="shared" si="197"/>
        <v>#REF!</v>
      </c>
      <c r="AH233" s="16" t="e">
        <f t="shared" si="198"/>
        <v>#REF!</v>
      </c>
      <c r="AI233" s="16">
        <f t="shared" si="199"/>
        <v>300</v>
      </c>
      <c r="AK233" s="3">
        <f t="shared" si="200"/>
        <v>210</v>
      </c>
      <c r="AL233" s="204">
        <f t="shared" si="201"/>
        <v>210</v>
      </c>
    </row>
    <row r="234" spans="1:47" s="12" customFormat="1" ht="13.5" hidden="1" x14ac:dyDescent="0.15">
      <c r="A234" s="25">
        <v>5000</v>
      </c>
      <c r="B234" s="56" t="s">
        <v>37</v>
      </c>
      <c r="C234" s="199"/>
      <c r="D234" s="56"/>
      <c r="E234" s="56"/>
      <c r="F234" s="128"/>
      <c r="G234" s="137"/>
      <c r="H234" s="137"/>
      <c r="I234" s="5"/>
      <c r="J234" s="6"/>
      <c r="K234" s="7"/>
      <c r="L234" s="7"/>
      <c r="M234" s="7"/>
      <c r="N234" s="7"/>
      <c r="O234" s="8"/>
      <c r="P234" s="8"/>
      <c r="Q234" s="8"/>
      <c r="R234" s="8"/>
      <c r="S234" s="8"/>
      <c r="T234" s="6"/>
      <c r="U234" s="6"/>
      <c r="V234" s="6"/>
      <c r="W234" s="5"/>
      <c r="X234" s="5"/>
      <c r="Y234" s="5"/>
      <c r="Z234" s="5"/>
      <c r="AA234" s="10"/>
      <c r="AB234" s="11"/>
      <c r="AC234" s="199"/>
      <c r="AD234" s="57"/>
      <c r="AE234" s="96"/>
      <c r="AF234" s="96"/>
      <c r="AG234" s="57"/>
      <c r="AH234" s="199"/>
      <c r="AI234" s="199"/>
      <c r="AK234" s="57"/>
      <c r="AL234" s="204"/>
      <c r="AM234" s="180"/>
      <c r="AN234" s="180"/>
      <c r="AO234" s="182"/>
      <c r="AQ234" s="177"/>
      <c r="AR234" s="185"/>
      <c r="AT234" s="177"/>
      <c r="AU234" s="185"/>
    </row>
    <row r="235" spans="1:47" s="12" customFormat="1" ht="13.5" hidden="1" outlineLevel="1" collapsed="1" x14ac:dyDescent="0.15">
      <c r="A235" s="25"/>
      <c r="B235" s="56" t="s">
        <v>296</v>
      </c>
      <c r="C235" s="199"/>
      <c r="D235" s="56"/>
      <c r="E235" s="56"/>
      <c r="F235" s="128"/>
      <c r="G235" s="137"/>
      <c r="H235" s="137"/>
      <c r="I235" s="5"/>
      <c r="J235" s="6"/>
      <c r="K235" s="7"/>
      <c r="L235" s="7"/>
      <c r="M235" s="64"/>
      <c r="N235" s="64"/>
      <c r="O235" s="8"/>
      <c r="P235" s="8"/>
      <c r="Q235" s="8"/>
      <c r="R235" s="8"/>
      <c r="S235" s="8"/>
      <c r="T235" s="6"/>
      <c r="U235" s="6"/>
      <c r="V235" s="6"/>
      <c r="W235" s="5"/>
      <c r="X235" s="5"/>
      <c r="Y235" s="5"/>
      <c r="Z235" s="5"/>
      <c r="AA235" s="10"/>
      <c r="AB235" s="11"/>
      <c r="AC235" s="199"/>
      <c r="AD235" s="57"/>
      <c r="AE235" s="96"/>
      <c r="AF235" s="96"/>
      <c r="AG235" s="57"/>
      <c r="AH235" s="199"/>
      <c r="AI235" s="199"/>
      <c r="AK235" s="57"/>
      <c r="AL235" s="204"/>
      <c r="AM235" s="180"/>
      <c r="AN235" s="180"/>
      <c r="AO235" s="182"/>
      <c r="AQ235" s="177"/>
      <c r="AR235" s="185"/>
      <c r="AT235" s="177"/>
      <c r="AU235" s="185"/>
    </row>
    <row r="236" spans="1:47" ht="13.5" hidden="1" outlineLevel="1" x14ac:dyDescent="0.15">
      <c r="A236" s="26">
        <v>5001</v>
      </c>
      <c r="B236" s="20" t="s">
        <v>218</v>
      </c>
      <c r="C236" s="16">
        <v>1200</v>
      </c>
      <c r="D236" s="3">
        <v>25</v>
      </c>
      <c r="E236" s="3">
        <v>10</v>
      </c>
      <c r="F236" s="103" t="s">
        <v>219</v>
      </c>
      <c r="G236" s="104">
        <v>110</v>
      </c>
      <c r="H236" s="104" t="s">
        <v>480</v>
      </c>
      <c r="I236" s="21">
        <f t="shared" ref="I236:I244" si="202">((247*12)+(52*7)+(52*5))*60/12</f>
        <v>17940</v>
      </c>
      <c r="J236" s="3">
        <v>21000</v>
      </c>
      <c r="K236" s="15"/>
      <c r="L236" s="15">
        <v>0.3</v>
      </c>
      <c r="M236" s="58"/>
      <c r="N236" s="58">
        <v>0.03</v>
      </c>
      <c r="O236" s="92">
        <f t="shared" ref="O236:O244" si="203">J236/I236*D236</f>
        <v>29.264214046822744</v>
      </c>
      <c r="P236" s="92" t="e">
        <f t="shared" ref="P236:P244" si="204">(C236-T236-U236)*K236</f>
        <v>#REF!</v>
      </c>
      <c r="Q236" s="92" t="e">
        <f t="shared" ref="Q236:Q244" si="205">(C236-T236-U236)*L236</f>
        <v>#REF!</v>
      </c>
      <c r="R236" s="92">
        <f t="shared" ref="R236:R244" si="206">(C236*M236)</f>
        <v>0</v>
      </c>
      <c r="S236" s="92" t="e">
        <f t="shared" ref="S236:S244" si="207">(C236-T236-U236)*N236</f>
        <v>#REF!</v>
      </c>
      <c r="T236" s="3" t="e">
        <f>#REF!</f>
        <v>#REF!</v>
      </c>
      <c r="U236" s="3" t="e">
        <f>#REF!*D236</f>
        <v>#REF!</v>
      </c>
      <c r="V236" s="3">
        <f t="shared" ref="V236:V245" si="208">C236*0.06</f>
        <v>72</v>
      </c>
      <c r="W236" s="37" t="e">
        <f t="shared" ref="W236:W245" si="209">SUM(O236:V236)</f>
        <v>#REF!</v>
      </c>
      <c r="X236" s="60" t="e">
        <f>#REF!</f>
        <v>#REF!</v>
      </c>
      <c r="Y236" s="37" t="e">
        <f t="shared" ref="Y236:Y245" si="210">O236*X236</f>
        <v>#REF!</v>
      </c>
      <c r="Z236" s="16" t="e">
        <f>W236+Y236</f>
        <v>#REF!</v>
      </c>
      <c r="AA236" s="36" t="e">
        <f t="shared" ref="AA236:AA245" si="211">(C236-Z236)/Z236</f>
        <v>#REF!</v>
      </c>
      <c r="AC236" s="16" t="e">
        <f t="shared" ref="AC236:AC245" si="212">AD236+AE236+AF236</f>
        <v>#REF!</v>
      </c>
      <c r="AD236" s="3" t="e">
        <f t="shared" ref="AD236:AE245" si="213">T236</f>
        <v>#REF!</v>
      </c>
      <c r="AE236" s="97" t="e">
        <f t="shared" si="213"/>
        <v>#REF!</v>
      </c>
      <c r="AF236" s="97" t="e">
        <f t="shared" ref="AF236:AF245" si="214">(C236-Z236)*0.15</f>
        <v>#REF!</v>
      </c>
      <c r="AG236" s="3" t="e">
        <f t="shared" ref="AG236:AG244" si="215">AE236+AF236</f>
        <v>#REF!</v>
      </c>
      <c r="AH236" s="16" t="e">
        <f t="shared" ref="AH236:AH245" si="216">AI236-AC236</f>
        <v>#REF!</v>
      </c>
      <c r="AI236" s="16">
        <f t="shared" ref="AI236:AI245" si="217">C236</f>
        <v>1200</v>
      </c>
      <c r="AK236" s="3">
        <f t="shared" ref="AK236:AK244" si="218">CEILING(AL236,5)</f>
        <v>840</v>
      </c>
      <c r="AL236" s="204">
        <f t="shared" ref="AL236:AL245" si="219">C236*0.7</f>
        <v>840</v>
      </c>
    </row>
    <row r="237" spans="1:47" ht="13.5" hidden="1" outlineLevel="1" x14ac:dyDescent="0.15">
      <c r="A237" s="26">
        <v>5006</v>
      </c>
      <c r="B237" s="20" t="s">
        <v>176</v>
      </c>
      <c r="C237" s="16">
        <v>200</v>
      </c>
      <c r="D237" s="3">
        <v>2</v>
      </c>
      <c r="E237" s="3"/>
      <c r="F237" s="102"/>
      <c r="G237" s="104">
        <v>110</v>
      </c>
      <c r="H237" s="104" t="s">
        <v>480</v>
      </c>
      <c r="I237" s="21">
        <f t="shared" si="202"/>
        <v>17940</v>
      </c>
      <c r="J237" s="3">
        <v>21000</v>
      </c>
      <c r="K237" s="15"/>
      <c r="L237" s="15">
        <v>0.3</v>
      </c>
      <c r="M237" s="58"/>
      <c r="N237" s="58">
        <v>0.03</v>
      </c>
      <c r="O237" s="92">
        <f t="shared" si="203"/>
        <v>2.3411371237458196</v>
      </c>
      <c r="P237" s="92" t="e">
        <f t="shared" si="204"/>
        <v>#REF!</v>
      </c>
      <c r="Q237" s="92" t="e">
        <f t="shared" si="205"/>
        <v>#REF!</v>
      </c>
      <c r="R237" s="92">
        <f t="shared" si="206"/>
        <v>0</v>
      </c>
      <c r="S237" s="92" t="e">
        <f t="shared" si="207"/>
        <v>#REF!</v>
      </c>
      <c r="T237" s="3" t="e">
        <f>#REF!</f>
        <v>#REF!</v>
      </c>
      <c r="U237" s="3" t="e">
        <f>#REF!*D237</f>
        <v>#REF!</v>
      </c>
      <c r="V237" s="3">
        <f t="shared" si="208"/>
        <v>12</v>
      </c>
      <c r="W237" s="37" t="e">
        <f t="shared" si="209"/>
        <v>#REF!</v>
      </c>
      <c r="X237" s="60" t="e">
        <f>#REF!</f>
        <v>#REF!</v>
      </c>
      <c r="Y237" s="37" t="e">
        <f t="shared" si="210"/>
        <v>#REF!</v>
      </c>
      <c r="Z237" s="16" t="e">
        <f>W237+Y237</f>
        <v>#REF!</v>
      </c>
      <c r="AA237" s="36" t="e">
        <f t="shared" si="211"/>
        <v>#REF!</v>
      </c>
      <c r="AC237" s="16" t="e">
        <f t="shared" si="212"/>
        <v>#REF!</v>
      </c>
      <c r="AD237" s="3" t="e">
        <f t="shared" si="213"/>
        <v>#REF!</v>
      </c>
      <c r="AE237" s="97" t="e">
        <f t="shared" si="213"/>
        <v>#REF!</v>
      </c>
      <c r="AF237" s="97" t="e">
        <f t="shared" si="214"/>
        <v>#REF!</v>
      </c>
      <c r="AG237" s="3" t="e">
        <f t="shared" si="215"/>
        <v>#REF!</v>
      </c>
      <c r="AH237" s="16" t="e">
        <f t="shared" si="216"/>
        <v>#REF!</v>
      </c>
      <c r="AI237" s="16">
        <f t="shared" si="217"/>
        <v>200</v>
      </c>
      <c r="AK237" s="3">
        <f t="shared" si="218"/>
        <v>140</v>
      </c>
      <c r="AL237" s="204">
        <f t="shared" si="219"/>
        <v>140</v>
      </c>
    </row>
    <row r="238" spans="1:47" ht="13.5" hidden="1" outlineLevel="1" x14ac:dyDescent="0.15">
      <c r="A238" s="26">
        <v>5021</v>
      </c>
      <c r="B238" s="20" t="s">
        <v>317</v>
      </c>
      <c r="C238" s="16">
        <v>350</v>
      </c>
      <c r="D238" s="3">
        <v>10</v>
      </c>
      <c r="E238" s="3"/>
      <c r="F238" s="102"/>
      <c r="G238" s="104">
        <v>110</v>
      </c>
      <c r="H238" s="104" t="s">
        <v>480</v>
      </c>
      <c r="I238" s="21">
        <f t="shared" si="202"/>
        <v>17940</v>
      </c>
      <c r="J238" s="3">
        <v>21000</v>
      </c>
      <c r="K238" s="15"/>
      <c r="L238" s="15">
        <v>0.3</v>
      </c>
      <c r="M238" s="58"/>
      <c r="N238" s="58">
        <v>0.03</v>
      </c>
      <c r="O238" s="92">
        <f t="shared" si="203"/>
        <v>11.705685618729099</v>
      </c>
      <c r="P238" s="92" t="e">
        <f t="shared" si="204"/>
        <v>#REF!</v>
      </c>
      <c r="Q238" s="92" t="e">
        <f t="shared" si="205"/>
        <v>#REF!</v>
      </c>
      <c r="R238" s="92">
        <f t="shared" si="206"/>
        <v>0</v>
      </c>
      <c r="S238" s="92" t="e">
        <f t="shared" si="207"/>
        <v>#REF!</v>
      </c>
      <c r="T238" s="3" t="e">
        <f>#REF!</f>
        <v>#REF!</v>
      </c>
      <c r="U238" s="3" t="e">
        <f>#REF!*D238</f>
        <v>#REF!</v>
      </c>
      <c r="V238" s="3">
        <f t="shared" si="208"/>
        <v>21</v>
      </c>
      <c r="W238" s="37" t="e">
        <f t="shared" si="209"/>
        <v>#REF!</v>
      </c>
      <c r="X238" s="60" t="e">
        <f>#REF!</f>
        <v>#REF!</v>
      </c>
      <c r="Y238" s="37" t="e">
        <f t="shared" si="210"/>
        <v>#REF!</v>
      </c>
      <c r="Z238" s="16" t="e">
        <f>W238+Y238</f>
        <v>#REF!</v>
      </c>
      <c r="AA238" s="36" t="e">
        <f t="shared" si="211"/>
        <v>#REF!</v>
      </c>
      <c r="AC238" s="16" t="e">
        <f t="shared" si="212"/>
        <v>#REF!</v>
      </c>
      <c r="AD238" s="3" t="e">
        <f t="shared" si="213"/>
        <v>#REF!</v>
      </c>
      <c r="AE238" s="97" t="e">
        <f t="shared" si="213"/>
        <v>#REF!</v>
      </c>
      <c r="AF238" s="97" t="e">
        <f t="shared" si="214"/>
        <v>#REF!</v>
      </c>
      <c r="AG238" s="3" t="e">
        <f t="shared" si="215"/>
        <v>#REF!</v>
      </c>
      <c r="AH238" s="16" t="e">
        <f t="shared" si="216"/>
        <v>#REF!</v>
      </c>
      <c r="AI238" s="16">
        <f t="shared" si="217"/>
        <v>350</v>
      </c>
      <c r="AK238" s="3">
        <f t="shared" si="218"/>
        <v>245</v>
      </c>
      <c r="AL238" s="204">
        <f t="shared" si="219"/>
        <v>244.99999999999997</v>
      </c>
    </row>
    <row r="239" spans="1:47" ht="25.5" hidden="1" outlineLevel="1" x14ac:dyDescent="0.15">
      <c r="A239" s="26">
        <v>5020</v>
      </c>
      <c r="B239" s="20" t="s">
        <v>230</v>
      </c>
      <c r="C239" s="16">
        <v>3000</v>
      </c>
      <c r="D239" s="3">
        <v>30</v>
      </c>
      <c r="E239" s="3"/>
      <c r="F239" s="103"/>
      <c r="G239" s="104">
        <v>110</v>
      </c>
      <c r="H239" s="104" t="s">
        <v>480</v>
      </c>
      <c r="I239" s="21">
        <f t="shared" si="202"/>
        <v>17940</v>
      </c>
      <c r="J239" s="3">
        <v>21000</v>
      </c>
      <c r="K239" s="15"/>
      <c r="L239" s="15">
        <v>0.3</v>
      </c>
      <c r="M239" s="58"/>
      <c r="N239" s="58">
        <v>0.03</v>
      </c>
      <c r="O239" s="92">
        <f t="shared" si="203"/>
        <v>35.117056856187297</v>
      </c>
      <c r="P239" s="92" t="e">
        <f t="shared" si="204"/>
        <v>#REF!</v>
      </c>
      <c r="Q239" s="92" t="e">
        <f t="shared" si="205"/>
        <v>#REF!</v>
      </c>
      <c r="R239" s="92">
        <f t="shared" si="206"/>
        <v>0</v>
      </c>
      <c r="S239" s="92" t="e">
        <f t="shared" si="207"/>
        <v>#REF!</v>
      </c>
      <c r="T239" s="3" t="e">
        <f>#REF!</f>
        <v>#REF!</v>
      </c>
      <c r="U239" s="3" t="e">
        <f>#REF!*D239</f>
        <v>#REF!</v>
      </c>
      <c r="V239" s="3">
        <f t="shared" si="208"/>
        <v>180</v>
      </c>
      <c r="W239" s="37" t="e">
        <f t="shared" si="209"/>
        <v>#REF!</v>
      </c>
      <c r="X239" s="60" t="e">
        <f>#REF!</f>
        <v>#REF!</v>
      </c>
      <c r="Y239" s="37" t="e">
        <f t="shared" si="210"/>
        <v>#REF!</v>
      </c>
      <c r="Z239" s="16" t="e">
        <f>W239+Y239</f>
        <v>#REF!</v>
      </c>
      <c r="AA239" s="36" t="e">
        <f t="shared" si="211"/>
        <v>#REF!</v>
      </c>
      <c r="AC239" s="16" t="e">
        <f t="shared" si="212"/>
        <v>#REF!</v>
      </c>
      <c r="AD239" s="3" t="e">
        <f t="shared" si="213"/>
        <v>#REF!</v>
      </c>
      <c r="AE239" s="97" t="e">
        <f t="shared" si="213"/>
        <v>#REF!</v>
      </c>
      <c r="AF239" s="97" t="e">
        <f t="shared" si="214"/>
        <v>#REF!</v>
      </c>
      <c r="AG239" s="3" t="e">
        <f t="shared" si="215"/>
        <v>#REF!</v>
      </c>
      <c r="AH239" s="16" t="e">
        <f t="shared" si="216"/>
        <v>#REF!</v>
      </c>
      <c r="AI239" s="16">
        <f t="shared" si="217"/>
        <v>3000</v>
      </c>
      <c r="AK239" s="3">
        <f t="shared" si="218"/>
        <v>2100</v>
      </c>
      <c r="AL239" s="204">
        <f t="shared" si="219"/>
        <v>2100</v>
      </c>
    </row>
    <row r="240" spans="1:47" ht="13.5" hidden="1" outlineLevel="1" x14ac:dyDescent="0.15">
      <c r="A240" s="17">
        <v>5007</v>
      </c>
      <c r="B240" s="20" t="s">
        <v>41</v>
      </c>
      <c r="C240" s="16">
        <v>1000</v>
      </c>
      <c r="D240" s="3">
        <v>30</v>
      </c>
      <c r="E240" s="3"/>
      <c r="F240" s="102"/>
      <c r="G240" s="104">
        <v>110</v>
      </c>
      <c r="H240" s="104" t="s">
        <v>480</v>
      </c>
      <c r="I240" s="21">
        <f t="shared" si="202"/>
        <v>17940</v>
      </c>
      <c r="J240" s="3">
        <v>21000</v>
      </c>
      <c r="K240" s="15"/>
      <c r="L240" s="15">
        <v>0.3</v>
      </c>
      <c r="M240" s="58"/>
      <c r="N240" s="58">
        <v>0.03</v>
      </c>
      <c r="O240" s="92">
        <f t="shared" si="203"/>
        <v>35.117056856187297</v>
      </c>
      <c r="P240" s="92" t="e">
        <f t="shared" si="204"/>
        <v>#REF!</v>
      </c>
      <c r="Q240" s="92" t="e">
        <f t="shared" si="205"/>
        <v>#REF!</v>
      </c>
      <c r="R240" s="92">
        <f t="shared" si="206"/>
        <v>0</v>
      </c>
      <c r="S240" s="92" t="e">
        <f t="shared" si="207"/>
        <v>#REF!</v>
      </c>
      <c r="T240" s="3" t="e">
        <f>#REF!</f>
        <v>#REF!</v>
      </c>
      <c r="U240" s="3" t="e">
        <f>#REF!*D240</f>
        <v>#REF!</v>
      </c>
      <c r="V240" s="3">
        <f t="shared" si="208"/>
        <v>60</v>
      </c>
      <c r="W240" s="37" t="e">
        <f t="shared" si="209"/>
        <v>#REF!</v>
      </c>
      <c r="X240" s="60" t="e">
        <f>#REF!</f>
        <v>#REF!</v>
      </c>
      <c r="Y240" s="37" t="e">
        <f t="shared" si="210"/>
        <v>#REF!</v>
      </c>
      <c r="Z240" s="16" t="e">
        <f>W240+Y240</f>
        <v>#REF!</v>
      </c>
      <c r="AA240" s="36" t="e">
        <f t="shared" si="211"/>
        <v>#REF!</v>
      </c>
      <c r="AC240" s="16" t="e">
        <f t="shared" si="212"/>
        <v>#REF!</v>
      </c>
      <c r="AD240" s="3" t="e">
        <f t="shared" si="213"/>
        <v>#REF!</v>
      </c>
      <c r="AE240" s="97" t="e">
        <f t="shared" si="213"/>
        <v>#REF!</v>
      </c>
      <c r="AF240" s="97" t="e">
        <f t="shared" si="214"/>
        <v>#REF!</v>
      </c>
      <c r="AG240" s="3" t="e">
        <f t="shared" si="215"/>
        <v>#REF!</v>
      </c>
      <c r="AH240" s="16" t="e">
        <f t="shared" si="216"/>
        <v>#REF!</v>
      </c>
      <c r="AI240" s="16">
        <f t="shared" si="217"/>
        <v>1000</v>
      </c>
      <c r="AK240" s="3">
        <f t="shared" si="218"/>
        <v>700</v>
      </c>
      <c r="AL240" s="204">
        <f t="shared" si="219"/>
        <v>700</v>
      </c>
    </row>
    <row r="241" spans="1:47" s="42" customFormat="1" ht="13.5" hidden="1" outlineLevel="1" x14ac:dyDescent="0.15">
      <c r="A241" s="33">
        <v>5019</v>
      </c>
      <c r="B241" s="40" t="s">
        <v>208</v>
      </c>
      <c r="C241" s="34">
        <v>2000</v>
      </c>
      <c r="D241" s="16">
        <v>30</v>
      </c>
      <c r="E241" s="16">
        <v>15</v>
      </c>
      <c r="F241" s="102" t="s">
        <v>209</v>
      </c>
      <c r="G241" s="139">
        <v>110</v>
      </c>
      <c r="H241" s="139" t="s">
        <v>767</v>
      </c>
      <c r="I241" s="35">
        <f t="shared" si="202"/>
        <v>17940</v>
      </c>
      <c r="J241" s="3">
        <v>0</v>
      </c>
      <c r="K241" s="41"/>
      <c r="L241" s="41"/>
      <c r="M241" s="58"/>
      <c r="N241" s="36">
        <v>0.03</v>
      </c>
      <c r="O241" s="93">
        <f>O242+O243</f>
        <v>17.558528428093648</v>
      </c>
      <c r="P241" s="92" t="e">
        <f t="shared" si="204"/>
        <v>#REF!</v>
      </c>
      <c r="Q241" s="92" t="e">
        <f t="shared" si="205"/>
        <v>#REF!</v>
      </c>
      <c r="R241" s="93">
        <f t="shared" ref="R241:Z241" si="220">R242+R243</f>
        <v>0</v>
      </c>
      <c r="S241" s="93" t="e">
        <f t="shared" si="220"/>
        <v>#REF!</v>
      </c>
      <c r="T241" s="16" t="e">
        <f t="shared" si="220"/>
        <v>#REF!</v>
      </c>
      <c r="U241" s="16" t="e">
        <f t="shared" si="220"/>
        <v>#REF!</v>
      </c>
      <c r="V241" s="3">
        <f t="shared" si="208"/>
        <v>120</v>
      </c>
      <c r="W241" s="37" t="e">
        <f t="shared" si="209"/>
        <v>#REF!</v>
      </c>
      <c r="X241" s="38" t="e">
        <f>#REF!</f>
        <v>#REF!</v>
      </c>
      <c r="Y241" s="16" t="e">
        <f t="shared" si="220"/>
        <v>#REF!</v>
      </c>
      <c r="Z241" s="16" t="e">
        <f t="shared" si="220"/>
        <v>#REF!</v>
      </c>
      <c r="AA241" s="36" t="e">
        <f t="shared" si="211"/>
        <v>#REF!</v>
      </c>
      <c r="AB241" s="39"/>
      <c r="AC241" s="16" t="e">
        <f t="shared" si="212"/>
        <v>#REF!</v>
      </c>
      <c r="AD241" s="16" t="e">
        <f t="shared" si="213"/>
        <v>#REF!</v>
      </c>
      <c r="AE241" s="98" t="e">
        <f t="shared" si="213"/>
        <v>#REF!</v>
      </c>
      <c r="AF241" s="97" t="e">
        <f t="shared" si="214"/>
        <v>#REF!</v>
      </c>
      <c r="AG241" s="3" t="e">
        <f t="shared" si="215"/>
        <v>#REF!</v>
      </c>
      <c r="AH241" s="16" t="e">
        <f t="shared" si="216"/>
        <v>#REF!</v>
      </c>
      <c r="AI241" s="16">
        <f t="shared" si="217"/>
        <v>2000</v>
      </c>
      <c r="AK241" s="3">
        <f t="shared" si="218"/>
        <v>1400</v>
      </c>
      <c r="AL241" s="204">
        <f t="shared" si="219"/>
        <v>1400</v>
      </c>
      <c r="AM241" s="88"/>
      <c r="AN241" s="88"/>
      <c r="AQ241" s="171"/>
      <c r="AR241" s="166"/>
      <c r="AT241" s="171"/>
      <c r="AU241" s="166"/>
    </row>
    <row r="242" spans="1:47" ht="13.5" hidden="1" outlineLevel="2" x14ac:dyDescent="0.15">
      <c r="A242" s="26"/>
      <c r="B242" s="20" t="s">
        <v>208</v>
      </c>
      <c r="C242" s="16">
        <v>1000</v>
      </c>
      <c r="D242" s="3">
        <v>15</v>
      </c>
      <c r="E242" s="3"/>
      <c r="F242" s="103"/>
      <c r="G242" s="104">
        <v>110</v>
      </c>
      <c r="H242" s="104" t="s">
        <v>768</v>
      </c>
      <c r="I242" s="21">
        <f t="shared" si="202"/>
        <v>17940</v>
      </c>
      <c r="J242" s="3">
        <v>0</v>
      </c>
      <c r="K242" s="15"/>
      <c r="L242" s="15">
        <v>0.35</v>
      </c>
      <c r="M242" s="58"/>
      <c r="N242" s="58">
        <v>0.03</v>
      </c>
      <c r="O242" s="92">
        <f t="shared" si="203"/>
        <v>0</v>
      </c>
      <c r="P242" s="92" t="e">
        <f t="shared" si="204"/>
        <v>#REF!</v>
      </c>
      <c r="Q242" s="92" t="e">
        <f t="shared" si="205"/>
        <v>#REF!</v>
      </c>
      <c r="R242" s="92">
        <f t="shared" si="206"/>
        <v>0</v>
      </c>
      <c r="S242" s="92" t="e">
        <f t="shared" si="207"/>
        <v>#REF!</v>
      </c>
      <c r="T242" s="3" t="e">
        <f>#REF!</f>
        <v>#REF!</v>
      </c>
      <c r="U242" s="3" t="e">
        <f>#REF!*D242</f>
        <v>#REF!</v>
      </c>
      <c r="V242" s="3">
        <f t="shared" si="208"/>
        <v>60</v>
      </c>
      <c r="W242" s="37" t="e">
        <f t="shared" si="209"/>
        <v>#REF!</v>
      </c>
      <c r="X242" s="60" t="e">
        <f>#REF!</f>
        <v>#REF!</v>
      </c>
      <c r="Y242" s="37" t="e">
        <f>21000/I242*D242*X242</f>
        <v>#REF!</v>
      </c>
      <c r="Z242" s="16" t="e">
        <f>W242+Y242</f>
        <v>#REF!</v>
      </c>
      <c r="AA242" s="36" t="e">
        <f t="shared" si="211"/>
        <v>#REF!</v>
      </c>
      <c r="AC242" s="16" t="e">
        <f t="shared" si="212"/>
        <v>#REF!</v>
      </c>
      <c r="AD242" s="3" t="e">
        <f t="shared" si="213"/>
        <v>#REF!</v>
      </c>
      <c r="AE242" s="97" t="e">
        <f t="shared" si="213"/>
        <v>#REF!</v>
      </c>
      <c r="AF242" s="97" t="e">
        <f t="shared" si="214"/>
        <v>#REF!</v>
      </c>
      <c r="AG242" s="3" t="e">
        <f t="shared" si="215"/>
        <v>#REF!</v>
      </c>
      <c r="AH242" s="16" t="e">
        <f t="shared" si="216"/>
        <v>#REF!</v>
      </c>
      <c r="AI242" s="16">
        <f t="shared" si="217"/>
        <v>1000</v>
      </c>
      <c r="AK242" s="3">
        <f t="shared" si="218"/>
        <v>700</v>
      </c>
      <c r="AL242" s="204">
        <f t="shared" si="219"/>
        <v>700</v>
      </c>
    </row>
    <row r="243" spans="1:47" ht="13.5" hidden="1" outlineLevel="2" x14ac:dyDescent="0.15">
      <c r="A243" s="26"/>
      <c r="B243" s="20" t="s">
        <v>208</v>
      </c>
      <c r="C243" s="16">
        <v>1000</v>
      </c>
      <c r="D243" s="3">
        <v>15</v>
      </c>
      <c r="E243" s="3">
        <v>15</v>
      </c>
      <c r="F243" s="103" t="s">
        <v>209</v>
      </c>
      <c r="G243" s="104">
        <v>110</v>
      </c>
      <c r="H243" s="104" t="s">
        <v>480</v>
      </c>
      <c r="I243" s="21">
        <f t="shared" si="202"/>
        <v>17940</v>
      </c>
      <c r="J243" s="3">
        <v>21000</v>
      </c>
      <c r="K243" s="15"/>
      <c r="L243" s="15">
        <v>0.3</v>
      </c>
      <c r="M243" s="58"/>
      <c r="N243" s="58">
        <v>0.03</v>
      </c>
      <c r="O243" s="92">
        <f t="shared" si="203"/>
        <v>17.558528428093648</v>
      </c>
      <c r="P243" s="92" t="e">
        <f t="shared" si="204"/>
        <v>#REF!</v>
      </c>
      <c r="Q243" s="92" t="e">
        <f t="shared" si="205"/>
        <v>#REF!</v>
      </c>
      <c r="R243" s="92">
        <f t="shared" si="206"/>
        <v>0</v>
      </c>
      <c r="S243" s="92" t="e">
        <f t="shared" si="207"/>
        <v>#REF!</v>
      </c>
      <c r="T243" s="3" t="e">
        <f>#REF!</f>
        <v>#REF!</v>
      </c>
      <c r="U243" s="3" t="e">
        <f>#REF!*D243</f>
        <v>#REF!</v>
      </c>
      <c r="V243" s="3">
        <f t="shared" si="208"/>
        <v>60</v>
      </c>
      <c r="W243" s="37" t="e">
        <f t="shared" si="209"/>
        <v>#REF!</v>
      </c>
      <c r="X243" s="60" t="e">
        <f>#REF!</f>
        <v>#REF!</v>
      </c>
      <c r="Y243" s="37" t="e">
        <f t="shared" si="210"/>
        <v>#REF!</v>
      </c>
      <c r="Z243" s="16" t="e">
        <f>W243+Y243</f>
        <v>#REF!</v>
      </c>
      <c r="AA243" s="36" t="e">
        <f t="shared" si="211"/>
        <v>#REF!</v>
      </c>
      <c r="AC243" s="16" t="e">
        <f t="shared" si="212"/>
        <v>#REF!</v>
      </c>
      <c r="AD243" s="3" t="e">
        <f t="shared" si="213"/>
        <v>#REF!</v>
      </c>
      <c r="AE243" s="97" t="e">
        <f t="shared" si="213"/>
        <v>#REF!</v>
      </c>
      <c r="AF243" s="97" t="e">
        <f t="shared" si="214"/>
        <v>#REF!</v>
      </c>
      <c r="AG243" s="3" t="e">
        <f t="shared" si="215"/>
        <v>#REF!</v>
      </c>
      <c r="AH243" s="16" t="e">
        <f t="shared" si="216"/>
        <v>#REF!</v>
      </c>
      <c r="AI243" s="16">
        <f t="shared" si="217"/>
        <v>1000</v>
      </c>
      <c r="AK243" s="3">
        <f t="shared" si="218"/>
        <v>700</v>
      </c>
      <c r="AL243" s="204">
        <f t="shared" si="219"/>
        <v>700</v>
      </c>
    </row>
    <row r="244" spans="1:47" ht="13.5" hidden="1" outlineLevel="1" x14ac:dyDescent="0.15">
      <c r="A244" s="17">
        <v>5008</v>
      </c>
      <c r="B244" s="20" t="s">
        <v>44</v>
      </c>
      <c r="C244" s="16">
        <v>2800</v>
      </c>
      <c r="D244" s="3">
        <v>30</v>
      </c>
      <c r="E244" s="3"/>
      <c r="F244" s="102"/>
      <c r="G244" s="104">
        <v>110</v>
      </c>
      <c r="H244" s="104" t="s">
        <v>480</v>
      </c>
      <c r="I244" s="21">
        <f t="shared" si="202"/>
        <v>17940</v>
      </c>
      <c r="J244" s="3">
        <v>21000</v>
      </c>
      <c r="K244" s="15"/>
      <c r="L244" s="15">
        <v>0.3</v>
      </c>
      <c r="M244" s="58"/>
      <c r="N244" s="58">
        <v>0.03</v>
      </c>
      <c r="O244" s="92">
        <f t="shared" si="203"/>
        <v>35.117056856187297</v>
      </c>
      <c r="P244" s="92" t="e">
        <f t="shared" si="204"/>
        <v>#REF!</v>
      </c>
      <c r="Q244" s="92" t="e">
        <f t="shared" si="205"/>
        <v>#REF!</v>
      </c>
      <c r="R244" s="92">
        <f t="shared" si="206"/>
        <v>0</v>
      </c>
      <c r="S244" s="92" t="e">
        <f t="shared" si="207"/>
        <v>#REF!</v>
      </c>
      <c r="T244" s="3" t="e">
        <f>#REF!</f>
        <v>#REF!</v>
      </c>
      <c r="U244" s="3" t="e">
        <f>#REF!*D244</f>
        <v>#REF!</v>
      </c>
      <c r="V244" s="3">
        <f t="shared" si="208"/>
        <v>168</v>
      </c>
      <c r="W244" s="37" t="e">
        <f t="shared" si="209"/>
        <v>#REF!</v>
      </c>
      <c r="X244" s="60" t="e">
        <f>#REF!</f>
        <v>#REF!</v>
      </c>
      <c r="Y244" s="37" t="e">
        <f t="shared" si="210"/>
        <v>#REF!</v>
      </c>
      <c r="Z244" s="16" t="e">
        <f>W244+Y244</f>
        <v>#REF!</v>
      </c>
      <c r="AA244" s="36" t="e">
        <f t="shared" si="211"/>
        <v>#REF!</v>
      </c>
      <c r="AC244" s="16" t="e">
        <f t="shared" si="212"/>
        <v>#REF!</v>
      </c>
      <c r="AD244" s="3" t="e">
        <f t="shared" si="213"/>
        <v>#REF!</v>
      </c>
      <c r="AE244" s="97" t="e">
        <f t="shared" si="213"/>
        <v>#REF!</v>
      </c>
      <c r="AF244" s="97" t="e">
        <f t="shared" si="214"/>
        <v>#REF!</v>
      </c>
      <c r="AG244" s="3" t="e">
        <f t="shared" si="215"/>
        <v>#REF!</v>
      </c>
      <c r="AH244" s="16" t="e">
        <f t="shared" si="216"/>
        <v>#REF!</v>
      </c>
      <c r="AI244" s="16">
        <f t="shared" si="217"/>
        <v>2800</v>
      </c>
      <c r="AK244" s="3">
        <f t="shared" si="218"/>
        <v>1960</v>
      </c>
      <c r="AL244" s="204">
        <f t="shared" si="219"/>
        <v>1959.9999999999998</v>
      </c>
    </row>
    <row r="245" spans="1:47" ht="25.5" hidden="1" outlineLevel="1" x14ac:dyDescent="0.15">
      <c r="A245" s="28">
        <v>16015</v>
      </c>
      <c r="B245" s="44" t="s">
        <v>770</v>
      </c>
      <c r="C245" s="16">
        <v>2200</v>
      </c>
      <c r="D245" s="3">
        <v>10</v>
      </c>
      <c r="E245" s="3"/>
      <c r="F245" s="130"/>
      <c r="G245" s="104" t="s">
        <v>391</v>
      </c>
      <c r="H245" s="104" t="s">
        <v>480</v>
      </c>
      <c r="I245" s="21">
        <f>((247*12)+(52*7)+(52*5))*60/12</f>
        <v>17940</v>
      </c>
      <c r="J245" s="3">
        <v>21000</v>
      </c>
      <c r="K245" s="15"/>
      <c r="L245" s="15">
        <v>0.3</v>
      </c>
      <c r="M245" s="58"/>
      <c r="N245" s="58">
        <v>0.03</v>
      </c>
      <c r="O245" s="92"/>
      <c r="P245" s="92"/>
      <c r="Q245" s="92"/>
      <c r="R245" s="92"/>
      <c r="S245" s="92"/>
      <c r="T245" s="3" t="e">
        <f>#REF!</f>
        <v>#REF!</v>
      </c>
      <c r="U245" s="3"/>
      <c r="V245" s="3">
        <f t="shared" si="208"/>
        <v>132</v>
      </c>
      <c r="W245" s="37" t="e">
        <f t="shared" si="209"/>
        <v>#REF!</v>
      </c>
      <c r="X245" s="60"/>
      <c r="Y245" s="37">
        <f t="shared" si="210"/>
        <v>0</v>
      </c>
      <c r="Z245" s="16" t="e">
        <f>W245+Y245</f>
        <v>#REF!</v>
      </c>
      <c r="AA245" s="36" t="e">
        <f t="shared" si="211"/>
        <v>#REF!</v>
      </c>
      <c r="AC245" s="16" t="e">
        <f t="shared" si="212"/>
        <v>#REF!</v>
      </c>
      <c r="AD245" s="3" t="e">
        <f t="shared" si="213"/>
        <v>#REF!</v>
      </c>
      <c r="AE245" s="97">
        <f t="shared" si="213"/>
        <v>0</v>
      </c>
      <c r="AF245" s="97" t="e">
        <f t="shared" si="214"/>
        <v>#REF!</v>
      </c>
      <c r="AG245" s="3" t="s">
        <v>40</v>
      </c>
      <c r="AH245" s="16" t="e">
        <f t="shared" si="216"/>
        <v>#REF!</v>
      </c>
      <c r="AI245" s="16">
        <f t="shared" si="217"/>
        <v>2200</v>
      </c>
      <c r="AK245" s="3" t="s">
        <v>40</v>
      </c>
      <c r="AL245" s="204">
        <f t="shared" si="219"/>
        <v>1540</v>
      </c>
      <c r="AM245" s="46" t="s">
        <v>863</v>
      </c>
    </row>
    <row r="246" spans="1:47" s="12" customFormat="1" ht="13.5" hidden="1" outlineLevel="1" x14ac:dyDescent="0.15">
      <c r="A246" s="25"/>
      <c r="B246" s="56" t="s">
        <v>318</v>
      </c>
      <c r="C246" s="199"/>
      <c r="D246" s="56"/>
      <c r="E246" s="56"/>
      <c r="F246" s="128"/>
      <c r="G246" s="137"/>
      <c r="H246" s="137"/>
      <c r="I246" s="5"/>
      <c r="J246" s="57"/>
      <c r="K246" s="7"/>
      <c r="L246" s="7"/>
      <c r="M246" s="64"/>
      <c r="N246" s="64"/>
      <c r="O246" s="8"/>
      <c r="P246" s="8"/>
      <c r="Q246" s="8"/>
      <c r="R246" s="8"/>
      <c r="S246" s="8"/>
      <c r="T246" s="6"/>
      <c r="U246" s="6"/>
      <c r="V246" s="6"/>
      <c r="W246" s="5"/>
      <c r="X246" s="5"/>
      <c r="Y246" s="5"/>
      <c r="Z246" s="5"/>
      <c r="AA246" s="10"/>
      <c r="AB246" s="11"/>
      <c r="AC246" s="199"/>
      <c r="AD246" s="57"/>
      <c r="AE246" s="96"/>
      <c r="AF246" s="96"/>
      <c r="AG246" s="57"/>
      <c r="AH246" s="199"/>
      <c r="AI246" s="199"/>
      <c r="AK246" s="57"/>
      <c r="AL246" s="204"/>
      <c r="AM246" s="180"/>
      <c r="AN246" s="180"/>
      <c r="AO246" s="182"/>
      <c r="AQ246" s="177"/>
      <c r="AR246" s="185"/>
      <c r="AT246" s="177"/>
      <c r="AU246" s="185"/>
    </row>
    <row r="247" spans="1:47" ht="13.5" hidden="1" outlineLevel="1" x14ac:dyDescent="0.15">
      <c r="A247" s="17">
        <v>5023</v>
      </c>
      <c r="B247" s="20" t="s">
        <v>319</v>
      </c>
      <c r="C247" s="16">
        <v>360</v>
      </c>
      <c r="D247" s="3">
        <v>10</v>
      </c>
      <c r="E247" s="3"/>
      <c r="F247" s="102"/>
      <c r="G247" s="104">
        <v>110</v>
      </c>
      <c r="H247" s="104" t="s">
        <v>480</v>
      </c>
      <c r="I247" s="21">
        <f t="shared" ref="I247:I253" si="221">((247*12)+(52*7)+(52*5))*60/12</f>
        <v>17940</v>
      </c>
      <c r="J247" s="3">
        <v>21000</v>
      </c>
      <c r="K247" s="15"/>
      <c r="L247" s="15">
        <v>0.3</v>
      </c>
      <c r="M247" s="58"/>
      <c r="N247" s="58">
        <v>0.03</v>
      </c>
      <c r="O247" s="92">
        <f t="shared" ref="O247:O253" si="222">J247/I247*D247</f>
        <v>11.705685618729099</v>
      </c>
      <c r="P247" s="92" t="e">
        <f t="shared" ref="P247:P253" si="223">(C247-T247-U247)*K247</f>
        <v>#REF!</v>
      </c>
      <c r="Q247" s="92" t="e">
        <f t="shared" ref="Q247:Q253" si="224">(C247-T247-U247)*L247</f>
        <v>#REF!</v>
      </c>
      <c r="R247" s="92">
        <f t="shared" ref="R247:R253" si="225">(C247*M247)</f>
        <v>0</v>
      </c>
      <c r="S247" s="92" t="e">
        <f t="shared" ref="S247:S253" si="226">(C247-T247-U247)*N247</f>
        <v>#REF!</v>
      </c>
      <c r="T247" s="3" t="e">
        <f>#REF!</f>
        <v>#REF!</v>
      </c>
      <c r="U247" s="3" t="e">
        <f>#REF!*D247</f>
        <v>#REF!</v>
      </c>
      <c r="V247" s="3">
        <f t="shared" ref="V247:V253" si="227">C247*0.06</f>
        <v>21.599999999999998</v>
      </c>
      <c r="W247" s="37" t="e">
        <f t="shared" ref="W247:W253" si="228">SUM(O247:V247)</f>
        <v>#REF!</v>
      </c>
      <c r="X247" s="60" t="e">
        <f>#REF!</f>
        <v>#REF!</v>
      </c>
      <c r="Y247" s="37" t="e">
        <f t="shared" ref="Y247:Y253" si="229">O247*X247</f>
        <v>#REF!</v>
      </c>
      <c r="Z247" s="16" t="e">
        <f t="shared" ref="Z247:Z253" si="230">W247+Y247</f>
        <v>#REF!</v>
      </c>
      <c r="AA247" s="36" t="e">
        <f t="shared" ref="AA247:AA253" si="231">(C247-Z247)/Z247</f>
        <v>#REF!</v>
      </c>
      <c r="AC247" s="16" t="e">
        <f t="shared" ref="AC247:AC253" si="232">AD247+AE247+AF247</f>
        <v>#REF!</v>
      </c>
      <c r="AD247" s="3" t="e">
        <f t="shared" ref="AD247:AE253" si="233">T247</f>
        <v>#REF!</v>
      </c>
      <c r="AE247" s="97" t="e">
        <f t="shared" si="233"/>
        <v>#REF!</v>
      </c>
      <c r="AF247" s="97" t="e">
        <f t="shared" ref="AF247:AF253" si="234">(C247-Z247)*0.15</f>
        <v>#REF!</v>
      </c>
      <c r="AG247" s="3" t="e">
        <f t="shared" ref="AG247:AG253" si="235">AE247+AF247</f>
        <v>#REF!</v>
      </c>
      <c r="AH247" s="16" t="e">
        <f t="shared" ref="AH247:AH253" si="236">AI247-AC247</f>
        <v>#REF!</v>
      </c>
      <c r="AI247" s="16">
        <f t="shared" ref="AI247:AI253" si="237">C247</f>
        <v>360</v>
      </c>
      <c r="AK247" s="3">
        <f t="shared" ref="AK247:AK253" si="238">CEILING(AL247,5)</f>
        <v>255</v>
      </c>
      <c r="AL247" s="204">
        <f t="shared" ref="AL247:AL253" si="239">C247*0.7</f>
        <v>251.99999999999997</v>
      </c>
    </row>
    <row r="248" spans="1:47" ht="13.5" hidden="1" outlineLevel="1" x14ac:dyDescent="0.15">
      <c r="A248" s="17">
        <v>5024</v>
      </c>
      <c r="B248" s="20" t="s">
        <v>320</v>
      </c>
      <c r="C248" s="16">
        <v>640</v>
      </c>
      <c r="D248" s="3">
        <v>20</v>
      </c>
      <c r="E248" s="3"/>
      <c r="F248" s="102"/>
      <c r="G248" s="104">
        <v>110</v>
      </c>
      <c r="H248" s="104" t="s">
        <v>480</v>
      </c>
      <c r="I248" s="21">
        <f t="shared" si="221"/>
        <v>17940</v>
      </c>
      <c r="J248" s="3">
        <v>21000</v>
      </c>
      <c r="K248" s="15"/>
      <c r="L248" s="15">
        <v>0.3</v>
      </c>
      <c r="M248" s="58"/>
      <c r="N248" s="58">
        <v>0.03</v>
      </c>
      <c r="O248" s="92">
        <f t="shared" si="222"/>
        <v>23.411371237458198</v>
      </c>
      <c r="P248" s="92" t="e">
        <f t="shared" si="223"/>
        <v>#REF!</v>
      </c>
      <c r="Q248" s="92" t="e">
        <f t="shared" si="224"/>
        <v>#REF!</v>
      </c>
      <c r="R248" s="92">
        <f t="shared" si="225"/>
        <v>0</v>
      </c>
      <c r="S248" s="92" t="e">
        <f t="shared" si="226"/>
        <v>#REF!</v>
      </c>
      <c r="T248" s="3" t="e">
        <f>#REF!</f>
        <v>#REF!</v>
      </c>
      <c r="U248" s="3" t="e">
        <f>#REF!*D248</f>
        <v>#REF!</v>
      </c>
      <c r="V248" s="3">
        <f t="shared" si="227"/>
        <v>38.4</v>
      </c>
      <c r="W248" s="37" t="e">
        <f t="shared" si="228"/>
        <v>#REF!</v>
      </c>
      <c r="X248" s="60" t="e">
        <f>#REF!</f>
        <v>#REF!</v>
      </c>
      <c r="Y248" s="37" t="e">
        <f t="shared" si="229"/>
        <v>#REF!</v>
      </c>
      <c r="Z248" s="16" t="e">
        <f t="shared" si="230"/>
        <v>#REF!</v>
      </c>
      <c r="AA248" s="36" t="e">
        <f t="shared" si="231"/>
        <v>#REF!</v>
      </c>
      <c r="AC248" s="16" t="e">
        <f t="shared" si="232"/>
        <v>#REF!</v>
      </c>
      <c r="AD248" s="3" t="e">
        <f t="shared" si="233"/>
        <v>#REF!</v>
      </c>
      <c r="AE248" s="97" t="e">
        <f t="shared" si="233"/>
        <v>#REF!</v>
      </c>
      <c r="AF248" s="97" t="e">
        <f t="shared" si="234"/>
        <v>#REF!</v>
      </c>
      <c r="AG248" s="3" t="e">
        <f t="shared" si="235"/>
        <v>#REF!</v>
      </c>
      <c r="AH248" s="16" t="e">
        <f t="shared" si="236"/>
        <v>#REF!</v>
      </c>
      <c r="AI248" s="16">
        <f t="shared" si="237"/>
        <v>640</v>
      </c>
      <c r="AK248" s="3">
        <f t="shared" si="238"/>
        <v>450</v>
      </c>
      <c r="AL248" s="204">
        <f t="shared" si="239"/>
        <v>448</v>
      </c>
    </row>
    <row r="249" spans="1:47" ht="13.5" hidden="1" outlineLevel="1" x14ac:dyDescent="0.15">
      <c r="A249" s="26">
        <v>5012</v>
      </c>
      <c r="B249" s="20" t="s">
        <v>43</v>
      </c>
      <c r="C249" s="16">
        <v>450</v>
      </c>
      <c r="D249" s="3">
        <v>20</v>
      </c>
      <c r="E249" s="3">
        <v>10</v>
      </c>
      <c r="F249" s="103" t="s">
        <v>159</v>
      </c>
      <c r="G249" s="104">
        <v>110</v>
      </c>
      <c r="H249" s="104" t="s">
        <v>480</v>
      </c>
      <c r="I249" s="21">
        <f t="shared" si="221"/>
        <v>17940</v>
      </c>
      <c r="J249" s="3">
        <v>21000</v>
      </c>
      <c r="K249" s="15"/>
      <c r="L249" s="15">
        <v>0.3</v>
      </c>
      <c r="M249" s="58"/>
      <c r="N249" s="58">
        <v>0.03</v>
      </c>
      <c r="O249" s="92">
        <f t="shared" si="222"/>
        <v>23.411371237458198</v>
      </c>
      <c r="P249" s="92" t="e">
        <f t="shared" si="223"/>
        <v>#REF!</v>
      </c>
      <c r="Q249" s="92" t="e">
        <f t="shared" si="224"/>
        <v>#REF!</v>
      </c>
      <c r="R249" s="92">
        <f t="shared" si="225"/>
        <v>0</v>
      </c>
      <c r="S249" s="92" t="e">
        <f t="shared" si="226"/>
        <v>#REF!</v>
      </c>
      <c r="T249" s="3" t="e">
        <f>#REF!</f>
        <v>#REF!</v>
      </c>
      <c r="U249" s="3" t="e">
        <f>#REF!*D249</f>
        <v>#REF!</v>
      </c>
      <c r="V249" s="3">
        <f t="shared" si="227"/>
        <v>27</v>
      </c>
      <c r="W249" s="37" t="e">
        <f t="shared" si="228"/>
        <v>#REF!</v>
      </c>
      <c r="X249" s="60" t="e">
        <f>#REF!</f>
        <v>#REF!</v>
      </c>
      <c r="Y249" s="37" t="e">
        <f t="shared" si="229"/>
        <v>#REF!</v>
      </c>
      <c r="Z249" s="16" t="e">
        <f t="shared" si="230"/>
        <v>#REF!</v>
      </c>
      <c r="AA249" s="36" t="e">
        <f t="shared" si="231"/>
        <v>#REF!</v>
      </c>
      <c r="AC249" s="16" t="e">
        <f t="shared" si="232"/>
        <v>#REF!</v>
      </c>
      <c r="AD249" s="3" t="e">
        <f t="shared" si="233"/>
        <v>#REF!</v>
      </c>
      <c r="AE249" s="97" t="e">
        <f t="shared" si="233"/>
        <v>#REF!</v>
      </c>
      <c r="AF249" s="97" t="e">
        <f t="shared" si="234"/>
        <v>#REF!</v>
      </c>
      <c r="AG249" s="3" t="e">
        <f t="shared" si="235"/>
        <v>#REF!</v>
      </c>
      <c r="AH249" s="16" t="e">
        <f t="shared" si="236"/>
        <v>#REF!</v>
      </c>
      <c r="AI249" s="16">
        <f t="shared" si="237"/>
        <v>450</v>
      </c>
      <c r="AK249" s="3">
        <f t="shared" si="238"/>
        <v>315</v>
      </c>
      <c r="AL249" s="204">
        <f t="shared" si="239"/>
        <v>315</v>
      </c>
    </row>
    <row r="250" spans="1:47" ht="13.5" hidden="1" outlineLevel="1" x14ac:dyDescent="0.15">
      <c r="A250" s="26">
        <v>5013</v>
      </c>
      <c r="B250" s="20" t="s">
        <v>241</v>
      </c>
      <c r="C250" s="16">
        <v>450</v>
      </c>
      <c r="D250" s="3">
        <v>20</v>
      </c>
      <c r="E250" s="3">
        <v>10</v>
      </c>
      <c r="F250" s="103" t="s">
        <v>157</v>
      </c>
      <c r="G250" s="104">
        <v>110</v>
      </c>
      <c r="H250" s="104" t="s">
        <v>480</v>
      </c>
      <c r="I250" s="21">
        <f t="shared" si="221"/>
        <v>17940</v>
      </c>
      <c r="J250" s="3">
        <v>21000</v>
      </c>
      <c r="K250" s="15"/>
      <c r="L250" s="15">
        <v>0.3</v>
      </c>
      <c r="M250" s="58"/>
      <c r="N250" s="58">
        <v>0.03</v>
      </c>
      <c r="O250" s="92">
        <f t="shared" si="222"/>
        <v>23.411371237458198</v>
      </c>
      <c r="P250" s="92" t="e">
        <f t="shared" si="223"/>
        <v>#REF!</v>
      </c>
      <c r="Q250" s="92" t="e">
        <f t="shared" si="224"/>
        <v>#REF!</v>
      </c>
      <c r="R250" s="92">
        <f t="shared" si="225"/>
        <v>0</v>
      </c>
      <c r="S250" s="92" t="e">
        <f t="shared" si="226"/>
        <v>#REF!</v>
      </c>
      <c r="T250" s="3" t="e">
        <f>#REF!</f>
        <v>#REF!</v>
      </c>
      <c r="U250" s="3" t="e">
        <f>#REF!*D250</f>
        <v>#REF!</v>
      </c>
      <c r="V250" s="3">
        <f t="shared" si="227"/>
        <v>27</v>
      </c>
      <c r="W250" s="37" t="e">
        <f t="shared" si="228"/>
        <v>#REF!</v>
      </c>
      <c r="X250" s="60" t="e">
        <f>#REF!</f>
        <v>#REF!</v>
      </c>
      <c r="Y250" s="37" t="e">
        <f t="shared" si="229"/>
        <v>#REF!</v>
      </c>
      <c r="Z250" s="16" t="e">
        <f t="shared" si="230"/>
        <v>#REF!</v>
      </c>
      <c r="AA250" s="36" t="e">
        <f t="shared" si="231"/>
        <v>#REF!</v>
      </c>
      <c r="AC250" s="16" t="e">
        <f t="shared" si="232"/>
        <v>#REF!</v>
      </c>
      <c r="AD250" s="3" t="e">
        <f t="shared" si="233"/>
        <v>#REF!</v>
      </c>
      <c r="AE250" s="97" t="e">
        <f t="shared" si="233"/>
        <v>#REF!</v>
      </c>
      <c r="AF250" s="97" t="e">
        <f t="shared" si="234"/>
        <v>#REF!</v>
      </c>
      <c r="AG250" s="3" t="e">
        <f t="shared" si="235"/>
        <v>#REF!</v>
      </c>
      <c r="AH250" s="16" t="e">
        <f t="shared" si="236"/>
        <v>#REF!</v>
      </c>
      <c r="AI250" s="16">
        <f t="shared" si="237"/>
        <v>450</v>
      </c>
      <c r="AK250" s="3">
        <f t="shared" si="238"/>
        <v>315</v>
      </c>
      <c r="AL250" s="204">
        <f t="shared" si="239"/>
        <v>315</v>
      </c>
    </row>
    <row r="251" spans="1:47" ht="25.5" hidden="1" outlineLevel="1" x14ac:dyDescent="0.15">
      <c r="A251" s="26">
        <v>5015</v>
      </c>
      <c r="B251" s="20" t="s">
        <v>242</v>
      </c>
      <c r="C251" s="16">
        <v>450</v>
      </c>
      <c r="D251" s="3">
        <v>15</v>
      </c>
      <c r="E251" s="3"/>
      <c r="F251" s="102"/>
      <c r="G251" s="104">
        <v>110</v>
      </c>
      <c r="H251" s="104" t="s">
        <v>480</v>
      </c>
      <c r="I251" s="21">
        <f t="shared" si="221"/>
        <v>17940</v>
      </c>
      <c r="J251" s="3">
        <v>21000</v>
      </c>
      <c r="K251" s="15"/>
      <c r="L251" s="15">
        <v>0.3</v>
      </c>
      <c r="M251" s="58"/>
      <c r="N251" s="58">
        <v>0.03</v>
      </c>
      <c r="O251" s="92">
        <f t="shared" si="222"/>
        <v>17.558528428093648</v>
      </c>
      <c r="P251" s="92" t="e">
        <f t="shared" si="223"/>
        <v>#REF!</v>
      </c>
      <c r="Q251" s="92" t="e">
        <f t="shared" si="224"/>
        <v>#REF!</v>
      </c>
      <c r="R251" s="92">
        <f t="shared" si="225"/>
        <v>0</v>
      </c>
      <c r="S251" s="92" t="e">
        <f t="shared" si="226"/>
        <v>#REF!</v>
      </c>
      <c r="T251" s="3" t="e">
        <f>#REF!</f>
        <v>#REF!</v>
      </c>
      <c r="U251" s="3" t="e">
        <f>#REF!*D251</f>
        <v>#REF!</v>
      </c>
      <c r="V251" s="3">
        <f t="shared" si="227"/>
        <v>27</v>
      </c>
      <c r="W251" s="37" t="e">
        <f t="shared" si="228"/>
        <v>#REF!</v>
      </c>
      <c r="X251" s="60" t="e">
        <f>#REF!</f>
        <v>#REF!</v>
      </c>
      <c r="Y251" s="37" t="e">
        <f t="shared" si="229"/>
        <v>#REF!</v>
      </c>
      <c r="Z251" s="16" t="e">
        <f t="shared" si="230"/>
        <v>#REF!</v>
      </c>
      <c r="AA251" s="36" t="e">
        <f t="shared" si="231"/>
        <v>#REF!</v>
      </c>
      <c r="AC251" s="16" t="e">
        <f t="shared" si="232"/>
        <v>#REF!</v>
      </c>
      <c r="AD251" s="3" t="e">
        <f t="shared" si="233"/>
        <v>#REF!</v>
      </c>
      <c r="AE251" s="97" t="e">
        <f t="shared" si="233"/>
        <v>#REF!</v>
      </c>
      <c r="AF251" s="97" t="e">
        <f t="shared" si="234"/>
        <v>#REF!</v>
      </c>
      <c r="AG251" s="3" t="e">
        <f t="shared" si="235"/>
        <v>#REF!</v>
      </c>
      <c r="AH251" s="16" t="e">
        <f t="shared" si="236"/>
        <v>#REF!</v>
      </c>
      <c r="AI251" s="16">
        <f t="shared" si="237"/>
        <v>450</v>
      </c>
      <c r="AK251" s="3">
        <f t="shared" si="238"/>
        <v>315</v>
      </c>
      <c r="AL251" s="204">
        <f t="shared" si="239"/>
        <v>315</v>
      </c>
    </row>
    <row r="252" spans="1:47" ht="13.5" hidden="1" outlineLevel="1" x14ac:dyDescent="0.15">
      <c r="A252" s="26">
        <v>5018</v>
      </c>
      <c r="B252" s="20" t="s">
        <v>210</v>
      </c>
      <c r="C252" s="16">
        <v>500</v>
      </c>
      <c r="D252" s="3">
        <v>20</v>
      </c>
      <c r="E252" s="3">
        <v>10</v>
      </c>
      <c r="F252" s="103" t="s">
        <v>159</v>
      </c>
      <c r="G252" s="104">
        <v>110</v>
      </c>
      <c r="H252" s="104" t="s">
        <v>480</v>
      </c>
      <c r="I252" s="21">
        <f t="shared" si="221"/>
        <v>17940</v>
      </c>
      <c r="J252" s="3">
        <v>21000</v>
      </c>
      <c r="K252" s="15"/>
      <c r="L252" s="15">
        <v>0.3</v>
      </c>
      <c r="M252" s="58"/>
      <c r="N252" s="58">
        <v>0.03</v>
      </c>
      <c r="O252" s="92">
        <f t="shared" si="222"/>
        <v>23.411371237458198</v>
      </c>
      <c r="P252" s="92" t="e">
        <f t="shared" si="223"/>
        <v>#REF!</v>
      </c>
      <c r="Q252" s="92" t="e">
        <f t="shared" si="224"/>
        <v>#REF!</v>
      </c>
      <c r="R252" s="92">
        <f t="shared" si="225"/>
        <v>0</v>
      </c>
      <c r="S252" s="92" t="e">
        <f t="shared" si="226"/>
        <v>#REF!</v>
      </c>
      <c r="T252" s="3" t="e">
        <f>#REF!</f>
        <v>#REF!</v>
      </c>
      <c r="U252" s="3" t="e">
        <f>#REF!*D252</f>
        <v>#REF!</v>
      </c>
      <c r="V252" s="3">
        <f t="shared" si="227"/>
        <v>30</v>
      </c>
      <c r="W252" s="37" t="e">
        <f t="shared" si="228"/>
        <v>#REF!</v>
      </c>
      <c r="X252" s="60" t="e">
        <f>#REF!</f>
        <v>#REF!</v>
      </c>
      <c r="Y252" s="37" t="e">
        <f t="shared" si="229"/>
        <v>#REF!</v>
      </c>
      <c r="Z252" s="16" t="e">
        <f t="shared" si="230"/>
        <v>#REF!</v>
      </c>
      <c r="AA252" s="36" t="e">
        <f t="shared" si="231"/>
        <v>#REF!</v>
      </c>
      <c r="AC252" s="16" t="e">
        <f t="shared" si="232"/>
        <v>#REF!</v>
      </c>
      <c r="AD252" s="3" t="e">
        <f t="shared" si="233"/>
        <v>#REF!</v>
      </c>
      <c r="AE252" s="97" t="e">
        <f t="shared" si="233"/>
        <v>#REF!</v>
      </c>
      <c r="AF252" s="97" t="e">
        <f t="shared" si="234"/>
        <v>#REF!</v>
      </c>
      <c r="AG252" s="3" t="e">
        <f t="shared" si="235"/>
        <v>#REF!</v>
      </c>
      <c r="AH252" s="16" t="e">
        <f t="shared" si="236"/>
        <v>#REF!</v>
      </c>
      <c r="AI252" s="16">
        <f t="shared" si="237"/>
        <v>500</v>
      </c>
      <c r="AK252" s="3">
        <f t="shared" si="238"/>
        <v>350</v>
      </c>
      <c r="AL252" s="204">
        <f t="shared" si="239"/>
        <v>350</v>
      </c>
    </row>
    <row r="253" spans="1:47" ht="25.5" hidden="1" outlineLevel="1" x14ac:dyDescent="0.15">
      <c r="A253" s="26">
        <v>5010</v>
      </c>
      <c r="B253" s="20" t="s">
        <v>828</v>
      </c>
      <c r="C253" s="16">
        <v>570</v>
      </c>
      <c r="D253" s="3">
        <v>15</v>
      </c>
      <c r="E253" s="3"/>
      <c r="F253" s="102"/>
      <c r="G253" s="104">
        <v>110</v>
      </c>
      <c r="H253" s="104" t="s">
        <v>480</v>
      </c>
      <c r="I253" s="21">
        <f t="shared" si="221"/>
        <v>17940</v>
      </c>
      <c r="J253" s="3">
        <v>21000</v>
      </c>
      <c r="K253" s="15"/>
      <c r="L253" s="15">
        <v>0.3</v>
      </c>
      <c r="M253" s="58"/>
      <c r="N253" s="58">
        <v>0.03</v>
      </c>
      <c r="O253" s="92">
        <f t="shared" si="222"/>
        <v>17.558528428093648</v>
      </c>
      <c r="P253" s="92" t="e">
        <f t="shared" si="223"/>
        <v>#REF!</v>
      </c>
      <c r="Q253" s="92" t="e">
        <f t="shared" si="224"/>
        <v>#REF!</v>
      </c>
      <c r="R253" s="92">
        <f t="shared" si="225"/>
        <v>0</v>
      </c>
      <c r="S253" s="92" t="e">
        <f t="shared" si="226"/>
        <v>#REF!</v>
      </c>
      <c r="T253" s="3" t="e">
        <f>#REF!</f>
        <v>#REF!</v>
      </c>
      <c r="U253" s="3" t="e">
        <f>#REF!*D253</f>
        <v>#REF!</v>
      </c>
      <c r="V253" s="3">
        <f t="shared" si="227"/>
        <v>34.199999999999996</v>
      </c>
      <c r="W253" s="37" t="e">
        <f t="shared" si="228"/>
        <v>#REF!</v>
      </c>
      <c r="X253" s="60" t="e">
        <f>#REF!</f>
        <v>#REF!</v>
      </c>
      <c r="Y253" s="37" t="e">
        <f t="shared" si="229"/>
        <v>#REF!</v>
      </c>
      <c r="Z253" s="16" t="e">
        <f t="shared" si="230"/>
        <v>#REF!</v>
      </c>
      <c r="AA253" s="36" t="e">
        <f t="shared" si="231"/>
        <v>#REF!</v>
      </c>
      <c r="AC253" s="16" t="e">
        <f t="shared" si="232"/>
        <v>#REF!</v>
      </c>
      <c r="AD253" s="3" t="e">
        <f t="shared" si="233"/>
        <v>#REF!</v>
      </c>
      <c r="AE253" s="97" t="e">
        <f t="shared" si="233"/>
        <v>#REF!</v>
      </c>
      <c r="AF253" s="97" t="e">
        <f t="shared" si="234"/>
        <v>#REF!</v>
      </c>
      <c r="AG253" s="3" t="e">
        <f t="shared" si="235"/>
        <v>#REF!</v>
      </c>
      <c r="AH253" s="16" t="e">
        <f t="shared" si="236"/>
        <v>#REF!</v>
      </c>
      <c r="AI253" s="16">
        <f t="shared" si="237"/>
        <v>570</v>
      </c>
      <c r="AK253" s="3">
        <f t="shared" si="238"/>
        <v>400</v>
      </c>
      <c r="AL253" s="204">
        <f t="shared" si="239"/>
        <v>399</v>
      </c>
    </row>
    <row r="254" spans="1:47" s="12" customFormat="1" ht="13.5" hidden="1" outlineLevel="1" x14ac:dyDescent="0.15">
      <c r="A254" s="25"/>
      <c r="B254" s="56" t="s">
        <v>322</v>
      </c>
      <c r="C254" s="199"/>
      <c r="D254" s="56"/>
      <c r="E254" s="56"/>
      <c r="F254" s="128"/>
      <c r="G254" s="137"/>
      <c r="H254" s="137"/>
      <c r="I254" s="5"/>
      <c r="J254" s="57"/>
      <c r="K254" s="7"/>
      <c r="L254" s="7"/>
      <c r="M254" s="64"/>
      <c r="N254" s="64"/>
      <c r="O254" s="8"/>
      <c r="P254" s="8"/>
      <c r="Q254" s="8"/>
      <c r="R254" s="8"/>
      <c r="S254" s="8"/>
      <c r="T254" s="6"/>
      <c r="U254" s="6"/>
      <c r="V254" s="6"/>
      <c r="W254" s="5"/>
      <c r="X254" s="5"/>
      <c r="Y254" s="5"/>
      <c r="Z254" s="5"/>
      <c r="AA254" s="10"/>
      <c r="AB254" s="11"/>
      <c r="AC254" s="199"/>
      <c r="AD254" s="57"/>
      <c r="AE254" s="96"/>
      <c r="AF254" s="96"/>
      <c r="AG254" s="57"/>
      <c r="AH254" s="199"/>
      <c r="AI254" s="199"/>
      <c r="AK254" s="57"/>
      <c r="AL254" s="204"/>
      <c r="AM254" s="180"/>
      <c r="AN254" s="180"/>
      <c r="AO254" s="182"/>
      <c r="AQ254" s="177"/>
      <c r="AR254" s="185"/>
      <c r="AT254" s="177"/>
      <c r="AU254" s="185"/>
    </row>
    <row r="255" spans="1:47" ht="13.5" hidden="1" outlineLevel="1" x14ac:dyDescent="0.15">
      <c r="A255" s="17">
        <v>5025</v>
      </c>
      <c r="B255" s="20" t="s">
        <v>323</v>
      </c>
      <c r="C255" s="16">
        <v>5440</v>
      </c>
      <c r="D255" s="3">
        <v>45</v>
      </c>
      <c r="E255" s="3">
        <v>15</v>
      </c>
      <c r="F255" s="103" t="s">
        <v>158</v>
      </c>
      <c r="G255" s="104">
        <v>110</v>
      </c>
      <c r="H255" s="104" t="s">
        <v>480</v>
      </c>
      <c r="I255" s="21">
        <f t="shared" ref="I255:I275" si="240">((247*12)+(52*7)+(52*5))*60/12</f>
        <v>17940</v>
      </c>
      <c r="J255" s="3">
        <v>21000</v>
      </c>
      <c r="K255" s="15"/>
      <c r="L255" s="15">
        <v>0.3</v>
      </c>
      <c r="M255" s="58"/>
      <c r="N255" s="58">
        <v>0.03</v>
      </c>
      <c r="O255" s="92">
        <f t="shared" ref="O255:O275" si="241">J255/I255*D255</f>
        <v>52.675585284280942</v>
      </c>
      <c r="P255" s="92" t="e">
        <f t="shared" ref="P255:P275" si="242">(C255-T255-U255)*K255</f>
        <v>#REF!</v>
      </c>
      <c r="Q255" s="92" t="e">
        <f t="shared" ref="Q255:Q275" si="243">(C255-T255-U255)*L255</f>
        <v>#REF!</v>
      </c>
      <c r="R255" s="92">
        <f t="shared" ref="R255:R275" si="244">(C255*M255)</f>
        <v>0</v>
      </c>
      <c r="S255" s="92" t="e">
        <f t="shared" ref="S255:S275" si="245">(C255-T255-U255)*N255</f>
        <v>#REF!</v>
      </c>
      <c r="T255" s="3" t="e">
        <f>#REF!</f>
        <v>#REF!</v>
      </c>
      <c r="U255" s="3" t="e">
        <f>#REF!*D255</f>
        <v>#REF!</v>
      </c>
      <c r="V255" s="3">
        <f t="shared" ref="V255:V275" si="246">C255*0.06</f>
        <v>326.39999999999998</v>
      </c>
      <c r="W255" s="37" t="e">
        <f t="shared" ref="W255:W275" si="247">SUM(O255:V255)</f>
        <v>#REF!</v>
      </c>
      <c r="X255" s="60" t="e">
        <f>#REF!</f>
        <v>#REF!</v>
      </c>
      <c r="Y255" s="37" t="e">
        <f t="shared" ref="Y255:Y275" si="248">O255*X255</f>
        <v>#REF!</v>
      </c>
      <c r="Z255" s="16" t="e">
        <f t="shared" ref="Z255:Z275" si="249">W255+Y255</f>
        <v>#REF!</v>
      </c>
      <c r="AA255" s="36" t="e">
        <f t="shared" ref="AA255:AA275" si="250">(C255-Z255)/Z255</f>
        <v>#REF!</v>
      </c>
      <c r="AC255" s="16" t="e">
        <f t="shared" ref="AC255:AC275" si="251">AD255+AE255+AF255</f>
        <v>#REF!</v>
      </c>
      <c r="AD255" s="3" t="e">
        <f t="shared" ref="AD255:AE275" si="252">T255</f>
        <v>#REF!</v>
      </c>
      <c r="AE255" s="97" t="e">
        <f t="shared" si="252"/>
        <v>#REF!</v>
      </c>
      <c r="AF255" s="97" t="e">
        <f t="shared" ref="AF255:AF275" si="253">(C255-Z255)*0.15</f>
        <v>#REF!</v>
      </c>
      <c r="AG255" s="3" t="e">
        <f t="shared" ref="AG255:AG275" si="254">AE255+AF255</f>
        <v>#REF!</v>
      </c>
      <c r="AH255" s="16" t="e">
        <f t="shared" ref="AH255:AH275" si="255">AI255-AC255</f>
        <v>#REF!</v>
      </c>
      <c r="AI255" s="16">
        <f t="shared" ref="AI255:AI275" si="256">C255</f>
        <v>5440</v>
      </c>
      <c r="AK255" s="3">
        <f t="shared" ref="AK255:AK275" si="257">CEILING(AL255,5)</f>
        <v>3810</v>
      </c>
      <c r="AL255" s="204">
        <f t="shared" ref="AL255:AL275" si="258">C255*0.7</f>
        <v>3807.9999999999995</v>
      </c>
    </row>
    <row r="256" spans="1:47" ht="13.5" hidden="1" outlineLevel="1" x14ac:dyDescent="0.15">
      <c r="A256" s="17">
        <v>5026</v>
      </c>
      <c r="B256" s="20" t="s">
        <v>324</v>
      </c>
      <c r="C256" s="16">
        <v>700</v>
      </c>
      <c r="D256" s="3">
        <v>20</v>
      </c>
      <c r="E256" s="3"/>
      <c r="F256" s="102"/>
      <c r="G256" s="104">
        <v>110</v>
      </c>
      <c r="H256" s="104" t="s">
        <v>480</v>
      </c>
      <c r="I256" s="21">
        <f t="shared" si="240"/>
        <v>17940</v>
      </c>
      <c r="J256" s="3">
        <v>21000</v>
      </c>
      <c r="K256" s="15"/>
      <c r="L256" s="15">
        <v>0.3</v>
      </c>
      <c r="M256" s="58"/>
      <c r="N256" s="58">
        <v>0.03</v>
      </c>
      <c r="O256" s="92">
        <f t="shared" si="241"/>
        <v>23.411371237458198</v>
      </c>
      <c r="P256" s="92" t="e">
        <f t="shared" si="242"/>
        <v>#REF!</v>
      </c>
      <c r="Q256" s="92" t="e">
        <f t="shared" si="243"/>
        <v>#REF!</v>
      </c>
      <c r="R256" s="92">
        <f t="shared" si="244"/>
        <v>0</v>
      </c>
      <c r="S256" s="92" t="e">
        <f t="shared" si="245"/>
        <v>#REF!</v>
      </c>
      <c r="T256" s="3" t="e">
        <f>#REF!</f>
        <v>#REF!</v>
      </c>
      <c r="U256" s="3" t="e">
        <f>#REF!*D256</f>
        <v>#REF!</v>
      </c>
      <c r="V256" s="3">
        <f t="shared" si="246"/>
        <v>42</v>
      </c>
      <c r="W256" s="37" t="e">
        <f t="shared" si="247"/>
        <v>#REF!</v>
      </c>
      <c r="X256" s="60" t="e">
        <f>#REF!</f>
        <v>#REF!</v>
      </c>
      <c r="Y256" s="37" t="e">
        <f t="shared" si="248"/>
        <v>#REF!</v>
      </c>
      <c r="Z256" s="16" t="e">
        <f t="shared" si="249"/>
        <v>#REF!</v>
      </c>
      <c r="AA256" s="36" t="e">
        <f t="shared" si="250"/>
        <v>#REF!</v>
      </c>
      <c r="AC256" s="16" t="e">
        <f t="shared" si="251"/>
        <v>#REF!</v>
      </c>
      <c r="AD256" s="3" t="e">
        <f t="shared" si="252"/>
        <v>#REF!</v>
      </c>
      <c r="AE256" s="97" t="e">
        <f t="shared" si="252"/>
        <v>#REF!</v>
      </c>
      <c r="AF256" s="97" t="e">
        <f t="shared" si="253"/>
        <v>#REF!</v>
      </c>
      <c r="AG256" s="3" t="e">
        <f t="shared" si="254"/>
        <v>#REF!</v>
      </c>
      <c r="AH256" s="16" t="e">
        <f t="shared" si="255"/>
        <v>#REF!</v>
      </c>
      <c r="AI256" s="16">
        <f t="shared" si="256"/>
        <v>700</v>
      </c>
      <c r="AK256" s="3">
        <f t="shared" si="257"/>
        <v>490</v>
      </c>
      <c r="AL256" s="204">
        <f t="shared" si="258"/>
        <v>489.99999999999994</v>
      </c>
    </row>
    <row r="257" spans="1:38" ht="25.5" hidden="1" outlineLevel="1" x14ac:dyDescent="0.15">
      <c r="A257" s="26">
        <v>5011</v>
      </c>
      <c r="B257" s="20" t="s">
        <v>42</v>
      </c>
      <c r="C257" s="16">
        <v>5440</v>
      </c>
      <c r="D257" s="3">
        <v>30</v>
      </c>
      <c r="E257" s="3">
        <v>5</v>
      </c>
      <c r="F257" s="103" t="s">
        <v>158</v>
      </c>
      <c r="G257" s="104">
        <v>110</v>
      </c>
      <c r="H257" s="104" t="s">
        <v>480</v>
      </c>
      <c r="I257" s="21">
        <f t="shared" si="240"/>
        <v>17940</v>
      </c>
      <c r="J257" s="3">
        <v>21000</v>
      </c>
      <c r="K257" s="15"/>
      <c r="L257" s="15">
        <v>0.3</v>
      </c>
      <c r="M257" s="58"/>
      <c r="N257" s="58">
        <v>0.03</v>
      </c>
      <c r="O257" s="92">
        <f t="shared" si="241"/>
        <v>35.117056856187297</v>
      </c>
      <c r="P257" s="92" t="e">
        <f t="shared" si="242"/>
        <v>#REF!</v>
      </c>
      <c r="Q257" s="92" t="e">
        <f t="shared" si="243"/>
        <v>#REF!</v>
      </c>
      <c r="R257" s="92">
        <f t="shared" si="244"/>
        <v>0</v>
      </c>
      <c r="S257" s="92" t="e">
        <f t="shared" si="245"/>
        <v>#REF!</v>
      </c>
      <c r="T257" s="3" t="e">
        <f>#REF!</f>
        <v>#REF!</v>
      </c>
      <c r="U257" s="3" t="e">
        <f>#REF!*D257</f>
        <v>#REF!</v>
      </c>
      <c r="V257" s="3">
        <f t="shared" si="246"/>
        <v>326.39999999999998</v>
      </c>
      <c r="W257" s="37" t="e">
        <f t="shared" si="247"/>
        <v>#REF!</v>
      </c>
      <c r="X257" s="60" t="e">
        <f>#REF!</f>
        <v>#REF!</v>
      </c>
      <c r="Y257" s="37" t="e">
        <f t="shared" si="248"/>
        <v>#REF!</v>
      </c>
      <c r="Z257" s="16" t="e">
        <f t="shared" si="249"/>
        <v>#REF!</v>
      </c>
      <c r="AA257" s="36" t="e">
        <f t="shared" si="250"/>
        <v>#REF!</v>
      </c>
      <c r="AC257" s="16" t="e">
        <f t="shared" si="251"/>
        <v>#REF!</v>
      </c>
      <c r="AD257" s="3" t="e">
        <f t="shared" si="252"/>
        <v>#REF!</v>
      </c>
      <c r="AE257" s="97" t="e">
        <f t="shared" si="252"/>
        <v>#REF!</v>
      </c>
      <c r="AF257" s="97" t="e">
        <f t="shared" si="253"/>
        <v>#REF!</v>
      </c>
      <c r="AG257" s="3" t="e">
        <f t="shared" si="254"/>
        <v>#REF!</v>
      </c>
      <c r="AH257" s="16" t="e">
        <f t="shared" si="255"/>
        <v>#REF!</v>
      </c>
      <c r="AI257" s="16">
        <f t="shared" si="256"/>
        <v>5440</v>
      </c>
      <c r="AK257" s="3">
        <f t="shared" si="257"/>
        <v>3810</v>
      </c>
      <c r="AL257" s="204">
        <f t="shared" si="258"/>
        <v>3807.9999999999995</v>
      </c>
    </row>
    <row r="258" spans="1:38" ht="25.5" hidden="1" outlineLevel="1" x14ac:dyDescent="0.15">
      <c r="A258" s="26">
        <v>5027</v>
      </c>
      <c r="B258" s="20" t="s">
        <v>325</v>
      </c>
      <c r="C258" s="16">
        <v>3800</v>
      </c>
      <c r="D258" s="3">
        <v>40</v>
      </c>
      <c r="E258" s="3">
        <v>10</v>
      </c>
      <c r="F258" s="103" t="s">
        <v>158</v>
      </c>
      <c r="G258" s="104">
        <v>110</v>
      </c>
      <c r="H258" s="104" t="s">
        <v>480</v>
      </c>
      <c r="I258" s="21">
        <f t="shared" si="240"/>
        <v>17940</v>
      </c>
      <c r="J258" s="3">
        <v>21000</v>
      </c>
      <c r="K258" s="15"/>
      <c r="L258" s="15">
        <v>0.3</v>
      </c>
      <c r="M258" s="58"/>
      <c r="N258" s="58">
        <v>0.03</v>
      </c>
      <c r="O258" s="92">
        <f t="shared" si="241"/>
        <v>46.822742474916396</v>
      </c>
      <c r="P258" s="92" t="e">
        <f t="shared" si="242"/>
        <v>#REF!</v>
      </c>
      <c r="Q258" s="92" t="e">
        <f t="shared" si="243"/>
        <v>#REF!</v>
      </c>
      <c r="R258" s="92">
        <f t="shared" si="244"/>
        <v>0</v>
      </c>
      <c r="S258" s="92" t="e">
        <f t="shared" si="245"/>
        <v>#REF!</v>
      </c>
      <c r="T258" s="3" t="e">
        <f>#REF!</f>
        <v>#REF!</v>
      </c>
      <c r="U258" s="3" t="e">
        <f>#REF!*D258</f>
        <v>#REF!</v>
      </c>
      <c r="V258" s="3">
        <f t="shared" si="246"/>
        <v>228</v>
      </c>
      <c r="W258" s="37" t="e">
        <f t="shared" si="247"/>
        <v>#REF!</v>
      </c>
      <c r="X258" s="60" t="e">
        <f>#REF!</f>
        <v>#REF!</v>
      </c>
      <c r="Y258" s="37" t="e">
        <f t="shared" si="248"/>
        <v>#REF!</v>
      </c>
      <c r="Z258" s="16" t="e">
        <f t="shared" si="249"/>
        <v>#REF!</v>
      </c>
      <c r="AA258" s="36" t="e">
        <f t="shared" si="250"/>
        <v>#REF!</v>
      </c>
      <c r="AC258" s="16" t="e">
        <f t="shared" si="251"/>
        <v>#REF!</v>
      </c>
      <c r="AD258" s="3" t="e">
        <f t="shared" si="252"/>
        <v>#REF!</v>
      </c>
      <c r="AE258" s="97" t="e">
        <f t="shared" si="252"/>
        <v>#REF!</v>
      </c>
      <c r="AF258" s="97" t="e">
        <f t="shared" si="253"/>
        <v>#REF!</v>
      </c>
      <c r="AG258" s="3" t="e">
        <f t="shared" si="254"/>
        <v>#REF!</v>
      </c>
      <c r="AH258" s="16" t="e">
        <f t="shared" si="255"/>
        <v>#REF!</v>
      </c>
      <c r="AI258" s="16">
        <f t="shared" si="256"/>
        <v>3800</v>
      </c>
      <c r="AK258" s="3">
        <f t="shared" si="257"/>
        <v>2660</v>
      </c>
      <c r="AL258" s="204">
        <f t="shared" si="258"/>
        <v>2660</v>
      </c>
    </row>
    <row r="259" spans="1:38" ht="25.5" hidden="1" outlineLevel="1" x14ac:dyDescent="0.15">
      <c r="A259" s="26">
        <v>5028</v>
      </c>
      <c r="B259" s="20" t="s">
        <v>326</v>
      </c>
      <c r="C259" s="16">
        <v>4800</v>
      </c>
      <c r="D259" s="3">
        <v>40</v>
      </c>
      <c r="E259" s="3">
        <v>10</v>
      </c>
      <c r="F259" s="103" t="s">
        <v>158</v>
      </c>
      <c r="G259" s="104">
        <v>110</v>
      </c>
      <c r="H259" s="104" t="s">
        <v>480</v>
      </c>
      <c r="I259" s="21">
        <f t="shared" si="240"/>
        <v>17940</v>
      </c>
      <c r="J259" s="3">
        <v>21000</v>
      </c>
      <c r="K259" s="15"/>
      <c r="L259" s="15">
        <v>0.3</v>
      </c>
      <c r="M259" s="58"/>
      <c r="N259" s="58">
        <v>0.03</v>
      </c>
      <c r="O259" s="92">
        <f t="shared" si="241"/>
        <v>46.822742474916396</v>
      </c>
      <c r="P259" s="92" t="e">
        <f t="shared" si="242"/>
        <v>#REF!</v>
      </c>
      <c r="Q259" s="92" t="e">
        <f t="shared" si="243"/>
        <v>#REF!</v>
      </c>
      <c r="R259" s="92">
        <f t="shared" si="244"/>
        <v>0</v>
      </c>
      <c r="S259" s="92" t="e">
        <f t="shared" si="245"/>
        <v>#REF!</v>
      </c>
      <c r="T259" s="3" t="e">
        <f>#REF!</f>
        <v>#REF!</v>
      </c>
      <c r="U259" s="3" t="e">
        <f>#REF!*D259</f>
        <v>#REF!</v>
      </c>
      <c r="V259" s="3">
        <f t="shared" si="246"/>
        <v>288</v>
      </c>
      <c r="W259" s="37" t="e">
        <f t="shared" si="247"/>
        <v>#REF!</v>
      </c>
      <c r="X259" s="60" t="e">
        <f>#REF!</f>
        <v>#REF!</v>
      </c>
      <c r="Y259" s="37" t="e">
        <f t="shared" si="248"/>
        <v>#REF!</v>
      </c>
      <c r="Z259" s="16" t="e">
        <f t="shared" si="249"/>
        <v>#REF!</v>
      </c>
      <c r="AA259" s="36" t="e">
        <f t="shared" si="250"/>
        <v>#REF!</v>
      </c>
      <c r="AC259" s="16" t="e">
        <f t="shared" si="251"/>
        <v>#REF!</v>
      </c>
      <c r="AD259" s="3" t="e">
        <f t="shared" si="252"/>
        <v>#REF!</v>
      </c>
      <c r="AE259" s="97" t="e">
        <f t="shared" si="252"/>
        <v>#REF!</v>
      </c>
      <c r="AF259" s="97" t="e">
        <f t="shared" si="253"/>
        <v>#REF!</v>
      </c>
      <c r="AG259" s="3" t="e">
        <f t="shared" si="254"/>
        <v>#REF!</v>
      </c>
      <c r="AH259" s="16" t="e">
        <f t="shared" si="255"/>
        <v>#REF!</v>
      </c>
      <c r="AI259" s="16">
        <f t="shared" si="256"/>
        <v>4800</v>
      </c>
      <c r="AK259" s="3">
        <f t="shared" si="257"/>
        <v>3360</v>
      </c>
      <c r="AL259" s="204">
        <f t="shared" si="258"/>
        <v>3360</v>
      </c>
    </row>
    <row r="260" spans="1:38" ht="13.5" hidden="1" outlineLevel="1" x14ac:dyDescent="0.15">
      <c r="A260" s="26">
        <v>5017</v>
      </c>
      <c r="B260" s="20" t="s">
        <v>211</v>
      </c>
      <c r="C260" s="16">
        <v>800</v>
      </c>
      <c r="D260" s="3">
        <v>15</v>
      </c>
      <c r="E260" s="3">
        <v>2</v>
      </c>
      <c r="F260" s="103" t="s">
        <v>158</v>
      </c>
      <c r="G260" s="104">
        <v>110</v>
      </c>
      <c r="H260" s="104" t="s">
        <v>480</v>
      </c>
      <c r="I260" s="21">
        <f t="shared" si="240"/>
        <v>17940</v>
      </c>
      <c r="J260" s="3">
        <v>21000</v>
      </c>
      <c r="K260" s="15"/>
      <c r="L260" s="15">
        <v>0.3</v>
      </c>
      <c r="M260" s="58"/>
      <c r="N260" s="58">
        <v>0.03</v>
      </c>
      <c r="O260" s="92">
        <f t="shared" si="241"/>
        <v>17.558528428093648</v>
      </c>
      <c r="P260" s="92" t="e">
        <f t="shared" si="242"/>
        <v>#REF!</v>
      </c>
      <c r="Q260" s="92" t="e">
        <f t="shared" si="243"/>
        <v>#REF!</v>
      </c>
      <c r="R260" s="92">
        <f t="shared" si="244"/>
        <v>0</v>
      </c>
      <c r="S260" s="92" t="e">
        <f t="shared" si="245"/>
        <v>#REF!</v>
      </c>
      <c r="T260" s="3" t="e">
        <f>#REF!</f>
        <v>#REF!</v>
      </c>
      <c r="U260" s="3" t="e">
        <f>#REF!*D260</f>
        <v>#REF!</v>
      </c>
      <c r="V260" s="3">
        <f t="shared" si="246"/>
        <v>48</v>
      </c>
      <c r="W260" s="37" t="e">
        <f t="shared" si="247"/>
        <v>#REF!</v>
      </c>
      <c r="X260" s="60" t="e">
        <f>#REF!</f>
        <v>#REF!</v>
      </c>
      <c r="Y260" s="37" t="e">
        <f t="shared" si="248"/>
        <v>#REF!</v>
      </c>
      <c r="Z260" s="16" t="e">
        <f t="shared" si="249"/>
        <v>#REF!</v>
      </c>
      <c r="AA260" s="36" t="e">
        <f t="shared" si="250"/>
        <v>#REF!</v>
      </c>
      <c r="AC260" s="16" t="e">
        <f t="shared" si="251"/>
        <v>#REF!</v>
      </c>
      <c r="AD260" s="3" t="e">
        <f t="shared" si="252"/>
        <v>#REF!</v>
      </c>
      <c r="AE260" s="97" t="e">
        <f t="shared" si="252"/>
        <v>#REF!</v>
      </c>
      <c r="AF260" s="97" t="e">
        <f t="shared" si="253"/>
        <v>#REF!</v>
      </c>
      <c r="AG260" s="3" t="e">
        <f t="shared" si="254"/>
        <v>#REF!</v>
      </c>
      <c r="AH260" s="16" t="e">
        <f t="shared" si="255"/>
        <v>#REF!</v>
      </c>
      <c r="AI260" s="16">
        <f t="shared" si="256"/>
        <v>800</v>
      </c>
      <c r="AK260" s="3">
        <f t="shared" si="257"/>
        <v>560</v>
      </c>
      <c r="AL260" s="204">
        <f t="shared" si="258"/>
        <v>560</v>
      </c>
    </row>
    <row r="261" spans="1:38" ht="13.5" hidden="1" outlineLevel="1" x14ac:dyDescent="0.15">
      <c r="A261" s="26">
        <v>5029</v>
      </c>
      <c r="B261" s="20" t="s">
        <v>327</v>
      </c>
      <c r="C261" s="16">
        <v>390</v>
      </c>
      <c r="D261" s="3">
        <v>10</v>
      </c>
      <c r="E261" s="3"/>
      <c r="F261" s="103"/>
      <c r="G261" s="104">
        <v>110</v>
      </c>
      <c r="H261" s="104" t="s">
        <v>480</v>
      </c>
      <c r="I261" s="21">
        <f t="shared" si="240"/>
        <v>17940</v>
      </c>
      <c r="J261" s="3">
        <v>21000</v>
      </c>
      <c r="K261" s="15"/>
      <c r="L261" s="15">
        <v>0.3</v>
      </c>
      <c r="M261" s="58"/>
      <c r="N261" s="58">
        <v>0.03</v>
      </c>
      <c r="O261" s="92">
        <f t="shared" si="241"/>
        <v>11.705685618729099</v>
      </c>
      <c r="P261" s="92" t="e">
        <f t="shared" si="242"/>
        <v>#REF!</v>
      </c>
      <c r="Q261" s="92" t="e">
        <f t="shared" si="243"/>
        <v>#REF!</v>
      </c>
      <c r="R261" s="92">
        <f t="shared" si="244"/>
        <v>0</v>
      </c>
      <c r="S261" s="92" t="e">
        <f t="shared" si="245"/>
        <v>#REF!</v>
      </c>
      <c r="T261" s="3" t="e">
        <f>#REF!</f>
        <v>#REF!</v>
      </c>
      <c r="U261" s="3" t="e">
        <f>#REF!*D261</f>
        <v>#REF!</v>
      </c>
      <c r="V261" s="3">
        <f t="shared" si="246"/>
        <v>23.4</v>
      </c>
      <c r="W261" s="37" t="e">
        <f t="shared" si="247"/>
        <v>#REF!</v>
      </c>
      <c r="X261" s="60" t="e">
        <f>#REF!</f>
        <v>#REF!</v>
      </c>
      <c r="Y261" s="37" t="e">
        <f t="shared" si="248"/>
        <v>#REF!</v>
      </c>
      <c r="Z261" s="16" t="e">
        <f t="shared" si="249"/>
        <v>#REF!</v>
      </c>
      <c r="AA261" s="36" t="e">
        <f t="shared" si="250"/>
        <v>#REF!</v>
      </c>
      <c r="AC261" s="16" t="e">
        <f t="shared" si="251"/>
        <v>#REF!</v>
      </c>
      <c r="AD261" s="3" t="e">
        <f t="shared" si="252"/>
        <v>#REF!</v>
      </c>
      <c r="AE261" s="97" t="e">
        <f t="shared" si="252"/>
        <v>#REF!</v>
      </c>
      <c r="AF261" s="97" t="e">
        <f t="shared" si="253"/>
        <v>#REF!</v>
      </c>
      <c r="AG261" s="3" t="e">
        <f t="shared" si="254"/>
        <v>#REF!</v>
      </c>
      <c r="AH261" s="16" t="e">
        <f t="shared" si="255"/>
        <v>#REF!</v>
      </c>
      <c r="AI261" s="16">
        <f t="shared" si="256"/>
        <v>390</v>
      </c>
      <c r="AK261" s="3">
        <f t="shared" si="257"/>
        <v>275</v>
      </c>
      <c r="AL261" s="204">
        <f t="shared" si="258"/>
        <v>273</v>
      </c>
    </row>
    <row r="262" spans="1:38" ht="13.5" hidden="1" outlineLevel="1" x14ac:dyDescent="0.15">
      <c r="A262" s="26">
        <v>5030</v>
      </c>
      <c r="B262" s="20" t="s">
        <v>328</v>
      </c>
      <c r="C262" s="16">
        <v>1190</v>
      </c>
      <c r="D262" s="3">
        <v>30</v>
      </c>
      <c r="E262" s="3"/>
      <c r="F262" s="103"/>
      <c r="G262" s="104">
        <v>110</v>
      </c>
      <c r="H262" s="104" t="s">
        <v>480</v>
      </c>
      <c r="I262" s="21">
        <f t="shared" si="240"/>
        <v>17940</v>
      </c>
      <c r="J262" s="3">
        <v>21000</v>
      </c>
      <c r="K262" s="15"/>
      <c r="L262" s="15">
        <v>0.3</v>
      </c>
      <c r="M262" s="58"/>
      <c r="N262" s="58">
        <v>0.03</v>
      </c>
      <c r="O262" s="92">
        <f t="shared" si="241"/>
        <v>35.117056856187297</v>
      </c>
      <c r="P262" s="92" t="e">
        <f t="shared" si="242"/>
        <v>#REF!</v>
      </c>
      <c r="Q262" s="92" t="e">
        <f t="shared" si="243"/>
        <v>#REF!</v>
      </c>
      <c r="R262" s="92">
        <f t="shared" si="244"/>
        <v>0</v>
      </c>
      <c r="S262" s="92" t="e">
        <f t="shared" si="245"/>
        <v>#REF!</v>
      </c>
      <c r="T262" s="3" t="e">
        <f>#REF!</f>
        <v>#REF!</v>
      </c>
      <c r="U262" s="3" t="e">
        <f>#REF!*D262</f>
        <v>#REF!</v>
      </c>
      <c r="V262" s="3">
        <f t="shared" si="246"/>
        <v>71.399999999999991</v>
      </c>
      <c r="W262" s="37" t="e">
        <f t="shared" si="247"/>
        <v>#REF!</v>
      </c>
      <c r="X262" s="60" t="e">
        <f>#REF!</f>
        <v>#REF!</v>
      </c>
      <c r="Y262" s="37" t="e">
        <f t="shared" si="248"/>
        <v>#REF!</v>
      </c>
      <c r="Z262" s="16" t="e">
        <f t="shared" si="249"/>
        <v>#REF!</v>
      </c>
      <c r="AA262" s="36" t="e">
        <f t="shared" si="250"/>
        <v>#REF!</v>
      </c>
      <c r="AC262" s="16" t="e">
        <f t="shared" si="251"/>
        <v>#REF!</v>
      </c>
      <c r="AD262" s="3" t="e">
        <f t="shared" si="252"/>
        <v>#REF!</v>
      </c>
      <c r="AE262" s="97" t="e">
        <f t="shared" si="252"/>
        <v>#REF!</v>
      </c>
      <c r="AF262" s="97" t="e">
        <f t="shared" si="253"/>
        <v>#REF!</v>
      </c>
      <c r="AG262" s="3" t="e">
        <f t="shared" si="254"/>
        <v>#REF!</v>
      </c>
      <c r="AH262" s="16" t="e">
        <f t="shared" si="255"/>
        <v>#REF!</v>
      </c>
      <c r="AI262" s="16">
        <f t="shared" si="256"/>
        <v>1190</v>
      </c>
      <c r="AK262" s="3">
        <f t="shared" si="257"/>
        <v>835</v>
      </c>
      <c r="AL262" s="204">
        <f t="shared" si="258"/>
        <v>833</v>
      </c>
    </row>
    <row r="263" spans="1:38" ht="13.5" hidden="1" outlineLevel="1" x14ac:dyDescent="0.15">
      <c r="A263" s="26">
        <v>5031</v>
      </c>
      <c r="B263" s="20" t="s">
        <v>329</v>
      </c>
      <c r="C263" s="16">
        <v>1800</v>
      </c>
      <c r="D263" s="3">
        <v>40</v>
      </c>
      <c r="E263" s="3">
        <v>10</v>
      </c>
      <c r="F263" s="103" t="s">
        <v>158</v>
      </c>
      <c r="G263" s="104">
        <v>110</v>
      </c>
      <c r="H263" s="104" t="s">
        <v>480</v>
      </c>
      <c r="I263" s="21">
        <f t="shared" si="240"/>
        <v>17940</v>
      </c>
      <c r="J263" s="3">
        <v>21000</v>
      </c>
      <c r="K263" s="15"/>
      <c r="L263" s="15">
        <v>0.3</v>
      </c>
      <c r="M263" s="58"/>
      <c r="N263" s="58">
        <v>0.03</v>
      </c>
      <c r="O263" s="92">
        <f t="shared" si="241"/>
        <v>46.822742474916396</v>
      </c>
      <c r="P263" s="92" t="e">
        <f t="shared" si="242"/>
        <v>#REF!</v>
      </c>
      <c r="Q263" s="92" t="e">
        <f t="shared" si="243"/>
        <v>#REF!</v>
      </c>
      <c r="R263" s="92">
        <f t="shared" si="244"/>
        <v>0</v>
      </c>
      <c r="S263" s="92" t="e">
        <f t="shared" si="245"/>
        <v>#REF!</v>
      </c>
      <c r="T263" s="3" t="e">
        <f>#REF!</f>
        <v>#REF!</v>
      </c>
      <c r="U263" s="3" t="e">
        <f>#REF!*D263</f>
        <v>#REF!</v>
      </c>
      <c r="V263" s="3">
        <f t="shared" si="246"/>
        <v>108</v>
      </c>
      <c r="W263" s="37" t="e">
        <f t="shared" si="247"/>
        <v>#REF!</v>
      </c>
      <c r="X263" s="60" t="e">
        <f>#REF!</f>
        <v>#REF!</v>
      </c>
      <c r="Y263" s="37" t="e">
        <f t="shared" si="248"/>
        <v>#REF!</v>
      </c>
      <c r="Z263" s="16" t="e">
        <f t="shared" si="249"/>
        <v>#REF!</v>
      </c>
      <c r="AA263" s="36" t="e">
        <f t="shared" si="250"/>
        <v>#REF!</v>
      </c>
      <c r="AC263" s="16" t="e">
        <f t="shared" si="251"/>
        <v>#REF!</v>
      </c>
      <c r="AD263" s="3" t="e">
        <f t="shared" si="252"/>
        <v>#REF!</v>
      </c>
      <c r="AE263" s="97" t="e">
        <f t="shared" si="252"/>
        <v>#REF!</v>
      </c>
      <c r="AF263" s="97" t="e">
        <f t="shared" si="253"/>
        <v>#REF!</v>
      </c>
      <c r="AG263" s="3" t="e">
        <f t="shared" si="254"/>
        <v>#REF!</v>
      </c>
      <c r="AH263" s="16" t="e">
        <f t="shared" si="255"/>
        <v>#REF!</v>
      </c>
      <c r="AI263" s="16">
        <f t="shared" si="256"/>
        <v>1800</v>
      </c>
      <c r="AK263" s="3">
        <f t="shared" si="257"/>
        <v>1260</v>
      </c>
      <c r="AL263" s="204">
        <f t="shared" si="258"/>
        <v>1260</v>
      </c>
    </row>
    <row r="264" spans="1:38" ht="13.5" hidden="1" outlineLevel="1" x14ac:dyDescent="0.15">
      <c r="A264" s="26">
        <v>5032</v>
      </c>
      <c r="B264" s="20" t="s">
        <v>330</v>
      </c>
      <c r="C264" s="16">
        <v>3000</v>
      </c>
      <c r="D264" s="3">
        <v>40</v>
      </c>
      <c r="E264" s="3">
        <v>10</v>
      </c>
      <c r="F264" s="103" t="s">
        <v>158</v>
      </c>
      <c r="G264" s="104">
        <v>110</v>
      </c>
      <c r="H264" s="104" t="s">
        <v>480</v>
      </c>
      <c r="I264" s="21">
        <f t="shared" si="240"/>
        <v>17940</v>
      </c>
      <c r="J264" s="3">
        <v>21000</v>
      </c>
      <c r="K264" s="15"/>
      <c r="L264" s="15">
        <v>0.3</v>
      </c>
      <c r="M264" s="58"/>
      <c r="N264" s="58">
        <v>0.03</v>
      </c>
      <c r="O264" s="92">
        <f t="shared" si="241"/>
        <v>46.822742474916396</v>
      </c>
      <c r="P264" s="92" t="e">
        <f t="shared" si="242"/>
        <v>#REF!</v>
      </c>
      <c r="Q264" s="92" t="e">
        <f t="shared" si="243"/>
        <v>#REF!</v>
      </c>
      <c r="R264" s="92">
        <f t="shared" si="244"/>
        <v>0</v>
      </c>
      <c r="S264" s="92" t="e">
        <f t="shared" si="245"/>
        <v>#REF!</v>
      </c>
      <c r="T264" s="3" t="e">
        <f>#REF!</f>
        <v>#REF!</v>
      </c>
      <c r="U264" s="3" t="e">
        <f>#REF!*D264</f>
        <v>#REF!</v>
      </c>
      <c r="V264" s="3">
        <f t="shared" si="246"/>
        <v>180</v>
      </c>
      <c r="W264" s="37" t="e">
        <f t="shared" si="247"/>
        <v>#REF!</v>
      </c>
      <c r="X264" s="60" t="e">
        <f>#REF!</f>
        <v>#REF!</v>
      </c>
      <c r="Y264" s="37" t="e">
        <f t="shared" si="248"/>
        <v>#REF!</v>
      </c>
      <c r="Z264" s="16" t="e">
        <f t="shared" si="249"/>
        <v>#REF!</v>
      </c>
      <c r="AA264" s="36" t="e">
        <f t="shared" si="250"/>
        <v>#REF!</v>
      </c>
      <c r="AC264" s="16" t="e">
        <f t="shared" si="251"/>
        <v>#REF!</v>
      </c>
      <c r="AD264" s="3" t="e">
        <f t="shared" si="252"/>
        <v>#REF!</v>
      </c>
      <c r="AE264" s="97" t="e">
        <f t="shared" si="252"/>
        <v>#REF!</v>
      </c>
      <c r="AF264" s="97" t="e">
        <f t="shared" si="253"/>
        <v>#REF!</v>
      </c>
      <c r="AG264" s="3" t="e">
        <f t="shared" si="254"/>
        <v>#REF!</v>
      </c>
      <c r="AH264" s="16" t="e">
        <f t="shared" si="255"/>
        <v>#REF!</v>
      </c>
      <c r="AI264" s="16">
        <f t="shared" si="256"/>
        <v>3000</v>
      </c>
      <c r="AK264" s="3">
        <f t="shared" si="257"/>
        <v>2100</v>
      </c>
      <c r="AL264" s="204">
        <f t="shared" si="258"/>
        <v>2100</v>
      </c>
    </row>
    <row r="265" spans="1:38" ht="13.5" hidden="1" outlineLevel="1" x14ac:dyDescent="0.15">
      <c r="A265" s="26">
        <v>5033</v>
      </c>
      <c r="B265" s="20" t="s">
        <v>331</v>
      </c>
      <c r="C265" s="16">
        <v>3800</v>
      </c>
      <c r="D265" s="3">
        <v>40</v>
      </c>
      <c r="E265" s="3">
        <v>10</v>
      </c>
      <c r="F265" s="103" t="s">
        <v>158</v>
      </c>
      <c r="G265" s="104">
        <v>110</v>
      </c>
      <c r="H265" s="104" t="s">
        <v>480</v>
      </c>
      <c r="I265" s="21">
        <f t="shared" si="240"/>
        <v>17940</v>
      </c>
      <c r="J265" s="3">
        <v>21000</v>
      </c>
      <c r="K265" s="15"/>
      <c r="L265" s="15">
        <v>0.3</v>
      </c>
      <c r="M265" s="58"/>
      <c r="N265" s="58">
        <v>0.03</v>
      </c>
      <c r="O265" s="92">
        <f t="shared" si="241"/>
        <v>46.822742474916396</v>
      </c>
      <c r="P265" s="92" t="e">
        <f t="shared" si="242"/>
        <v>#REF!</v>
      </c>
      <c r="Q265" s="92" t="e">
        <f t="shared" si="243"/>
        <v>#REF!</v>
      </c>
      <c r="R265" s="92">
        <f t="shared" si="244"/>
        <v>0</v>
      </c>
      <c r="S265" s="92" t="e">
        <f t="shared" si="245"/>
        <v>#REF!</v>
      </c>
      <c r="T265" s="3" t="e">
        <f>#REF!</f>
        <v>#REF!</v>
      </c>
      <c r="U265" s="3" t="e">
        <f>#REF!*D265</f>
        <v>#REF!</v>
      </c>
      <c r="V265" s="3">
        <f t="shared" si="246"/>
        <v>228</v>
      </c>
      <c r="W265" s="37" t="e">
        <f t="shared" si="247"/>
        <v>#REF!</v>
      </c>
      <c r="X265" s="60" t="e">
        <f>#REF!</f>
        <v>#REF!</v>
      </c>
      <c r="Y265" s="37" t="e">
        <f t="shared" si="248"/>
        <v>#REF!</v>
      </c>
      <c r="Z265" s="16" t="e">
        <f t="shared" si="249"/>
        <v>#REF!</v>
      </c>
      <c r="AA265" s="36" t="e">
        <f t="shared" si="250"/>
        <v>#REF!</v>
      </c>
      <c r="AC265" s="16" t="e">
        <f t="shared" si="251"/>
        <v>#REF!</v>
      </c>
      <c r="AD265" s="3" t="e">
        <f t="shared" si="252"/>
        <v>#REF!</v>
      </c>
      <c r="AE265" s="97" t="e">
        <f t="shared" si="252"/>
        <v>#REF!</v>
      </c>
      <c r="AF265" s="97" t="e">
        <f t="shared" si="253"/>
        <v>#REF!</v>
      </c>
      <c r="AG265" s="3" t="e">
        <f t="shared" si="254"/>
        <v>#REF!</v>
      </c>
      <c r="AH265" s="16" t="e">
        <f t="shared" si="255"/>
        <v>#REF!</v>
      </c>
      <c r="AI265" s="16">
        <f t="shared" si="256"/>
        <v>3800</v>
      </c>
      <c r="AK265" s="3">
        <f t="shared" si="257"/>
        <v>2660</v>
      </c>
      <c r="AL265" s="204">
        <f t="shared" si="258"/>
        <v>2660</v>
      </c>
    </row>
    <row r="266" spans="1:38" ht="13.5" hidden="1" outlineLevel="1" x14ac:dyDescent="0.15">
      <c r="A266" s="26">
        <v>5034</v>
      </c>
      <c r="B266" s="20" t="s">
        <v>332</v>
      </c>
      <c r="C266" s="16">
        <v>450</v>
      </c>
      <c r="D266" s="3">
        <v>10</v>
      </c>
      <c r="E266" s="3"/>
      <c r="F266" s="103"/>
      <c r="G266" s="104">
        <v>110</v>
      </c>
      <c r="H266" s="104" t="s">
        <v>480</v>
      </c>
      <c r="I266" s="21">
        <f t="shared" si="240"/>
        <v>17940</v>
      </c>
      <c r="J266" s="3">
        <v>21000</v>
      </c>
      <c r="K266" s="15"/>
      <c r="L266" s="15">
        <v>0.3</v>
      </c>
      <c r="M266" s="58"/>
      <c r="N266" s="58">
        <v>0.03</v>
      </c>
      <c r="O266" s="92">
        <f t="shared" si="241"/>
        <v>11.705685618729099</v>
      </c>
      <c r="P266" s="92" t="e">
        <f t="shared" si="242"/>
        <v>#REF!</v>
      </c>
      <c r="Q266" s="92" t="e">
        <f t="shared" si="243"/>
        <v>#REF!</v>
      </c>
      <c r="R266" s="92">
        <f t="shared" si="244"/>
        <v>0</v>
      </c>
      <c r="S266" s="92" t="e">
        <f t="shared" si="245"/>
        <v>#REF!</v>
      </c>
      <c r="T266" s="3" t="e">
        <f>#REF!</f>
        <v>#REF!</v>
      </c>
      <c r="U266" s="3" t="e">
        <f>#REF!*D266</f>
        <v>#REF!</v>
      </c>
      <c r="V266" s="3">
        <f t="shared" si="246"/>
        <v>27</v>
      </c>
      <c r="W266" s="37" t="e">
        <f t="shared" si="247"/>
        <v>#REF!</v>
      </c>
      <c r="X266" s="60" t="e">
        <f>#REF!</f>
        <v>#REF!</v>
      </c>
      <c r="Y266" s="37" t="e">
        <f t="shared" si="248"/>
        <v>#REF!</v>
      </c>
      <c r="Z266" s="16" t="e">
        <f t="shared" si="249"/>
        <v>#REF!</v>
      </c>
      <c r="AA266" s="36" t="e">
        <f t="shared" si="250"/>
        <v>#REF!</v>
      </c>
      <c r="AC266" s="16" t="e">
        <f t="shared" si="251"/>
        <v>#REF!</v>
      </c>
      <c r="AD266" s="3" t="e">
        <f t="shared" si="252"/>
        <v>#REF!</v>
      </c>
      <c r="AE266" s="97" t="e">
        <f t="shared" si="252"/>
        <v>#REF!</v>
      </c>
      <c r="AF266" s="97" t="e">
        <f t="shared" si="253"/>
        <v>#REF!</v>
      </c>
      <c r="AG266" s="3" t="e">
        <f t="shared" si="254"/>
        <v>#REF!</v>
      </c>
      <c r="AH266" s="16" t="e">
        <f t="shared" si="255"/>
        <v>#REF!</v>
      </c>
      <c r="AI266" s="16">
        <f t="shared" si="256"/>
        <v>450</v>
      </c>
      <c r="AK266" s="3">
        <f t="shared" si="257"/>
        <v>315</v>
      </c>
      <c r="AL266" s="204">
        <f t="shared" si="258"/>
        <v>315</v>
      </c>
    </row>
    <row r="267" spans="1:38" ht="13.5" hidden="1" outlineLevel="1" x14ac:dyDescent="0.15">
      <c r="A267" s="26">
        <v>5035</v>
      </c>
      <c r="B267" s="20" t="s">
        <v>333</v>
      </c>
      <c r="C267" s="16">
        <v>3800</v>
      </c>
      <c r="D267" s="3">
        <v>30</v>
      </c>
      <c r="E267" s="3"/>
      <c r="F267" s="103"/>
      <c r="G267" s="104">
        <v>110</v>
      </c>
      <c r="H267" s="104" t="s">
        <v>480</v>
      </c>
      <c r="I267" s="21">
        <f t="shared" si="240"/>
        <v>17940</v>
      </c>
      <c r="J267" s="3">
        <v>21000</v>
      </c>
      <c r="K267" s="15"/>
      <c r="L267" s="15">
        <v>0.3</v>
      </c>
      <c r="M267" s="58"/>
      <c r="N267" s="58">
        <v>0.03</v>
      </c>
      <c r="O267" s="92">
        <f t="shared" si="241"/>
        <v>35.117056856187297</v>
      </c>
      <c r="P267" s="92" t="e">
        <f t="shared" si="242"/>
        <v>#REF!</v>
      </c>
      <c r="Q267" s="92" t="e">
        <f t="shared" si="243"/>
        <v>#REF!</v>
      </c>
      <c r="R267" s="92">
        <f t="shared" si="244"/>
        <v>0</v>
      </c>
      <c r="S267" s="92" t="e">
        <f t="shared" si="245"/>
        <v>#REF!</v>
      </c>
      <c r="T267" s="3" t="e">
        <f>#REF!</f>
        <v>#REF!</v>
      </c>
      <c r="U267" s="3" t="e">
        <f>#REF!*D267</f>
        <v>#REF!</v>
      </c>
      <c r="V267" s="3">
        <f t="shared" si="246"/>
        <v>228</v>
      </c>
      <c r="W267" s="37" t="e">
        <f t="shared" si="247"/>
        <v>#REF!</v>
      </c>
      <c r="X267" s="60" t="e">
        <f>#REF!</f>
        <v>#REF!</v>
      </c>
      <c r="Y267" s="37" t="e">
        <f t="shared" si="248"/>
        <v>#REF!</v>
      </c>
      <c r="Z267" s="16" t="e">
        <f t="shared" si="249"/>
        <v>#REF!</v>
      </c>
      <c r="AA267" s="36" t="e">
        <f t="shared" si="250"/>
        <v>#REF!</v>
      </c>
      <c r="AC267" s="16" t="e">
        <f t="shared" si="251"/>
        <v>#REF!</v>
      </c>
      <c r="AD267" s="3" t="e">
        <f t="shared" si="252"/>
        <v>#REF!</v>
      </c>
      <c r="AE267" s="97" t="e">
        <f t="shared" si="252"/>
        <v>#REF!</v>
      </c>
      <c r="AF267" s="97" t="e">
        <f t="shared" si="253"/>
        <v>#REF!</v>
      </c>
      <c r="AG267" s="3" t="e">
        <f t="shared" si="254"/>
        <v>#REF!</v>
      </c>
      <c r="AH267" s="16" t="e">
        <f t="shared" si="255"/>
        <v>#REF!</v>
      </c>
      <c r="AI267" s="16">
        <f t="shared" si="256"/>
        <v>3800</v>
      </c>
      <c r="AK267" s="3">
        <f t="shared" si="257"/>
        <v>2660</v>
      </c>
      <c r="AL267" s="204">
        <f t="shared" si="258"/>
        <v>2660</v>
      </c>
    </row>
    <row r="268" spans="1:38" ht="25.5" hidden="1" outlineLevel="1" x14ac:dyDescent="0.15">
      <c r="A268" s="26">
        <v>5036</v>
      </c>
      <c r="B268" s="20" t="s">
        <v>334</v>
      </c>
      <c r="C268" s="16">
        <v>2280</v>
      </c>
      <c r="D268" s="3">
        <v>30</v>
      </c>
      <c r="E268" s="3"/>
      <c r="F268" s="103"/>
      <c r="G268" s="104">
        <v>110</v>
      </c>
      <c r="H268" s="104" t="s">
        <v>480</v>
      </c>
      <c r="I268" s="21">
        <f t="shared" si="240"/>
        <v>17940</v>
      </c>
      <c r="J268" s="3">
        <v>21000</v>
      </c>
      <c r="K268" s="15"/>
      <c r="L268" s="15">
        <v>0.3</v>
      </c>
      <c r="M268" s="58"/>
      <c r="N268" s="58">
        <v>0.03</v>
      </c>
      <c r="O268" s="92">
        <f t="shared" si="241"/>
        <v>35.117056856187297</v>
      </c>
      <c r="P268" s="92" t="e">
        <f t="shared" si="242"/>
        <v>#REF!</v>
      </c>
      <c r="Q268" s="92" t="e">
        <f t="shared" si="243"/>
        <v>#REF!</v>
      </c>
      <c r="R268" s="92">
        <f t="shared" si="244"/>
        <v>0</v>
      </c>
      <c r="S268" s="92" t="e">
        <f t="shared" si="245"/>
        <v>#REF!</v>
      </c>
      <c r="T268" s="3" t="e">
        <f>#REF!</f>
        <v>#REF!</v>
      </c>
      <c r="U268" s="3" t="e">
        <f>#REF!*D268</f>
        <v>#REF!</v>
      </c>
      <c r="V268" s="3">
        <f t="shared" si="246"/>
        <v>136.79999999999998</v>
      </c>
      <c r="W268" s="37" t="e">
        <f t="shared" si="247"/>
        <v>#REF!</v>
      </c>
      <c r="X268" s="60" t="e">
        <f>#REF!</f>
        <v>#REF!</v>
      </c>
      <c r="Y268" s="37" t="e">
        <f t="shared" si="248"/>
        <v>#REF!</v>
      </c>
      <c r="Z268" s="16" t="e">
        <f t="shared" si="249"/>
        <v>#REF!</v>
      </c>
      <c r="AA268" s="36" t="e">
        <f t="shared" si="250"/>
        <v>#REF!</v>
      </c>
      <c r="AC268" s="16" t="e">
        <f t="shared" si="251"/>
        <v>#REF!</v>
      </c>
      <c r="AD268" s="3" t="e">
        <f t="shared" si="252"/>
        <v>#REF!</v>
      </c>
      <c r="AE268" s="97" t="e">
        <f t="shared" si="252"/>
        <v>#REF!</v>
      </c>
      <c r="AF268" s="97" t="e">
        <f t="shared" si="253"/>
        <v>#REF!</v>
      </c>
      <c r="AG268" s="3" t="e">
        <f t="shared" si="254"/>
        <v>#REF!</v>
      </c>
      <c r="AH268" s="16" t="e">
        <f t="shared" si="255"/>
        <v>#REF!</v>
      </c>
      <c r="AI268" s="16">
        <f t="shared" si="256"/>
        <v>2280</v>
      </c>
      <c r="AK268" s="3">
        <f t="shared" si="257"/>
        <v>1600</v>
      </c>
      <c r="AL268" s="204">
        <f t="shared" si="258"/>
        <v>1596</v>
      </c>
    </row>
    <row r="269" spans="1:38" ht="13.5" hidden="1" outlineLevel="1" x14ac:dyDescent="0.15">
      <c r="A269" s="26">
        <v>5002</v>
      </c>
      <c r="B269" s="20" t="s">
        <v>38</v>
      </c>
      <c r="C269" s="16">
        <v>1000</v>
      </c>
      <c r="D269" s="3">
        <v>30</v>
      </c>
      <c r="E269" s="3"/>
      <c r="F269" s="102"/>
      <c r="G269" s="104">
        <v>110</v>
      </c>
      <c r="H269" s="104" t="s">
        <v>480</v>
      </c>
      <c r="I269" s="21">
        <f t="shared" si="240"/>
        <v>17940</v>
      </c>
      <c r="J269" s="3">
        <v>21000</v>
      </c>
      <c r="K269" s="15"/>
      <c r="L269" s="15">
        <v>0.3</v>
      </c>
      <c r="M269" s="58"/>
      <c r="N269" s="58">
        <v>0.03</v>
      </c>
      <c r="O269" s="92">
        <f t="shared" si="241"/>
        <v>35.117056856187297</v>
      </c>
      <c r="P269" s="92" t="e">
        <f t="shared" si="242"/>
        <v>#REF!</v>
      </c>
      <c r="Q269" s="92" t="e">
        <f t="shared" si="243"/>
        <v>#REF!</v>
      </c>
      <c r="R269" s="92">
        <f t="shared" si="244"/>
        <v>0</v>
      </c>
      <c r="S269" s="92" t="e">
        <f t="shared" si="245"/>
        <v>#REF!</v>
      </c>
      <c r="T269" s="3" t="e">
        <f>#REF!</f>
        <v>#REF!</v>
      </c>
      <c r="U269" s="3" t="e">
        <f>#REF!*D269</f>
        <v>#REF!</v>
      </c>
      <c r="V269" s="3">
        <f t="shared" si="246"/>
        <v>60</v>
      </c>
      <c r="W269" s="37" t="e">
        <f t="shared" si="247"/>
        <v>#REF!</v>
      </c>
      <c r="X269" s="60" t="e">
        <f>#REF!</f>
        <v>#REF!</v>
      </c>
      <c r="Y269" s="37" t="e">
        <f t="shared" si="248"/>
        <v>#REF!</v>
      </c>
      <c r="Z269" s="16" t="e">
        <f t="shared" si="249"/>
        <v>#REF!</v>
      </c>
      <c r="AA269" s="36" t="e">
        <f t="shared" si="250"/>
        <v>#REF!</v>
      </c>
      <c r="AC269" s="16" t="e">
        <f t="shared" si="251"/>
        <v>#REF!</v>
      </c>
      <c r="AD269" s="3" t="e">
        <f t="shared" si="252"/>
        <v>#REF!</v>
      </c>
      <c r="AE269" s="97" t="e">
        <f t="shared" si="252"/>
        <v>#REF!</v>
      </c>
      <c r="AF269" s="97" t="e">
        <f t="shared" si="253"/>
        <v>#REF!</v>
      </c>
      <c r="AG269" s="3" t="e">
        <f t="shared" si="254"/>
        <v>#REF!</v>
      </c>
      <c r="AH269" s="16" t="e">
        <f t="shared" si="255"/>
        <v>#REF!</v>
      </c>
      <c r="AI269" s="16">
        <f t="shared" si="256"/>
        <v>1000</v>
      </c>
      <c r="AK269" s="3">
        <f t="shared" si="257"/>
        <v>700</v>
      </c>
      <c r="AL269" s="204">
        <f t="shared" si="258"/>
        <v>700</v>
      </c>
    </row>
    <row r="270" spans="1:38" ht="13.5" hidden="1" outlineLevel="1" x14ac:dyDescent="0.15">
      <c r="A270" s="26">
        <v>5003</v>
      </c>
      <c r="B270" s="20" t="s">
        <v>114</v>
      </c>
      <c r="C270" s="16">
        <v>1000</v>
      </c>
      <c r="D270" s="3">
        <v>15</v>
      </c>
      <c r="E270" s="3"/>
      <c r="F270" s="102"/>
      <c r="G270" s="104">
        <v>110</v>
      </c>
      <c r="H270" s="104" t="s">
        <v>480</v>
      </c>
      <c r="I270" s="21">
        <f t="shared" si="240"/>
        <v>17940</v>
      </c>
      <c r="J270" s="3">
        <v>21000</v>
      </c>
      <c r="K270" s="15"/>
      <c r="L270" s="15">
        <v>0.3</v>
      </c>
      <c r="M270" s="58"/>
      <c r="N270" s="58">
        <v>0.03</v>
      </c>
      <c r="O270" s="92">
        <f t="shared" si="241"/>
        <v>17.558528428093648</v>
      </c>
      <c r="P270" s="92" t="e">
        <f t="shared" si="242"/>
        <v>#REF!</v>
      </c>
      <c r="Q270" s="92" t="e">
        <f t="shared" si="243"/>
        <v>#REF!</v>
      </c>
      <c r="R270" s="92">
        <f t="shared" si="244"/>
        <v>0</v>
      </c>
      <c r="S270" s="92" t="e">
        <f t="shared" si="245"/>
        <v>#REF!</v>
      </c>
      <c r="T270" s="3" t="e">
        <f>#REF!</f>
        <v>#REF!</v>
      </c>
      <c r="U270" s="3" t="e">
        <f>#REF!*D270</f>
        <v>#REF!</v>
      </c>
      <c r="V270" s="3">
        <f t="shared" si="246"/>
        <v>60</v>
      </c>
      <c r="W270" s="37" t="e">
        <f t="shared" si="247"/>
        <v>#REF!</v>
      </c>
      <c r="X270" s="60" t="e">
        <f>#REF!</f>
        <v>#REF!</v>
      </c>
      <c r="Y270" s="37" t="e">
        <f t="shared" si="248"/>
        <v>#REF!</v>
      </c>
      <c r="Z270" s="16" t="e">
        <f t="shared" si="249"/>
        <v>#REF!</v>
      </c>
      <c r="AA270" s="36" t="e">
        <f t="shared" si="250"/>
        <v>#REF!</v>
      </c>
      <c r="AC270" s="16" t="e">
        <f t="shared" si="251"/>
        <v>#REF!</v>
      </c>
      <c r="AD270" s="3" t="e">
        <f t="shared" si="252"/>
        <v>#REF!</v>
      </c>
      <c r="AE270" s="97" t="e">
        <f t="shared" si="252"/>
        <v>#REF!</v>
      </c>
      <c r="AF270" s="97" t="e">
        <f t="shared" si="253"/>
        <v>#REF!</v>
      </c>
      <c r="AG270" s="3" t="e">
        <f t="shared" si="254"/>
        <v>#REF!</v>
      </c>
      <c r="AH270" s="16" t="e">
        <f t="shared" si="255"/>
        <v>#REF!</v>
      </c>
      <c r="AI270" s="16">
        <f t="shared" si="256"/>
        <v>1000</v>
      </c>
      <c r="AK270" s="3">
        <f t="shared" si="257"/>
        <v>700</v>
      </c>
      <c r="AL270" s="204">
        <f t="shared" si="258"/>
        <v>700</v>
      </c>
    </row>
    <row r="271" spans="1:38" ht="13.5" hidden="1" outlineLevel="1" x14ac:dyDescent="0.15">
      <c r="A271" s="26">
        <v>5004</v>
      </c>
      <c r="B271" s="20" t="s">
        <v>39</v>
      </c>
      <c r="C271" s="16">
        <v>2000</v>
      </c>
      <c r="D271" s="3">
        <v>30</v>
      </c>
      <c r="E271" s="3"/>
      <c r="F271" s="102"/>
      <c r="G271" s="104">
        <v>110</v>
      </c>
      <c r="H271" s="104" t="s">
        <v>480</v>
      </c>
      <c r="I271" s="21">
        <f t="shared" si="240"/>
        <v>17940</v>
      </c>
      <c r="J271" s="3">
        <v>21000</v>
      </c>
      <c r="K271" s="15"/>
      <c r="L271" s="15">
        <v>0.3</v>
      </c>
      <c r="M271" s="58"/>
      <c r="N271" s="58">
        <v>0.03</v>
      </c>
      <c r="O271" s="92">
        <f t="shared" si="241"/>
        <v>35.117056856187297</v>
      </c>
      <c r="P271" s="92" t="e">
        <f t="shared" si="242"/>
        <v>#REF!</v>
      </c>
      <c r="Q271" s="92" t="e">
        <f t="shared" si="243"/>
        <v>#REF!</v>
      </c>
      <c r="R271" s="92">
        <f t="shared" si="244"/>
        <v>0</v>
      </c>
      <c r="S271" s="92" t="e">
        <f t="shared" si="245"/>
        <v>#REF!</v>
      </c>
      <c r="T271" s="3" t="e">
        <f>#REF!</f>
        <v>#REF!</v>
      </c>
      <c r="U271" s="3" t="e">
        <f>#REF!*D271</f>
        <v>#REF!</v>
      </c>
      <c r="V271" s="3">
        <f t="shared" si="246"/>
        <v>120</v>
      </c>
      <c r="W271" s="37" t="e">
        <f t="shared" si="247"/>
        <v>#REF!</v>
      </c>
      <c r="X271" s="60" t="e">
        <f>#REF!</f>
        <v>#REF!</v>
      </c>
      <c r="Y271" s="37" t="e">
        <f t="shared" si="248"/>
        <v>#REF!</v>
      </c>
      <c r="Z271" s="16" t="e">
        <f t="shared" si="249"/>
        <v>#REF!</v>
      </c>
      <c r="AA271" s="36" t="e">
        <f t="shared" si="250"/>
        <v>#REF!</v>
      </c>
      <c r="AC271" s="16" t="e">
        <f t="shared" si="251"/>
        <v>#REF!</v>
      </c>
      <c r="AD271" s="3" t="e">
        <f t="shared" si="252"/>
        <v>#REF!</v>
      </c>
      <c r="AE271" s="97" t="e">
        <f t="shared" si="252"/>
        <v>#REF!</v>
      </c>
      <c r="AF271" s="97" t="e">
        <f t="shared" si="253"/>
        <v>#REF!</v>
      </c>
      <c r="AG271" s="3" t="e">
        <f t="shared" si="254"/>
        <v>#REF!</v>
      </c>
      <c r="AH271" s="16" t="e">
        <f t="shared" si="255"/>
        <v>#REF!</v>
      </c>
      <c r="AI271" s="16">
        <f t="shared" si="256"/>
        <v>2000</v>
      </c>
      <c r="AK271" s="3">
        <f t="shared" si="257"/>
        <v>1400</v>
      </c>
      <c r="AL271" s="204">
        <f t="shared" si="258"/>
        <v>1400</v>
      </c>
    </row>
    <row r="272" spans="1:38" ht="25.5" hidden="1" outlineLevel="1" x14ac:dyDescent="0.15">
      <c r="A272" s="26">
        <v>5038</v>
      </c>
      <c r="B272" s="20" t="s">
        <v>470</v>
      </c>
      <c r="C272" s="16">
        <v>400</v>
      </c>
      <c r="D272" s="3">
        <v>30</v>
      </c>
      <c r="E272" s="3"/>
      <c r="F272" s="102"/>
      <c r="G272" s="104" t="s">
        <v>391</v>
      </c>
      <c r="H272" s="104" t="s">
        <v>471</v>
      </c>
      <c r="I272" s="21">
        <f t="shared" si="240"/>
        <v>17940</v>
      </c>
      <c r="J272" s="3">
        <v>21000</v>
      </c>
      <c r="K272" s="15"/>
      <c r="L272" s="15">
        <v>0.3</v>
      </c>
      <c r="M272" s="58"/>
      <c r="N272" s="58">
        <v>0.03</v>
      </c>
      <c r="O272" s="92">
        <f t="shared" si="241"/>
        <v>35.117056856187297</v>
      </c>
      <c r="P272" s="92" t="e">
        <f t="shared" si="242"/>
        <v>#REF!</v>
      </c>
      <c r="Q272" s="92" t="e">
        <f t="shared" si="243"/>
        <v>#REF!</v>
      </c>
      <c r="R272" s="92">
        <f t="shared" si="244"/>
        <v>0</v>
      </c>
      <c r="S272" s="92" t="e">
        <f t="shared" si="245"/>
        <v>#REF!</v>
      </c>
      <c r="T272" s="3" t="e">
        <f>#REF!</f>
        <v>#REF!</v>
      </c>
      <c r="U272" s="3" t="e">
        <f>#REF!*D272</f>
        <v>#REF!</v>
      </c>
      <c r="V272" s="3">
        <f t="shared" si="246"/>
        <v>24</v>
      </c>
      <c r="W272" s="37" t="e">
        <f t="shared" si="247"/>
        <v>#REF!</v>
      </c>
      <c r="X272" s="60" t="e">
        <f>#REF!</f>
        <v>#REF!</v>
      </c>
      <c r="Y272" s="37" t="e">
        <f t="shared" si="248"/>
        <v>#REF!</v>
      </c>
      <c r="Z272" s="16" t="e">
        <f t="shared" si="249"/>
        <v>#REF!</v>
      </c>
      <c r="AA272" s="36" t="e">
        <f t="shared" si="250"/>
        <v>#REF!</v>
      </c>
      <c r="AC272" s="16" t="e">
        <f t="shared" si="251"/>
        <v>#REF!</v>
      </c>
      <c r="AD272" s="3" t="e">
        <f t="shared" si="252"/>
        <v>#REF!</v>
      </c>
      <c r="AE272" s="97" t="e">
        <f t="shared" si="252"/>
        <v>#REF!</v>
      </c>
      <c r="AF272" s="97" t="e">
        <f t="shared" si="253"/>
        <v>#REF!</v>
      </c>
      <c r="AG272" s="3" t="e">
        <f t="shared" si="254"/>
        <v>#REF!</v>
      </c>
      <c r="AH272" s="16" t="e">
        <f t="shared" si="255"/>
        <v>#REF!</v>
      </c>
      <c r="AI272" s="16">
        <f t="shared" si="256"/>
        <v>400</v>
      </c>
      <c r="AK272" s="3">
        <f t="shared" si="257"/>
        <v>280</v>
      </c>
      <c r="AL272" s="204">
        <f t="shared" si="258"/>
        <v>280</v>
      </c>
    </row>
    <row r="273" spans="1:47" ht="13.5" hidden="1" outlineLevel="1" x14ac:dyDescent="0.15">
      <c r="A273" s="26">
        <v>5039</v>
      </c>
      <c r="B273" s="20" t="s">
        <v>472</v>
      </c>
      <c r="C273" s="16">
        <v>500</v>
      </c>
      <c r="D273" s="3">
        <v>30</v>
      </c>
      <c r="E273" s="3"/>
      <c r="F273" s="102"/>
      <c r="G273" s="104" t="s">
        <v>391</v>
      </c>
      <c r="H273" s="104" t="s">
        <v>471</v>
      </c>
      <c r="I273" s="21">
        <f t="shared" si="240"/>
        <v>17940</v>
      </c>
      <c r="J273" s="3">
        <v>21000</v>
      </c>
      <c r="K273" s="15"/>
      <c r="L273" s="15">
        <v>0.3</v>
      </c>
      <c r="M273" s="58"/>
      <c r="N273" s="58">
        <v>0.03</v>
      </c>
      <c r="O273" s="92">
        <f t="shared" si="241"/>
        <v>35.117056856187297</v>
      </c>
      <c r="P273" s="92" t="e">
        <f t="shared" si="242"/>
        <v>#REF!</v>
      </c>
      <c r="Q273" s="92" t="e">
        <f t="shared" si="243"/>
        <v>#REF!</v>
      </c>
      <c r="R273" s="92">
        <f t="shared" si="244"/>
        <v>0</v>
      </c>
      <c r="S273" s="92" t="e">
        <f t="shared" si="245"/>
        <v>#REF!</v>
      </c>
      <c r="T273" s="3" t="e">
        <f>#REF!</f>
        <v>#REF!</v>
      </c>
      <c r="U273" s="3" t="e">
        <f>#REF!*D273</f>
        <v>#REF!</v>
      </c>
      <c r="V273" s="3">
        <f t="shared" si="246"/>
        <v>30</v>
      </c>
      <c r="W273" s="37" t="e">
        <f t="shared" si="247"/>
        <v>#REF!</v>
      </c>
      <c r="X273" s="60" t="e">
        <f>#REF!</f>
        <v>#REF!</v>
      </c>
      <c r="Y273" s="37" t="e">
        <f t="shared" si="248"/>
        <v>#REF!</v>
      </c>
      <c r="Z273" s="16" t="e">
        <f t="shared" si="249"/>
        <v>#REF!</v>
      </c>
      <c r="AA273" s="36" t="e">
        <f t="shared" si="250"/>
        <v>#REF!</v>
      </c>
      <c r="AC273" s="16" t="e">
        <f t="shared" si="251"/>
        <v>#REF!</v>
      </c>
      <c r="AD273" s="3" t="e">
        <f t="shared" si="252"/>
        <v>#REF!</v>
      </c>
      <c r="AE273" s="97" t="e">
        <f t="shared" si="252"/>
        <v>#REF!</v>
      </c>
      <c r="AF273" s="97" t="e">
        <f t="shared" si="253"/>
        <v>#REF!</v>
      </c>
      <c r="AG273" s="3" t="e">
        <f t="shared" si="254"/>
        <v>#REF!</v>
      </c>
      <c r="AH273" s="16" t="e">
        <f t="shared" si="255"/>
        <v>#REF!</v>
      </c>
      <c r="AI273" s="16">
        <f t="shared" si="256"/>
        <v>500</v>
      </c>
      <c r="AK273" s="3">
        <f t="shared" si="257"/>
        <v>350</v>
      </c>
      <c r="AL273" s="204">
        <f t="shared" si="258"/>
        <v>350</v>
      </c>
    </row>
    <row r="274" spans="1:47" ht="25.5" hidden="1" outlineLevel="1" x14ac:dyDescent="0.15">
      <c r="A274" s="26">
        <v>5040</v>
      </c>
      <c r="B274" s="20" t="s">
        <v>473</v>
      </c>
      <c r="C274" s="16">
        <v>3000</v>
      </c>
      <c r="D274" s="3">
        <v>60</v>
      </c>
      <c r="E274" s="3"/>
      <c r="F274" s="102"/>
      <c r="G274" s="104" t="s">
        <v>391</v>
      </c>
      <c r="H274" s="104" t="s">
        <v>471</v>
      </c>
      <c r="I274" s="21">
        <f t="shared" si="240"/>
        <v>17940</v>
      </c>
      <c r="J274" s="3">
        <v>21000</v>
      </c>
      <c r="K274" s="15"/>
      <c r="L274" s="15">
        <v>0.3</v>
      </c>
      <c r="M274" s="58"/>
      <c r="N274" s="58">
        <v>0.03</v>
      </c>
      <c r="O274" s="92">
        <f t="shared" si="241"/>
        <v>70.234113712374594</v>
      </c>
      <c r="P274" s="92" t="e">
        <f t="shared" si="242"/>
        <v>#REF!</v>
      </c>
      <c r="Q274" s="92" t="e">
        <f t="shared" si="243"/>
        <v>#REF!</v>
      </c>
      <c r="R274" s="92">
        <f t="shared" si="244"/>
        <v>0</v>
      </c>
      <c r="S274" s="92" t="e">
        <f t="shared" si="245"/>
        <v>#REF!</v>
      </c>
      <c r="T274" s="3" t="e">
        <f>#REF!</f>
        <v>#REF!</v>
      </c>
      <c r="U274" s="3" t="e">
        <f>#REF!*D274</f>
        <v>#REF!</v>
      </c>
      <c r="V274" s="3">
        <f t="shared" si="246"/>
        <v>180</v>
      </c>
      <c r="W274" s="37" t="e">
        <f t="shared" si="247"/>
        <v>#REF!</v>
      </c>
      <c r="X274" s="60" t="e">
        <f>#REF!</f>
        <v>#REF!</v>
      </c>
      <c r="Y274" s="37" t="e">
        <f t="shared" si="248"/>
        <v>#REF!</v>
      </c>
      <c r="Z274" s="16" t="e">
        <f t="shared" si="249"/>
        <v>#REF!</v>
      </c>
      <c r="AA274" s="36" t="e">
        <f t="shared" si="250"/>
        <v>#REF!</v>
      </c>
      <c r="AC274" s="16" t="e">
        <f t="shared" si="251"/>
        <v>#REF!</v>
      </c>
      <c r="AD274" s="3" t="e">
        <f t="shared" si="252"/>
        <v>#REF!</v>
      </c>
      <c r="AE274" s="97" t="e">
        <f t="shared" si="252"/>
        <v>#REF!</v>
      </c>
      <c r="AF274" s="97" t="e">
        <f t="shared" si="253"/>
        <v>#REF!</v>
      </c>
      <c r="AG274" s="3" t="e">
        <f t="shared" si="254"/>
        <v>#REF!</v>
      </c>
      <c r="AH274" s="16" t="e">
        <f t="shared" si="255"/>
        <v>#REF!</v>
      </c>
      <c r="AI274" s="16">
        <f t="shared" si="256"/>
        <v>3000</v>
      </c>
      <c r="AK274" s="3">
        <f t="shared" si="257"/>
        <v>2100</v>
      </c>
      <c r="AL274" s="204">
        <f t="shared" si="258"/>
        <v>2100</v>
      </c>
    </row>
    <row r="275" spans="1:47" ht="25.5" hidden="1" outlineLevel="1" x14ac:dyDescent="0.15">
      <c r="A275" s="26">
        <v>5041</v>
      </c>
      <c r="B275" s="20" t="s">
        <v>474</v>
      </c>
      <c r="C275" s="16">
        <v>4000</v>
      </c>
      <c r="D275" s="3">
        <v>60</v>
      </c>
      <c r="E275" s="3"/>
      <c r="F275" s="102"/>
      <c r="G275" s="104" t="s">
        <v>391</v>
      </c>
      <c r="H275" s="104" t="s">
        <v>471</v>
      </c>
      <c r="I275" s="21">
        <f t="shared" si="240"/>
        <v>17940</v>
      </c>
      <c r="J275" s="3">
        <v>21000</v>
      </c>
      <c r="K275" s="15"/>
      <c r="L275" s="15">
        <v>0.3</v>
      </c>
      <c r="M275" s="58"/>
      <c r="N275" s="58">
        <v>0.03</v>
      </c>
      <c r="O275" s="92">
        <f t="shared" si="241"/>
        <v>70.234113712374594</v>
      </c>
      <c r="P275" s="92" t="e">
        <f t="shared" si="242"/>
        <v>#REF!</v>
      </c>
      <c r="Q275" s="92" t="e">
        <f t="shared" si="243"/>
        <v>#REF!</v>
      </c>
      <c r="R275" s="92">
        <f t="shared" si="244"/>
        <v>0</v>
      </c>
      <c r="S275" s="92" t="e">
        <f t="shared" si="245"/>
        <v>#REF!</v>
      </c>
      <c r="T275" s="3" t="e">
        <f>#REF!</f>
        <v>#REF!</v>
      </c>
      <c r="U275" s="3" t="e">
        <f>#REF!*D275</f>
        <v>#REF!</v>
      </c>
      <c r="V275" s="3">
        <f t="shared" si="246"/>
        <v>240</v>
      </c>
      <c r="W275" s="37" t="e">
        <f t="shared" si="247"/>
        <v>#REF!</v>
      </c>
      <c r="X275" s="60" t="e">
        <f>#REF!</f>
        <v>#REF!</v>
      </c>
      <c r="Y275" s="37" t="e">
        <f t="shared" si="248"/>
        <v>#REF!</v>
      </c>
      <c r="Z275" s="16" t="e">
        <f t="shared" si="249"/>
        <v>#REF!</v>
      </c>
      <c r="AA275" s="36" t="e">
        <f t="shared" si="250"/>
        <v>#REF!</v>
      </c>
      <c r="AC275" s="16" t="e">
        <f t="shared" si="251"/>
        <v>#REF!</v>
      </c>
      <c r="AD275" s="3" t="e">
        <f t="shared" si="252"/>
        <v>#REF!</v>
      </c>
      <c r="AE275" s="97" t="e">
        <f t="shared" si="252"/>
        <v>#REF!</v>
      </c>
      <c r="AF275" s="97" t="e">
        <f t="shared" si="253"/>
        <v>#REF!</v>
      </c>
      <c r="AG275" s="3" t="e">
        <f t="shared" si="254"/>
        <v>#REF!</v>
      </c>
      <c r="AH275" s="16" t="e">
        <f t="shared" si="255"/>
        <v>#REF!</v>
      </c>
      <c r="AI275" s="16">
        <f t="shared" si="256"/>
        <v>4000</v>
      </c>
      <c r="AK275" s="3">
        <f t="shared" si="257"/>
        <v>2800</v>
      </c>
      <c r="AL275" s="204">
        <f t="shared" si="258"/>
        <v>2800</v>
      </c>
    </row>
    <row r="276" spans="1:47" s="12" customFormat="1" ht="13.5" hidden="1" x14ac:dyDescent="0.15">
      <c r="A276" s="25">
        <v>6000</v>
      </c>
      <c r="B276" s="56" t="s">
        <v>830</v>
      </c>
      <c r="C276" s="199"/>
      <c r="D276" s="56"/>
      <c r="E276" s="56"/>
      <c r="F276" s="128"/>
      <c r="G276" s="137"/>
      <c r="H276" s="137"/>
      <c r="I276" s="5"/>
      <c r="J276" s="6"/>
      <c r="K276" s="7"/>
      <c r="L276" s="7"/>
      <c r="M276" s="7"/>
      <c r="N276" s="7"/>
      <c r="O276" s="8"/>
      <c r="P276" s="8"/>
      <c r="Q276" s="8"/>
      <c r="R276" s="8"/>
      <c r="S276" s="8"/>
      <c r="T276" s="6"/>
      <c r="U276" s="6"/>
      <c r="V276" s="6"/>
      <c r="W276" s="5"/>
      <c r="X276" s="5"/>
      <c r="Y276" s="5"/>
      <c r="Z276" s="5"/>
      <c r="AA276" s="10"/>
      <c r="AB276" s="11"/>
      <c r="AC276" s="199"/>
      <c r="AD276" s="57"/>
      <c r="AE276" s="96"/>
      <c r="AF276" s="96"/>
      <c r="AG276" s="57"/>
      <c r="AH276" s="199"/>
      <c r="AI276" s="199"/>
      <c r="AK276" s="57"/>
      <c r="AL276" s="204"/>
      <c r="AM276" s="180"/>
      <c r="AN276" s="180"/>
      <c r="AO276" s="182"/>
      <c r="AQ276" s="177"/>
      <c r="AR276" s="185"/>
      <c r="AT276" s="177"/>
      <c r="AU276" s="185"/>
    </row>
    <row r="277" spans="1:47" s="12" customFormat="1" ht="13.5" hidden="1" x14ac:dyDescent="0.15">
      <c r="A277" s="25">
        <v>7000</v>
      </c>
      <c r="B277" s="56" t="s">
        <v>45</v>
      </c>
      <c r="C277" s="199"/>
      <c r="D277" s="56"/>
      <c r="E277" s="56"/>
      <c r="F277" s="128"/>
      <c r="G277" s="137"/>
      <c r="H277" s="137"/>
      <c r="I277" s="5"/>
      <c r="J277" s="6"/>
      <c r="K277" s="7"/>
      <c r="L277" s="7"/>
      <c r="M277" s="7"/>
      <c r="N277" s="7"/>
      <c r="O277" s="8"/>
      <c r="P277" s="8"/>
      <c r="Q277" s="8"/>
      <c r="R277" s="8"/>
      <c r="S277" s="8"/>
      <c r="T277" s="6"/>
      <c r="U277" s="6"/>
      <c r="V277" s="6"/>
      <c r="W277" s="5"/>
      <c r="X277" s="5"/>
      <c r="Y277" s="5"/>
      <c r="Z277" s="5"/>
      <c r="AA277" s="10"/>
      <c r="AB277" s="11"/>
      <c r="AC277" s="199"/>
      <c r="AD277" s="57"/>
      <c r="AE277" s="96"/>
      <c r="AF277" s="96"/>
      <c r="AG277" s="57"/>
      <c r="AH277" s="199"/>
      <c r="AI277" s="199"/>
      <c r="AK277" s="57"/>
      <c r="AL277" s="204"/>
      <c r="AM277" s="180"/>
      <c r="AN277" s="180"/>
      <c r="AO277" s="182"/>
      <c r="AQ277" s="177"/>
      <c r="AR277" s="185"/>
      <c r="AT277" s="177"/>
      <c r="AU277" s="185"/>
    </row>
    <row r="278" spans="1:47" ht="13.5" hidden="1" outlineLevel="1" x14ac:dyDescent="0.15">
      <c r="A278" s="26">
        <v>7001</v>
      </c>
      <c r="B278" s="20" t="s">
        <v>46</v>
      </c>
      <c r="C278" s="16">
        <v>530</v>
      </c>
      <c r="D278" s="3">
        <v>15</v>
      </c>
      <c r="E278" s="3"/>
      <c r="F278" s="102"/>
      <c r="G278" s="104">
        <v>106</v>
      </c>
      <c r="H278" s="104" t="s">
        <v>557</v>
      </c>
      <c r="I278" s="21">
        <f t="shared" ref="I278:I305" si="259">((247*12)+(52*7)+(52*5))*60/12</f>
        <v>17940</v>
      </c>
      <c r="J278" s="3">
        <v>0</v>
      </c>
      <c r="K278" s="15"/>
      <c r="L278" s="15">
        <v>0.5</v>
      </c>
      <c r="M278" s="58"/>
      <c r="N278" s="58">
        <v>0.03</v>
      </c>
      <c r="O278" s="92">
        <f t="shared" ref="O278:O305" si="260">J278/I278*D278</f>
        <v>0</v>
      </c>
      <c r="P278" s="92" t="e">
        <f t="shared" ref="P278:P298" si="261">(C278-T278-U278)*K278</f>
        <v>#REF!</v>
      </c>
      <c r="Q278" s="92" t="e">
        <f t="shared" ref="Q278:Q298" si="262">(C278-T278-U278)*L278</f>
        <v>#REF!</v>
      </c>
      <c r="R278" s="92">
        <f t="shared" ref="R278:R305" si="263">(C278*M278)</f>
        <v>0</v>
      </c>
      <c r="S278" s="92" t="e">
        <f t="shared" ref="S278:S305" si="264">(C278-T278-U278)*N278</f>
        <v>#REF!</v>
      </c>
      <c r="T278" s="3" t="e">
        <f>#REF!</f>
        <v>#REF!</v>
      </c>
      <c r="U278" s="3" t="e">
        <f>#REF!*D278</f>
        <v>#REF!</v>
      </c>
      <c r="V278" s="3">
        <f t="shared" ref="V278:V305" si="265">C278*0.06</f>
        <v>31.799999999999997</v>
      </c>
      <c r="W278" s="37" t="e">
        <f t="shared" ref="W278:W305" si="266">SUM(O278:V278)</f>
        <v>#REF!</v>
      </c>
      <c r="X278" s="60" t="e">
        <f>#REF!</f>
        <v>#REF!</v>
      </c>
      <c r="Y278" s="37" t="e">
        <f t="shared" ref="Y278:Y291" si="267">21000/I278*D278*X278</f>
        <v>#REF!</v>
      </c>
      <c r="Z278" s="16" t="e">
        <f t="shared" ref="Z278:Z305" si="268">W278+Y278</f>
        <v>#REF!</v>
      </c>
      <c r="AA278" s="36" t="e">
        <f t="shared" ref="AA278:AA305" si="269">(C278-Z278)/Z278</f>
        <v>#REF!</v>
      </c>
      <c r="AC278" s="16" t="e">
        <f t="shared" ref="AC278:AC305" si="270">AD278+AE278+AF278</f>
        <v>#REF!</v>
      </c>
      <c r="AD278" s="3" t="e">
        <f t="shared" ref="AD278:AE305" si="271">T278</f>
        <v>#REF!</v>
      </c>
      <c r="AE278" s="97" t="e">
        <f t="shared" si="271"/>
        <v>#REF!</v>
      </c>
      <c r="AF278" s="97" t="e">
        <f t="shared" ref="AF278:AF301" si="272">(C278-Z278)*0.15</f>
        <v>#REF!</v>
      </c>
      <c r="AG278" s="3" t="e">
        <f t="shared" ref="AG278:AG305" si="273">AE278+AF278</f>
        <v>#REF!</v>
      </c>
      <c r="AH278" s="16" t="e">
        <f t="shared" ref="AH278:AH305" si="274">AI278-AC278</f>
        <v>#REF!</v>
      </c>
      <c r="AI278" s="16">
        <f t="shared" ref="AI278:AI305" si="275">C278</f>
        <v>530</v>
      </c>
      <c r="AK278" s="3">
        <f t="shared" ref="AK278:AK301" si="276">CEILING(AL278,5)</f>
        <v>375</v>
      </c>
      <c r="AL278" s="204">
        <f t="shared" ref="AL278:AL301" si="277">C278*0.7</f>
        <v>371</v>
      </c>
    </row>
    <row r="279" spans="1:47" ht="13.5" hidden="1" outlineLevel="1" x14ac:dyDescent="0.15">
      <c r="A279" s="26">
        <v>7002</v>
      </c>
      <c r="B279" s="20" t="s">
        <v>47</v>
      </c>
      <c r="C279" s="16">
        <v>800</v>
      </c>
      <c r="D279" s="3">
        <v>15</v>
      </c>
      <c r="E279" s="3"/>
      <c r="F279" s="102"/>
      <c r="G279" s="104">
        <v>106</v>
      </c>
      <c r="H279" s="104" t="s">
        <v>557</v>
      </c>
      <c r="I279" s="21">
        <f t="shared" si="259"/>
        <v>17940</v>
      </c>
      <c r="J279" s="3">
        <v>0</v>
      </c>
      <c r="K279" s="15"/>
      <c r="L279" s="15">
        <v>0.5</v>
      </c>
      <c r="M279" s="58"/>
      <c r="N279" s="58">
        <v>0.03</v>
      </c>
      <c r="O279" s="92">
        <f t="shared" si="260"/>
        <v>0</v>
      </c>
      <c r="P279" s="92" t="e">
        <f t="shared" si="261"/>
        <v>#REF!</v>
      </c>
      <c r="Q279" s="92" t="e">
        <f t="shared" si="262"/>
        <v>#REF!</v>
      </c>
      <c r="R279" s="92">
        <f t="shared" si="263"/>
        <v>0</v>
      </c>
      <c r="S279" s="92" t="e">
        <f t="shared" si="264"/>
        <v>#REF!</v>
      </c>
      <c r="T279" s="3" t="e">
        <f>#REF!</f>
        <v>#REF!</v>
      </c>
      <c r="U279" s="3" t="e">
        <f>#REF!*D279</f>
        <v>#REF!</v>
      </c>
      <c r="V279" s="3">
        <f t="shared" si="265"/>
        <v>48</v>
      </c>
      <c r="W279" s="37" t="e">
        <f t="shared" si="266"/>
        <v>#REF!</v>
      </c>
      <c r="X279" s="60" t="e">
        <f>#REF!</f>
        <v>#REF!</v>
      </c>
      <c r="Y279" s="37" t="e">
        <f t="shared" si="267"/>
        <v>#REF!</v>
      </c>
      <c r="Z279" s="16" t="e">
        <f t="shared" si="268"/>
        <v>#REF!</v>
      </c>
      <c r="AA279" s="36" t="e">
        <f t="shared" si="269"/>
        <v>#REF!</v>
      </c>
      <c r="AC279" s="16" t="e">
        <f t="shared" si="270"/>
        <v>#REF!</v>
      </c>
      <c r="AD279" s="3" t="e">
        <f t="shared" si="271"/>
        <v>#REF!</v>
      </c>
      <c r="AE279" s="97" t="e">
        <f t="shared" si="271"/>
        <v>#REF!</v>
      </c>
      <c r="AF279" s="97" t="e">
        <f t="shared" si="272"/>
        <v>#REF!</v>
      </c>
      <c r="AG279" s="3" t="e">
        <f t="shared" si="273"/>
        <v>#REF!</v>
      </c>
      <c r="AH279" s="16" t="e">
        <f t="shared" si="274"/>
        <v>#REF!</v>
      </c>
      <c r="AI279" s="16">
        <f t="shared" si="275"/>
        <v>800</v>
      </c>
      <c r="AK279" s="3">
        <f t="shared" si="276"/>
        <v>560</v>
      </c>
      <c r="AL279" s="204">
        <f t="shared" si="277"/>
        <v>560</v>
      </c>
    </row>
    <row r="280" spans="1:47" ht="13.5" hidden="1" outlineLevel="1" x14ac:dyDescent="0.15">
      <c r="A280" s="26">
        <v>7003</v>
      </c>
      <c r="B280" s="20" t="s">
        <v>48</v>
      </c>
      <c r="C280" s="16">
        <v>470</v>
      </c>
      <c r="D280" s="3">
        <v>15</v>
      </c>
      <c r="E280" s="3"/>
      <c r="F280" s="102"/>
      <c r="G280" s="104">
        <v>106</v>
      </c>
      <c r="H280" s="104" t="s">
        <v>557</v>
      </c>
      <c r="I280" s="21">
        <f t="shared" si="259"/>
        <v>17940</v>
      </c>
      <c r="J280" s="3">
        <v>0</v>
      </c>
      <c r="K280" s="15"/>
      <c r="L280" s="15">
        <v>0.5</v>
      </c>
      <c r="M280" s="58"/>
      <c r="N280" s="58">
        <v>0.03</v>
      </c>
      <c r="O280" s="92">
        <f t="shared" si="260"/>
        <v>0</v>
      </c>
      <c r="P280" s="92" t="e">
        <f t="shared" si="261"/>
        <v>#REF!</v>
      </c>
      <c r="Q280" s="92" t="e">
        <f t="shared" si="262"/>
        <v>#REF!</v>
      </c>
      <c r="R280" s="92">
        <f t="shared" si="263"/>
        <v>0</v>
      </c>
      <c r="S280" s="92" t="e">
        <f t="shared" si="264"/>
        <v>#REF!</v>
      </c>
      <c r="T280" s="3" t="e">
        <f>#REF!</f>
        <v>#REF!</v>
      </c>
      <c r="U280" s="3" t="e">
        <f>#REF!*D280</f>
        <v>#REF!</v>
      </c>
      <c r="V280" s="3">
        <f t="shared" si="265"/>
        <v>28.2</v>
      </c>
      <c r="W280" s="37" t="e">
        <f t="shared" si="266"/>
        <v>#REF!</v>
      </c>
      <c r="X280" s="60" t="e">
        <f>#REF!</f>
        <v>#REF!</v>
      </c>
      <c r="Y280" s="37" t="e">
        <f t="shared" si="267"/>
        <v>#REF!</v>
      </c>
      <c r="Z280" s="16" t="e">
        <f t="shared" si="268"/>
        <v>#REF!</v>
      </c>
      <c r="AA280" s="36" t="e">
        <f t="shared" si="269"/>
        <v>#REF!</v>
      </c>
      <c r="AC280" s="16" t="e">
        <f t="shared" si="270"/>
        <v>#REF!</v>
      </c>
      <c r="AD280" s="3" t="e">
        <f t="shared" si="271"/>
        <v>#REF!</v>
      </c>
      <c r="AE280" s="97" t="e">
        <f t="shared" si="271"/>
        <v>#REF!</v>
      </c>
      <c r="AF280" s="97" t="e">
        <f t="shared" si="272"/>
        <v>#REF!</v>
      </c>
      <c r="AG280" s="3" t="e">
        <f t="shared" si="273"/>
        <v>#REF!</v>
      </c>
      <c r="AH280" s="16" t="e">
        <f t="shared" si="274"/>
        <v>#REF!</v>
      </c>
      <c r="AI280" s="16">
        <f t="shared" si="275"/>
        <v>470</v>
      </c>
      <c r="AK280" s="3">
        <f t="shared" si="276"/>
        <v>330</v>
      </c>
      <c r="AL280" s="204">
        <f t="shared" si="277"/>
        <v>329</v>
      </c>
    </row>
    <row r="281" spans="1:47" ht="13.5" hidden="1" outlineLevel="1" x14ac:dyDescent="0.15">
      <c r="A281" s="26">
        <v>7004</v>
      </c>
      <c r="B281" s="20" t="s">
        <v>49</v>
      </c>
      <c r="C281" s="16">
        <v>800</v>
      </c>
      <c r="D281" s="3">
        <v>15</v>
      </c>
      <c r="E281" s="3"/>
      <c r="F281" s="102"/>
      <c r="G281" s="104">
        <v>106</v>
      </c>
      <c r="H281" s="104" t="s">
        <v>557</v>
      </c>
      <c r="I281" s="21">
        <f t="shared" si="259"/>
        <v>17940</v>
      </c>
      <c r="J281" s="3">
        <v>0</v>
      </c>
      <c r="K281" s="15"/>
      <c r="L281" s="15">
        <v>0.5</v>
      </c>
      <c r="M281" s="58"/>
      <c r="N281" s="58">
        <v>0.03</v>
      </c>
      <c r="O281" s="92">
        <f t="shared" si="260"/>
        <v>0</v>
      </c>
      <c r="P281" s="92" t="e">
        <f t="shared" si="261"/>
        <v>#REF!</v>
      </c>
      <c r="Q281" s="92" t="e">
        <f t="shared" si="262"/>
        <v>#REF!</v>
      </c>
      <c r="R281" s="92">
        <f t="shared" si="263"/>
        <v>0</v>
      </c>
      <c r="S281" s="92" t="e">
        <f t="shared" si="264"/>
        <v>#REF!</v>
      </c>
      <c r="T281" s="3" t="e">
        <f>#REF!</f>
        <v>#REF!</v>
      </c>
      <c r="U281" s="3" t="e">
        <f>#REF!*D281</f>
        <v>#REF!</v>
      </c>
      <c r="V281" s="3">
        <f t="shared" si="265"/>
        <v>48</v>
      </c>
      <c r="W281" s="37" t="e">
        <f t="shared" si="266"/>
        <v>#REF!</v>
      </c>
      <c r="X281" s="60" t="e">
        <f>#REF!</f>
        <v>#REF!</v>
      </c>
      <c r="Y281" s="37" t="e">
        <f t="shared" si="267"/>
        <v>#REF!</v>
      </c>
      <c r="Z281" s="16" t="e">
        <f t="shared" si="268"/>
        <v>#REF!</v>
      </c>
      <c r="AA281" s="36" t="e">
        <f t="shared" si="269"/>
        <v>#REF!</v>
      </c>
      <c r="AC281" s="16" t="e">
        <f t="shared" si="270"/>
        <v>#REF!</v>
      </c>
      <c r="AD281" s="3" t="e">
        <f t="shared" si="271"/>
        <v>#REF!</v>
      </c>
      <c r="AE281" s="97" t="e">
        <f t="shared" si="271"/>
        <v>#REF!</v>
      </c>
      <c r="AF281" s="97" t="e">
        <f t="shared" si="272"/>
        <v>#REF!</v>
      </c>
      <c r="AG281" s="3" t="e">
        <f t="shared" si="273"/>
        <v>#REF!</v>
      </c>
      <c r="AH281" s="16" t="e">
        <f t="shared" si="274"/>
        <v>#REF!</v>
      </c>
      <c r="AI281" s="16">
        <f t="shared" si="275"/>
        <v>800</v>
      </c>
      <c r="AK281" s="3">
        <f t="shared" si="276"/>
        <v>560</v>
      </c>
      <c r="AL281" s="204">
        <f t="shared" si="277"/>
        <v>560</v>
      </c>
    </row>
    <row r="282" spans="1:47" ht="13.5" hidden="1" outlineLevel="1" x14ac:dyDescent="0.15">
      <c r="A282" s="26">
        <v>7007</v>
      </c>
      <c r="B282" s="20" t="s">
        <v>50</v>
      </c>
      <c r="C282" s="16">
        <v>530</v>
      </c>
      <c r="D282" s="3">
        <v>20</v>
      </c>
      <c r="E282" s="3"/>
      <c r="F282" s="102"/>
      <c r="G282" s="104">
        <v>106</v>
      </c>
      <c r="H282" s="104" t="s">
        <v>557</v>
      </c>
      <c r="I282" s="21">
        <f t="shared" si="259"/>
        <v>17940</v>
      </c>
      <c r="J282" s="3">
        <v>0</v>
      </c>
      <c r="K282" s="15"/>
      <c r="L282" s="15">
        <v>0.5</v>
      </c>
      <c r="M282" s="58"/>
      <c r="N282" s="58">
        <v>0.03</v>
      </c>
      <c r="O282" s="92">
        <f t="shared" si="260"/>
        <v>0</v>
      </c>
      <c r="P282" s="92" t="e">
        <f t="shared" si="261"/>
        <v>#REF!</v>
      </c>
      <c r="Q282" s="92" t="e">
        <f t="shared" si="262"/>
        <v>#REF!</v>
      </c>
      <c r="R282" s="92">
        <f t="shared" si="263"/>
        <v>0</v>
      </c>
      <c r="S282" s="92" t="e">
        <f t="shared" si="264"/>
        <v>#REF!</v>
      </c>
      <c r="T282" s="3" t="e">
        <f>#REF!</f>
        <v>#REF!</v>
      </c>
      <c r="U282" s="3" t="e">
        <f>#REF!*D282</f>
        <v>#REF!</v>
      </c>
      <c r="V282" s="3">
        <f t="shared" si="265"/>
        <v>31.799999999999997</v>
      </c>
      <c r="W282" s="37" t="e">
        <f t="shared" si="266"/>
        <v>#REF!</v>
      </c>
      <c r="X282" s="60" t="e">
        <f>#REF!</f>
        <v>#REF!</v>
      </c>
      <c r="Y282" s="37" t="e">
        <f t="shared" si="267"/>
        <v>#REF!</v>
      </c>
      <c r="Z282" s="16" t="e">
        <f t="shared" si="268"/>
        <v>#REF!</v>
      </c>
      <c r="AA282" s="36" t="e">
        <f t="shared" si="269"/>
        <v>#REF!</v>
      </c>
      <c r="AC282" s="16" t="e">
        <f t="shared" si="270"/>
        <v>#REF!</v>
      </c>
      <c r="AD282" s="3" t="e">
        <f t="shared" si="271"/>
        <v>#REF!</v>
      </c>
      <c r="AE282" s="97" t="e">
        <f t="shared" si="271"/>
        <v>#REF!</v>
      </c>
      <c r="AF282" s="97" t="e">
        <f t="shared" si="272"/>
        <v>#REF!</v>
      </c>
      <c r="AG282" s="3" t="e">
        <f t="shared" si="273"/>
        <v>#REF!</v>
      </c>
      <c r="AH282" s="16" t="e">
        <f t="shared" si="274"/>
        <v>#REF!</v>
      </c>
      <c r="AI282" s="16">
        <f t="shared" si="275"/>
        <v>530</v>
      </c>
      <c r="AK282" s="3">
        <f t="shared" si="276"/>
        <v>375</v>
      </c>
      <c r="AL282" s="204">
        <f t="shared" si="277"/>
        <v>371</v>
      </c>
    </row>
    <row r="283" spans="1:47" ht="25.5" hidden="1" outlineLevel="1" x14ac:dyDescent="0.15">
      <c r="A283" s="26">
        <v>7008</v>
      </c>
      <c r="B283" s="20" t="s">
        <v>243</v>
      </c>
      <c r="C283" s="16">
        <v>1860</v>
      </c>
      <c r="D283" s="3">
        <v>15</v>
      </c>
      <c r="E283" s="3"/>
      <c r="F283" s="102"/>
      <c r="G283" s="104">
        <v>106</v>
      </c>
      <c r="H283" s="104" t="s">
        <v>557</v>
      </c>
      <c r="I283" s="21">
        <f t="shared" si="259"/>
        <v>17940</v>
      </c>
      <c r="J283" s="3">
        <v>0</v>
      </c>
      <c r="K283" s="15"/>
      <c r="L283" s="15">
        <v>0.5</v>
      </c>
      <c r="M283" s="58"/>
      <c r="N283" s="58">
        <v>0.03</v>
      </c>
      <c r="O283" s="92">
        <f t="shared" si="260"/>
        <v>0</v>
      </c>
      <c r="P283" s="92" t="e">
        <f t="shared" si="261"/>
        <v>#REF!</v>
      </c>
      <c r="Q283" s="92" t="e">
        <f t="shared" si="262"/>
        <v>#REF!</v>
      </c>
      <c r="R283" s="92">
        <f t="shared" si="263"/>
        <v>0</v>
      </c>
      <c r="S283" s="92" t="e">
        <f t="shared" si="264"/>
        <v>#REF!</v>
      </c>
      <c r="T283" s="3" t="e">
        <f>#REF!</f>
        <v>#REF!</v>
      </c>
      <c r="U283" s="3" t="e">
        <f>#REF!*D283</f>
        <v>#REF!</v>
      </c>
      <c r="V283" s="3">
        <f t="shared" si="265"/>
        <v>111.6</v>
      </c>
      <c r="W283" s="37" t="e">
        <f t="shared" si="266"/>
        <v>#REF!</v>
      </c>
      <c r="X283" s="60" t="e">
        <f>#REF!</f>
        <v>#REF!</v>
      </c>
      <c r="Y283" s="37" t="e">
        <f t="shared" si="267"/>
        <v>#REF!</v>
      </c>
      <c r="Z283" s="16" t="e">
        <f t="shared" si="268"/>
        <v>#REF!</v>
      </c>
      <c r="AA283" s="36" t="e">
        <f t="shared" si="269"/>
        <v>#REF!</v>
      </c>
      <c r="AC283" s="16" t="e">
        <f t="shared" si="270"/>
        <v>#REF!</v>
      </c>
      <c r="AD283" s="3" t="e">
        <f t="shared" si="271"/>
        <v>#REF!</v>
      </c>
      <c r="AE283" s="97" t="e">
        <f t="shared" si="271"/>
        <v>#REF!</v>
      </c>
      <c r="AF283" s="97" t="e">
        <f t="shared" si="272"/>
        <v>#REF!</v>
      </c>
      <c r="AG283" s="3" t="e">
        <f t="shared" si="273"/>
        <v>#REF!</v>
      </c>
      <c r="AH283" s="16" t="e">
        <f t="shared" si="274"/>
        <v>#REF!</v>
      </c>
      <c r="AI283" s="16">
        <f t="shared" si="275"/>
        <v>1860</v>
      </c>
      <c r="AK283" s="3">
        <f t="shared" si="276"/>
        <v>1305</v>
      </c>
      <c r="AL283" s="204">
        <f t="shared" si="277"/>
        <v>1302</v>
      </c>
    </row>
    <row r="284" spans="1:47" ht="25.5" hidden="1" outlineLevel="1" x14ac:dyDescent="0.15">
      <c r="A284" s="26">
        <v>7014</v>
      </c>
      <c r="B284" s="20" t="s">
        <v>367</v>
      </c>
      <c r="C284" s="16">
        <v>2070</v>
      </c>
      <c r="D284" s="3">
        <v>15</v>
      </c>
      <c r="E284" s="3"/>
      <c r="F284" s="102"/>
      <c r="G284" s="104">
        <v>106</v>
      </c>
      <c r="H284" s="104" t="s">
        <v>557</v>
      </c>
      <c r="I284" s="21">
        <f t="shared" si="259"/>
        <v>17940</v>
      </c>
      <c r="J284" s="3">
        <v>0</v>
      </c>
      <c r="K284" s="15"/>
      <c r="L284" s="15">
        <v>0.5</v>
      </c>
      <c r="M284" s="58"/>
      <c r="N284" s="58">
        <v>0.03</v>
      </c>
      <c r="O284" s="92">
        <f t="shared" si="260"/>
        <v>0</v>
      </c>
      <c r="P284" s="92" t="e">
        <f t="shared" si="261"/>
        <v>#REF!</v>
      </c>
      <c r="Q284" s="92" t="e">
        <f t="shared" si="262"/>
        <v>#REF!</v>
      </c>
      <c r="R284" s="92">
        <f t="shared" si="263"/>
        <v>0</v>
      </c>
      <c r="S284" s="92" t="e">
        <f t="shared" si="264"/>
        <v>#REF!</v>
      </c>
      <c r="T284" s="3" t="e">
        <f>#REF!</f>
        <v>#REF!</v>
      </c>
      <c r="U284" s="3" t="e">
        <f>#REF!*D284</f>
        <v>#REF!</v>
      </c>
      <c r="V284" s="3">
        <f t="shared" si="265"/>
        <v>124.19999999999999</v>
      </c>
      <c r="W284" s="37" t="e">
        <f t="shared" si="266"/>
        <v>#REF!</v>
      </c>
      <c r="X284" s="60" t="e">
        <f>#REF!</f>
        <v>#REF!</v>
      </c>
      <c r="Y284" s="37" t="e">
        <f t="shared" si="267"/>
        <v>#REF!</v>
      </c>
      <c r="Z284" s="16" t="e">
        <f t="shared" si="268"/>
        <v>#REF!</v>
      </c>
      <c r="AA284" s="36" t="e">
        <f t="shared" si="269"/>
        <v>#REF!</v>
      </c>
      <c r="AC284" s="16" t="e">
        <f t="shared" si="270"/>
        <v>#REF!</v>
      </c>
      <c r="AD284" s="3" t="e">
        <f t="shared" si="271"/>
        <v>#REF!</v>
      </c>
      <c r="AE284" s="97" t="e">
        <f t="shared" si="271"/>
        <v>#REF!</v>
      </c>
      <c r="AF284" s="97" t="e">
        <f t="shared" si="272"/>
        <v>#REF!</v>
      </c>
      <c r="AG284" s="3" t="e">
        <f t="shared" si="273"/>
        <v>#REF!</v>
      </c>
      <c r="AH284" s="16" t="e">
        <f t="shared" si="274"/>
        <v>#REF!</v>
      </c>
      <c r="AI284" s="16">
        <f t="shared" si="275"/>
        <v>2070</v>
      </c>
      <c r="AK284" s="3">
        <f t="shared" si="276"/>
        <v>1450</v>
      </c>
      <c r="AL284" s="204">
        <f t="shared" si="277"/>
        <v>1449</v>
      </c>
    </row>
    <row r="285" spans="1:47" ht="13.5" hidden="1" outlineLevel="1" x14ac:dyDescent="0.15">
      <c r="A285" s="26">
        <v>7009</v>
      </c>
      <c r="B285" s="20" t="s">
        <v>51</v>
      </c>
      <c r="C285" s="16">
        <v>890</v>
      </c>
      <c r="D285" s="3">
        <v>15</v>
      </c>
      <c r="E285" s="3"/>
      <c r="F285" s="102"/>
      <c r="G285" s="104">
        <v>106</v>
      </c>
      <c r="H285" s="104" t="s">
        <v>557</v>
      </c>
      <c r="I285" s="21">
        <f t="shared" si="259"/>
        <v>17940</v>
      </c>
      <c r="J285" s="3">
        <v>0</v>
      </c>
      <c r="K285" s="15"/>
      <c r="L285" s="15">
        <v>0.5</v>
      </c>
      <c r="M285" s="58"/>
      <c r="N285" s="58">
        <v>0.03</v>
      </c>
      <c r="O285" s="92">
        <f t="shared" si="260"/>
        <v>0</v>
      </c>
      <c r="P285" s="92" t="e">
        <f t="shared" si="261"/>
        <v>#REF!</v>
      </c>
      <c r="Q285" s="92" t="e">
        <f t="shared" si="262"/>
        <v>#REF!</v>
      </c>
      <c r="R285" s="92">
        <f t="shared" si="263"/>
        <v>0</v>
      </c>
      <c r="S285" s="92" t="e">
        <f t="shared" si="264"/>
        <v>#REF!</v>
      </c>
      <c r="T285" s="3" t="e">
        <f>#REF!</f>
        <v>#REF!</v>
      </c>
      <c r="U285" s="3" t="e">
        <f>#REF!*D285</f>
        <v>#REF!</v>
      </c>
      <c r="V285" s="3">
        <f t="shared" si="265"/>
        <v>53.4</v>
      </c>
      <c r="W285" s="37" t="e">
        <f t="shared" si="266"/>
        <v>#REF!</v>
      </c>
      <c r="X285" s="60" t="e">
        <f>#REF!</f>
        <v>#REF!</v>
      </c>
      <c r="Y285" s="37" t="e">
        <f t="shared" si="267"/>
        <v>#REF!</v>
      </c>
      <c r="Z285" s="16" t="e">
        <f t="shared" si="268"/>
        <v>#REF!</v>
      </c>
      <c r="AA285" s="36" t="e">
        <f t="shared" si="269"/>
        <v>#REF!</v>
      </c>
      <c r="AC285" s="16" t="e">
        <f t="shared" si="270"/>
        <v>#REF!</v>
      </c>
      <c r="AD285" s="3" t="e">
        <f t="shared" si="271"/>
        <v>#REF!</v>
      </c>
      <c r="AE285" s="97" t="e">
        <f t="shared" si="271"/>
        <v>#REF!</v>
      </c>
      <c r="AF285" s="97" t="e">
        <f t="shared" si="272"/>
        <v>#REF!</v>
      </c>
      <c r="AG285" s="3" t="e">
        <f t="shared" si="273"/>
        <v>#REF!</v>
      </c>
      <c r="AH285" s="16" t="e">
        <f t="shared" si="274"/>
        <v>#REF!</v>
      </c>
      <c r="AI285" s="16">
        <f t="shared" si="275"/>
        <v>890</v>
      </c>
      <c r="AK285" s="3">
        <f t="shared" si="276"/>
        <v>625</v>
      </c>
      <c r="AL285" s="204">
        <f t="shared" si="277"/>
        <v>623</v>
      </c>
    </row>
    <row r="286" spans="1:47" ht="13.5" hidden="1" outlineLevel="1" x14ac:dyDescent="0.15">
      <c r="A286" s="26">
        <v>7010</v>
      </c>
      <c r="B286" s="20" t="s">
        <v>244</v>
      </c>
      <c r="C286" s="16">
        <v>730</v>
      </c>
      <c r="D286" s="3">
        <v>30</v>
      </c>
      <c r="E286" s="3"/>
      <c r="F286" s="102"/>
      <c r="G286" s="104">
        <v>106</v>
      </c>
      <c r="H286" s="104" t="s">
        <v>558</v>
      </c>
      <c r="I286" s="21">
        <f t="shared" si="259"/>
        <v>17940</v>
      </c>
      <c r="J286" s="3"/>
      <c r="K286" s="15">
        <v>0.15</v>
      </c>
      <c r="L286" s="15">
        <v>0.4</v>
      </c>
      <c r="M286" s="58"/>
      <c r="N286" s="58">
        <v>0.03</v>
      </c>
      <c r="O286" s="92">
        <f t="shared" si="260"/>
        <v>0</v>
      </c>
      <c r="P286" s="92" t="e">
        <f t="shared" si="261"/>
        <v>#REF!</v>
      </c>
      <c r="Q286" s="92" t="e">
        <f t="shared" si="262"/>
        <v>#REF!</v>
      </c>
      <c r="R286" s="92">
        <f t="shared" si="263"/>
        <v>0</v>
      </c>
      <c r="S286" s="92" t="e">
        <f t="shared" si="264"/>
        <v>#REF!</v>
      </c>
      <c r="T286" s="3" t="e">
        <f>#REF!</f>
        <v>#REF!</v>
      </c>
      <c r="U286" s="3" t="e">
        <f>#REF!*D286</f>
        <v>#REF!</v>
      </c>
      <c r="V286" s="3">
        <f t="shared" si="265"/>
        <v>43.8</v>
      </c>
      <c r="W286" s="37" t="e">
        <f t="shared" si="266"/>
        <v>#REF!</v>
      </c>
      <c r="X286" s="60" t="e">
        <f>#REF!</f>
        <v>#REF!</v>
      </c>
      <c r="Y286" s="37" t="e">
        <f t="shared" si="267"/>
        <v>#REF!</v>
      </c>
      <c r="Z286" s="16" t="e">
        <f t="shared" si="268"/>
        <v>#REF!</v>
      </c>
      <c r="AA286" s="36" t="e">
        <f t="shared" si="269"/>
        <v>#REF!</v>
      </c>
      <c r="AC286" s="16" t="e">
        <f t="shared" si="270"/>
        <v>#REF!</v>
      </c>
      <c r="AD286" s="3" t="e">
        <f t="shared" si="271"/>
        <v>#REF!</v>
      </c>
      <c r="AE286" s="97" t="e">
        <f t="shared" si="271"/>
        <v>#REF!</v>
      </c>
      <c r="AF286" s="97" t="e">
        <f t="shared" si="272"/>
        <v>#REF!</v>
      </c>
      <c r="AG286" s="3" t="e">
        <f t="shared" si="273"/>
        <v>#REF!</v>
      </c>
      <c r="AH286" s="16" t="e">
        <f t="shared" si="274"/>
        <v>#REF!</v>
      </c>
      <c r="AI286" s="16">
        <f t="shared" si="275"/>
        <v>730</v>
      </c>
      <c r="AK286" s="3">
        <f t="shared" si="276"/>
        <v>515</v>
      </c>
      <c r="AL286" s="204">
        <f t="shared" si="277"/>
        <v>510.99999999999994</v>
      </c>
    </row>
    <row r="287" spans="1:47" ht="13.5" hidden="1" outlineLevel="1" x14ac:dyDescent="0.15">
      <c r="A287" s="26">
        <v>7011</v>
      </c>
      <c r="B287" s="20" t="s">
        <v>335</v>
      </c>
      <c r="C287" s="16">
        <v>870</v>
      </c>
      <c r="D287" s="3">
        <v>30</v>
      </c>
      <c r="E287" s="3"/>
      <c r="F287" s="102"/>
      <c r="G287" s="104">
        <v>106</v>
      </c>
      <c r="H287" s="104" t="s">
        <v>557</v>
      </c>
      <c r="I287" s="21">
        <f t="shared" si="259"/>
        <v>17940</v>
      </c>
      <c r="J287" s="3">
        <v>0</v>
      </c>
      <c r="K287" s="15"/>
      <c r="L287" s="15">
        <v>0.5</v>
      </c>
      <c r="M287" s="58"/>
      <c r="N287" s="58">
        <v>0.03</v>
      </c>
      <c r="O287" s="92">
        <f t="shared" si="260"/>
        <v>0</v>
      </c>
      <c r="P287" s="92" t="e">
        <f t="shared" si="261"/>
        <v>#REF!</v>
      </c>
      <c r="Q287" s="92" t="e">
        <f t="shared" si="262"/>
        <v>#REF!</v>
      </c>
      <c r="R287" s="92">
        <f t="shared" si="263"/>
        <v>0</v>
      </c>
      <c r="S287" s="92" t="e">
        <f t="shared" si="264"/>
        <v>#REF!</v>
      </c>
      <c r="T287" s="3" t="e">
        <f>#REF!</f>
        <v>#REF!</v>
      </c>
      <c r="U287" s="3" t="e">
        <f>#REF!*D287</f>
        <v>#REF!</v>
      </c>
      <c r="V287" s="3">
        <f t="shared" si="265"/>
        <v>52.199999999999996</v>
      </c>
      <c r="W287" s="37" t="e">
        <f t="shared" si="266"/>
        <v>#REF!</v>
      </c>
      <c r="X287" s="60" t="e">
        <f>#REF!</f>
        <v>#REF!</v>
      </c>
      <c r="Y287" s="37" t="e">
        <f t="shared" si="267"/>
        <v>#REF!</v>
      </c>
      <c r="Z287" s="16" t="e">
        <f t="shared" si="268"/>
        <v>#REF!</v>
      </c>
      <c r="AA287" s="36" t="e">
        <f t="shared" si="269"/>
        <v>#REF!</v>
      </c>
      <c r="AC287" s="16" t="e">
        <f t="shared" si="270"/>
        <v>#REF!</v>
      </c>
      <c r="AD287" s="3" t="e">
        <f t="shared" si="271"/>
        <v>#REF!</v>
      </c>
      <c r="AE287" s="97" t="e">
        <f t="shared" si="271"/>
        <v>#REF!</v>
      </c>
      <c r="AF287" s="97" t="e">
        <f t="shared" si="272"/>
        <v>#REF!</v>
      </c>
      <c r="AG287" s="3" t="e">
        <f t="shared" si="273"/>
        <v>#REF!</v>
      </c>
      <c r="AH287" s="16" t="e">
        <f t="shared" si="274"/>
        <v>#REF!</v>
      </c>
      <c r="AI287" s="16">
        <f t="shared" si="275"/>
        <v>870</v>
      </c>
      <c r="AK287" s="3">
        <f t="shared" si="276"/>
        <v>610</v>
      </c>
      <c r="AL287" s="204">
        <f t="shared" si="277"/>
        <v>609</v>
      </c>
    </row>
    <row r="288" spans="1:47" ht="25.5" hidden="1" outlineLevel="1" x14ac:dyDescent="0.15">
      <c r="A288" s="26">
        <v>7012</v>
      </c>
      <c r="B288" s="20" t="s">
        <v>336</v>
      </c>
      <c r="C288" s="16">
        <v>1270</v>
      </c>
      <c r="D288" s="3">
        <v>10</v>
      </c>
      <c r="E288" s="3"/>
      <c r="F288" s="102"/>
      <c r="G288" s="104">
        <v>106</v>
      </c>
      <c r="H288" s="104" t="s">
        <v>557</v>
      </c>
      <c r="I288" s="21">
        <f t="shared" si="259"/>
        <v>17940</v>
      </c>
      <c r="J288" s="3">
        <v>0</v>
      </c>
      <c r="K288" s="15"/>
      <c r="L288" s="15">
        <v>0.5</v>
      </c>
      <c r="M288" s="58"/>
      <c r="N288" s="58">
        <v>0.03</v>
      </c>
      <c r="O288" s="92">
        <f t="shared" si="260"/>
        <v>0</v>
      </c>
      <c r="P288" s="92" t="e">
        <f t="shared" si="261"/>
        <v>#REF!</v>
      </c>
      <c r="Q288" s="92" t="e">
        <f t="shared" si="262"/>
        <v>#REF!</v>
      </c>
      <c r="R288" s="92">
        <f t="shared" si="263"/>
        <v>0</v>
      </c>
      <c r="S288" s="92" t="e">
        <f t="shared" si="264"/>
        <v>#REF!</v>
      </c>
      <c r="T288" s="3" t="e">
        <f>#REF!</f>
        <v>#REF!</v>
      </c>
      <c r="U288" s="3" t="e">
        <f>#REF!*D288</f>
        <v>#REF!</v>
      </c>
      <c r="V288" s="3">
        <f t="shared" si="265"/>
        <v>76.2</v>
      </c>
      <c r="W288" s="37" t="e">
        <f t="shared" si="266"/>
        <v>#REF!</v>
      </c>
      <c r="X288" s="60" t="e">
        <f>#REF!</f>
        <v>#REF!</v>
      </c>
      <c r="Y288" s="37" t="e">
        <f t="shared" si="267"/>
        <v>#REF!</v>
      </c>
      <c r="Z288" s="16" t="e">
        <f t="shared" si="268"/>
        <v>#REF!</v>
      </c>
      <c r="AA288" s="36" t="e">
        <f t="shared" si="269"/>
        <v>#REF!</v>
      </c>
      <c r="AC288" s="16" t="e">
        <f t="shared" si="270"/>
        <v>#REF!</v>
      </c>
      <c r="AD288" s="3" t="e">
        <f t="shared" si="271"/>
        <v>#REF!</v>
      </c>
      <c r="AE288" s="97" t="e">
        <f t="shared" si="271"/>
        <v>#REF!</v>
      </c>
      <c r="AF288" s="97" t="e">
        <f t="shared" si="272"/>
        <v>#REF!</v>
      </c>
      <c r="AG288" s="3" t="e">
        <f t="shared" si="273"/>
        <v>#REF!</v>
      </c>
      <c r="AH288" s="16" t="e">
        <f t="shared" si="274"/>
        <v>#REF!</v>
      </c>
      <c r="AI288" s="16">
        <f t="shared" si="275"/>
        <v>1270</v>
      </c>
      <c r="AK288" s="3">
        <f t="shared" si="276"/>
        <v>890</v>
      </c>
      <c r="AL288" s="204">
        <f t="shared" si="277"/>
        <v>889</v>
      </c>
    </row>
    <row r="289" spans="1:563" ht="13.5" hidden="1" outlineLevel="1" x14ac:dyDescent="0.15">
      <c r="A289" s="26">
        <v>7013</v>
      </c>
      <c r="B289" s="20" t="s">
        <v>343</v>
      </c>
      <c r="C289" s="16">
        <v>3080</v>
      </c>
      <c r="D289" s="3">
        <v>30</v>
      </c>
      <c r="E289" s="3"/>
      <c r="F289" s="103"/>
      <c r="G289" s="104">
        <v>111</v>
      </c>
      <c r="H289" s="104" t="s">
        <v>559</v>
      </c>
      <c r="I289" s="21">
        <f t="shared" si="259"/>
        <v>17940</v>
      </c>
      <c r="J289" s="3">
        <v>0</v>
      </c>
      <c r="K289" s="15">
        <v>0.15</v>
      </c>
      <c r="L289" s="15">
        <v>0.4</v>
      </c>
      <c r="M289" s="58"/>
      <c r="N289" s="58">
        <v>0.03</v>
      </c>
      <c r="O289" s="92">
        <f t="shared" si="260"/>
        <v>0</v>
      </c>
      <c r="P289" s="92" t="e">
        <f t="shared" si="261"/>
        <v>#REF!</v>
      </c>
      <c r="Q289" s="92" t="e">
        <f t="shared" si="262"/>
        <v>#REF!</v>
      </c>
      <c r="R289" s="92">
        <f t="shared" si="263"/>
        <v>0</v>
      </c>
      <c r="S289" s="92" t="e">
        <f t="shared" si="264"/>
        <v>#REF!</v>
      </c>
      <c r="T289" s="3" t="e">
        <f>#REF!</f>
        <v>#REF!</v>
      </c>
      <c r="U289" s="3" t="e">
        <f>#REF!*D289</f>
        <v>#REF!</v>
      </c>
      <c r="V289" s="3">
        <f t="shared" si="265"/>
        <v>184.79999999999998</v>
      </c>
      <c r="W289" s="37" t="e">
        <f t="shared" si="266"/>
        <v>#REF!</v>
      </c>
      <c r="X289" s="60" t="e">
        <f>#REF!</f>
        <v>#REF!</v>
      </c>
      <c r="Y289" s="37" t="e">
        <f t="shared" si="267"/>
        <v>#REF!</v>
      </c>
      <c r="Z289" s="16" t="e">
        <f t="shared" si="268"/>
        <v>#REF!</v>
      </c>
      <c r="AA289" s="36" t="e">
        <f t="shared" si="269"/>
        <v>#REF!</v>
      </c>
      <c r="AC289" s="16" t="e">
        <f t="shared" si="270"/>
        <v>#REF!</v>
      </c>
      <c r="AD289" s="3" t="e">
        <f t="shared" si="271"/>
        <v>#REF!</v>
      </c>
      <c r="AE289" s="97" t="e">
        <f t="shared" si="271"/>
        <v>#REF!</v>
      </c>
      <c r="AF289" s="97" t="e">
        <f t="shared" si="272"/>
        <v>#REF!</v>
      </c>
      <c r="AG289" s="3" t="e">
        <f t="shared" si="273"/>
        <v>#REF!</v>
      </c>
      <c r="AH289" s="16" t="e">
        <f t="shared" si="274"/>
        <v>#REF!</v>
      </c>
      <c r="AI289" s="16">
        <f t="shared" si="275"/>
        <v>3080</v>
      </c>
      <c r="AK289" s="3">
        <f t="shared" si="276"/>
        <v>2160</v>
      </c>
      <c r="AL289" s="204">
        <f t="shared" si="277"/>
        <v>2156</v>
      </c>
    </row>
    <row r="290" spans="1:563" s="17" customFormat="1" ht="13.5" hidden="1" outlineLevel="1" collapsed="1" x14ac:dyDescent="0.15">
      <c r="A290" s="27">
        <v>7016</v>
      </c>
      <c r="B290" s="22" t="s">
        <v>396</v>
      </c>
      <c r="C290" s="66">
        <v>1740</v>
      </c>
      <c r="D290" s="67">
        <v>20</v>
      </c>
      <c r="E290" s="67"/>
      <c r="F290" s="132"/>
      <c r="G290" s="143" t="s">
        <v>395</v>
      </c>
      <c r="H290" s="104" t="s">
        <v>559</v>
      </c>
      <c r="I290" s="21">
        <f t="shared" si="259"/>
        <v>17940</v>
      </c>
      <c r="J290" s="3">
        <v>0</v>
      </c>
      <c r="K290" s="15">
        <v>0.15</v>
      </c>
      <c r="L290" s="15">
        <v>0.4</v>
      </c>
      <c r="M290" s="58"/>
      <c r="N290" s="58">
        <v>0.03</v>
      </c>
      <c r="O290" s="92">
        <f t="shared" si="260"/>
        <v>0</v>
      </c>
      <c r="P290" s="92" t="e">
        <f t="shared" si="261"/>
        <v>#REF!</v>
      </c>
      <c r="Q290" s="92" t="e">
        <f t="shared" si="262"/>
        <v>#REF!</v>
      </c>
      <c r="R290" s="92">
        <f t="shared" si="263"/>
        <v>0</v>
      </c>
      <c r="S290" s="92" t="e">
        <f t="shared" si="264"/>
        <v>#REF!</v>
      </c>
      <c r="T290" s="67" t="e">
        <f>#REF!</f>
        <v>#REF!</v>
      </c>
      <c r="U290" s="3" t="e">
        <f>#REF!*D290</f>
        <v>#REF!</v>
      </c>
      <c r="V290" s="3">
        <f t="shared" si="265"/>
        <v>104.39999999999999</v>
      </c>
      <c r="W290" s="37" t="e">
        <f t="shared" si="266"/>
        <v>#REF!</v>
      </c>
      <c r="X290" s="60" t="e">
        <f>#REF!</f>
        <v>#REF!</v>
      </c>
      <c r="Y290" s="37" t="e">
        <f t="shared" si="267"/>
        <v>#REF!</v>
      </c>
      <c r="Z290" s="16" t="e">
        <f t="shared" si="268"/>
        <v>#REF!</v>
      </c>
      <c r="AA290" s="36" t="e">
        <f t="shared" si="269"/>
        <v>#REF!</v>
      </c>
      <c r="AB290" s="49"/>
      <c r="AC290" s="16" t="e">
        <f t="shared" si="270"/>
        <v>#REF!</v>
      </c>
      <c r="AD290" s="3" t="e">
        <f t="shared" si="271"/>
        <v>#REF!</v>
      </c>
      <c r="AE290" s="97" t="e">
        <f t="shared" si="271"/>
        <v>#REF!</v>
      </c>
      <c r="AF290" s="97" t="e">
        <f t="shared" si="272"/>
        <v>#REF!</v>
      </c>
      <c r="AG290" s="3" t="e">
        <f t="shared" si="273"/>
        <v>#REF!</v>
      </c>
      <c r="AH290" s="16" t="e">
        <f t="shared" si="274"/>
        <v>#REF!</v>
      </c>
      <c r="AI290" s="16">
        <f t="shared" si="275"/>
        <v>1740</v>
      </c>
      <c r="AJ290" s="203"/>
      <c r="AK290" s="3">
        <f t="shared" si="276"/>
        <v>1220</v>
      </c>
      <c r="AL290" s="204">
        <f t="shared" si="277"/>
        <v>1218</v>
      </c>
      <c r="AM290" s="204"/>
      <c r="AN290" s="204"/>
      <c r="AO290" s="203"/>
      <c r="AP290" s="203"/>
      <c r="AQ290" s="172"/>
      <c r="AR290" s="162"/>
      <c r="AS290" s="203"/>
      <c r="AT290" s="172"/>
      <c r="AU290" s="162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  <c r="CL290" s="203"/>
      <c r="CM290" s="203"/>
      <c r="CN290" s="203"/>
      <c r="CO290" s="203"/>
      <c r="CP290" s="203"/>
      <c r="CQ290" s="203"/>
      <c r="CR290" s="203"/>
      <c r="CS290" s="203"/>
      <c r="CT290" s="203"/>
      <c r="CU290" s="203"/>
      <c r="CV290" s="203"/>
      <c r="CW290" s="203"/>
      <c r="CX290" s="203"/>
      <c r="CY290" s="203"/>
      <c r="CZ290" s="203"/>
      <c r="DA290" s="203"/>
      <c r="DB290" s="203"/>
      <c r="DC290" s="203"/>
      <c r="DD290" s="203"/>
      <c r="DE290" s="203"/>
      <c r="DF290" s="203"/>
      <c r="DG290" s="203"/>
      <c r="DH290" s="203"/>
      <c r="DI290" s="203"/>
      <c r="DJ290" s="203"/>
      <c r="DK290" s="203"/>
      <c r="DL290" s="203"/>
      <c r="DM290" s="203"/>
      <c r="DN290" s="203"/>
      <c r="DO290" s="203"/>
      <c r="DP290" s="203"/>
      <c r="DQ290" s="203"/>
      <c r="DR290" s="203"/>
      <c r="DS290" s="203"/>
      <c r="DT290" s="203"/>
      <c r="DU290" s="203"/>
      <c r="DV290" s="203"/>
      <c r="DW290" s="203"/>
      <c r="DX290" s="203"/>
      <c r="DY290" s="203"/>
      <c r="DZ290" s="203"/>
      <c r="EA290" s="203"/>
      <c r="EB290" s="203"/>
      <c r="EC290" s="203"/>
      <c r="ED290" s="203"/>
      <c r="EE290" s="203"/>
      <c r="EF290" s="203"/>
      <c r="EG290" s="203"/>
      <c r="EH290" s="203"/>
      <c r="EI290" s="203"/>
      <c r="EJ290" s="203"/>
      <c r="EK290" s="203"/>
      <c r="EL290" s="203"/>
      <c r="EM290" s="203"/>
      <c r="EN290" s="203"/>
      <c r="EO290" s="203"/>
      <c r="EP290" s="203"/>
      <c r="EQ290" s="203"/>
      <c r="ER290" s="203"/>
      <c r="ES290" s="203"/>
      <c r="ET290" s="203"/>
      <c r="EU290" s="203"/>
      <c r="EV290" s="203"/>
      <c r="EW290" s="203"/>
      <c r="EX290" s="203"/>
      <c r="EY290" s="203"/>
      <c r="EZ290" s="203"/>
      <c r="FA290" s="203"/>
      <c r="FB290" s="203"/>
      <c r="FC290" s="203"/>
      <c r="FD290" s="203"/>
      <c r="FE290" s="203"/>
      <c r="FF290" s="203"/>
      <c r="FG290" s="203"/>
      <c r="FH290" s="203"/>
      <c r="FI290" s="203"/>
      <c r="FJ290" s="203"/>
      <c r="FK290" s="203"/>
      <c r="FL290" s="203"/>
      <c r="FM290" s="203"/>
      <c r="FN290" s="203"/>
      <c r="FO290" s="203"/>
      <c r="FP290" s="203"/>
      <c r="FQ290" s="203"/>
      <c r="FR290" s="203"/>
      <c r="FS290" s="203"/>
      <c r="FT290" s="203"/>
      <c r="FU290" s="203"/>
      <c r="FV290" s="203"/>
      <c r="FW290" s="203"/>
      <c r="FX290" s="203"/>
      <c r="FY290" s="203"/>
      <c r="FZ290" s="203"/>
      <c r="GA290" s="203"/>
      <c r="GB290" s="203"/>
      <c r="GC290" s="203"/>
      <c r="GD290" s="203"/>
      <c r="GE290" s="203"/>
      <c r="GF290" s="203"/>
      <c r="GG290" s="203"/>
      <c r="GH290" s="203"/>
      <c r="GI290" s="203"/>
      <c r="GJ290" s="203"/>
      <c r="GK290" s="203"/>
      <c r="GL290" s="203"/>
      <c r="GM290" s="203"/>
      <c r="GN290" s="203"/>
      <c r="GO290" s="203"/>
      <c r="GP290" s="203"/>
      <c r="GQ290" s="203"/>
      <c r="GR290" s="203"/>
      <c r="GS290" s="203"/>
      <c r="GT290" s="203"/>
      <c r="GU290" s="203"/>
      <c r="GV290" s="203"/>
      <c r="GW290" s="203"/>
      <c r="GX290" s="203"/>
      <c r="GY290" s="203"/>
      <c r="GZ290" s="203"/>
      <c r="HA290" s="203"/>
      <c r="HB290" s="203"/>
      <c r="HC290" s="203"/>
      <c r="HD290" s="203"/>
      <c r="HE290" s="203"/>
      <c r="HF290" s="203"/>
      <c r="HG290" s="203"/>
      <c r="HH290" s="203"/>
      <c r="HI290" s="203"/>
      <c r="HJ290" s="203"/>
      <c r="HK290" s="203"/>
      <c r="HL290" s="203"/>
      <c r="HM290" s="203"/>
      <c r="HN290" s="203"/>
      <c r="HO290" s="203"/>
      <c r="HP290" s="203"/>
      <c r="HQ290" s="203"/>
      <c r="HR290" s="203"/>
      <c r="HS290" s="203"/>
      <c r="HT290" s="203"/>
      <c r="HU290" s="203"/>
      <c r="HV290" s="203"/>
      <c r="HW290" s="203"/>
      <c r="HX290" s="203"/>
      <c r="HY290" s="203"/>
      <c r="HZ290" s="203"/>
      <c r="IA290" s="203"/>
      <c r="IB290" s="203"/>
      <c r="IC290" s="203"/>
      <c r="ID290" s="203"/>
      <c r="IE290" s="203"/>
      <c r="IF290" s="203"/>
      <c r="IG290" s="203"/>
      <c r="IH290" s="203"/>
      <c r="II290" s="203"/>
      <c r="IJ290" s="203"/>
      <c r="IK290" s="203"/>
      <c r="IL290" s="203"/>
      <c r="IM290" s="203"/>
      <c r="IN290" s="203"/>
      <c r="IO290" s="203"/>
      <c r="IP290" s="203"/>
      <c r="IQ290" s="203"/>
      <c r="IR290" s="203"/>
      <c r="IS290" s="203"/>
      <c r="IT290" s="203"/>
      <c r="IU290" s="203"/>
      <c r="IV290" s="203"/>
      <c r="IW290" s="203"/>
      <c r="IX290" s="203"/>
      <c r="IY290" s="203"/>
      <c r="IZ290" s="203"/>
      <c r="JA290" s="203"/>
      <c r="JB290" s="203"/>
      <c r="JC290" s="203"/>
      <c r="JD290" s="203"/>
      <c r="JE290" s="203"/>
      <c r="JF290" s="203"/>
      <c r="JG290" s="203"/>
      <c r="JH290" s="203"/>
      <c r="JI290" s="203"/>
      <c r="JJ290" s="203"/>
      <c r="JK290" s="203"/>
      <c r="JL290" s="203"/>
      <c r="JM290" s="203"/>
      <c r="JN290" s="203"/>
      <c r="JO290" s="203"/>
      <c r="JP290" s="203"/>
      <c r="JQ290" s="203"/>
      <c r="JR290" s="203"/>
      <c r="JS290" s="203"/>
      <c r="JT290" s="203"/>
      <c r="JU290" s="203"/>
      <c r="JV290" s="203"/>
      <c r="JW290" s="203"/>
      <c r="JX290" s="203"/>
      <c r="JY290" s="203"/>
      <c r="JZ290" s="203"/>
      <c r="KA290" s="203"/>
      <c r="KB290" s="203"/>
      <c r="KC290" s="203"/>
      <c r="KD290" s="203"/>
      <c r="KE290" s="203"/>
      <c r="KF290" s="203"/>
      <c r="KG290" s="203"/>
      <c r="KH290" s="203"/>
      <c r="KI290" s="203"/>
      <c r="KJ290" s="203"/>
      <c r="KK290" s="203"/>
      <c r="KL290" s="203"/>
      <c r="KM290" s="203"/>
      <c r="KN290" s="203"/>
      <c r="KO290" s="203"/>
      <c r="KP290" s="203"/>
      <c r="KQ290" s="203"/>
      <c r="KR290" s="203"/>
      <c r="KS290" s="203"/>
      <c r="KT290" s="203"/>
      <c r="KU290" s="203"/>
      <c r="KV290" s="203"/>
      <c r="KW290" s="203"/>
      <c r="KX290" s="203"/>
      <c r="KY290" s="203"/>
      <c r="KZ290" s="203"/>
      <c r="LA290" s="203"/>
      <c r="LB290" s="203"/>
      <c r="LC290" s="203"/>
      <c r="LD290" s="203"/>
      <c r="LE290" s="203"/>
      <c r="LF290" s="203"/>
      <c r="LG290" s="203"/>
      <c r="LH290" s="203"/>
      <c r="LI290" s="203"/>
      <c r="LJ290" s="203"/>
      <c r="LK290" s="203"/>
      <c r="LL290" s="203"/>
      <c r="LM290" s="203"/>
      <c r="LN290" s="203"/>
      <c r="LO290" s="203"/>
      <c r="LP290" s="203"/>
      <c r="LQ290" s="203"/>
      <c r="LR290" s="203"/>
      <c r="LS290" s="203"/>
      <c r="LT290" s="203"/>
      <c r="LU290" s="203"/>
      <c r="LV290" s="203"/>
      <c r="LW290" s="203"/>
      <c r="LX290" s="203"/>
      <c r="LY290" s="203"/>
      <c r="LZ290" s="203"/>
      <c r="MA290" s="203"/>
      <c r="MB290" s="203"/>
      <c r="MC290" s="203"/>
      <c r="MD290" s="203"/>
      <c r="ME290" s="203"/>
      <c r="MF290" s="203"/>
      <c r="MG290" s="203"/>
      <c r="MH290" s="203"/>
      <c r="MI290" s="203"/>
      <c r="MJ290" s="203"/>
      <c r="MK290" s="203"/>
      <c r="ML290" s="203"/>
      <c r="MM290" s="203"/>
      <c r="MN290" s="203"/>
      <c r="MO290" s="203"/>
      <c r="MP290" s="203"/>
      <c r="MQ290" s="203"/>
      <c r="MR290" s="203"/>
      <c r="MS290" s="203"/>
      <c r="MT290" s="203"/>
      <c r="MU290" s="203"/>
      <c r="MV290" s="203"/>
      <c r="MW290" s="203"/>
      <c r="MX290" s="203"/>
      <c r="MY290" s="203"/>
      <c r="MZ290" s="203"/>
      <c r="NA290" s="203"/>
      <c r="NB290" s="203"/>
      <c r="NC290" s="203"/>
      <c r="ND290" s="203"/>
      <c r="NE290" s="203"/>
      <c r="NF290" s="203"/>
      <c r="NG290" s="203"/>
      <c r="NH290" s="203"/>
      <c r="NI290" s="203"/>
      <c r="NJ290" s="203"/>
      <c r="NK290" s="203"/>
      <c r="NL290" s="203"/>
      <c r="NM290" s="203"/>
      <c r="NN290" s="203"/>
      <c r="NO290" s="203"/>
      <c r="NP290" s="203"/>
      <c r="NQ290" s="203"/>
      <c r="NR290" s="203"/>
      <c r="NS290" s="203"/>
      <c r="NT290" s="203"/>
      <c r="NU290" s="203"/>
      <c r="NV290" s="203"/>
      <c r="NW290" s="203"/>
      <c r="NX290" s="203"/>
      <c r="NY290" s="203"/>
      <c r="NZ290" s="203"/>
      <c r="OA290" s="203"/>
      <c r="OB290" s="203"/>
      <c r="OC290" s="203"/>
      <c r="OD290" s="203"/>
      <c r="OE290" s="203"/>
      <c r="OF290" s="203"/>
      <c r="OG290" s="203"/>
      <c r="OH290" s="203"/>
      <c r="OI290" s="203"/>
      <c r="OJ290" s="203"/>
      <c r="OK290" s="203"/>
      <c r="OL290" s="203"/>
      <c r="OM290" s="203"/>
      <c r="ON290" s="203"/>
      <c r="OO290" s="203"/>
      <c r="OP290" s="203"/>
      <c r="OQ290" s="203"/>
      <c r="OR290" s="203"/>
      <c r="OS290" s="203"/>
      <c r="OT290" s="203"/>
      <c r="OU290" s="203"/>
      <c r="OV290" s="203"/>
      <c r="OW290" s="203"/>
      <c r="OX290" s="203"/>
      <c r="OY290" s="203"/>
      <c r="OZ290" s="203"/>
      <c r="PA290" s="203"/>
      <c r="PB290" s="203"/>
      <c r="PC290" s="203"/>
      <c r="PD290" s="203"/>
      <c r="PE290" s="203"/>
      <c r="PF290" s="203"/>
      <c r="PG290" s="203"/>
      <c r="PH290" s="203"/>
      <c r="PI290" s="203"/>
      <c r="PJ290" s="203"/>
      <c r="PK290" s="203"/>
      <c r="PL290" s="203"/>
      <c r="PM290" s="203"/>
      <c r="PN290" s="203"/>
      <c r="PO290" s="203"/>
      <c r="PP290" s="203"/>
      <c r="PQ290" s="203"/>
      <c r="PR290" s="203"/>
      <c r="PS290" s="203"/>
      <c r="PT290" s="203"/>
      <c r="PU290" s="203"/>
      <c r="PV290" s="203"/>
      <c r="PW290" s="203"/>
      <c r="PX290" s="203"/>
      <c r="PY290" s="203"/>
      <c r="PZ290" s="203"/>
      <c r="QA290" s="203"/>
      <c r="QB290" s="203"/>
      <c r="QC290" s="203"/>
      <c r="QD290" s="203"/>
      <c r="QE290" s="203"/>
      <c r="QF290" s="203"/>
      <c r="QG290" s="203"/>
      <c r="QH290" s="203"/>
      <c r="QI290" s="203"/>
      <c r="QJ290" s="203"/>
      <c r="QK290" s="203"/>
      <c r="QL290" s="203"/>
      <c r="QM290" s="203"/>
      <c r="QN290" s="203"/>
      <c r="QO290" s="203"/>
      <c r="QP290" s="203"/>
      <c r="QQ290" s="203"/>
      <c r="QR290" s="203"/>
      <c r="QS290" s="203"/>
      <c r="QT290" s="203"/>
      <c r="QU290" s="203"/>
      <c r="QV290" s="203"/>
      <c r="QW290" s="203"/>
      <c r="QX290" s="203"/>
      <c r="QY290" s="203"/>
      <c r="QZ290" s="203"/>
      <c r="RA290" s="203"/>
      <c r="RB290" s="203"/>
      <c r="RC290" s="203"/>
      <c r="RD290" s="203"/>
      <c r="RE290" s="203"/>
      <c r="RF290" s="203"/>
      <c r="RG290" s="203"/>
      <c r="RH290" s="203"/>
      <c r="RI290" s="203"/>
      <c r="RJ290" s="203"/>
      <c r="RK290" s="203"/>
      <c r="RL290" s="203"/>
      <c r="RM290" s="203"/>
      <c r="RN290" s="203"/>
      <c r="RO290" s="203"/>
      <c r="RP290" s="203"/>
      <c r="RQ290" s="203"/>
      <c r="RR290" s="203"/>
      <c r="RS290" s="203"/>
      <c r="RT290" s="203"/>
      <c r="RU290" s="203"/>
      <c r="RV290" s="203"/>
      <c r="RW290" s="203"/>
      <c r="RX290" s="203"/>
      <c r="RY290" s="203"/>
      <c r="RZ290" s="203"/>
      <c r="SA290" s="203"/>
      <c r="SB290" s="203"/>
      <c r="SC290" s="203"/>
      <c r="SD290" s="203"/>
      <c r="SE290" s="203"/>
      <c r="SF290" s="203"/>
      <c r="SG290" s="203"/>
      <c r="SH290" s="203"/>
      <c r="SI290" s="203"/>
      <c r="SJ290" s="203"/>
      <c r="SK290" s="203"/>
      <c r="SL290" s="203"/>
      <c r="SM290" s="203"/>
      <c r="SN290" s="203"/>
      <c r="SO290" s="203"/>
      <c r="SP290" s="203"/>
      <c r="SQ290" s="203"/>
      <c r="SR290" s="203"/>
      <c r="SS290" s="203"/>
      <c r="ST290" s="203"/>
      <c r="SU290" s="203"/>
      <c r="SV290" s="203"/>
      <c r="SW290" s="203"/>
      <c r="SX290" s="203"/>
      <c r="SY290" s="203"/>
      <c r="SZ290" s="203"/>
      <c r="TA290" s="203"/>
      <c r="TB290" s="203"/>
      <c r="TC290" s="203"/>
      <c r="TD290" s="203"/>
      <c r="TE290" s="203"/>
      <c r="TF290" s="203"/>
      <c r="TG290" s="203"/>
      <c r="TH290" s="203"/>
      <c r="TI290" s="203"/>
      <c r="TJ290" s="203"/>
      <c r="TK290" s="203"/>
      <c r="TL290" s="203"/>
      <c r="TM290" s="203"/>
      <c r="TN290" s="203"/>
      <c r="TO290" s="203"/>
      <c r="TP290" s="203"/>
      <c r="TQ290" s="203"/>
      <c r="TR290" s="203"/>
      <c r="TS290" s="203"/>
      <c r="TT290" s="203"/>
      <c r="TU290" s="203"/>
      <c r="TV290" s="203"/>
      <c r="TW290" s="203"/>
      <c r="TX290" s="203"/>
      <c r="TY290" s="203"/>
      <c r="TZ290" s="203"/>
      <c r="UA290" s="203"/>
      <c r="UB290" s="203"/>
      <c r="UC290" s="203"/>
      <c r="UD290" s="203"/>
      <c r="UE290" s="203"/>
      <c r="UF290" s="203"/>
      <c r="UG290" s="203"/>
      <c r="UH290" s="203"/>
      <c r="UI290" s="203"/>
      <c r="UJ290" s="203"/>
      <c r="UK290" s="203"/>
      <c r="UL290" s="203"/>
      <c r="UM290" s="203"/>
      <c r="UN290" s="203"/>
      <c r="UO290" s="203"/>
      <c r="UP290" s="203"/>
      <c r="UQ290" s="203"/>
    </row>
    <row r="291" spans="1:563" ht="13.5" hidden="1" outlineLevel="1" x14ac:dyDescent="0.15">
      <c r="A291" s="26">
        <v>7015</v>
      </c>
      <c r="B291" s="20" t="s">
        <v>389</v>
      </c>
      <c r="C291" s="16">
        <v>6500</v>
      </c>
      <c r="D291" s="3">
        <v>30</v>
      </c>
      <c r="E291" s="3"/>
      <c r="F291" s="103"/>
      <c r="G291" s="104" t="s">
        <v>485</v>
      </c>
      <c r="H291" s="104" t="s">
        <v>652</v>
      </c>
      <c r="I291" s="21">
        <f t="shared" si="259"/>
        <v>17940</v>
      </c>
      <c r="J291" s="3">
        <v>0</v>
      </c>
      <c r="K291" s="15">
        <v>0.15</v>
      </c>
      <c r="L291" s="15">
        <v>0.4</v>
      </c>
      <c r="M291" s="58"/>
      <c r="N291" s="58">
        <v>0.03</v>
      </c>
      <c r="O291" s="92">
        <f t="shared" si="260"/>
        <v>0</v>
      </c>
      <c r="P291" s="92" t="e">
        <f t="shared" si="261"/>
        <v>#REF!</v>
      </c>
      <c r="Q291" s="92" t="e">
        <f t="shared" si="262"/>
        <v>#REF!</v>
      </c>
      <c r="R291" s="92">
        <f t="shared" si="263"/>
        <v>0</v>
      </c>
      <c r="S291" s="92" t="e">
        <f t="shared" si="264"/>
        <v>#REF!</v>
      </c>
      <c r="T291" s="3" t="e">
        <f>#REF!</f>
        <v>#REF!</v>
      </c>
      <c r="U291" s="3" t="e">
        <f>#REF!*D291</f>
        <v>#REF!</v>
      </c>
      <c r="V291" s="3">
        <f t="shared" si="265"/>
        <v>390</v>
      </c>
      <c r="W291" s="37" t="e">
        <f t="shared" si="266"/>
        <v>#REF!</v>
      </c>
      <c r="X291" s="60" t="e">
        <f>#REF!</f>
        <v>#REF!</v>
      </c>
      <c r="Y291" s="37" t="e">
        <f t="shared" si="267"/>
        <v>#REF!</v>
      </c>
      <c r="Z291" s="16" t="e">
        <f t="shared" si="268"/>
        <v>#REF!</v>
      </c>
      <c r="AA291" s="36" t="e">
        <f t="shared" si="269"/>
        <v>#REF!</v>
      </c>
      <c r="AC291" s="16" t="e">
        <f t="shared" si="270"/>
        <v>#REF!</v>
      </c>
      <c r="AD291" s="3" t="e">
        <f t="shared" si="271"/>
        <v>#REF!</v>
      </c>
      <c r="AE291" s="97" t="e">
        <f t="shared" si="271"/>
        <v>#REF!</v>
      </c>
      <c r="AF291" s="97" t="e">
        <f t="shared" si="272"/>
        <v>#REF!</v>
      </c>
      <c r="AG291" s="3" t="e">
        <f t="shared" si="273"/>
        <v>#REF!</v>
      </c>
      <c r="AH291" s="16" t="e">
        <f t="shared" si="274"/>
        <v>#REF!</v>
      </c>
      <c r="AI291" s="16">
        <f t="shared" si="275"/>
        <v>6500</v>
      </c>
      <c r="AK291" s="3">
        <f t="shared" si="276"/>
        <v>4550</v>
      </c>
      <c r="AL291" s="204">
        <f t="shared" si="277"/>
        <v>4550</v>
      </c>
    </row>
    <row r="292" spans="1:563" ht="13.5" hidden="1" outlineLevel="1" x14ac:dyDescent="0.15">
      <c r="A292" s="26">
        <v>7017</v>
      </c>
      <c r="B292" s="20" t="s">
        <v>499</v>
      </c>
      <c r="C292" s="16">
        <v>1650</v>
      </c>
      <c r="D292" s="3">
        <v>20</v>
      </c>
      <c r="E292" s="3">
        <v>15</v>
      </c>
      <c r="F292" s="103" t="s">
        <v>502</v>
      </c>
      <c r="G292" s="104" t="s">
        <v>485</v>
      </c>
      <c r="H292" s="104" t="s">
        <v>501</v>
      </c>
      <c r="I292" s="21">
        <f t="shared" si="259"/>
        <v>17940</v>
      </c>
      <c r="J292" s="3">
        <v>18000</v>
      </c>
      <c r="K292" s="15"/>
      <c r="L292" s="15">
        <v>0.2</v>
      </c>
      <c r="M292" s="58"/>
      <c r="N292" s="58">
        <v>0.03</v>
      </c>
      <c r="O292" s="92">
        <f t="shared" si="260"/>
        <v>20.066889632107024</v>
      </c>
      <c r="P292" s="92" t="e">
        <f t="shared" si="261"/>
        <v>#REF!</v>
      </c>
      <c r="Q292" s="92" t="e">
        <f t="shared" si="262"/>
        <v>#REF!</v>
      </c>
      <c r="R292" s="92">
        <f t="shared" si="263"/>
        <v>0</v>
      </c>
      <c r="S292" s="92" t="e">
        <f t="shared" si="264"/>
        <v>#REF!</v>
      </c>
      <c r="T292" s="3" t="e">
        <f>#REF!</f>
        <v>#REF!</v>
      </c>
      <c r="U292" s="3" t="e">
        <f>#REF!*D292</f>
        <v>#REF!</v>
      </c>
      <c r="V292" s="3">
        <f t="shared" si="265"/>
        <v>99</v>
      </c>
      <c r="W292" s="37" t="e">
        <f t="shared" si="266"/>
        <v>#REF!</v>
      </c>
      <c r="X292" s="60" t="e">
        <f>#REF!</f>
        <v>#REF!</v>
      </c>
      <c r="Y292" s="37" t="e">
        <f t="shared" ref="Y292:Y301" si="278">O292*X292</f>
        <v>#REF!</v>
      </c>
      <c r="Z292" s="16" t="e">
        <f t="shared" si="268"/>
        <v>#REF!</v>
      </c>
      <c r="AA292" s="36" t="e">
        <f t="shared" si="269"/>
        <v>#REF!</v>
      </c>
      <c r="AC292" s="16" t="e">
        <f t="shared" si="270"/>
        <v>#REF!</v>
      </c>
      <c r="AD292" s="3" t="e">
        <f t="shared" si="271"/>
        <v>#REF!</v>
      </c>
      <c r="AE292" s="97" t="e">
        <f t="shared" si="271"/>
        <v>#REF!</v>
      </c>
      <c r="AF292" s="97" t="e">
        <f t="shared" si="272"/>
        <v>#REF!</v>
      </c>
      <c r="AG292" s="3" t="e">
        <f t="shared" si="273"/>
        <v>#REF!</v>
      </c>
      <c r="AH292" s="16" t="e">
        <f t="shared" si="274"/>
        <v>#REF!</v>
      </c>
      <c r="AI292" s="16">
        <f t="shared" si="275"/>
        <v>1650</v>
      </c>
      <c r="AK292" s="3">
        <f t="shared" si="276"/>
        <v>1155</v>
      </c>
      <c r="AL292" s="204">
        <f t="shared" si="277"/>
        <v>1155</v>
      </c>
    </row>
    <row r="293" spans="1:563" ht="13.5" hidden="1" outlineLevel="1" x14ac:dyDescent="0.15">
      <c r="A293" s="26">
        <v>7018</v>
      </c>
      <c r="B293" s="20" t="s">
        <v>500</v>
      </c>
      <c r="C293" s="16">
        <v>1100</v>
      </c>
      <c r="D293" s="3">
        <v>15</v>
      </c>
      <c r="E293" s="3">
        <v>15</v>
      </c>
      <c r="F293" s="103" t="s">
        <v>503</v>
      </c>
      <c r="G293" s="104" t="s">
        <v>485</v>
      </c>
      <c r="H293" s="104" t="s">
        <v>501</v>
      </c>
      <c r="I293" s="21">
        <f t="shared" si="259"/>
        <v>17940</v>
      </c>
      <c r="J293" s="3">
        <v>18000</v>
      </c>
      <c r="K293" s="15"/>
      <c r="L293" s="15">
        <v>0.2</v>
      </c>
      <c r="M293" s="58"/>
      <c r="N293" s="58">
        <v>0.03</v>
      </c>
      <c r="O293" s="92">
        <f t="shared" si="260"/>
        <v>15.050167224080267</v>
      </c>
      <c r="P293" s="92" t="e">
        <f t="shared" si="261"/>
        <v>#REF!</v>
      </c>
      <c r="Q293" s="92" t="e">
        <f t="shared" si="262"/>
        <v>#REF!</v>
      </c>
      <c r="R293" s="92">
        <f t="shared" si="263"/>
        <v>0</v>
      </c>
      <c r="S293" s="92" t="e">
        <f t="shared" si="264"/>
        <v>#REF!</v>
      </c>
      <c r="T293" s="3" t="e">
        <f>#REF!</f>
        <v>#REF!</v>
      </c>
      <c r="U293" s="3" t="e">
        <f>#REF!*D293</f>
        <v>#REF!</v>
      </c>
      <c r="V293" s="3">
        <f t="shared" si="265"/>
        <v>66</v>
      </c>
      <c r="W293" s="37" t="e">
        <f t="shared" si="266"/>
        <v>#REF!</v>
      </c>
      <c r="X293" s="60" t="e">
        <f>#REF!</f>
        <v>#REF!</v>
      </c>
      <c r="Y293" s="37" t="e">
        <f t="shared" si="278"/>
        <v>#REF!</v>
      </c>
      <c r="Z293" s="16" t="e">
        <f t="shared" si="268"/>
        <v>#REF!</v>
      </c>
      <c r="AA293" s="36" t="e">
        <f t="shared" si="269"/>
        <v>#REF!</v>
      </c>
      <c r="AC293" s="16" t="e">
        <f t="shared" si="270"/>
        <v>#REF!</v>
      </c>
      <c r="AD293" s="3" t="e">
        <f t="shared" si="271"/>
        <v>#REF!</v>
      </c>
      <c r="AE293" s="97" t="e">
        <f t="shared" si="271"/>
        <v>#REF!</v>
      </c>
      <c r="AF293" s="97" t="e">
        <f t="shared" si="272"/>
        <v>#REF!</v>
      </c>
      <c r="AG293" s="3" t="e">
        <f t="shared" si="273"/>
        <v>#REF!</v>
      </c>
      <c r="AH293" s="16" t="e">
        <f t="shared" si="274"/>
        <v>#REF!</v>
      </c>
      <c r="AI293" s="16">
        <f t="shared" si="275"/>
        <v>1100</v>
      </c>
      <c r="AK293" s="3">
        <f t="shared" si="276"/>
        <v>770</v>
      </c>
      <c r="AL293" s="204">
        <f t="shared" si="277"/>
        <v>770</v>
      </c>
    </row>
    <row r="294" spans="1:563" ht="25.5" hidden="1" outlineLevel="1" x14ac:dyDescent="0.15">
      <c r="A294" s="26">
        <v>7021</v>
      </c>
      <c r="B294" s="20" t="s">
        <v>507</v>
      </c>
      <c r="C294" s="16">
        <v>7590</v>
      </c>
      <c r="D294" s="3">
        <v>10</v>
      </c>
      <c r="E294" s="3"/>
      <c r="F294" s="102"/>
      <c r="G294" s="104">
        <v>106</v>
      </c>
      <c r="H294" s="104" t="s">
        <v>287</v>
      </c>
      <c r="I294" s="21">
        <f t="shared" si="259"/>
        <v>17940</v>
      </c>
      <c r="J294" s="3">
        <v>0</v>
      </c>
      <c r="K294" s="15"/>
      <c r="L294" s="15">
        <v>0.35</v>
      </c>
      <c r="M294" s="58"/>
      <c r="N294" s="58">
        <v>0.03</v>
      </c>
      <c r="O294" s="92">
        <f t="shared" si="260"/>
        <v>0</v>
      </c>
      <c r="P294" s="92" t="e">
        <f t="shared" si="261"/>
        <v>#REF!</v>
      </c>
      <c r="Q294" s="92" t="e">
        <f t="shared" si="262"/>
        <v>#REF!</v>
      </c>
      <c r="R294" s="92">
        <f t="shared" si="263"/>
        <v>0</v>
      </c>
      <c r="S294" s="92" t="e">
        <f t="shared" si="264"/>
        <v>#REF!</v>
      </c>
      <c r="T294" s="3" t="e">
        <f>#REF!</f>
        <v>#REF!</v>
      </c>
      <c r="U294" s="3" t="e">
        <f>#REF!*D294</f>
        <v>#REF!</v>
      </c>
      <c r="V294" s="3">
        <f t="shared" si="265"/>
        <v>455.4</v>
      </c>
      <c r="W294" s="37" t="e">
        <f t="shared" si="266"/>
        <v>#REF!</v>
      </c>
      <c r="X294" s="60" t="e">
        <f>#REF!</f>
        <v>#REF!</v>
      </c>
      <c r="Y294" s="37" t="e">
        <f t="shared" ref="Y294:Y297" si="279">21000/I294*D294*X294</f>
        <v>#REF!</v>
      </c>
      <c r="Z294" s="16" t="e">
        <f t="shared" si="268"/>
        <v>#REF!</v>
      </c>
      <c r="AA294" s="36" t="e">
        <f t="shared" si="269"/>
        <v>#REF!</v>
      </c>
      <c r="AC294" s="16" t="e">
        <f t="shared" si="270"/>
        <v>#REF!</v>
      </c>
      <c r="AD294" s="3" t="e">
        <f t="shared" si="271"/>
        <v>#REF!</v>
      </c>
      <c r="AE294" s="97" t="e">
        <f t="shared" si="271"/>
        <v>#REF!</v>
      </c>
      <c r="AF294" s="97" t="e">
        <f t="shared" si="272"/>
        <v>#REF!</v>
      </c>
      <c r="AG294" s="3" t="e">
        <f t="shared" si="273"/>
        <v>#REF!</v>
      </c>
      <c r="AH294" s="16" t="e">
        <f t="shared" si="274"/>
        <v>#REF!</v>
      </c>
      <c r="AI294" s="16">
        <f t="shared" si="275"/>
        <v>7590</v>
      </c>
      <c r="AK294" s="3">
        <f t="shared" si="276"/>
        <v>5315</v>
      </c>
      <c r="AL294" s="204">
        <f t="shared" si="277"/>
        <v>5313</v>
      </c>
    </row>
    <row r="295" spans="1:563" ht="13.5" hidden="1" outlineLevel="1" x14ac:dyDescent="0.15">
      <c r="A295" s="26">
        <v>7022</v>
      </c>
      <c r="B295" s="20" t="s">
        <v>508</v>
      </c>
      <c r="C295" s="16">
        <v>7430</v>
      </c>
      <c r="D295" s="3">
        <v>10</v>
      </c>
      <c r="E295" s="3"/>
      <c r="F295" s="102"/>
      <c r="G295" s="104">
        <v>106</v>
      </c>
      <c r="H295" s="104" t="s">
        <v>287</v>
      </c>
      <c r="I295" s="21">
        <f t="shared" si="259"/>
        <v>17940</v>
      </c>
      <c r="J295" s="3">
        <v>0</v>
      </c>
      <c r="K295" s="15"/>
      <c r="L295" s="15">
        <v>0.35</v>
      </c>
      <c r="M295" s="58"/>
      <c r="N295" s="58">
        <v>0.03</v>
      </c>
      <c r="O295" s="92">
        <f t="shared" si="260"/>
        <v>0</v>
      </c>
      <c r="P295" s="92" t="e">
        <f t="shared" si="261"/>
        <v>#REF!</v>
      </c>
      <c r="Q295" s="92" t="e">
        <f t="shared" si="262"/>
        <v>#REF!</v>
      </c>
      <c r="R295" s="92">
        <f t="shared" si="263"/>
        <v>0</v>
      </c>
      <c r="S295" s="92" t="e">
        <f t="shared" si="264"/>
        <v>#REF!</v>
      </c>
      <c r="T295" s="3" t="e">
        <f>#REF!</f>
        <v>#REF!</v>
      </c>
      <c r="U295" s="3" t="e">
        <f>#REF!*D295</f>
        <v>#REF!</v>
      </c>
      <c r="V295" s="3">
        <f t="shared" si="265"/>
        <v>445.8</v>
      </c>
      <c r="W295" s="37" t="e">
        <f t="shared" si="266"/>
        <v>#REF!</v>
      </c>
      <c r="X295" s="60" t="e">
        <f>#REF!</f>
        <v>#REF!</v>
      </c>
      <c r="Y295" s="37" t="e">
        <f t="shared" si="279"/>
        <v>#REF!</v>
      </c>
      <c r="Z295" s="16" t="e">
        <f t="shared" si="268"/>
        <v>#REF!</v>
      </c>
      <c r="AA295" s="36" t="e">
        <f t="shared" si="269"/>
        <v>#REF!</v>
      </c>
      <c r="AC295" s="16" t="e">
        <f t="shared" si="270"/>
        <v>#REF!</v>
      </c>
      <c r="AD295" s="3" t="e">
        <f t="shared" si="271"/>
        <v>#REF!</v>
      </c>
      <c r="AE295" s="97" t="e">
        <f t="shared" si="271"/>
        <v>#REF!</v>
      </c>
      <c r="AF295" s="97" t="e">
        <f t="shared" si="272"/>
        <v>#REF!</v>
      </c>
      <c r="AG295" s="3" t="e">
        <f t="shared" si="273"/>
        <v>#REF!</v>
      </c>
      <c r="AH295" s="16" t="e">
        <f t="shared" si="274"/>
        <v>#REF!</v>
      </c>
      <c r="AI295" s="16">
        <f t="shared" si="275"/>
        <v>7430</v>
      </c>
      <c r="AK295" s="3">
        <f t="shared" si="276"/>
        <v>5205</v>
      </c>
      <c r="AL295" s="204">
        <f t="shared" si="277"/>
        <v>5201</v>
      </c>
    </row>
    <row r="296" spans="1:563" ht="25.5" hidden="1" outlineLevel="1" x14ac:dyDescent="0.15">
      <c r="A296" s="26">
        <v>7019</v>
      </c>
      <c r="B296" s="20" t="s">
        <v>510</v>
      </c>
      <c r="C296" s="16">
        <v>1460</v>
      </c>
      <c r="D296" s="3">
        <v>10</v>
      </c>
      <c r="E296" s="3"/>
      <c r="F296" s="102"/>
      <c r="G296" s="104">
        <v>106</v>
      </c>
      <c r="H296" s="104" t="s">
        <v>287</v>
      </c>
      <c r="I296" s="21">
        <f t="shared" si="259"/>
        <v>17940</v>
      </c>
      <c r="J296" s="3">
        <v>0</v>
      </c>
      <c r="K296" s="15"/>
      <c r="L296" s="15">
        <v>0.35</v>
      </c>
      <c r="M296" s="58"/>
      <c r="N296" s="58">
        <v>0.03</v>
      </c>
      <c r="O296" s="92">
        <f t="shared" si="260"/>
        <v>0</v>
      </c>
      <c r="P296" s="92" t="e">
        <f t="shared" si="261"/>
        <v>#REF!</v>
      </c>
      <c r="Q296" s="92" t="e">
        <f t="shared" si="262"/>
        <v>#REF!</v>
      </c>
      <c r="R296" s="92">
        <f t="shared" si="263"/>
        <v>0</v>
      </c>
      <c r="S296" s="92" t="e">
        <f t="shared" si="264"/>
        <v>#REF!</v>
      </c>
      <c r="T296" s="3" t="e">
        <f>#REF!</f>
        <v>#REF!</v>
      </c>
      <c r="U296" s="3" t="e">
        <f>#REF!*D296</f>
        <v>#REF!</v>
      </c>
      <c r="V296" s="3">
        <f t="shared" si="265"/>
        <v>87.6</v>
      </c>
      <c r="W296" s="37" t="e">
        <f t="shared" si="266"/>
        <v>#REF!</v>
      </c>
      <c r="X296" s="60" t="e">
        <f>#REF!</f>
        <v>#REF!</v>
      </c>
      <c r="Y296" s="37" t="e">
        <f t="shared" si="279"/>
        <v>#REF!</v>
      </c>
      <c r="Z296" s="16" t="e">
        <f t="shared" si="268"/>
        <v>#REF!</v>
      </c>
      <c r="AA296" s="36" t="e">
        <f t="shared" si="269"/>
        <v>#REF!</v>
      </c>
      <c r="AC296" s="16" t="e">
        <f t="shared" si="270"/>
        <v>#REF!</v>
      </c>
      <c r="AD296" s="3" t="e">
        <f t="shared" si="271"/>
        <v>#REF!</v>
      </c>
      <c r="AE296" s="97" t="e">
        <f t="shared" si="271"/>
        <v>#REF!</v>
      </c>
      <c r="AF296" s="97" t="e">
        <f t="shared" si="272"/>
        <v>#REF!</v>
      </c>
      <c r="AG296" s="3" t="e">
        <f t="shared" si="273"/>
        <v>#REF!</v>
      </c>
      <c r="AH296" s="16" t="e">
        <f t="shared" si="274"/>
        <v>#REF!</v>
      </c>
      <c r="AI296" s="16">
        <f t="shared" si="275"/>
        <v>1460</v>
      </c>
      <c r="AK296" s="3">
        <f t="shared" si="276"/>
        <v>1025</v>
      </c>
      <c r="AL296" s="204">
        <f t="shared" si="277"/>
        <v>1021.9999999999999</v>
      </c>
    </row>
    <row r="297" spans="1:563" ht="13.5" hidden="1" outlineLevel="1" x14ac:dyDescent="0.15">
      <c r="A297" s="26">
        <v>7020</v>
      </c>
      <c r="B297" s="20" t="s">
        <v>511</v>
      </c>
      <c r="C297" s="16">
        <v>1120</v>
      </c>
      <c r="D297" s="3">
        <v>10</v>
      </c>
      <c r="E297" s="3"/>
      <c r="F297" s="102"/>
      <c r="G297" s="104">
        <v>106</v>
      </c>
      <c r="H297" s="104" t="s">
        <v>287</v>
      </c>
      <c r="I297" s="21">
        <f t="shared" si="259"/>
        <v>17940</v>
      </c>
      <c r="J297" s="3">
        <v>0</v>
      </c>
      <c r="K297" s="15"/>
      <c r="L297" s="15">
        <v>0.35</v>
      </c>
      <c r="M297" s="58"/>
      <c r="N297" s="58">
        <v>0.03</v>
      </c>
      <c r="O297" s="92">
        <f t="shared" si="260"/>
        <v>0</v>
      </c>
      <c r="P297" s="92" t="e">
        <f t="shared" si="261"/>
        <v>#REF!</v>
      </c>
      <c r="Q297" s="92" t="e">
        <f t="shared" si="262"/>
        <v>#REF!</v>
      </c>
      <c r="R297" s="92">
        <f t="shared" si="263"/>
        <v>0</v>
      </c>
      <c r="S297" s="92" t="e">
        <f t="shared" si="264"/>
        <v>#REF!</v>
      </c>
      <c r="T297" s="3" t="e">
        <f>#REF!</f>
        <v>#REF!</v>
      </c>
      <c r="U297" s="3" t="e">
        <f>#REF!*D297</f>
        <v>#REF!</v>
      </c>
      <c r="V297" s="3">
        <f t="shared" si="265"/>
        <v>67.2</v>
      </c>
      <c r="W297" s="37" t="e">
        <f t="shared" si="266"/>
        <v>#REF!</v>
      </c>
      <c r="X297" s="60" t="e">
        <f>#REF!</f>
        <v>#REF!</v>
      </c>
      <c r="Y297" s="37" t="e">
        <f t="shared" si="279"/>
        <v>#REF!</v>
      </c>
      <c r="Z297" s="16" t="e">
        <f t="shared" si="268"/>
        <v>#REF!</v>
      </c>
      <c r="AA297" s="36" t="e">
        <f t="shared" si="269"/>
        <v>#REF!</v>
      </c>
      <c r="AC297" s="16" t="e">
        <f t="shared" si="270"/>
        <v>#REF!</v>
      </c>
      <c r="AD297" s="3" t="e">
        <f t="shared" si="271"/>
        <v>#REF!</v>
      </c>
      <c r="AE297" s="97" t="e">
        <f t="shared" si="271"/>
        <v>#REF!</v>
      </c>
      <c r="AF297" s="97" t="e">
        <f t="shared" si="272"/>
        <v>#REF!</v>
      </c>
      <c r="AG297" s="3" t="e">
        <f t="shared" si="273"/>
        <v>#REF!</v>
      </c>
      <c r="AH297" s="16" t="e">
        <f t="shared" si="274"/>
        <v>#REF!</v>
      </c>
      <c r="AI297" s="16">
        <f t="shared" si="275"/>
        <v>1120</v>
      </c>
      <c r="AK297" s="3">
        <f t="shared" si="276"/>
        <v>785</v>
      </c>
      <c r="AL297" s="204">
        <f t="shared" si="277"/>
        <v>784</v>
      </c>
    </row>
    <row r="298" spans="1:563" ht="13.5" hidden="1" outlineLevel="1" x14ac:dyDescent="0.15">
      <c r="A298" s="26">
        <v>7023</v>
      </c>
      <c r="B298" s="20" t="s">
        <v>567</v>
      </c>
      <c r="C298" s="16">
        <v>1100</v>
      </c>
      <c r="D298" s="3">
        <v>40</v>
      </c>
      <c r="E298" s="3"/>
      <c r="F298" s="102"/>
      <c r="G298" s="104" t="s">
        <v>755</v>
      </c>
      <c r="H298" s="104" t="s">
        <v>568</v>
      </c>
      <c r="I298" s="21">
        <f t="shared" si="259"/>
        <v>17940</v>
      </c>
      <c r="J298" s="3">
        <v>0</v>
      </c>
      <c r="K298" s="15">
        <v>0.15</v>
      </c>
      <c r="L298" s="15">
        <v>0.4</v>
      </c>
      <c r="M298" s="58"/>
      <c r="N298" s="58">
        <v>0.03</v>
      </c>
      <c r="O298" s="92">
        <f t="shared" si="260"/>
        <v>0</v>
      </c>
      <c r="P298" s="92" t="e">
        <f t="shared" si="261"/>
        <v>#REF!</v>
      </c>
      <c r="Q298" s="92" t="e">
        <f t="shared" si="262"/>
        <v>#REF!</v>
      </c>
      <c r="R298" s="92">
        <f t="shared" si="263"/>
        <v>0</v>
      </c>
      <c r="S298" s="92" t="e">
        <f t="shared" si="264"/>
        <v>#REF!</v>
      </c>
      <c r="T298" s="3" t="e">
        <f>#REF!</f>
        <v>#REF!</v>
      </c>
      <c r="U298" s="3" t="e">
        <f>#REF!*D298</f>
        <v>#REF!</v>
      </c>
      <c r="V298" s="3">
        <f t="shared" si="265"/>
        <v>66</v>
      </c>
      <c r="W298" s="37" t="e">
        <f t="shared" si="266"/>
        <v>#REF!</v>
      </c>
      <c r="X298" s="60" t="e">
        <f>#REF!</f>
        <v>#REF!</v>
      </c>
      <c r="Y298" s="37" t="e">
        <f>21000/I298*D298*X298</f>
        <v>#REF!</v>
      </c>
      <c r="Z298" s="16" t="e">
        <f t="shared" si="268"/>
        <v>#REF!</v>
      </c>
      <c r="AA298" s="36" t="e">
        <f t="shared" si="269"/>
        <v>#REF!</v>
      </c>
      <c r="AC298" s="16" t="e">
        <f t="shared" si="270"/>
        <v>#REF!</v>
      </c>
      <c r="AD298" s="3" t="e">
        <f t="shared" si="271"/>
        <v>#REF!</v>
      </c>
      <c r="AE298" s="97" t="e">
        <f t="shared" si="271"/>
        <v>#REF!</v>
      </c>
      <c r="AF298" s="97" t="e">
        <f t="shared" si="272"/>
        <v>#REF!</v>
      </c>
      <c r="AG298" s="3" t="e">
        <f t="shared" si="273"/>
        <v>#REF!</v>
      </c>
      <c r="AH298" s="16" t="e">
        <f t="shared" si="274"/>
        <v>#REF!</v>
      </c>
      <c r="AI298" s="16">
        <f t="shared" si="275"/>
        <v>1100</v>
      </c>
      <c r="AK298" s="3">
        <f t="shared" si="276"/>
        <v>770</v>
      </c>
      <c r="AL298" s="204">
        <f t="shared" si="277"/>
        <v>770</v>
      </c>
    </row>
    <row r="299" spans="1:563" ht="25.5" hidden="1" outlineLevel="1" x14ac:dyDescent="0.15">
      <c r="A299" s="26">
        <v>7024</v>
      </c>
      <c r="B299" s="20" t="s">
        <v>577</v>
      </c>
      <c r="C299" s="16">
        <v>1110</v>
      </c>
      <c r="D299" s="3">
        <v>40</v>
      </c>
      <c r="E299" s="3"/>
      <c r="F299" s="102"/>
      <c r="G299" s="104">
        <v>106</v>
      </c>
      <c r="H299" s="104" t="s">
        <v>848</v>
      </c>
      <c r="I299" s="21">
        <f t="shared" si="259"/>
        <v>17940</v>
      </c>
      <c r="J299" s="3"/>
      <c r="L299" s="15">
        <v>0.4</v>
      </c>
      <c r="M299" s="58"/>
      <c r="N299" s="58">
        <v>0.03</v>
      </c>
      <c r="O299" s="92">
        <f t="shared" si="260"/>
        <v>0</v>
      </c>
      <c r="P299" s="92" t="e">
        <f>(C299-T299-U299)*K299</f>
        <v>#REF!</v>
      </c>
      <c r="Q299" s="92" t="e">
        <f>(C299-T299-U299)*L299</f>
        <v>#REF!</v>
      </c>
      <c r="R299" s="92">
        <f t="shared" si="263"/>
        <v>0</v>
      </c>
      <c r="S299" s="92" t="e">
        <f t="shared" si="264"/>
        <v>#REF!</v>
      </c>
      <c r="T299" s="3" t="e">
        <f>#REF!</f>
        <v>#REF!</v>
      </c>
      <c r="U299" s="3" t="e">
        <f>#REF!*D299</f>
        <v>#REF!</v>
      </c>
      <c r="V299" s="3">
        <f t="shared" si="265"/>
        <v>66.599999999999994</v>
      </c>
      <c r="W299" s="37" t="e">
        <f t="shared" si="266"/>
        <v>#REF!</v>
      </c>
      <c r="X299" s="60" t="e">
        <f>#REF!</f>
        <v>#REF!</v>
      </c>
      <c r="Y299" s="37" t="e">
        <f t="shared" si="278"/>
        <v>#REF!</v>
      </c>
      <c r="Z299" s="16" t="e">
        <f t="shared" si="268"/>
        <v>#REF!</v>
      </c>
      <c r="AA299" s="36" t="e">
        <f t="shared" si="269"/>
        <v>#REF!</v>
      </c>
      <c r="AC299" s="16" t="e">
        <f t="shared" si="270"/>
        <v>#REF!</v>
      </c>
      <c r="AD299" s="3" t="e">
        <f t="shared" si="271"/>
        <v>#REF!</v>
      </c>
      <c r="AE299" s="97" t="e">
        <f t="shared" si="271"/>
        <v>#REF!</v>
      </c>
      <c r="AF299" s="97" t="e">
        <f t="shared" si="272"/>
        <v>#REF!</v>
      </c>
      <c r="AG299" s="3" t="e">
        <f t="shared" si="273"/>
        <v>#REF!</v>
      </c>
      <c r="AH299" s="16" t="e">
        <f t="shared" si="274"/>
        <v>#REF!</v>
      </c>
      <c r="AI299" s="16">
        <f t="shared" si="275"/>
        <v>1110</v>
      </c>
      <c r="AK299" s="3">
        <f t="shared" si="276"/>
        <v>780</v>
      </c>
      <c r="AL299" s="204">
        <f t="shared" si="277"/>
        <v>777</v>
      </c>
    </row>
    <row r="300" spans="1:563" ht="25.5" hidden="1" outlineLevel="1" x14ac:dyDescent="0.15">
      <c r="A300" s="26">
        <v>7025</v>
      </c>
      <c r="B300" s="20" t="s">
        <v>578</v>
      </c>
      <c r="C300" s="16">
        <v>1110</v>
      </c>
      <c r="D300" s="3">
        <v>40</v>
      </c>
      <c r="E300" s="3"/>
      <c r="F300" s="102"/>
      <c r="G300" s="104">
        <v>106</v>
      </c>
      <c r="H300" s="104" t="s">
        <v>848</v>
      </c>
      <c r="I300" s="21">
        <f t="shared" si="259"/>
        <v>17940</v>
      </c>
      <c r="J300" s="3"/>
      <c r="K300" s="15"/>
      <c r="L300" s="15">
        <v>0.4</v>
      </c>
      <c r="M300" s="58"/>
      <c r="N300" s="58">
        <v>0.03</v>
      </c>
      <c r="O300" s="92">
        <f t="shared" si="260"/>
        <v>0</v>
      </c>
      <c r="P300" s="92" t="e">
        <f t="shared" ref="P300:P305" si="280">(C300-T300-U300)*K300</f>
        <v>#REF!</v>
      </c>
      <c r="Q300" s="92" t="e">
        <f t="shared" ref="Q300:Q305" si="281">(C300-T300-U300)*L300</f>
        <v>#REF!</v>
      </c>
      <c r="R300" s="92">
        <f t="shared" si="263"/>
        <v>0</v>
      </c>
      <c r="S300" s="92" t="e">
        <f t="shared" si="264"/>
        <v>#REF!</v>
      </c>
      <c r="T300" s="3" t="e">
        <f>#REF!</f>
        <v>#REF!</v>
      </c>
      <c r="U300" s="3" t="e">
        <f>#REF!*D300</f>
        <v>#REF!</v>
      </c>
      <c r="V300" s="3">
        <f t="shared" si="265"/>
        <v>66.599999999999994</v>
      </c>
      <c r="W300" s="37" t="e">
        <f t="shared" si="266"/>
        <v>#REF!</v>
      </c>
      <c r="X300" s="60" t="e">
        <f>#REF!</f>
        <v>#REF!</v>
      </c>
      <c r="Y300" s="37" t="e">
        <f t="shared" si="278"/>
        <v>#REF!</v>
      </c>
      <c r="Z300" s="16" t="e">
        <f t="shared" si="268"/>
        <v>#REF!</v>
      </c>
      <c r="AA300" s="36" t="e">
        <f t="shared" si="269"/>
        <v>#REF!</v>
      </c>
      <c r="AC300" s="16" t="e">
        <f t="shared" si="270"/>
        <v>#REF!</v>
      </c>
      <c r="AD300" s="3" t="e">
        <f t="shared" si="271"/>
        <v>#REF!</v>
      </c>
      <c r="AE300" s="97" t="e">
        <f t="shared" si="271"/>
        <v>#REF!</v>
      </c>
      <c r="AF300" s="97" t="e">
        <f t="shared" si="272"/>
        <v>#REF!</v>
      </c>
      <c r="AG300" s="3" t="e">
        <f t="shared" si="273"/>
        <v>#REF!</v>
      </c>
      <c r="AH300" s="16" t="e">
        <f t="shared" si="274"/>
        <v>#REF!</v>
      </c>
      <c r="AI300" s="16">
        <f t="shared" si="275"/>
        <v>1110</v>
      </c>
      <c r="AK300" s="3">
        <f t="shared" si="276"/>
        <v>780</v>
      </c>
      <c r="AL300" s="204">
        <f t="shared" si="277"/>
        <v>777</v>
      </c>
    </row>
    <row r="301" spans="1:563" ht="25.5" hidden="1" outlineLevel="1" x14ac:dyDescent="0.15">
      <c r="A301" s="26">
        <v>7026</v>
      </c>
      <c r="B301" s="20" t="s">
        <v>579</v>
      </c>
      <c r="C301" s="16">
        <v>1330</v>
      </c>
      <c r="D301" s="3">
        <v>40</v>
      </c>
      <c r="E301" s="3"/>
      <c r="F301" s="102"/>
      <c r="G301" s="104">
        <v>106</v>
      </c>
      <c r="H301" s="104" t="s">
        <v>848</v>
      </c>
      <c r="I301" s="21">
        <f t="shared" si="259"/>
        <v>17940</v>
      </c>
      <c r="J301" s="3"/>
      <c r="K301" s="15"/>
      <c r="L301" s="15">
        <v>0.4</v>
      </c>
      <c r="M301" s="58"/>
      <c r="N301" s="58">
        <v>0.03</v>
      </c>
      <c r="O301" s="92">
        <f t="shared" si="260"/>
        <v>0</v>
      </c>
      <c r="P301" s="92" t="e">
        <f t="shared" si="280"/>
        <v>#REF!</v>
      </c>
      <c r="Q301" s="92" t="e">
        <f t="shared" si="281"/>
        <v>#REF!</v>
      </c>
      <c r="R301" s="92">
        <f t="shared" si="263"/>
        <v>0</v>
      </c>
      <c r="S301" s="92" t="e">
        <f t="shared" si="264"/>
        <v>#REF!</v>
      </c>
      <c r="T301" s="3" t="e">
        <f>#REF!</f>
        <v>#REF!</v>
      </c>
      <c r="U301" s="3" t="e">
        <f>#REF!*D301</f>
        <v>#REF!</v>
      </c>
      <c r="V301" s="3">
        <f t="shared" si="265"/>
        <v>79.8</v>
      </c>
      <c r="W301" s="37" t="e">
        <f t="shared" si="266"/>
        <v>#REF!</v>
      </c>
      <c r="X301" s="60" t="e">
        <f>#REF!</f>
        <v>#REF!</v>
      </c>
      <c r="Y301" s="37" t="e">
        <f t="shared" si="278"/>
        <v>#REF!</v>
      </c>
      <c r="Z301" s="16" t="e">
        <f t="shared" si="268"/>
        <v>#REF!</v>
      </c>
      <c r="AA301" s="36" t="e">
        <f t="shared" si="269"/>
        <v>#REF!</v>
      </c>
      <c r="AC301" s="16" t="e">
        <f t="shared" si="270"/>
        <v>#REF!</v>
      </c>
      <c r="AD301" s="3" t="e">
        <f t="shared" si="271"/>
        <v>#REF!</v>
      </c>
      <c r="AE301" s="97" t="e">
        <f t="shared" si="271"/>
        <v>#REF!</v>
      </c>
      <c r="AF301" s="97" t="e">
        <f t="shared" si="272"/>
        <v>#REF!</v>
      </c>
      <c r="AG301" s="3" t="e">
        <f t="shared" si="273"/>
        <v>#REF!</v>
      </c>
      <c r="AH301" s="16" t="e">
        <f t="shared" si="274"/>
        <v>#REF!</v>
      </c>
      <c r="AI301" s="16">
        <f t="shared" si="275"/>
        <v>1330</v>
      </c>
      <c r="AK301" s="3">
        <f t="shared" si="276"/>
        <v>935</v>
      </c>
      <c r="AL301" s="204">
        <f t="shared" si="277"/>
        <v>930.99999999999989</v>
      </c>
    </row>
    <row r="302" spans="1:563" ht="13.5" hidden="1" outlineLevel="1" x14ac:dyDescent="0.15">
      <c r="A302" s="26">
        <v>7027</v>
      </c>
      <c r="B302" s="20" t="s">
        <v>605</v>
      </c>
      <c r="C302" s="16">
        <v>310</v>
      </c>
      <c r="D302" s="3"/>
      <c r="E302" s="3"/>
      <c r="F302" s="102"/>
      <c r="G302" s="104">
        <v>106</v>
      </c>
      <c r="H302" s="104" t="s">
        <v>661</v>
      </c>
      <c r="I302" s="21">
        <f t="shared" si="259"/>
        <v>17940</v>
      </c>
      <c r="J302" s="3">
        <v>0</v>
      </c>
      <c r="K302" s="15"/>
      <c r="L302" s="15"/>
      <c r="M302" s="58">
        <v>0</v>
      </c>
      <c r="N302" s="58">
        <v>0</v>
      </c>
      <c r="O302" s="92">
        <f t="shared" si="260"/>
        <v>0</v>
      </c>
      <c r="P302" s="92" t="e">
        <f t="shared" si="280"/>
        <v>#REF!</v>
      </c>
      <c r="Q302" s="92" t="e">
        <f t="shared" si="281"/>
        <v>#REF!</v>
      </c>
      <c r="R302" s="92">
        <f t="shared" si="263"/>
        <v>0</v>
      </c>
      <c r="S302" s="92" t="e">
        <f t="shared" si="264"/>
        <v>#REF!</v>
      </c>
      <c r="T302" s="3" t="e">
        <f>#REF!</f>
        <v>#REF!</v>
      </c>
      <c r="U302" s="3" t="e">
        <f>#REF!*D302</f>
        <v>#REF!</v>
      </c>
      <c r="V302" s="3">
        <f t="shared" si="265"/>
        <v>18.599999999999998</v>
      </c>
      <c r="W302" s="37" t="e">
        <f t="shared" si="266"/>
        <v>#REF!</v>
      </c>
      <c r="X302" s="60" t="e">
        <f>#REF!</f>
        <v>#REF!</v>
      </c>
      <c r="Y302" s="37" t="e">
        <f t="shared" ref="Y302:Y305" si="282">21000/I302*D302*X302</f>
        <v>#REF!</v>
      </c>
      <c r="Z302" s="16" t="e">
        <f t="shared" si="268"/>
        <v>#REF!</v>
      </c>
      <c r="AA302" s="36" t="e">
        <f t="shared" si="269"/>
        <v>#REF!</v>
      </c>
      <c r="AC302" s="16" t="e">
        <f t="shared" si="270"/>
        <v>#REF!</v>
      </c>
      <c r="AD302" s="3" t="e">
        <f t="shared" si="271"/>
        <v>#REF!</v>
      </c>
      <c r="AE302" s="97" t="e">
        <f t="shared" si="271"/>
        <v>#REF!</v>
      </c>
      <c r="AF302" s="97"/>
      <c r="AG302" s="3" t="e">
        <f t="shared" si="273"/>
        <v>#REF!</v>
      </c>
      <c r="AH302" s="16" t="e">
        <f t="shared" si="274"/>
        <v>#REF!</v>
      </c>
      <c r="AI302" s="16">
        <f t="shared" si="275"/>
        <v>310</v>
      </c>
      <c r="AK302" s="3" t="s">
        <v>40</v>
      </c>
      <c r="AL302" s="204"/>
    </row>
    <row r="303" spans="1:563" ht="13.5" hidden="1" outlineLevel="1" x14ac:dyDescent="0.15">
      <c r="A303" s="26">
        <v>7028</v>
      </c>
      <c r="B303" s="20" t="s">
        <v>606</v>
      </c>
      <c r="C303" s="16">
        <v>260</v>
      </c>
      <c r="D303" s="3"/>
      <c r="E303" s="3"/>
      <c r="F303" s="102"/>
      <c r="G303" s="104">
        <v>106</v>
      </c>
      <c r="H303" s="104" t="s">
        <v>661</v>
      </c>
      <c r="I303" s="21">
        <f t="shared" si="259"/>
        <v>17940</v>
      </c>
      <c r="J303" s="3">
        <v>0</v>
      </c>
      <c r="K303" s="15"/>
      <c r="L303" s="15"/>
      <c r="M303" s="58">
        <v>0</v>
      </c>
      <c r="N303" s="58">
        <v>0</v>
      </c>
      <c r="O303" s="92">
        <f t="shared" si="260"/>
        <v>0</v>
      </c>
      <c r="P303" s="92" t="e">
        <f t="shared" si="280"/>
        <v>#REF!</v>
      </c>
      <c r="Q303" s="92" t="e">
        <f t="shared" si="281"/>
        <v>#REF!</v>
      </c>
      <c r="R303" s="92">
        <f t="shared" si="263"/>
        <v>0</v>
      </c>
      <c r="S303" s="92" t="e">
        <f t="shared" si="264"/>
        <v>#REF!</v>
      </c>
      <c r="T303" s="3" t="e">
        <f>#REF!</f>
        <v>#REF!</v>
      </c>
      <c r="U303" s="3" t="e">
        <f>#REF!*D303</f>
        <v>#REF!</v>
      </c>
      <c r="V303" s="3">
        <f t="shared" si="265"/>
        <v>15.6</v>
      </c>
      <c r="W303" s="37" t="e">
        <f t="shared" si="266"/>
        <v>#REF!</v>
      </c>
      <c r="X303" s="60" t="e">
        <f>#REF!</f>
        <v>#REF!</v>
      </c>
      <c r="Y303" s="37" t="e">
        <f t="shared" si="282"/>
        <v>#REF!</v>
      </c>
      <c r="Z303" s="16" t="e">
        <f t="shared" si="268"/>
        <v>#REF!</v>
      </c>
      <c r="AA303" s="36" t="e">
        <f t="shared" si="269"/>
        <v>#REF!</v>
      </c>
      <c r="AC303" s="16" t="e">
        <f t="shared" si="270"/>
        <v>#REF!</v>
      </c>
      <c r="AD303" s="3" t="e">
        <f t="shared" si="271"/>
        <v>#REF!</v>
      </c>
      <c r="AE303" s="97" t="e">
        <f t="shared" si="271"/>
        <v>#REF!</v>
      </c>
      <c r="AF303" s="97"/>
      <c r="AG303" s="3" t="e">
        <f t="shared" si="273"/>
        <v>#REF!</v>
      </c>
      <c r="AH303" s="16" t="e">
        <f t="shared" si="274"/>
        <v>#REF!</v>
      </c>
      <c r="AI303" s="16">
        <f t="shared" si="275"/>
        <v>260</v>
      </c>
      <c r="AK303" s="3" t="s">
        <v>40</v>
      </c>
      <c r="AL303" s="204"/>
    </row>
    <row r="304" spans="1:563" ht="13.5" hidden="1" outlineLevel="1" x14ac:dyDescent="0.15">
      <c r="A304" s="26">
        <v>7029</v>
      </c>
      <c r="B304" s="20" t="s">
        <v>607</v>
      </c>
      <c r="C304" s="16">
        <v>160</v>
      </c>
      <c r="D304" s="3"/>
      <c r="E304" s="3"/>
      <c r="F304" s="102"/>
      <c r="G304" s="104">
        <v>106</v>
      </c>
      <c r="H304" s="104" t="s">
        <v>661</v>
      </c>
      <c r="I304" s="21">
        <f t="shared" si="259"/>
        <v>17940</v>
      </c>
      <c r="J304" s="3">
        <v>0</v>
      </c>
      <c r="K304" s="15"/>
      <c r="L304" s="15"/>
      <c r="M304" s="58">
        <v>0</v>
      </c>
      <c r="N304" s="58">
        <v>0</v>
      </c>
      <c r="O304" s="92">
        <f t="shared" si="260"/>
        <v>0</v>
      </c>
      <c r="P304" s="92" t="e">
        <f t="shared" si="280"/>
        <v>#REF!</v>
      </c>
      <c r="Q304" s="92" t="e">
        <f t="shared" si="281"/>
        <v>#REF!</v>
      </c>
      <c r="R304" s="92">
        <f t="shared" si="263"/>
        <v>0</v>
      </c>
      <c r="S304" s="92" t="e">
        <f t="shared" si="264"/>
        <v>#REF!</v>
      </c>
      <c r="T304" s="3" t="e">
        <f>#REF!</f>
        <v>#REF!</v>
      </c>
      <c r="U304" s="3" t="e">
        <f>#REF!*D304</f>
        <v>#REF!</v>
      </c>
      <c r="V304" s="3">
        <f t="shared" si="265"/>
        <v>9.6</v>
      </c>
      <c r="W304" s="37" t="e">
        <f t="shared" si="266"/>
        <v>#REF!</v>
      </c>
      <c r="X304" s="60" t="e">
        <f>#REF!</f>
        <v>#REF!</v>
      </c>
      <c r="Y304" s="37" t="e">
        <f t="shared" si="282"/>
        <v>#REF!</v>
      </c>
      <c r="Z304" s="16" t="e">
        <f t="shared" si="268"/>
        <v>#REF!</v>
      </c>
      <c r="AA304" s="36" t="e">
        <f t="shared" si="269"/>
        <v>#REF!</v>
      </c>
      <c r="AC304" s="16" t="e">
        <f t="shared" si="270"/>
        <v>#REF!</v>
      </c>
      <c r="AD304" s="3" t="e">
        <f t="shared" si="271"/>
        <v>#REF!</v>
      </c>
      <c r="AE304" s="97" t="e">
        <f t="shared" si="271"/>
        <v>#REF!</v>
      </c>
      <c r="AF304" s="97"/>
      <c r="AG304" s="3" t="e">
        <f t="shared" si="273"/>
        <v>#REF!</v>
      </c>
      <c r="AH304" s="16" t="e">
        <f t="shared" si="274"/>
        <v>#REF!</v>
      </c>
      <c r="AI304" s="16">
        <f t="shared" si="275"/>
        <v>160</v>
      </c>
      <c r="AK304" s="3" t="s">
        <v>40</v>
      </c>
      <c r="AL304" s="204"/>
    </row>
    <row r="305" spans="1:47" ht="13.5" hidden="1" outlineLevel="1" x14ac:dyDescent="0.15">
      <c r="A305" s="26">
        <v>7030</v>
      </c>
      <c r="B305" s="20" t="s">
        <v>608</v>
      </c>
      <c r="C305" s="16">
        <v>510</v>
      </c>
      <c r="D305" s="3"/>
      <c r="E305" s="3"/>
      <c r="F305" s="102"/>
      <c r="G305" s="104">
        <v>106</v>
      </c>
      <c r="H305" s="104" t="s">
        <v>661</v>
      </c>
      <c r="I305" s="21">
        <f t="shared" si="259"/>
        <v>17940</v>
      </c>
      <c r="J305" s="3">
        <v>0</v>
      </c>
      <c r="K305" s="15"/>
      <c r="L305" s="15"/>
      <c r="M305" s="58">
        <v>0</v>
      </c>
      <c r="N305" s="58">
        <v>0</v>
      </c>
      <c r="O305" s="92">
        <f t="shared" si="260"/>
        <v>0</v>
      </c>
      <c r="P305" s="92" t="e">
        <f t="shared" si="280"/>
        <v>#REF!</v>
      </c>
      <c r="Q305" s="92" t="e">
        <f t="shared" si="281"/>
        <v>#REF!</v>
      </c>
      <c r="R305" s="92">
        <f t="shared" si="263"/>
        <v>0</v>
      </c>
      <c r="S305" s="92" t="e">
        <f t="shared" si="264"/>
        <v>#REF!</v>
      </c>
      <c r="T305" s="3" t="e">
        <f>#REF!</f>
        <v>#REF!</v>
      </c>
      <c r="U305" s="3" t="e">
        <f>#REF!*D305</f>
        <v>#REF!</v>
      </c>
      <c r="V305" s="3">
        <f t="shared" si="265"/>
        <v>30.599999999999998</v>
      </c>
      <c r="W305" s="37" t="e">
        <f t="shared" si="266"/>
        <v>#REF!</v>
      </c>
      <c r="X305" s="60" t="e">
        <f>#REF!</f>
        <v>#REF!</v>
      </c>
      <c r="Y305" s="37" t="e">
        <f t="shared" si="282"/>
        <v>#REF!</v>
      </c>
      <c r="Z305" s="16" t="e">
        <f t="shared" si="268"/>
        <v>#REF!</v>
      </c>
      <c r="AA305" s="36" t="e">
        <f t="shared" si="269"/>
        <v>#REF!</v>
      </c>
      <c r="AC305" s="16" t="e">
        <f t="shared" si="270"/>
        <v>#REF!</v>
      </c>
      <c r="AD305" s="3" t="e">
        <f t="shared" si="271"/>
        <v>#REF!</v>
      </c>
      <c r="AE305" s="97" t="e">
        <f t="shared" si="271"/>
        <v>#REF!</v>
      </c>
      <c r="AF305" s="97"/>
      <c r="AG305" s="3" t="e">
        <f t="shared" si="273"/>
        <v>#REF!</v>
      </c>
      <c r="AH305" s="16" t="e">
        <f t="shared" si="274"/>
        <v>#REF!</v>
      </c>
      <c r="AI305" s="16">
        <f t="shared" si="275"/>
        <v>510</v>
      </c>
      <c r="AK305" s="3" t="s">
        <v>40</v>
      </c>
      <c r="AL305" s="204"/>
    </row>
    <row r="306" spans="1:47" s="12" customFormat="1" ht="13.5" hidden="1" x14ac:dyDescent="0.15">
      <c r="A306" s="25">
        <v>8000</v>
      </c>
      <c r="B306" s="56" t="s">
        <v>52</v>
      </c>
      <c r="C306" s="199"/>
      <c r="D306" s="56"/>
      <c r="E306" s="56"/>
      <c r="F306" s="128"/>
      <c r="G306" s="137"/>
      <c r="H306" s="137"/>
      <c r="I306" s="5"/>
      <c r="J306" s="6"/>
      <c r="K306" s="7"/>
      <c r="L306" s="7"/>
      <c r="M306" s="7"/>
      <c r="N306" s="7"/>
      <c r="O306" s="8"/>
      <c r="P306" s="8"/>
      <c r="Q306" s="8"/>
      <c r="R306" s="8"/>
      <c r="S306" s="8"/>
      <c r="T306" s="6"/>
      <c r="U306" s="6"/>
      <c r="V306" s="6"/>
      <c r="W306" s="5"/>
      <c r="X306" s="5"/>
      <c r="Y306" s="5"/>
      <c r="Z306" s="5"/>
      <c r="AA306" s="10"/>
      <c r="AB306" s="11"/>
      <c r="AC306" s="199"/>
      <c r="AD306" s="57"/>
      <c r="AE306" s="96"/>
      <c r="AF306" s="96"/>
      <c r="AG306" s="57"/>
      <c r="AH306" s="199"/>
      <c r="AI306" s="199"/>
      <c r="AK306" s="57"/>
      <c r="AL306" s="204"/>
      <c r="AM306" s="180"/>
      <c r="AN306" s="180"/>
      <c r="AO306" s="182"/>
      <c r="AQ306" s="177"/>
      <c r="AR306" s="185"/>
      <c r="AT306" s="177"/>
      <c r="AU306" s="185"/>
    </row>
    <row r="307" spans="1:47" ht="13.5" hidden="1" outlineLevel="1" x14ac:dyDescent="0.15">
      <c r="A307" s="17">
        <v>8001</v>
      </c>
      <c r="B307" s="20" t="s">
        <v>115</v>
      </c>
      <c r="C307" s="16">
        <v>660</v>
      </c>
      <c r="D307" s="3">
        <v>10</v>
      </c>
      <c r="E307" s="3"/>
      <c r="F307" s="102"/>
      <c r="G307" s="104" t="s">
        <v>753</v>
      </c>
      <c r="H307" s="104" t="s">
        <v>773</v>
      </c>
      <c r="I307" s="21">
        <f t="shared" ref="I307:I334" si="283">((247*12)+(52*7)+(52*5))*60/12</f>
        <v>17940</v>
      </c>
      <c r="J307" s="3">
        <v>18000</v>
      </c>
      <c r="K307" s="15"/>
      <c r="L307" s="15">
        <v>0.2</v>
      </c>
      <c r="M307" s="58"/>
      <c r="N307" s="58">
        <v>0.03</v>
      </c>
      <c r="O307" s="92">
        <f t="shared" ref="O307:O334" si="284">J307/I307*D307</f>
        <v>10.033444816053512</v>
      </c>
      <c r="P307" s="92" t="e">
        <f t="shared" ref="P307:P334" si="285">(C307-T307-U307)*K307</f>
        <v>#REF!</v>
      </c>
      <c r="Q307" s="92" t="e">
        <f t="shared" ref="Q307:Q334" si="286">(C307-T307-U307)*L307</f>
        <v>#REF!</v>
      </c>
      <c r="R307" s="92">
        <f t="shared" ref="R307:R334" si="287">(C307*M307)</f>
        <v>0</v>
      </c>
      <c r="S307" s="92" t="e">
        <f t="shared" ref="S307:S334" si="288">(C307-T307-U307)*N307</f>
        <v>#REF!</v>
      </c>
      <c r="T307" s="3" t="e">
        <f>#REF!</f>
        <v>#REF!</v>
      </c>
      <c r="U307" s="3" t="e">
        <f>#REF!*D307</f>
        <v>#REF!</v>
      </c>
      <c r="V307" s="3">
        <f t="shared" ref="V307:V334" si="289">C307*0.06</f>
        <v>39.6</v>
      </c>
      <c r="W307" s="37" t="e">
        <f t="shared" ref="W307:W334" si="290">SUM(O307:V307)</f>
        <v>#REF!</v>
      </c>
      <c r="X307" s="60" t="e">
        <f>#REF!</f>
        <v>#REF!</v>
      </c>
      <c r="Y307" s="37" t="e">
        <f t="shared" ref="Y307:Y334" si="291">O307*X307</f>
        <v>#REF!</v>
      </c>
      <c r="Z307" s="16" t="e">
        <f t="shared" ref="Z307:Z334" si="292">W307+Y307</f>
        <v>#REF!</v>
      </c>
      <c r="AA307" s="36" t="e">
        <f t="shared" ref="AA307:AA334" si="293">(C307-Z307)/Z307</f>
        <v>#REF!</v>
      </c>
      <c r="AC307" s="16" t="e">
        <f t="shared" ref="AC307:AC334" si="294">AD307+AE307+AF307</f>
        <v>#REF!</v>
      </c>
      <c r="AD307" s="3" t="e">
        <f t="shared" ref="AD307:AE334" si="295">T307</f>
        <v>#REF!</v>
      </c>
      <c r="AE307" s="97" t="e">
        <f t="shared" si="295"/>
        <v>#REF!</v>
      </c>
      <c r="AF307" s="97" t="e">
        <f t="shared" ref="AF307:AF334" si="296">(C307-Z307)*0.15</f>
        <v>#REF!</v>
      </c>
      <c r="AG307" s="3" t="e">
        <f t="shared" ref="AG307:AG334" si="297">AE307+AF307</f>
        <v>#REF!</v>
      </c>
      <c r="AH307" s="16" t="e">
        <f t="shared" ref="AH307:AH334" si="298">AI307-AC307</f>
        <v>#REF!</v>
      </c>
      <c r="AI307" s="16">
        <f t="shared" ref="AI307:AI334" si="299">C307</f>
        <v>660</v>
      </c>
      <c r="AK307" s="3">
        <f t="shared" ref="AK307:AK334" si="300">CEILING(AL307,5)</f>
        <v>465</v>
      </c>
      <c r="AL307" s="204">
        <f t="shared" ref="AL307:AL334" si="301">C307*0.7</f>
        <v>461.99999999999994</v>
      </c>
    </row>
    <row r="308" spans="1:47" ht="13.5" hidden="1" outlineLevel="1" x14ac:dyDescent="0.15">
      <c r="A308" s="17">
        <v>8002</v>
      </c>
      <c r="B308" s="20" t="s">
        <v>116</v>
      </c>
      <c r="C308" s="16">
        <v>550</v>
      </c>
      <c r="D308" s="3">
        <v>10</v>
      </c>
      <c r="E308" s="3"/>
      <c r="F308" s="102"/>
      <c r="G308" s="104" t="s">
        <v>753</v>
      </c>
      <c r="H308" s="104" t="s">
        <v>773</v>
      </c>
      <c r="I308" s="21">
        <f t="shared" si="283"/>
        <v>17940</v>
      </c>
      <c r="J308" s="3">
        <v>18000</v>
      </c>
      <c r="K308" s="15"/>
      <c r="L308" s="15">
        <v>0.2</v>
      </c>
      <c r="M308" s="58"/>
      <c r="N308" s="58">
        <v>0.03</v>
      </c>
      <c r="O308" s="92">
        <f t="shared" si="284"/>
        <v>10.033444816053512</v>
      </c>
      <c r="P308" s="92" t="e">
        <f t="shared" si="285"/>
        <v>#REF!</v>
      </c>
      <c r="Q308" s="92" t="e">
        <f t="shared" si="286"/>
        <v>#REF!</v>
      </c>
      <c r="R308" s="92">
        <f t="shared" si="287"/>
        <v>0</v>
      </c>
      <c r="S308" s="92" t="e">
        <f t="shared" si="288"/>
        <v>#REF!</v>
      </c>
      <c r="T308" s="3" t="e">
        <f>#REF!</f>
        <v>#REF!</v>
      </c>
      <c r="U308" s="3" t="e">
        <f>#REF!*D308</f>
        <v>#REF!</v>
      </c>
      <c r="V308" s="3">
        <f t="shared" si="289"/>
        <v>33</v>
      </c>
      <c r="W308" s="37" t="e">
        <f t="shared" si="290"/>
        <v>#REF!</v>
      </c>
      <c r="X308" s="60" t="e">
        <f>#REF!</f>
        <v>#REF!</v>
      </c>
      <c r="Y308" s="37" t="e">
        <f t="shared" si="291"/>
        <v>#REF!</v>
      </c>
      <c r="Z308" s="16" t="e">
        <f t="shared" si="292"/>
        <v>#REF!</v>
      </c>
      <c r="AA308" s="36" t="e">
        <f t="shared" si="293"/>
        <v>#REF!</v>
      </c>
      <c r="AC308" s="16" t="e">
        <f t="shared" si="294"/>
        <v>#REF!</v>
      </c>
      <c r="AD308" s="3" t="e">
        <f t="shared" si="295"/>
        <v>#REF!</v>
      </c>
      <c r="AE308" s="97" t="e">
        <f t="shared" si="295"/>
        <v>#REF!</v>
      </c>
      <c r="AF308" s="97" t="e">
        <f t="shared" si="296"/>
        <v>#REF!</v>
      </c>
      <c r="AG308" s="3" t="e">
        <f t="shared" si="297"/>
        <v>#REF!</v>
      </c>
      <c r="AH308" s="16" t="e">
        <f t="shared" si="298"/>
        <v>#REF!</v>
      </c>
      <c r="AI308" s="16">
        <f t="shared" si="299"/>
        <v>550</v>
      </c>
      <c r="AK308" s="3">
        <f t="shared" si="300"/>
        <v>385</v>
      </c>
      <c r="AL308" s="204">
        <f t="shared" si="301"/>
        <v>385</v>
      </c>
    </row>
    <row r="309" spans="1:47" ht="13.5" hidden="1" outlineLevel="1" x14ac:dyDescent="0.15">
      <c r="A309" s="26">
        <v>8026</v>
      </c>
      <c r="B309" s="20" t="s">
        <v>54</v>
      </c>
      <c r="C309" s="16">
        <v>420</v>
      </c>
      <c r="D309" s="3">
        <v>10</v>
      </c>
      <c r="E309" s="3"/>
      <c r="F309" s="102"/>
      <c r="G309" s="104" t="s">
        <v>753</v>
      </c>
      <c r="H309" s="104" t="s">
        <v>773</v>
      </c>
      <c r="I309" s="21">
        <f t="shared" si="283"/>
        <v>17940</v>
      </c>
      <c r="J309" s="3">
        <v>18000</v>
      </c>
      <c r="K309" s="15"/>
      <c r="L309" s="15">
        <v>0.2</v>
      </c>
      <c r="M309" s="58"/>
      <c r="N309" s="58">
        <v>0.03</v>
      </c>
      <c r="O309" s="92">
        <f t="shared" si="284"/>
        <v>10.033444816053512</v>
      </c>
      <c r="P309" s="92" t="e">
        <f t="shared" si="285"/>
        <v>#REF!</v>
      </c>
      <c r="Q309" s="92" t="e">
        <f t="shared" si="286"/>
        <v>#REF!</v>
      </c>
      <c r="R309" s="92">
        <f t="shared" si="287"/>
        <v>0</v>
      </c>
      <c r="S309" s="92" t="e">
        <f t="shared" si="288"/>
        <v>#REF!</v>
      </c>
      <c r="T309" s="60" t="e">
        <f>#REF!</f>
        <v>#REF!</v>
      </c>
      <c r="U309" s="3" t="e">
        <f>#REF!*D309</f>
        <v>#REF!</v>
      </c>
      <c r="V309" s="3">
        <f t="shared" si="289"/>
        <v>25.2</v>
      </c>
      <c r="W309" s="37" t="e">
        <f t="shared" si="290"/>
        <v>#REF!</v>
      </c>
      <c r="X309" s="60" t="e">
        <f>#REF!</f>
        <v>#REF!</v>
      </c>
      <c r="Y309" s="37" t="e">
        <f t="shared" si="291"/>
        <v>#REF!</v>
      </c>
      <c r="Z309" s="16" t="e">
        <f t="shared" si="292"/>
        <v>#REF!</v>
      </c>
      <c r="AA309" s="36" t="e">
        <f t="shared" si="293"/>
        <v>#REF!</v>
      </c>
      <c r="AC309" s="16" t="e">
        <f t="shared" si="294"/>
        <v>#REF!</v>
      </c>
      <c r="AD309" s="3" t="e">
        <f t="shared" si="295"/>
        <v>#REF!</v>
      </c>
      <c r="AE309" s="97" t="e">
        <f t="shared" si="295"/>
        <v>#REF!</v>
      </c>
      <c r="AF309" s="97" t="e">
        <f t="shared" si="296"/>
        <v>#REF!</v>
      </c>
      <c r="AG309" s="3" t="e">
        <f t="shared" si="297"/>
        <v>#REF!</v>
      </c>
      <c r="AH309" s="16" t="e">
        <f t="shared" si="298"/>
        <v>#REF!</v>
      </c>
      <c r="AI309" s="16">
        <f t="shared" si="299"/>
        <v>420</v>
      </c>
      <c r="AK309" s="3">
        <f t="shared" si="300"/>
        <v>295</v>
      </c>
      <c r="AL309" s="204">
        <f t="shared" si="301"/>
        <v>294</v>
      </c>
    </row>
    <row r="310" spans="1:47" ht="13.5" hidden="1" outlineLevel="1" x14ac:dyDescent="0.15">
      <c r="A310" s="26">
        <v>8003</v>
      </c>
      <c r="B310" s="20" t="s">
        <v>117</v>
      </c>
      <c r="C310" s="16">
        <v>1200</v>
      </c>
      <c r="D310" s="3">
        <v>20</v>
      </c>
      <c r="E310" s="3"/>
      <c r="F310" s="102"/>
      <c r="G310" s="104" t="s">
        <v>753</v>
      </c>
      <c r="H310" s="104" t="s">
        <v>773</v>
      </c>
      <c r="I310" s="21">
        <f t="shared" si="283"/>
        <v>17940</v>
      </c>
      <c r="J310" s="3">
        <v>18000</v>
      </c>
      <c r="K310" s="15"/>
      <c r="L310" s="15">
        <v>0.2</v>
      </c>
      <c r="M310" s="58"/>
      <c r="N310" s="58">
        <v>0.03</v>
      </c>
      <c r="O310" s="92">
        <f t="shared" si="284"/>
        <v>20.066889632107024</v>
      </c>
      <c r="P310" s="92" t="e">
        <f t="shared" si="285"/>
        <v>#REF!</v>
      </c>
      <c r="Q310" s="92" t="e">
        <f t="shared" si="286"/>
        <v>#REF!</v>
      </c>
      <c r="R310" s="92">
        <f t="shared" si="287"/>
        <v>0</v>
      </c>
      <c r="S310" s="92" t="e">
        <f t="shared" si="288"/>
        <v>#REF!</v>
      </c>
      <c r="T310" s="3" t="e">
        <f>#REF!</f>
        <v>#REF!</v>
      </c>
      <c r="U310" s="3" t="e">
        <f>#REF!*D310</f>
        <v>#REF!</v>
      </c>
      <c r="V310" s="3">
        <f t="shared" si="289"/>
        <v>72</v>
      </c>
      <c r="W310" s="37" t="e">
        <f t="shared" si="290"/>
        <v>#REF!</v>
      </c>
      <c r="X310" s="60" t="e">
        <f>#REF!</f>
        <v>#REF!</v>
      </c>
      <c r="Y310" s="37" t="e">
        <f t="shared" si="291"/>
        <v>#REF!</v>
      </c>
      <c r="Z310" s="16" t="e">
        <f t="shared" si="292"/>
        <v>#REF!</v>
      </c>
      <c r="AA310" s="36" t="e">
        <f t="shared" si="293"/>
        <v>#REF!</v>
      </c>
      <c r="AC310" s="16" t="e">
        <f t="shared" si="294"/>
        <v>#REF!</v>
      </c>
      <c r="AD310" s="3" t="e">
        <f t="shared" si="295"/>
        <v>#REF!</v>
      </c>
      <c r="AE310" s="97" t="e">
        <f t="shared" si="295"/>
        <v>#REF!</v>
      </c>
      <c r="AF310" s="97" t="e">
        <f t="shared" si="296"/>
        <v>#REF!</v>
      </c>
      <c r="AG310" s="3" t="e">
        <f t="shared" si="297"/>
        <v>#REF!</v>
      </c>
      <c r="AH310" s="16" t="e">
        <f t="shared" si="298"/>
        <v>#REF!</v>
      </c>
      <c r="AI310" s="16">
        <f t="shared" si="299"/>
        <v>1200</v>
      </c>
      <c r="AK310" s="3">
        <f t="shared" si="300"/>
        <v>840</v>
      </c>
      <c r="AL310" s="204">
        <f t="shared" si="301"/>
        <v>840</v>
      </c>
    </row>
    <row r="311" spans="1:47" ht="13.5" hidden="1" outlineLevel="1" x14ac:dyDescent="0.15">
      <c r="A311" s="26">
        <v>8004</v>
      </c>
      <c r="B311" s="20" t="s">
        <v>55</v>
      </c>
      <c r="C311" s="16">
        <v>1680</v>
      </c>
      <c r="D311" s="3">
        <v>25</v>
      </c>
      <c r="E311" s="3"/>
      <c r="F311" s="102"/>
      <c r="G311" s="104" t="s">
        <v>753</v>
      </c>
      <c r="H311" s="104" t="s">
        <v>773</v>
      </c>
      <c r="I311" s="21">
        <f t="shared" si="283"/>
        <v>17940</v>
      </c>
      <c r="J311" s="3">
        <v>18000</v>
      </c>
      <c r="K311" s="15"/>
      <c r="L311" s="15">
        <v>0.2</v>
      </c>
      <c r="M311" s="58"/>
      <c r="N311" s="58">
        <v>0.03</v>
      </c>
      <c r="O311" s="92">
        <f t="shared" si="284"/>
        <v>25.083612040133779</v>
      </c>
      <c r="P311" s="92" t="e">
        <f t="shared" si="285"/>
        <v>#REF!</v>
      </c>
      <c r="Q311" s="92" t="e">
        <f t="shared" si="286"/>
        <v>#REF!</v>
      </c>
      <c r="R311" s="92">
        <f t="shared" si="287"/>
        <v>0</v>
      </c>
      <c r="S311" s="92" t="e">
        <f t="shared" si="288"/>
        <v>#REF!</v>
      </c>
      <c r="T311" s="3" t="e">
        <f>#REF!</f>
        <v>#REF!</v>
      </c>
      <c r="U311" s="3" t="e">
        <f>#REF!*D311</f>
        <v>#REF!</v>
      </c>
      <c r="V311" s="3">
        <f t="shared" si="289"/>
        <v>100.8</v>
      </c>
      <c r="W311" s="37" t="e">
        <f t="shared" si="290"/>
        <v>#REF!</v>
      </c>
      <c r="X311" s="60" t="e">
        <f>#REF!</f>
        <v>#REF!</v>
      </c>
      <c r="Y311" s="37" t="e">
        <f t="shared" si="291"/>
        <v>#REF!</v>
      </c>
      <c r="Z311" s="16" t="e">
        <f t="shared" si="292"/>
        <v>#REF!</v>
      </c>
      <c r="AA311" s="36" t="e">
        <f t="shared" si="293"/>
        <v>#REF!</v>
      </c>
      <c r="AC311" s="16" t="e">
        <f t="shared" si="294"/>
        <v>#REF!</v>
      </c>
      <c r="AD311" s="3" t="e">
        <f t="shared" si="295"/>
        <v>#REF!</v>
      </c>
      <c r="AE311" s="97" t="e">
        <f t="shared" si="295"/>
        <v>#REF!</v>
      </c>
      <c r="AF311" s="97" t="e">
        <f t="shared" si="296"/>
        <v>#REF!</v>
      </c>
      <c r="AG311" s="3" t="e">
        <f t="shared" si="297"/>
        <v>#REF!</v>
      </c>
      <c r="AH311" s="16" t="e">
        <f t="shared" si="298"/>
        <v>#REF!</v>
      </c>
      <c r="AI311" s="16">
        <f t="shared" si="299"/>
        <v>1680</v>
      </c>
      <c r="AK311" s="3">
        <f t="shared" si="300"/>
        <v>1180</v>
      </c>
      <c r="AL311" s="204">
        <f t="shared" si="301"/>
        <v>1176</v>
      </c>
    </row>
    <row r="312" spans="1:47" ht="13.5" hidden="1" outlineLevel="1" x14ac:dyDescent="0.15">
      <c r="A312" s="26">
        <v>8005</v>
      </c>
      <c r="B312" s="20" t="s">
        <v>203</v>
      </c>
      <c r="C312" s="16">
        <v>1500</v>
      </c>
      <c r="D312" s="3">
        <v>30</v>
      </c>
      <c r="E312" s="3"/>
      <c r="F312" s="102"/>
      <c r="G312" s="104" t="s">
        <v>753</v>
      </c>
      <c r="H312" s="104" t="s">
        <v>773</v>
      </c>
      <c r="I312" s="21">
        <f t="shared" si="283"/>
        <v>17940</v>
      </c>
      <c r="J312" s="3">
        <v>18000</v>
      </c>
      <c r="K312" s="15"/>
      <c r="L312" s="15">
        <v>0.2</v>
      </c>
      <c r="M312" s="58"/>
      <c r="N312" s="58">
        <v>0.03</v>
      </c>
      <c r="O312" s="92">
        <f t="shared" si="284"/>
        <v>30.100334448160535</v>
      </c>
      <c r="P312" s="92" t="e">
        <f t="shared" si="285"/>
        <v>#REF!</v>
      </c>
      <c r="Q312" s="92" t="e">
        <f t="shared" si="286"/>
        <v>#REF!</v>
      </c>
      <c r="R312" s="92">
        <f t="shared" si="287"/>
        <v>0</v>
      </c>
      <c r="S312" s="92" t="e">
        <f t="shared" si="288"/>
        <v>#REF!</v>
      </c>
      <c r="T312" s="3" t="e">
        <f>#REF!</f>
        <v>#REF!</v>
      </c>
      <c r="U312" s="3" t="e">
        <f>#REF!*D312</f>
        <v>#REF!</v>
      </c>
      <c r="V312" s="3">
        <f t="shared" si="289"/>
        <v>90</v>
      </c>
      <c r="W312" s="37" t="e">
        <f t="shared" si="290"/>
        <v>#REF!</v>
      </c>
      <c r="X312" s="60" t="e">
        <f>#REF!</f>
        <v>#REF!</v>
      </c>
      <c r="Y312" s="37" t="e">
        <f t="shared" si="291"/>
        <v>#REF!</v>
      </c>
      <c r="Z312" s="16" t="e">
        <f t="shared" si="292"/>
        <v>#REF!</v>
      </c>
      <c r="AA312" s="36" t="e">
        <f t="shared" si="293"/>
        <v>#REF!</v>
      </c>
      <c r="AC312" s="16" t="e">
        <f t="shared" si="294"/>
        <v>#REF!</v>
      </c>
      <c r="AD312" s="3" t="e">
        <f t="shared" si="295"/>
        <v>#REF!</v>
      </c>
      <c r="AE312" s="97" t="e">
        <f t="shared" si="295"/>
        <v>#REF!</v>
      </c>
      <c r="AF312" s="97" t="e">
        <f t="shared" si="296"/>
        <v>#REF!</v>
      </c>
      <c r="AG312" s="3" t="e">
        <f t="shared" si="297"/>
        <v>#REF!</v>
      </c>
      <c r="AH312" s="16" t="e">
        <f t="shared" si="298"/>
        <v>#REF!</v>
      </c>
      <c r="AI312" s="16">
        <f t="shared" si="299"/>
        <v>1500</v>
      </c>
      <c r="AK312" s="3">
        <f t="shared" si="300"/>
        <v>1050</v>
      </c>
      <c r="AL312" s="204">
        <f t="shared" si="301"/>
        <v>1050</v>
      </c>
    </row>
    <row r="313" spans="1:47" ht="13.5" hidden="1" outlineLevel="1" x14ac:dyDescent="0.15">
      <c r="A313" s="26">
        <v>8006</v>
      </c>
      <c r="B313" s="20" t="s">
        <v>204</v>
      </c>
      <c r="C313" s="16">
        <v>500</v>
      </c>
      <c r="D313" s="3">
        <v>10</v>
      </c>
      <c r="E313" s="3"/>
      <c r="F313" s="102"/>
      <c r="G313" s="104" t="s">
        <v>753</v>
      </c>
      <c r="H313" s="104" t="s">
        <v>773</v>
      </c>
      <c r="I313" s="21">
        <f t="shared" si="283"/>
        <v>17940</v>
      </c>
      <c r="J313" s="3">
        <v>18000</v>
      </c>
      <c r="K313" s="15"/>
      <c r="L313" s="15">
        <v>0.2</v>
      </c>
      <c r="M313" s="58"/>
      <c r="N313" s="58">
        <v>0.03</v>
      </c>
      <c r="O313" s="92">
        <f t="shared" si="284"/>
        <v>10.033444816053512</v>
      </c>
      <c r="P313" s="92" t="e">
        <f t="shared" si="285"/>
        <v>#REF!</v>
      </c>
      <c r="Q313" s="92" t="e">
        <f t="shared" si="286"/>
        <v>#REF!</v>
      </c>
      <c r="R313" s="92">
        <f t="shared" si="287"/>
        <v>0</v>
      </c>
      <c r="S313" s="92" t="e">
        <f t="shared" si="288"/>
        <v>#REF!</v>
      </c>
      <c r="T313" s="3" t="e">
        <f>#REF!</f>
        <v>#REF!</v>
      </c>
      <c r="U313" s="3" t="e">
        <f>#REF!*D313</f>
        <v>#REF!</v>
      </c>
      <c r="V313" s="3">
        <f t="shared" si="289"/>
        <v>30</v>
      </c>
      <c r="W313" s="37" t="e">
        <f t="shared" si="290"/>
        <v>#REF!</v>
      </c>
      <c r="X313" s="60" t="e">
        <f>#REF!</f>
        <v>#REF!</v>
      </c>
      <c r="Y313" s="37" t="e">
        <f t="shared" si="291"/>
        <v>#REF!</v>
      </c>
      <c r="Z313" s="16" t="e">
        <f t="shared" si="292"/>
        <v>#REF!</v>
      </c>
      <c r="AA313" s="36" t="e">
        <f t="shared" si="293"/>
        <v>#REF!</v>
      </c>
      <c r="AC313" s="16" t="e">
        <f t="shared" si="294"/>
        <v>#REF!</v>
      </c>
      <c r="AD313" s="3" t="e">
        <f t="shared" si="295"/>
        <v>#REF!</v>
      </c>
      <c r="AE313" s="97" t="e">
        <f t="shared" si="295"/>
        <v>#REF!</v>
      </c>
      <c r="AF313" s="97" t="e">
        <f t="shared" si="296"/>
        <v>#REF!</v>
      </c>
      <c r="AG313" s="3" t="e">
        <f t="shared" si="297"/>
        <v>#REF!</v>
      </c>
      <c r="AH313" s="16" t="e">
        <f t="shared" si="298"/>
        <v>#REF!</v>
      </c>
      <c r="AI313" s="16">
        <f t="shared" si="299"/>
        <v>500</v>
      </c>
      <c r="AK313" s="3">
        <f t="shared" si="300"/>
        <v>350</v>
      </c>
      <c r="AL313" s="204">
        <f t="shared" si="301"/>
        <v>350</v>
      </c>
    </row>
    <row r="314" spans="1:47" ht="13.5" hidden="1" outlineLevel="1" x14ac:dyDescent="0.15">
      <c r="A314" s="26">
        <v>8007</v>
      </c>
      <c r="B314" s="20" t="s">
        <v>205</v>
      </c>
      <c r="C314" s="16">
        <v>600</v>
      </c>
      <c r="D314" s="3">
        <v>10</v>
      </c>
      <c r="E314" s="3"/>
      <c r="F314" s="102"/>
      <c r="G314" s="104" t="s">
        <v>753</v>
      </c>
      <c r="H314" s="104" t="s">
        <v>773</v>
      </c>
      <c r="I314" s="21">
        <f t="shared" si="283"/>
        <v>17940</v>
      </c>
      <c r="J314" s="3">
        <v>18000</v>
      </c>
      <c r="K314" s="15"/>
      <c r="L314" s="15">
        <v>0.2</v>
      </c>
      <c r="M314" s="58"/>
      <c r="N314" s="58">
        <v>0.03</v>
      </c>
      <c r="O314" s="92">
        <f t="shared" si="284"/>
        <v>10.033444816053512</v>
      </c>
      <c r="P314" s="92" t="e">
        <f t="shared" si="285"/>
        <v>#REF!</v>
      </c>
      <c r="Q314" s="92" t="e">
        <f t="shared" si="286"/>
        <v>#REF!</v>
      </c>
      <c r="R314" s="92">
        <f t="shared" si="287"/>
        <v>0</v>
      </c>
      <c r="S314" s="92" t="e">
        <f t="shared" si="288"/>
        <v>#REF!</v>
      </c>
      <c r="T314" s="3" t="e">
        <f>#REF!</f>
        <v>#REF!</v>
      </c>
      <c r="U314" s="3" t="e">
        <f>#REF!*D314</f>
        <v>#REF!</v>
      </c>
      <c r="V314" s="3">
        <f t="shared" si="289"/>
        <v>36</v>
      </c>
      <c r="W314" s="37" t="e">
        <f t="shared" si="290"/>
        <v>#REF!</v>
      </c>
      <c r="X314" s="60" t="e">
        <f>#REF!</f>
        <v>#REF!</v>
      </c>
      <c r="Y314" s="37" t="e">
        <f t="shared" si="291"/>
        <v>#REF!</v>
      </c>
      <c r="Z314" s="16" t="e">
        <f t="shared" si="292"/>
        <v>#REF!</v>
      </c>
      <c r="AA314" s="36" t="e">
        <f t="shared" si="293"/>
        <v>#REF!</v>
      </c>
      <c r="AC314" s="16" t="e">
        <f t="shared" si="294"/>
        <v>#REF!</v>
      </c>
      <c r="AD314" s="3" t="e">
        <f t="shared" si="295"/>
        <v>#REF!</v>
      </c>
      <c r="AE314" s="97" t="e">
        <f t="shared" si="295"/>
        <v>#REF!</v>
      </c>
      <c r="AF314" s="97" t="e">
        <f t="shared" si="296"/>
        <v>#REF!</v>
      </c>
      <c r="AG314" s="3" t="e">
        <f t="shared" si="297"/>
        <v>#REF!</v>
      </c>
      <c r="AH314" s="16" t="e">
        <f t="shared" si="298"/>
        <v>#REF!</v>
      </c>
      <c r="AI314" s="16">
        <f t="shared" si="299"/>
        <v>600</v>
      </c>
      <c r="AK314" s="3">
        <f t="shared" si="300"/>
        <v>420</v>
      </c>
      <c r="AL314" s="204">
        <f t="shared" si="301"/>
        <v>420</v>
      </c>
    </row>
    <row r="315" spans="1:47" ht="13.5" hidden="1" outlineLevel="1" x14ac:dyDescent="0.15">
      <c r="A315" s="26">
        <v>8008</v>
      </c>
      <c r="B315" s="20" t="s">
        <v>56</v>
      </c>
      <c r="C315" s="16">
        <v>1320</v>
      </c>
      <c r="D315" s="3">
        <v>30</v>
      </c>
      <c r="E315" s="3"/>
      <c r="F315" s="102"/>
      <c r="G315" s="104" t="s">
        <v>753</v>
      </c>
      <c r="H315" s="104" t="s">
        <v>773</v>
      </c>
      <c r="I315" s="21">
        <f t="shared" si="283"/>
        <v>17940</v>
      </c>
      <c r="J315" s="3">
        <v>18000</v>
      </c>
      <c r="K315" s="15"/>
      <c r="L315" s="15">
        <v>0.2</v>
      </c>
      <c r="M315" s="58"/>
      <c r="N315" s="58">
        <v>0.03</v>
      </c>
      <c r="O315" s="92">
        <f t="shared" si="284"/>
        <v>30.100334448160535</v>
      </c>
      <c r="P315" s="92" t="e">
        <f t="shared" si="285"/>
        <v>#REF!</v>
      </c>
      <c r="Q315" s="92" t="e">
        <f t="shared" si="286"/>
        <v>#REF!</v>
      </c>
      <c r="R315" s="92">
        <f t="shared" si="287"/>
        <v>0</v>
      </c>
      <c r="S315" s="92" t="e">
        <f t="shared" si="288"/>
        <v>#REF!</v>
      </c>
      <c r="T315" s="3" t="e">
        <f>#REF!</f>
        <v>#REF!</v>
      </c>
      <c r="U315" s="3" t="e">
        <f>#REF!*D315</f>
        <v>#REF!</v>
      </c>
      <c r="V315" s="3">
        <f t="shared" si="289"/>
        <v>79.2</v>
      </c>
      <c r="W315" s="37" t="e">
        <f t="shared" si="290"/>
        <v>#REF!</v>
      </c>
      <c r="X315" s="60" t="e">
        <f>#REF!</f>
        <v>#REF!</v>
      </c>
      <c r="Y315" s="37" t="e">
        <f t="shared" si="291"/>
        <v>#REF!</v>
      </c>
      <c r="Z315" s="16" t="e">
        <f t="shared" si="292"/>
        <v>#REF!</v>
      </c>
      <c r="AA315" s="36" t="e">
        <f t="shared" si="293"/>
        <v>#REF!</v>
      </c>
      <c r="AC315" s="16" t="e">
        <f t="shared" si="294"/>
        <v>#REF!</v>
      </c>
      <c r="AD315" s="3" t="e">
        <f t="shared" si="295"/>
        <v>#REF!</v>
      </c>
      <c r="AE315" s="97" t="e">
        <f t="shared" si="295"/>
        <v>#REF!</v>
      </c>
      <c r="AF315" s="97" t="e">
        <f t="shared" si="296"/>
        <v>#REF!</v>
      </c>
      <c r="AG315" s="3" t="e">
        <f t="shared" si="297"/>
        <v>#REF!</v>
      </c>
      <c r="AH315" s="16" t="e">
        <f t="shared" si="298"/>
        <v>#REF!</v>
      </c>
      <c r="AI315" s="16">
        <f t="shared" si="299"/>
        <v>1320</v>
      </c>
      <c r="AK315" s="3">
        <f t="shared" si="300"/>
        <v>925</v>
      </c>
      <c r="AL315" s="204">
        <f t="shared" si="301"/>
        <v>923.99999999999989</v>
      </c>
    </row>
    <row r="316" spans="1:47" ht="13.5" hidden="1" outlineLevel="1" x14ac:dyDescent="0.15">
      <c r="A316" s="26">
        <v>8009</v>
      </c>
      <c r="B316" s="20" t="s">
        <v>57</v>
      </c>
      <c r="C316" s="16">
        <v>360</v>
      </c>
      <c r="D316" s="3">
        <v>10</v>
      </c>
      <c r="E316" s="3"/>
      <c r="F316" s="102"/>
      <c r="G316" s="104" t="s">
        <v>753</v>
      </c>
      <c r="H316" s="104" t="s">
        <v>773</v>
      </c>
      <c r="I316" s="21">
        <f t="shared" si="283"/>
        <v>17940</v>
      </c>
      <c r="J316" s="3">
        <v>18000</v>
      </c>
      <c r="K316" s="15"/>
      <c r="L316" s="15">
        <v>0.2</v>
      </c>
      <c r="M316" s="58"/>
      <c r="N316" s="58">
        <v>0.03</v>
      </c>
      <c r="O316" s="92">
        <f t="shared" si="284"/>
        <v>10.033444816053512</v>
      </c>
      <c r="P316" s="92" t="e">
        <f t="shared" si="285"/>
        <v>#REF!</v>
      </c>
      <c r="Q316" s="92" t="e">
        <f t="shared" si="286"/>
        <v>#REF!</v>
      </c>
      <c r="R316" s="92">
        <f t="shared" si="287"/>
        <v>0</v>
      </c>
      <c r="S316" s="92" t="e">
        <f t="shared" si="288"/>
        <v>#REF!</v>
      </c>
      <c r="T316" s="3" t="e">
        <f>#REF!</f>
        <v>#REF!</v>
      </c>
      <c r="U316" s="3" t="e">
        <f>#REF!*D316</f>
        <v>#REF!</v>
      </c>
      <c r="V316" s="3">
        <f t="shared" si="289"/>
        <v>21.599999999999998</v>
      </c>
      <c r="W316" s="37" t="e">
        <f t="shared" si="290"/>
        <v>#REF!</v>
      </c>
      <c r="X316" s="60" t="e">
        <f>#REF!</f>
        <v>#REF!</v>
      </c>
      <c r="Y316" s="37" t="e">
        <f t="shared" si="291"/>
        <v>#REF!</v>
      </c>
      <c r="Z316" s="16" t="e">
        <f t="shared" si="292"/>
        <v>#REF!</v>
      </c>
      <c r="AA316" s="36" t="e">
        <f t="shared" si="293"/>
        <v>#REF!</v>
      </c>
      <c r="AC316" s="16" t="e">
        <f t="shared" si="294"/>
        <v>#REF!</v>
      </c>
      <c r="AD316" s="3" t="e">
        <f t="shared" si="295"/>
        <v>#REF!</v>
      </c>
      <c r="AE316" s="97" t="e">
        <f t="shared" si="295"/>
        <v>#REF!</v>
      </c>
      <c r="AF316" s="97" t="e">
        <f t="shared" si="296"/>
        <v>#REF!</v>
      </c>
      <c r="AG316" s="3" t="e">
        <f t="shared" si="297"/>
        <v>#REF!</v>
      </c>
      <c r="AH316" s="16" t="e">
        <f t="shared" si="298"/>
        <v>#REF!</v>
      </c>
      <c r="AI316" s="16">
        <f t="shared" si="299"/>
        <v>360</v>
      </c>
      <c r="AK316" s="3">
        <f t="shared" si="300"/>
        <v>255</v>
      </c>
      <c r="AL316" s="204">
        <f t="shared" si="301"/>
        <v>251.99999999999997</v>
      </c>
    </row>
    <row r="317" spans="1:47" ht="13.5" hidden="1" outlineLevel="1" x14ac:dyDescent="0.15">
      <c r="A317" s="26">
        <v>8010</v>
      </c>
      <c r="B317" s="20" t="s">
        <v>58</v>
      </c>
      <c r="C317" s="16">
        <v>400</v>
      </c>
      <c r="D317" s="3">
        <v>10</v>
      </c>
      <c r="E317" s="3"/>
      <c r="F317" s="102"/>
      <c r="G317" s="104" t="s">
        <v>753</v>
      </c>
      <c r="H317" s="104" t="s">
        <v>773</v>
      </c>
      <c r="I317" s="21">
        <f t="shared" si="283"/>
        <v>17940</v>
      </c>
      <c r="J317" s="3">
        <v>18000</v>
      </c>
      <c r="K317" s="15"/>
      <c r="L317" s="15">
        <v>0.2</v>
      </c>
      <c r="M317" s="58"/>
      <c r="N317" s="58">
        <v>0.03</v>
      </c>
      <c r="O317" s="92">
        <f t="shared" si="284"/>
        <v>10.033444816053512</v>
      </c>
      <c r="P317" s="92" t="e">
        <f t="shared" si="285"/>
        <v>#REF!</v>
      </c>
      <c r="Q317" s="92" t="e">
        <f t="shared" si="286"/>
        <v>#REF!</v>
      </c>
      <c r="R317" s="92">
        <f t="shared" si="287"/>
        <v>0</v>
      </c>
      <c r="S317" s="92" t="e">
        <f t="shared" si="288"/>
        <v>#REF!</v>
      </c>
      <c r="T317" s="3" t="e">
        <f>#REF!</f>
        <v>#REF!</v>
      </c>
      <c r="U317" s="3" t="e">
        <f>#REF!*D317</f>
        <v>#REF!</v>
      </c>
      <c r="V317" s="3">
        <f t="shared" si="289"/>
        <v>24</v>
      </c>
      <c r="W317" s="37" t="e">
        <f t="shared" si="290"/>
        <v>#REF!</v>
      </c>
      <c r="X317" s="60" t="e">
        <f>#REF!</f>
        <v>#REF!</v>
      </c>
      <c r="Y317" s="37" t="e">
        <f t="shared" si="291"/>
        <v>#REF!</v>
      </c>
      <c r="Z317" s="16" t="e">
        <f t="shared" si="292"/>
        <v>#REF!</v>
      </c>
      <c r="AA317" s="36" t="e">
        <f t="shared" si="293"/>
        <v>#REF!</v>
      </c>
      <c r="AC317" s="16" t="e">
        <f t="shared" si="294"/>
        <v>#REF!</v>
      </c>
      <c r="AD317" s="3" t="e">
        <f t="shared" si="295"/>
        <v>#REF!</v>
      </c>
      <c r="AE317" s="97" t="e">
        <f t="shared" si="295"/>
        <v>#REF!</v>
      </c>
      <c r="AF317" s="97" t="e">
        <f t="shared" si="296"/>
        <v>#REF!</v>
      </c>
      <c r="AG317" s="3" t="e">
        <f t="shared" si="297"/>
        <v>#REF!</v>
      </c>
      <c r="AH317" s="16" t="e">
        <f t="shared" si="298"/>
        <v>#REF!</v>
      </c>
      <c r="AI317" s="16">
        <f t="shared" si="299"/>
        <v>400</v>
      </c>
      <c r="AK317" s="3">
        <f t="shared" si="300"/>
        <v>280</v>
      </c>
      <c r="AL317" s="204">
        <f t="shared" si="301"/>
        <v>280</v>
      </c>
    </row>
    <row r="318" spans="1:47" ht="13.5" hidden="1" outlineLevel="1" x14ac:dyDescent="0.15">
      <c r="A318" s="26">
        <v>8011</v>
      </c>
      <c r="B318" s="20" t="s">
        <v>118</v>
      </c>
      <c r="C318" s="16">
        <v>720</v>
      </c>
      <c r="D318" s="3">
        <v>15</v>
      </c>
      <c r="E318" s="3"/>
      <c r="F318" s="102"/>
      <c r="G318" s="104" t="s">
        <v>753</v>
      </c>
      <c r="H318" s="104" t="s">
        <v>773</v>
      </c>
      <c r="I318" s="21">
        <f t="shared" si="283"/>
        <v>17940</v>
      </c>
      <c r="J318" s="3">
        <v>18000</v>
      </c>
      <c r="K318" s="15"/>
      <c r="L318" s="15">
        <v>0.2</v>
      </c>
      <c r="M318" s="58"/>
      <c r="N318" s="58">
        <v>0.03</v>
      </c>
      <c r="O318" s="92">
        <f t="shared" si="284"/>
        <v>15.050167224080267</v>
      </c>
      <c r="P318" s="92" t="e">
        <f t="shared" si="285"/>
        <v>#REF!</v>
      </c>
      <c r="Q318" s="92" t="e">
        <f t="shared" si="286"/>
        <v>#REF!</v>
      </c>
      <c r="R318" s="92">
        <f t="shared" si="287"/>
        <v>0</v>
      </c>
      <c r="S318" s="92" t="e">
        <f t="shared" si="288"/>
        <v>#REF!</v>
      </c>
      <c r="T318" s="3" t="e">
        <f>#REF!</f>
        <v>#REF!</v>
      </c>
      <c r="U318" s="3" t="e">
        <f>#REF!*D318</f>
        <v>#REF!</v>
      </c>
      <c r="V318" s="3">
        <f t="shared" si="289"/>
        <v>43.199999999999996</v>
      </c>
      <c r="W318" s="37" t="e">
        <f t="shared" si="290"/>
        <v>#REF!</v>
      </c>
      <c r="X318" s="60" t="e">
        <f>#REF!</f>
        <v>#REF!</v>
      </c>
      <c r="Y318" s="37" t="e">
        <f t="shared" si="291"/>
        <v>#REF!</v>
      </c>
      <c r="Z318" s="16" t="e">
        <f t="shared" si="292"/>
        <v>#REF!</v>
      </c>
      <c r="AA318" s="36" t="e">
        <f t="shared" si="293"/>
        <v>#REF!</v>
      </c>
      <c r="AC318" s="16" t="e">
        <f t="shared" si="294"/>
        <v>#REF!</v>
      </c>
      <c r="AD318" s="3" t="e">
        <f t="shared" si="295"/>
        <v>#REF!</v>
      </c>
      <c r="AE318" s="97" t="e">
        <f t="shared" si="295"/>
        <v>#REF!</v>
      </c>
      <c r="AF318" s="97" t="e">
        <f t="shared" si="296"/>
        <v>#REF!</v>
      </c>
      <c r="AG318" s="3" t="e">
        <f t="shared" si="297"/>
        <v>#REF!</v>
      </c>
      <c r="AH318" s="16" t="e">
        <f t="shared" si="298"/>
        <v>#REF!</v>
      </c>
      <c r="AI318" s="16">
        <f t="shared" si="299"/>
        <v>720</v>
      </c>
      <c r="AK318" s="3">
        <f t="shared" si="300"/>
        <v>505</v>
      </c>
      <c r="AL318" s="204">
        <f t="shared" si="301"/>
        <v>503.99999999999994</v>
      </c>
    </row>
    <row r="319" spans="1:47" ht="13.5" hidden="1" outlineLevel="1" x14ac:dyDescent="0.15">
      <c r="A319" s="26">
        <v>8012</v>
      </c>
      <c r="B319" s="20" t="s">
        <v>59</v>
      </c>
      <c r="C319" s="16">
        <v>720</v>
      </c>
      <c r="D319" s="3">
        <v>15</v>
      </c>
      <c r="E319" s="3"/>
      <c r="F319" s="102"/>
      <c r="G319" s="104" t="s">
        <v>753</v>
      </c>
      <c r="H319" s="104" t="s">
        <v>773</v>
      </c>
      <c r="I319" s="21">
        <f t="shared" si="283"/>
        <v>17940</v>
      </c>
      <c r="J319" s="3">
        <v>18000</v>
      </c>
      <c r="K319" s="15"/>
      <c r="L319" s="15">
        <v>0.2</v>
      </c>
      <c r="M319" s="58"/>
      <c r="N319" s="58">
        <v>0.03</v>
      </c>
      <c r="O319" s="92">
        <f t="shared" si="284"/>
        <v>15.050167224080267</v>
      </c>
      <c r="P319" s="92" t="e">
        <f t="shared" si="285"/>
        <v>#REF!</v>
      </c>
      <c r="Q319" s="92" t="e">
        <f t="shared" si="286"/>
        <v>#REF!</v>
      </c>
      <c r="R319" s="92">
        <f t="shared" si="287"/>
        <v>0</v>
      </c>
      <c r="S319" s="92" t="e">
        <f t="shared" si="288"/>
        <v>#REF!</v>
      </c>
      <c r="T319" s="3" t="e">
        <f>#REF!</f>
        <v>#REF!</v>
      </c>
      <c r="U319" s="3" t="e">
        <f>#REF!*D319</f>
        <v>#REF!</v>
      </c>
      <c r="V319" s="3">
        <f t="shared" si="289"/>
        <v>43.199999999999996</v>
      </c>
      <c r="W319" s="37" t="e">
        <f t="shared" si="290"/>
        <v>#REF!</v>
      </c>
      <c r="X319" s="60" t="e">
        <f>#REF!</f>
        <v>#REF!</v>
      </c>
      <c r="Y319" s="37" t="e">
        <f t="shared" si="291"/>
        <v>#REF!</v>
      </c>
      <c r="Z319" s="16" t="e">
        <f t="shared" si="292"/>
        <v>#REF!</v>
      </c>
      <c r="AA319" s="36" t="e">
        <f t="shared" si="293"/>
        <v>#REF!</v>
      </c>
      <c r="AC319" s="16" t="e">
        <f t="shared" si="294"/>
        <v>#REF!</v>
      </c>
      <c r="AD319" s="3" t="e">
        <f t="shared" si="295"/>
        <v>#REF!</v>
      </c>
      <c r="AE319" s="97" t="e">
        <f t="shared" si="295"/>
        <v>#REF!</v>
      </c>
      <c r="AF319" s="97" t="e">
        <f t="shared" si="296"/>
        <v>#REF!</v>
      </c>
      <c r="AG319" s="3" t="e">
        <f t="shared" si="297"/>
        <v>#REF!</v>
      </c>
      <c r="AH319" s="16" t="e">
        <f t="shared" si="298"/>
        <v>#REF!</v>
      </c>
      <c r="AI319" s="16">
        <f t="shared" si="299"/>
        <v>720</v>
      </c>
      <c r="AK319" s="3">
        <f t="shared" si="300"/>
        <v>505</v>
      </c>
      <c r="AL319" s="204">
        <f t="shared" si="301"/>
        <v>503.99999999999994</v>
      </c>
    </row>
    <row r="320" spans="1:47" ht="13.5" hidden="1" outlineLevel="1" x14ac:dyDescent="0.15">
      <c r="A320" s="26">
        <v>8013</v>
      </c>
      <c r="B320" s="20" t="s">
        <v>245</v>
      </c>
      <c r="C320" s="16">
        <v>720</v>
      </c>
      <c r="D320" s="3">
        <v>15</v>
      </c>
      <c r="E320" s="3"/>
      <c r="F320" s="102"/>
      <c r="G320" s="104" t="s">
        <v>753</v>
      </c>
      <c r="H320" s="104" t="s">
        <v>773</v>
      </c>
      <c r="I320" s="21">
        <f t="shared" si="283"/>
        <v>17940</v>
      </c>
      <c r="J320" s="3">
        <v>18000</v>
      </c>
      <c r="K320" s="15"/>
      <c r="L320" s="15">
        <v>0.2</v>
      </c>
      <c r="M320" s="58"/>
      <c r="N320" s="58">
        <v>0.03</v>
      </c>
      <c r="O320" s="92">
        <f t="shared" si="284"/>
        <v>15.050167224080267</v>
      </c>
      <c r="P320" s="92" t="e">
        <f t="shared" si="285"/>
        <v>#REF!</v>
      </c>
      <c r="Q320" s="92" t="e">
        <f t="shared" si="286"/>
        <v>#REF!</v>
      </c>
      <c r="R320" s="92">
        <f t="shared" si="287"/>
        <v>0</v>
      </c>
      <c r="S320" s="92" t="e">
        <f t="shared" si="288"/>
        <v>#REF!</v>
      </c>
      <c r="T320" s="3" t="e">
        <f>#REF!</f>
        <v>#REF!</v>
      </c>
      <c r="U320" s="3" t="e">
        <f>#REF!*D320</f>
        <v>#REF!</v>
      </c>
      <c r="V320" s="3">
        <f t="shared" si="289"/>
        <v>43.199999999999996</v>
      </c>
      <c r="W320" s="37" t="e">
        <f t="shared" si="290"/>
        <v>#REF!</v>
      </c>
      <c r="X320" s="60" t="e">
        <f>#REF!</f>
        <v>#REF!</v>
      </c>
      <c r="Y320" s="37" t="e">
        <f t="shared" si="291"/>
        <v>#REF!</v>
      </c>
      <c r="Z320" s="16" t="e">
        <f t="shared" si="292"/>
        <v>#REF!</v>
      </c>
      <c r="AA320" s="36" t="e">
        <f t="shared" si="293"/>
        <v>#REF!</v>
      </c>
      <c r="AC320" s="16" t="e">
        <f t="shared" si="294"/>
        <v>#REF!</v>
      </c>
      <c r="AD320" s="3" t="e">
        <f t="shared" si="295"/>
        <v>#REF!</v>
      </c>
      <c r="AE320" s="97" t="e">
        <f t="shared" si="295"/>
        <v>#REF!</v>
      </c>
      <c r="AF320" s="97" t="e">
        <f t="shared" si="296"/>
        <v>#REF!</v>
      </c>
      <c r="AG320" s="3" t="e">
        <f t="shared" si="297"/>
        <v>#REF!</v>
      </c>
      <c r="AH320" s="16" t="e">
        <f t="shared" si="298"/>
        <v>#REF!</v>
      </c>
      <c r="AI320" s="16">
        <f t="shared" si="299"/>
        <v>720</v>
      </c>
      <c r="AK320" s="3">
        <f t="shared" si="300"/>
        <v>505</v>
      </c>
      <c r="AL320" s="204">
        <f t="shared" si="301"/>
        <v>503.99999999999994</v>
      </c>
    </row>
    <row r="321" spans="1:47" ht="13.5" hidden="1" outlineLevel="1" x14ac:dyDescent="0.15">
      <c r="A321" s="26">
        <v>8014</v>
      </c>
      <c r="B321" s="20" t="s">
        <v>60</v>
      </c>
      <c r="C321" s="16">
        <v>600</v>
      </c>
      <c r="D321" s="3">
        <v>10</v>
      </c>
      <c r="E321" s="3"/>
      <c r="F321" s="102"/>
      <c r="G321" s="104" t="s">
        <v>753</v>
      </c>
      <c r="H321" s="104" t="s">
        <v>773</v>
      </c>
      <c r="I321" s="21">
        <f t="shared" si="283"/>
        <v>17940</v>
      </c>
      <c r="J321" s="3">
        <v>18000</v>
      </c>
      <c r="K321" s="15"/>
      <c r="L321" s="15">
        <v>0.2</v>
      </c>
      <c r="M321" s="58"/>
      <c r="N321" s="58">
        <v>0.03</v>
      </c>
      <c r="O321" s="92">
        <f t="shared" si="284"/>
        <v>10.033444816053512</v>
      </c>
      <c r="P321" s="92" t="e">
        <f t="shared" si="285"/>
        <v>#REF!</v>
      </c>
      <c r="Q321" s="92" t="e">
        <f t="shared" si="286"/>
        <v>#REF!</v>
      </c>
      <c r="R321" s="92">
        <f t="shared" si="287"/>
        <v>0</v>
      </c>
      <c r="S321" s="92" t="e">
        <f t="shared" si="288"/>
        <v>#REF!</v>
      </c>
      <c r="T321" s="3" t="e">
        <f>#REF!</f>
        <v>#REF!</v>
      </c>
      <c r="U321" s="3" t="e">
        <f>#REF!*D321</f>
        <v>#REF!</v>
      </c>
      <c r="V321" s="3">
        <f t="shared" si="289"/>
        <v>36</v>
      </c>
      <c r="W321" s="37" t="e">
        <f t="shared" si="290"/>
        <v>#REF!</v>
      </c>
      <c r="X321" s="60" t="e">
        <f>#REF!</f>
        <v>#REF!</v>
      </c>
      <c r="Y321" s="37" t="e">
        <f t="shared" si="291"/>
        <v>#REF!</v>
      </c>
      <c r="Z321" s="16" t="e">
        <f t="shared" si="292"/>
        <v>#REF!</v>
      </c>
      <c r="AA321" s="36" t="e">
        <f t="shared" si="293"/>
        <v>#REF!</v>
      </c>
      <c r="AC321" s="16" t="e">
        <f t="shared" si="294"/>
        <v>#REF!</v>
      </c>
      <c r="AD321" s="3" t="e">
        <f t="shared" si="295"/>
        <v>#REF!</v>
      </c>
      <c r="AE321" s="97" t="e">
        <f t="shared" si="295"/>
        <v>#REF!</v>
      </c>
      <c r="AF321" s="97" t="e">
        <f t="shared" si="296"/>
        <v>#REF!</v>
      </c>
      <c r="AG321" s="3" t="e">
        <f t="shared" si="297"/>
        <v>#REF!</v>
      </c>
      <c r="AH321" s="16" t="e">
        <f t="shared" si="298"/>
        <v>#REF!</v>
      </c>
      <c r="AI321" s="16">
        <f t="shared" si="299"/>
        <v>600</v>
      </c>
      <c r="AK321" s="3">
        <f t="shared" si="300"/>
        <v>420</v>
      </c>
      <c r="AL321" s="204">
        <f t="shared" si="301"/>
        <v>420</v>
      </c>
    </row>
    <row r="322" spans="1:47" ht="13.5" hidden="1" outlineLevel="1" x14ac:dyDescent="0.15">
      <c r="A322" s="26">
        <v>8016</v>
      </c>
      <c r="B322" s="20" t="s">
        <v>61</v>
      </c>
      <c r="C322" s="16">
        <v>1100</v>
      </c>
      <c r="D322" s="3">
        <v>25</v>
      </c>
      <c r="E322" s="3"/>
      <c r="F322" s="102"/>
      <c r="G322" s="104" t="s">
        <v>753</v>
      </c>
      <c r="H322" s="104" t="s">
        <v>773</v>
      </c>
      <c r="I322" s="21">
        <f t="shared" si="283"/>
        <v>17940</v>
      </c>
      <c r="J322" s="3">
        <v>18000</v>
      </c>
      <c r="K322" s="15"/>
      <c r="L322" s="15">
        <v>0.2</v>
      </c>
      <c r="M322" s="58"/>
      <c r="N322" s="58">
        <v>0.03</v>
      </c>
      <c r="O322" s="92">
        <f t="shared" si="284"/>
        <v>25.083612040133779</v>
      </c>
      <c r="P322" s="92" t="e">
        <f t="shared" si="285"/>
        <v>#REF!</v>
      </c>
      <c r="Q322" s="92" t="e">
        <f t="shared" si="286"/>
        <v>#REF!</v>
      </c>
      <c r="R322" s="92">
        <f t="shared" si="287"/>
        <v>0</v>
      </c>
      <c r="S322" s="92" t="e">
        <f t="shared" si="288"/>
        <v>#REF!</v>
      </c>
      <c r="T322" s="3" t="e">
        <f>#REF!</f>
        <v>#REF!</v>
      </c>
      <c r="U322" s="3" t="e">
        <f>#REF!*D322</f>
        <v>#REF!</v>
      </c>
      <c r="V322" s="3">
        <f t="shared" si="289"/>
        <v>66</v>
      </c>
      <c r="W322" s="37" t="e">
        <f t="shared" si="290"/>
        <v>#REF!</v>
      </c>
      <c r="X322" s="60" t="e">
        <f>#REF!</f>
        <v>#REF!</v>
      </c>
      <c r="Y322" s="37" t="e">
        <f t="shared" si="291"/>
        <v>#REF!</v>
      </c>
      <c r="Z322" s="16" t="e">
        <f t="shared" si="292"/>
        <v>#REF!</v>
      </c>
      <c r="AA322" s="36" t="e">
        <f t="shared" si="293"/>
        <v>#REF!</v>
      </c>
      <c r="AC322" s="16" t="e">
        <f t="shared" si="294"/>
        <v>#REF!</v>
      </c>
      <c r="AD322" s="3" t="e">
        <f t="shared" si="295"/>
        <v>#REF!</v>
      </c>
      <c r="AE322" s="97" t="e">
        <f t="shared" si="295"/>
        <v>#REF!</v>
      </c>
      <c r="AF322" s="97" t="e">
        <f t="shared" si="296"/>
        <v>#REF!</v>
      </c>
      <c r="AG322" s="3" t="e">
        <f t="shared" si="297"/>
        <v>#REF!</v>
      </c>
      <c r="AH322" s="16" t="e">
        <f t="shared" si="298"/>
        <v>#REF!</v>
      </c>
      <c r="AI322" s="16">
        <f t="shared" si="299"/>
        <v>1100</v>
      </c>
      <c r="AK322" s="3">
        <f t="shared" si="300"/>
        <v>770</v>
      </c>
      <c r="AL322" s="204">
        <f t="shared" si="301"/>
        <v>770</v>
      </c>
    </row>
    <row r="323" spans="1:47" ht="13.5" hidden="1" outlineLevel="1" x14ac:dyDescent="0.15">
      <c r="A323" s="26">
        <v>8017</v>
      </c>
      <c r="B323" s="20" t="s">
        <v>62</v>
      </c>
      <c r="C323" s="16">
        <v>980</v>
      </c>
      <c r="D323" s="3">
        <v>25</v>
      </c>
      <c r="E323" s="3"/>
      <c r="F323" s="102"/>
      <c r="G323" s="104" t="s">
        <v>753</v>
      </c>
      <c r="H323" s="104" t="s">
        <v>773</v>
      </c>
      <c r="I323" s="21">
        <f t="shared" si="283"/>
        <v>17940</v>
      </c>
      <c r="J323" s="3">
        <v>18000</v>
      </c>
      <c r="K323" s="15"/>
      <c r="L323" s="15">
        <v>0.2</v>
      </c>
      <c r="M323" s="58"/>
      <c r="N323" s="58">
        <v>0.03</v>
      </c>
      <c r="O323" s="92">
        <f t="shared" si="284"/>
        <v>25.083612040133779</v>
      </c>
      <c r="P323" s="92" t="e">
        <f t="shared" si="285"/>
        <v>#REF!</v>
      </c>
      <c r="Q323" s="92" t="e">
        <f t="shared" si="286"/>
        <v>#REF!</v>
      </c>
      <c r="R323" s="92">
        <f t="shared" si="287"/>
        <v>0</v>
      </c>
      <c r="S323" s="92" t="e">
        <f t="shared" si="288"/>
        <v>#REF!</v>
      </c>
      <c r="T323" s="3" t="e">
        <f>#REF!</f>
        <v>#REF!</v>
      </c>
      <c r="U323" s="3" t="e">
        <f>#REF!*D323</f>
        <v>#REF!</v>
      </c>
      <c r="V323" s="3">
        <f t="shared" si="289"/>
        <v>58.8</v>
      </c>
      <c r="W323" s="37" t="e">
        <f t="shared" si="290"/>
        <v>#REF!</v>
      </c>
      <c r="X323" s="60" t="e">
        <f>#REF!</f>
        <v>#REF!</v>
      </c>
      <c r="Y323" s="37" t="e">
        <f t="shared" si="291"/>
        <v>#REF!</v>
      </c>
      <c r="Z323" s="16" t="e">
        <f t="shared" si="292"/>
        <v>#REF!</v>
      </c>
      <c r="AA323" s="36" t="e">
        <f t="shared" si="293"/>
        <v>#REF!</v>
      </c>
      <c r="AC323" s="16" t="e">
        <f t="shared" si="294"/>
        <v>#REF!</v>
      </c>
      <c r="AD323" s="3" t="e">
        <f t="shared" si="295"/>
        <v>#REF!</v>
      </c>
      <c r="AE323" s="97" t="e">
        <f t="shared" si="295"/>
        <v>#REF!</v>
      </c>
      <c r="AF323" s="97" t="e">
        <f t="shared" si="296"/>
        <v>#REF!</v>
      </c>
      <c r="AG323" s="3" t="e">
        <f t="shared" si="297"/>
        <v>#REF!</v>
      </c>
      <c r="AH323" s="16" t="e">
        <f t="shared" si="298"/>
        <v>#REF!</v>
      </c>
      <c r="AI323" s="16">
        <f t="shared" si="299"/>
        <v>980</v>
      </c>
      <c r="AK323" s="3">
        <f t="shared" si="300"/>
        <v>690</v>
      </c>
      <c r="AL323" s="204">
        <f t="shared" si="301"/>
        <v>686</v>
      </c>
    </row>
    <row r="324" spans="1:47" ht="13.5" hidden="1" outlineLevel="1" x14ac:dyDescent="0.15">
      <c r="A324" s="26">
        <v>8018</v>
      </c>
      <c r="B324" s="20" t="s">
        <v>64</v>
      </c>
      <c r="C324" s="16">
        <v>980</v>
      </c>
      <c r="D324" s="3">
        <v>25</v>
      </c>
      <c r="E324" s="3"/>
      <c r="F324" s="102"/>
      <c r="G324" s="104" t="s">
        <v>753</v>
      </c>
      <c r="H324" s="104" t="s">
        <v>773</v>
      </c>
      <c r="I324" s="21">
        <f t="shared" si="283"/>
        <v>17940</v>
      </c>
      <c r="J324" s="3">
        <v>18000</v>
      </c>
      <c r="K324" s="15"/>
      <c r="L324" s="15">
        <v>0.2</v>
      </c>
      <c r="M324" s="58"/>
      <c r="N324" s="58">
        <v>0.03</v>
      </c>
      <c r="O324" s="92">
        <f t="shared" si="284"/>
        <v>25.083612040133779</v>
      </c>
      <c r="P324" s="92" t="e">
        <f t="shared" si="285"/>
        <v>#REF!</v>
      </c>
      <c r="Q324" s="92" t="e">
        <f t="shared" si="286"/>
        <v>#REF!</v>
      </c>
      <c r="R324" s="92">
        <f t="shared" si="287"/>
        <v>0</v>
      </c>
      <c r="S324" s="92" t="e">
        <f t="shared" si="288"/>
        <v>#REF!</v>
      </c>
      <c r="T324" s="3" t="e">
        <f>#REF!</f>
        <v>#REF!</v>
      </c>
      <c r="U324" s="3" t="e">
        <f>#REF!*D324</f>
        <v>#REF!</v>
      </c>
      <c r="V324" s="3">
        <f t="shared" si="289"/>
        <v>58.8</v>
      </c>
      <c r="W324" s="37" t="e">
        <f t="shared" si="290"/>
        <v>#REF!</v>
      </c>
      <c r="X324" s="60" t="e">
        <f>#REF!</f>
        <v>#REF!</v>
      </c>
      <c r="Y324" s="37" t="e">
        <f t="shared" si="291"/>
        <v>#REF!</v>
      </c>
      <c r="Z324" s="16" t="e">
        <f t="shared" si="292"/>
        <v>#REF!</v>
      </c>
      <c r="AA324" s="36" t="e">
        <f t="shared" si="293"/>
        <v>#REF!</v>
      </c>
      <c r="AC324" s="16" t="e">
        <f t="shared" si="294"/>
        <v>#REF!</v>
      </c>
      <c r="AD324" s="3" t="e">
        <f t="shared" si="295"/>
        <v>#REF!</v>
      </c>
      <c r="AE324" s="97" t="e">
        <f t="shared" si="295"/>
        <v>#REF!</v>
      </c>
      <c r="AF324" s="97" t="e">
        <f t="shared" si="296"/>
        <v>#REF!</v>
      </c>
      <c r="AG324" s="3" t="e">
        <f t="shared" si="297"/>
        <v>#REF!</v>
      </c>
      <c r="AH324" s="16" t="e">
        <f t="shared" si="298"/>
        <v>#REF!</v>
      </c>
      <c r="AI324" s="16">
        <f t="shared" si="299"/>
        <v>980</v>
      </c>
      <c r="AK324" s="3">
        <f t="shared" si="300"/>
        <v>690</v>
      </c>
      <c r="AL324" s="204">
        <f t="shared" si="301"/>
        <v>686</v>
      </c>
    </row>
    <row r="325" spans="1:47" ht="13.5" hidden="1" outlineLevel="1" x14ac:dyDescent="0.15">
      <c r="A325" s="26">
        <v>8019</v>
      </c>
      <c r="B325" s="20" t="s">
        <v>119</v>
      </c>
      <c r="C325" s="16">
        <v>1320</v>
      </c>
      <c r="D325" s="3">
        <v>15</v>
      </c>
      <c r="E325" s="3"/>
      <c r="F325" s="102"/>
      <c r="G325" s="104" t="s">
        <v>753</v>
      </c>
      <c r="H325" s="104" t="s">
        <v>773</v>
      </c>
      <c r="I325" s="21">
        <f t="shared" si="283"/>
        <v>17940</v>
      </c>
      <c r="J325" s="3">
        <v>18000</v>
      </c>
      <c r="K325" s="15"/>
      <c r="L325" s="15">
        <v>0.2</v>
      </c>
      <c r="M325" s="58"/>
      <c r="N325" s="58">
        <v>0.03</v>
      </c>
      <c r="O325" s="92">
        <f t="shared" si="284"/>
        <v>15.050167224080267</v>
      </c>
      <c r="P325" s="92" t="e">
        <f t="shared" si="285"/>
        <v>#REF!</v>
      </c>
      <c r="Q325" s="92" t="e">
        <f t="shared" si="286"/>
        <v>#REF!</v>
      </c>
      <c r="R325" s="92">
        <f t="shared" si="287"/>
        <v>0</v>
      </c>
      <c r="S325" s="92" t="e">
        <f t="shared" si="288"/>
        <v>#REF!</v>
      </c>
      <c r="T325" s="3" t="e">
        <f>#REF!</f>
        <v>#REF!</v>
      </c>
      <c r="U325" s="3" t="e">
        <f>#REF!*D325</f>
        <v>#REF!</v>
      </c>
      <c r="V325" s="3">
        <f t="shared" si="289"/>
        <v>79.2</v>
      </c>
      <c r="W325" s="37" t="e">
        <f t="shared" si="290"/>
        <v>#REF!</v>
      </c>
      <c r="X325" s="60" t="e">
        <f>#REF!</f>
        <v>#REF!</v>
      </c>
      <c r="Y325" s="37" t="e">
        <f t="shared" si="291"/>
        <v>#REF!</v>
      </c>
      <c r="Z325" s="16" t="e">
        <f t="shared" si="292"/>
        <v>#REF!</v>
      </c>
      <c r="AA325" s="36" t="e">
        <f t="shared" si="293"/>
        <v>#REF!</v>
      </c>
      <c r="AC325" s="16" t="e">
        <f t="shared" si="294"/>
        <v>#REF!</v>
      </c>
      <c r="AD325" s="3" t="e">
        <f t="shared" si="295"/>
        <v>#REF!</v>
      </c>
      <c r="AE325" s="97" t="e">
        <f t="shared" si="295"/>
        <v>#REF!</v>
      </c>
      <c r="AF325" s="97" t="e">
        <f t="shared" si="296"/>
        <v>#REF!</v>
      </c>
      <c r="AG325" s="3" t="e">
        <f t="shared" si="297"/>
        <v>#REF!</v>
      </c>
      <c r="AH325" s="16" t="e">
        <f t="shared" si="298"/>
        <v>#REF!</v>
      </c>
      <c r="AI325" s="16">
        <f t="shared" si="299"/>
        <v>1320</v>
      </c>
      <c r="AK325" s="3">
        <f t="shared" si="300"/>
        <v>925</v>
      </c>
      <c r="AL325" s="204">
        <f t="shared" si="301"/>
        <v>923.99999999999989</v>
      </c>
    </row>
    <row r="326" spans="1:47" ht="13.5" hidden="1" outlineLevel="1" x14ac:dyDescent="0.15">
      <c r="A326" s="26">
        <v>8020</v>
      </c>
      <c r="B326" s="20" t="s">
        <v>65</v>
      </c>
      <c r="C326" s="16">
        <v>1100</v>
      </c>
      <c r="D326" s="3">
        <v>15</v>
      </c>
      <c r="E326" s="3"/>
      <c r="F326" s="102"/>
      <c r="G326" s="104" t="s">
        <v>753</v>
      </c>
      <c r="H326" s="104" t="s">
        <v>773</v>
      </c>
      <c r="I326" s="21">
        <f t="shared" si="283"/>
        <v>17940</v>
      </c>
      <c r="J326" s="3">
        <v>18000</v>
      </c>
      <c r="K326" s="15"/>
      <c r="L326" s="15">
        <v>0.2</v>
      </c>
      <c r="M326" s="58"/>
      <c r="N326" s="58">
        <v>0.03</v>
      </c>
      <c r="O326" s="92">
        <f t="shared" si="284"/>
        <v>15.050167224080267</v>
      </c>
      <c r="P326" s="92" t="e">
        <f t="shared" si="285"/>
        <v>#REF!</v>
      </c>
      <c r="Q326" s="92" t="e">
        <f t="shared" si="286"/>
        <v>#REF!</v>
      </c>
      <c r="R326" s="92">
        <f t="shared" si="287"/>
        <v>0</v>
      </c>
      <c r="S326" s="92" t="e">
        <f t="shared" si="288"/>
        <v>#REF!</v>
      </c>
      <c r="T326" s="3" t="e">
        <f>#REF!</f>
        <v>#REF!</v>
      </c>
      <c r="U326" s="3" t="e">
        <f>#REF!*D326</f>
        <v>#REF!</v>
      </c>
      <c r="V326" s="3">
        <f t="shared" si="289"/>
        <v>66</v>
      </c>
      <c r="W326" s="37" t="e">
        <f t="shared" si="290"/>
        <v>#REF!</v>
      </c>
      <c r="X326" s="60" t="e">
        <f>#REF!</f>
        <v>#REF!</v>
      </c>
      <c r="Y326" s="37" t="e">
        <f t="shared" si="291"/>
        <v>#REF!</v>
      </c>
      <c r="Z326" s="16" t="e">
        <f t="shared" si="292"/>
        <v>#REF!</v>
      </c>
      <c r="AA326" s="36" t="e">
        <f t="shared" si="293"/>
        <v>#REF!</v>
      </c>
      <c r="AC326" s="16" t="e">
        <f t="shared" si="294"/>
        <v>#REF!</v>
      </c>
      <c r="AD326" s="3" t="e">
        <f t="shared" si="295"/>
        <v>#REF!</v>
      </c>
      <c r="AE326" s="97" t="e">
        <f t="shared" si="295"/>
        <v>#REF!</v>
      </c>
      <c r="AF326" s="97" t="e">
        <f t="shared" si="296"/>
        <v>#REF!</v>
      </c>
      <c r="AG326" s="3" t="e">
        <f t="shared" si="297"/>
        <v>#REF!</v>
      </c>
      <c r="AH326" s="16" t="e">
        <f t="shared" si="298"/>
        <v>#REF!</v>
      </c>
      <c r="AI326" s="16">
        <f t="shared" si="299"/>
        <v>1100</v>
      </c>
      <c r="AK326" s="3">
        <f t="shared" si="300"/>
        <v>770</v>
      </c>
      <c r="AL326" s="204">
        <f t="shared" si="301"/>
        <v>770</v>
      </c>
    </row>
    <row r="327" spans="1:47" ht="13.5" hidden="1" outlineLevel="1" x14ac:dyDescent="0.15">
      <c r="A327" s="26">
        <v>8021</v>
      </c>
      <c r="B327" s="20" t="s">
        <v>120</v>
      </c>
      <c r="C327" s="16">
        <v>600</v>
      </c>
      <c r="D327" s="3">
        <v>20</v>
      </c>
      <c r="E327" s="3">
        <v>10</v>
      </c>
      <c r="F327" s="103" t="s">
        <v>154</v>
      </c>
      <c r="G327" s="104" t="s">
        <v>753</v>
      </c>
      <c r="H327" s="104" t="s">
        <v>773</v>
      </c>
      <c r="I327" s="21">
        <f t="shared" si="283"/>
        <v>17940</v>
      </c>
      <c r="J327" s="3">
        <v>18000</v>
      </c>
      <c r="K327" s="15"/>
      <c r="L327" s="15">
        <v>0.2</v>
      </c>
      <c r="M327" s="58"/>
      <c r="N327" s="58">
        <v>0.03</v>
      </c>
      <c r="O327" s="92">
        <f t="shared" si="284"/>
        <v>20.066889632107024</v>
      </c>
      <c r="P327" s="92" t="e">
        <f t="shared" si="285"/>
        <v>#REF!</v>
      </c>
      <c r="Q327" s="92" t="e">
        <f t="shared" si="286"/>
        <v>#REF!</v>
      </c>
      <c r="R327" s="92">
        <f t="shared" si="287"/>
        <v>0</v>
      </c>
      <c r="S327" s="92" t="e">
        <f t="shared" si="288"/>
        <v>#REF!</v>
      </c>
      <c r="T327" s="3" t="e">
        <f>#REF!</f>
        <v>#REF!</v>
      </c>
      <c r="U327" s="3" t="e">
        <f>#REF!*D327</f>
        <v>#REF!</v>
      </c>
      <c r="V327" s="3">
        <f t="shared" si="289"/>
        <v>36</v>
      </c>
      <c r="W327" s="37" t="e">
        <f t="shared" si="290"/>
        <v>#REF!</v>
      </c>
      <c r="X327" s="60" t="e">
        <f>#REF!</f>
        <v>#REF!</v>
      </c>
      <c r="Y327" s="37" t="e">
        <f t="shared" si="291"/>
        <v>#REF!</v>
      </c>
      <c r="Z327" s="16" t="e">
        <f t="shared" si="292"/>
        <v>#REF!</v>
      </c>
      <c r="AA327" s="36" t="e">
        <f t="shared" si="293"/>
        <v>#REF!</v>
      </c>
      <c r="AC327" s="16" t="e">
        <f t="shared" si="294"/>
        <v>#REF!</v>
      </c>
      <c r="AD327" s="3" t="e">
        <f t="shared" si="295"/>
        <v>#REF!</v>
      </c>
      <c r="AE327" s="97" t="e">
        <f t="shared" si="295"/>
        <v>#REF!</v>
      </c>
      <c r="AF327" s="97" t="e">
        <f t="shared" si="296"/>
        <v>#REF!</v>
      </c>
      <c r="AG327" s="3" t="e">
        <f t="shared" si="297"/>
        <v>#REF!</v>
      </c>
      <c r="AH327" s="16" t="e">
        <f t="shared" si="298"/>
        <v>#REF!</v>
      </c>
      <c r="AI327" s="16">
        <f t="shared" si="299"/>
        <v>600</v>
      </c>
      <c r="AK327" s="3">
        <f t="shared" si="300"/>
        <v>420</v>
      </c>
      <c r="AL327" s="204">
        <f t="shared" si="301"/>
        <v>420</v>
      </c>
    </row>
    <row r="328" spans="1:47" ht="13.5" hidden="1" outlineLevel="1" x14ac:dyDescent="0.15">
      <c r="A328" s="26">
        <v>8022</v>
      </c>
      <c r="B328" s="20" t="s">
        <v>246</v>
      </c>
      <c r="C328" s="16">
        <v>450</v>
      </c>
      <c r="D328" s="3">
        <v>20</v>
      </c>
      <c r="E328" s="3">
        <v>10</v>
      </c>
      <c r="F328" s="103" t="s">
        <v>151</v>
      </c>
      <c r="G328" s="104" t="s">
        <v>753</v>
      </c>
      <c r="H328" s="104" t="s">
        <v>773</v>
      </c>
      <c r="I328" s="21">
        <f t="shared" si="283"/>
        <v>17940</v>
      </c>
      <c r="J328" s="3">
        <v>18000</v>
      </c>
      <c r="K328" s="15"/>
      <c r="L328" s="15">
        <v>0.2</v>
      </c>
      <c r="M328" s="58"/>
      <c r="N328" s="58">
        <v>0.03</v>
      </c>
      <c r="O328" s="92">
        <f t="shared" si="284"/>
        <v>20.066889632107024</v>
      </c>
      <c r="P328" s="92" t="e">
        <f t="shared" si="285"/>
        <v>#REF!</v>
      </c>
      <c r="Q328" s="92" t="e">
        <f t="shared" si="286"/>
        <v>#REF!</v>
      </c>
      <c r="R328" s="92">
        <f t="shared" si="287"/>
        <v>0</v>
      </c>
      <c r="S328" s="92" t="e">
        <f t="shared" si="288"/>
        <v>#REF!</v>
      </c>
      <c r="T328" s="3" t="e">
        <f>#REF!</f>
        <v>#REF!</v>
      </c>
      <c r="U328" s="3" t="e">
        <f>#REF!*D328</f>
        <v>#REF!</v>
      </c>
      <c r="V328" s="3">
        <f t="shared" si="289"/>
        <v>27</v>
      </c>
      <c r="W328" s="37" t="e">
        <f t="shared" si="290"/>
        <v>#REF!</v>
      </c>
      <c r="X328" s="60" t="e">
        <f>#REF!</f>
        <v>#REF!</v>
      </c>
      <c r="Y328" s="37" t="e">
        <f t="shared" si="291"/>
        <v>#REF!</v>
      </c>
      <c r="Z328" s="16" t="e">
        <f t="shared" si="292"/>
        <v>#REF!</v>
      </c>
      <c r="AA328" s="36" t="e">
        <f t="shared" si="293"/>
        <v>#REF!</v>
      </c>
      <c r="AC328" s="16" t="e">
        <f t="shared" si="294"/>
        <v>#REF!</v>
      </c>
      <c r="AD328" s="3" t="e">
        <f t="shared" si="295"/>
        <v>#REF!</v>
      </c>
      <c r="AE328" s="97" t="e">
        <f t="shared" si="295"/>
        <v>#REF!</v>
      </c>
      <c r="AF328" s="97" t="e">
        <f t="shared" si="296"/>
        <v>#REF!</v>
      </c>
      <c r="AG328" s="3" t="e">
        <f t="shared" si="297"/>
        <v>#REF!</v>
      </c>
      <c r="AH328" s="16" t="e">
        <f t="shared" si="298"/>
        <v>#REF!</v>
      </c>
      <c r="AI328" s="16">
        <f t="shared" si="299"/>
        <v>450</v>
      </c>
      <c r="AK328" s="3">
        <f t="shared" si="300"/>
        <v>315</v>
      </c>
      <c r="AL328" s="204">
        <f t="shared" si="301"/>
        <v>315</v>
      </c>
    </row>
    <row r="329" spans="1:47" ht="13.5" hidden="1" outlineLevel="1" x14ac:dyDescent="0.15">
      <c r="A329" s="26">
        <v>8023</v>
      </c>
      <c r="B329" s="20" t="s">
        <v>121</v>
      </c>
      <c r="C329" s="16">
        <v>600</v>
      </c>
      <c r="D329" s="3">
        <v>20</v>
      </c>
      <c r="E329" s="3">
        <v>10</v>
      </c>
      <c r="F329" s="103" t="s">
        <v>153</v>
      </c>
      <c r="G329" s="104" t="s">
        <v>753</v>
      </c>
      <c r="H329" s="104" t="s">
        <v>773</v>
      </c>
      <c r="I329" s="21">
        <f t="shared" si="283"/>
        <v>17940</v>
      </c>
      <c r="J329" s="3">
        <v>18000</v>
      </c>
      <c r="K329" s="15"/>
      <c r="L329" s="15">
        <v>0.2</v>
      </c>
      <c r="M329" s="58"/>
      <c r="N329" s="58">
        <v>0.03</v>
      </c>
      <c r="O329" s="92">
        <f t="shared" si="284"/>
        <v>20.066889632107024</v>
      </c>
      <c r="P329" s="92" t="e">
        <f t="shared" si="285"/>
        <v>#REF!</v>
      </c>
      <c r="Q329" s="92" t="e">
        <f t="shared" si="286"/>
        <v>#REF!</v>
      </c>
      <c r="R329" s="92">
        <f t="shared" si="287"/>
        <v>0</v>
      </c>
      <c r="S329" s="92" t="e">
        <f t="shared" si="288"/>
        <v>#REF!</v>
      </c>
      <c r="T329" s="3" t="e">
        <f>#REF!</f>
        <v>#REF!</v>
      </c>
      <c r="U329" s="3" t="e">
        <f>#REF!*D329</f>
        <v>#REF!</v>
      </c>
      <c r="V329" s="3">
        <f t="shared" si="289"/>
        <v>36</v>
      </c>
      <c r="W329" s="37" t="e">
        <f t="shared" si="290"/>
        <v>#REF!</v>
      </c>
      <c r="X329" s="60" t="e">
        <f>#REF!</f>
        <v>#REF!</v>
      </c>
      <c r="Y329" s="37" t="e">
        <f t="shared" si="291"/>
        <v>#REF!</v>
      </c>
      <c r="Z329" s="16" t="e">
        <f t="shared" si="292"/>
        <v>#REF!</v>
      </c>
      <c r="AA329" s="36" t="e">
        <f t="shared" si="293"/>
        <v>#REF!</v>
      </c>
      <c r="AC329" s="16" t="e">
        <f t="shared" si="294"/>
        <v>#REF!</v>
      </c>
      <c r="AD329" s="3" t="e">
        <f t="shared" si="295"/>
        <v>#REF!</v>
      </c>
      <c r="AE329" s="97" t="e">
        <f t="shared" si="295"/>
        <v>#REF!</v>
      </c>
      <c r="AF329" s="97" t="e">
        <f t="shared" si="296"/>
        <v>#REF!</v>
      </c>
      <c r="AG329" s="3" t="e">
        <f t="shared" si="297"/>
        <v>#REF!</v>
      </c>
      <c r="AH329" s="16" t="e">
        <f t="shared" si="298"/>
        <v>#REF!</v>
      </c>
      <c r="AI329" s="16">
        <f t="shared" si="299"/>
        <v>600</v>
      </c>
      <c r="AK329" s="3">
        <f t="shared" si="300"/>
        <v>420</v>
      </c>
      <c r="AL329" s="204">
        <f t="shared" si="301"/>
        <v>420</v>
      </c>
    </row>
    <row r="330" spans="1:47" ht="13.5" hidden="1" outlineLevel="1" x14ac:dyDescent="0.15">
      <c r="A330" s="26">
        <v>8024</v>
      </c>
      <c r="B330" s="20" t="s">
        <v>63</v>
      </c>
      <c r="C330" s="16">
        <v>690</v>
      </c>
      <c r="D330" s="3">
        <v>10</v>
      </c>
      <c r="E330" s="3"/>
      <c r="F330" s="102"/>
      <c r="G330" s="104" t="s">
        <v>753</v>
      </c>
      <c r="H330" s="104" t="s">
        <v>773</v>
      </c>
      <c r="I330" s="21">
        <f t="shared" si="283"/>
        <v>17940</v>
      </c>
      <c r="J330" s="3">
        <v>18000</v>
      </c>
      <c r="K330" s="15"/>
      <c r="L330" s="15">
        <v>0.2</v>
      </c>
      <c r="M330" s="58"/>
      <c r="N330" s="58">
        <v>0.03</v>
      </c>
      <c r="O330" s="92">
        <f t="shared" si="284"/>
        <v>10.033444816053512</v>
      </c>
      <c r="P330" s="92" t="e">
        <f t="shared" si="285"/>
        <v>#REF!</v>
      </c>
      <c r="Q330" s="92" t="e">
        <f t="shared" si="286"/>
        <v>#REF!</v>
      </c>
      <c r="R330" s="92">
        <f t="shared" si="287"/>
        <v>0</v>
      </c>
      <c r="S330" s="92" t="e">
        <f t="shared" si="288"/>
        <v>#REF!</v>
      </c>
      <c r="T330" s="3" t="e">
        <f>#REF!</f>
        <v>#REF!</v>
      </c>
      <c r="U330" s="3" t="e">
        <f>#REF!*D330</f>
        <v>#REF!</v>
      </c>
      <c r="V330" s="3">
        <f t="shared" si="289"/>
        <v>41.4</v>
      </c>
      <c r="W330" s="37" t="e">
        <f t="shared" si="290"/>
        <v>#REF!</v>
      </c>
      <c r="X330" s="60" t="e">
        <f>#REF!</f>
        <v>#REF!</v>
      </c>
      <c r="Y330" s="37" t="e">
        <f t="shared" si="291"/>
        <v>#REF!</v>
      </c>
      <c r="Z330" s="16" t="e">
        <f t="shared" si="292"/>
        <v>#REF!</v>
      </c>
      <c r="AA330" s="36" t="e">
        <f t="shared" si="293"/>
        <v>#REF!</v>
      </c>
      <c r="AC330" s="16" t="e">
        <f t="shared" si="294"/>
        <v>#REF!</v>
      </c>
      <c r="AD330" s="3" t="e">
        <f t="shared" si="295"/>
        <v>#REF!</v>
      </c>
      <c r="AE330" s="97" t="e">
        <f t="shared" si="295"/>
        <v>#REF!</v>
      </c>
      <c r="AF330" s="97" t="e">
        <f t="shared" si="296"/>
        <v>#REF!</v>
      </c>
      <c r="AG330" s="3" t="e">
        <f t="shared" si="297"/>
        <v>#REF!</v>
      </c>
      <c r="AH330" s="16" t="e">
        <f t="shared" si="298"/>
        <v>#REF!</v>
      </c>
      <c r="AI330" s="16">
        <f t="shared" si="299"/>
        <v>690</v>
      </c>
      <c r="AK330" s="3">
        <f t="shared" si="300"/>
        <v>485</v>
      </c>
      <c r="AL330" s="204">
        <f t="shared" si="301"/>
        <v>482.99999999999994</v>
      </c>
    </row>
    <row r="331" spans="1:47" ht="13.5" hidden="1" outlineLevel="1" x14ac:dyDescent="0.15">
      <c r="A331" s="26">
        <v>8025</v>
      </c>
      <c r="B331" s="20" t="s">
        <v>53</v>
      </c>
      <c r="C331" s="16">
        <v>600</v>
      </c>
      <c r="D331" s="3">
        <v>10</v>
      </c>
      <c r="E331" s="3"/>
      <c r="F331" s="102"/>
      <c r="G331" s="104" t="s">
        <v>753</v>
      </c>
      <c r="H331" s="104" t="s">
        <v>773</v>
      </c>
      <c r="I331" s="21">
        <f t="shared" si="283"/>
        <v>17940</v>
      </c>
      <c r="J331" s="3">
        <v>18000</v>
      </c>
      <c r="K331" s="15"/>
      <c r="L331" s="15">
        <v>0.2</v>
      </c>
      <c r="M331" s="58"/>
      <c r="N331" s="58">
        <v>0.03</v>
      </c>
      <c r="O331" s="92">
        <f t="shared" si="284"/>
        <v>10.033444816053512</v>
      </c>
      <c r="P331" s="92" t="e">
        <f t="shared" si="285"/>
        <v>#REF!</v>
      </c>
      <c r="Q331" s="92" t="e">
        <f t="shared" si="286"/>
        <v>#REF!</v>
      </c>
      <c r="R331" s="92">
        <f t="shared" si="287"/>
        <v>0</v>
      </c>
      <c r="S331" s="92" t="e">
        <f t="shared" si="288"/>
        <v>#REF!</v>
      </c>
      <c r="T331" s="3" t="e">
        <f>#REF!</f>
        <v>#REF!</v>
      </c>
      <c r="U331" s="3" t="e">
        <f>#REF!*D331</f>
        <v>#REF!</v>
      </c>
      <c r="V331" s="3">
        <f t="shared" si="289"/>
        <v>36</v>
      </c>
      <c r="W331" s="37" t="e">
        <f t="shared" si="290"/>
        <v>#REF!</v>
      </c>
      <c r="X331" s="60" t="e">
        <f>#REF!</f>
        <v>#REF!</v>
      </c>
      <c r="Y331" s="37" t="e">
        <f t="shared" si="291"/>
        <v>#REF!</v>
      </c>
      <c r="Z331" s="16" t="e">
        <f t="shared" si="292"/>
        <v>#REF!</v>
      </c>
      <c r="AA331" s="36" t="e">
        <f t="shared" si="293"/>
        <v>#REF!</v>
      </c>
      <c r="AC331" s="16" t="e">
        <f t="shared" si="294"/>
        <v>#REF!</v>
      </c>
      <c r="AD331" s="3" t="e">
        <f t="shared" si="295"/>
        <v>#REF!</v>
      </c>
      <c r="AE331" s="97" t="e">
        <f t="shared" si="295"/>
        <v>#REF!</v>
      </c>
      <c r="AF331" s="97" t="e">
        <f t="shared" si="296"/>
        <v>#REF!</v>
      </c>
      <c r="AG331" s="3" t="e">
        <f t="shared" si="297"/>
        <v>#REF!</v>
      </c>
      <c r="AH331" s="16" t="e">
        <f t="shared" si="298"/>
        <v>#REF!</v>
      </c>
      <c r="AI331" s="16">
        <f t="shared" si="299"/>
        <v>600</v>
      </c>
      <c r="AK331" s="3">
        <f t="shared" si="300"/>
        <v>420</v>
      </c>
      <c r="AL331" s="204">
        <f t="shared" si="301"/>
        <v>420</v>
      </c>
    </row>
    <row r="332" spans="1:47" ht="13.5" hidden="1" outlineLevel="1" x14ac:dyDescent="0.15">
      <c r="A332" s="26">
        <v>8028</v>
      </c>
      <c r="B332" s="20" t="s">
        <v>505</v>
      </c>
      <c r="C332" s="16">
        <v>580</v>
      </c>
      <c r="D332" s="3">
        <v>30</v>
      </c>
      <c r="E332" s="3"/>
      <c r="F332" s="102"/>
      <c r="G332" s="104" t="s">
        <v>753</v>
      </c>
      <c r="H332" s="104" t="s">
        <v>773</v>
      </c>
      <c r="I332" s="21">
        <f t="shared" si="283"/>
        <v>17940</v>
      </c>
      <c r="J332" s="3">
        <v>18000</v>
      </c>
      <c r="K332" s="15"/>
      <c r="L332" s="15">
        <v>0.2</v>
      </c>
      <c r="M332" s="58"/>
      <c r="N332" s="58">
        <v>0.03</v>
      </c>
      <c r="O332" s="92">
        <f t="shared" si="284"/>
        <v>30.100334448160535</v>
      </c>
      <c r="P332" s="92" t="e">
        <f t="shared" si="285"/>
        <v>#REF!</v>
      </c>
      <c r="Q332" s="92" t="e">
        <f t="shared" si="286"/>
        <v>#REF!</v>
      </c>
      <c r="R332" s="92">
        <f t="shared" si="287"/>
        <v>0</v>
      </c>
      <c r="S332" s="92" t="e">
        <f t="shared" si="288"/>
        <v>#REF!</v>
      </c>
      <c r="T332" s="3" t="e">
        <f>#REF!</f>
        <v>#REF!</v>
      </c>
      <c r="U332" s="3" t="e">
        <f>#REF!*D332</f>
        <v>#REF!</v>
      </c>
      <c r="V332" s="3">
        <f t="shared" si="289"/>
        <v>34.799999999999997</v>
      </c>
      <c r="W332" s="37" t="e">
        <f t="shared" si="290"/>
        <v>#REF!</v>
      </c>
      <c r="X332" s="60" t="e">
        <f>#REF!</f>
        <v>#REF!</v>
      </c>
      <c r="Y332" s="37" t="e">
        <f t="shared" si="291"/>
        <v>#REF!</v>
      </c>
      <c r="Z332" s="16" t="e">
        <f t="shared" si="292"/>
        <v>#REF!</v>
      </c>
      <c r="AA332" s="36" t="e">
        <f t="shared" si="293"/>
        <v>#REF!</v>
      </c>
      <c r="AC332" s="16" t="e">
        <f t="shared" si="294"/>
        <v>#REF!</v>
      </c>
      <c r="AD332" s="3" t="e">
        <f t="shared" si="295"/>
        <v>#REF!</v>
      </c>
      <c r="AE332" s="97" t="e">
        <f t="shared" si="295"/>
        <v>#REF!</v>
      </c>
      <c r="AF332" s="97" t="e">
        <f t="shared" si="296"/>
        <v>#REF!</v>
      </c>
      <c r="AG332" s="3" t="e">
        <f t="shared" si="297"/>
        <v>#REF!</v>
      </c>
      <c r="AH332" s="16" t="e">
        <f t="shared" si="298"/>
        <v>#REF!</v>
      </c>
      <c r="AI332" s="16">
        <f t="shared" si="299"/>
        <v>580</v>
      </c>
      <c r="AK332" s="3">
        <f t="shared" si="300"/>
        <v>410</v>
      </c>
      <c r="AL332" s="204">
        <f t="shared" si="301"/>
        <v>406</v>
      </c>
    </row>
    <row r="333" spans="1:47" ht="13.5" hidden="1" outlineLevel="1" x14ac:dyDescent="0.15">
      <c r="A333" s="26">
        <v>8029</v>
      </c>
      <c r="B333" s="20" t="s">
        <v>575</v>
      </c>
      <c r="C333" s="16">
        <v>980</v>
      </c>
      <c r="D333" s="3">
        <v>20</v>
      </c>
      <c r="E333" s="3">
        <v>10</v>
      </c>
      <c r="F333" s="103" t="s">
        <v>154</v>
      </c>
      <c r="G333" s="104" t="s">
        <v>753</v>
      </c>
      <c r="H333" s="104" t="s">
        <v>773</v>
      </c>
      <c r="I333" s="21">
        <f t="shared" si="283"/>
        <v>17940</v>
      </c>
      <c r="J333" s="3">
        <v>18000</v>
      </c>
      <c r="K333" s="15"/>
      <c r="L333" s="15">
        <v>0.2</v>
      </c>
      <c r="M333" s="58"/>
      <c r="N333" s="58">
        <v>0.03</v>
      </c>
      <c r="O333" s="92">
        <f t="shared" si="284"/>
        <v>20.066889632107024</v>
      </c>
      <c r="P333" s="92" t="e">
        <f t="shared" si="285"/>
        <v>#REF!</v>
      </c>
      <c r="Q333" s="92" t="e">
        <f t="shared" si="286"/>
        <v>#REF!</v>
      </c>
      <c r="R333" s="92">
        <f t="shared" si="287"/>
        <v>0</v>
      </c>
      <c r="S333" s="92" t="e">
        <f t="shared" si="288"/>
        <v>#REF!</v>
      </c>
      <c r="T333" s="3" t="e">
        <f>#REF!</f>
        <v>#REF!</v>
      </c>
      <c r="U333" s="3" t="e">
        <f>#REF!*D333</f>
        <v>#REF!</v>
      </c>
      <c r="V333" s="3">
        <f t="shared" si="289"/>
        <v>58.8</v>
      </c>
      <c r="W333" s="37" t="e">
        <f t="shared" si="290"/>
        <v>#REF!</v>
      </c>
      <c r="X333" s="60" t="e">
        <f>#REF!</f>
        <v>#REF!</v>
      </c>
      <c r="Y333" s="37" t="e">
        <f t="shared" si="291"/>
        <v>#REF!</v>
      </c>
      <c r="Z333" s="16" t="e">
        <f t="shared" si="292"/>
        <v>#REF!</v>
      </c>
      <c r="AA333" s="36" t="e">
        <f t="shared" si="293"/>
        <v>#REF!</v>
      </c>
      <c r="AC333" s="16" t="e">
        <f t="shared" si="294"/>
        <v>#REF!</v>
      </c>
      <c r="AD333" s="3" t="e">
        <f t="shared" si="295"/>
        <v>#REF!</v>
      </c>
      <c r="AE333" s="97" t="e">
        <f t="shared" si="295"/>
        <v>#REF!</v>
      </c>
      <c r="AF333" s="97" t="e">
        <f t="shared" si="296"/>
        <v>#REF!</v>
      </c>
      <c r="AG333" s="3" t="e">
        <f t="shared" si="297"/>
        <v>#REF!</v>
      </c>
      <c r="AH333" s="16" t="e">
        <f t="shared" si="298"/>
        <v>#REF!</v>
      </c>
      <c r="AI333" s="16">
        <f t="shared" si="299"/>
        <v>980</v>
      </c>
      <c r="AK333" s="3">
        <f t="shared" si="300"/>
        <v>690</v>
      </c>
      <c r="AL333" s="204">
        <f t="shared" si="301"/>
        <v>686</v>
      </c>
    </row>
    <row r="334" spans="1:47" ht="13.5" hidden="1" outlineLevel="1" x14ac:dyDescent="0.15">
      <c r="A334" s="26">
        <v>8030</v>
      </c>
      <c r="B334" s="20" t="s">
        <v>575</v>
      </c>
      <c r="C334" s="16">
        <v>980</v>
      </c>
      <c r="D334" s="3">
        <v>20</v>
      </c>
      <c r="E334" s="3">
        <v>10</v>
      </c>
      <c r="F334" s="103" t="s">
        <v>154</v>
      </c>
      <c r="G334" s="104" t="s">
        <v>753</v>
      </c>
      <c r="H334" s="104" t="s">
        <v>773</v>
      </c>
      <c r="I334" s="21">
        <f t="shared" si="283"/>
        <v>17940</v>
      </c>
      <c r="J334" s="3">
        <v>18000</v>
      </c>
      <c r="K334" s="15"/>
      <c r="L334" s="15">
        <v>0.2</v>
      </c>
      <c r="M334" s="58"/>
      <c r="N334" s="58">
        <v>0.03</v>
      </c>
      <c r="O334" s="92">
        <f t="shared" si="284"/>
        <v>20.066889632107024</v>
      </c>
      <c r="P334" s="92" t="e">
        <f t="shared" si="285"/>
        <v>#REF!</v>
      </c>
      <c r="Q334" s="92" t="e">
        <f t="shared" si="286"/>
        <v>#REF!</v>
      </c>
      <c r="R334" s="92">
        <f t="shared" si="287"/>
        <v>0</v>
      </c>
      <c r="S334" s="92" t="e">
        <f t="shared" si="288"/>
        <v>#REF!</v>
      </c>
      <c r="T334" s="3" t="e">
        <f>#REF!</f>
        <v>#REF!</v>
      </c>
      <c r="U334" s="3" t="e">
        <f>#REF!*D334</f>
        <v>#REF!</v>
      </c>
      <c r="V334" s="3">
        <f t="shared" si="289"/>
        <v>58.8</v>
      </c>
      <c r="W334" s="37" t="e">
        <f t="shared" si="290"/>
        <v>#REF!</v>
      </c>
      <c r="X334" s="60" t="e">
        <f>#REF!</f>
        <v>#REF!</v>
      </c>
      <c r="Y334" s="37" t="e">
        <f t="shared" si="291"/>
        <v>#REF!</v>
      </c>
      <c r="Z334" s="16" t="e">
        <f t="shared" si="292"/>
        <v>#REF!</v>
      </c>
      <c r="AA334" s="36" t="e">
        <f t="shared" si="293"/>
        <v>#REF!</v>
      </c>
      <c r="AC334" s="16" t="e">
        <f t="shared" si="294"/>
        <v>#REF!</v>
      </c>
      <c r="AD334" s="3" t="e">
        <f t="shared" si="295"/>
        <v>#REF!</v>
      </c>
      <c r="AE334" s="97" t="e">
        <f t="shared" si="295"/>
        <v>#REF!</v>
      </c>
      <c r="AF334" s="97" t="e">
        <f t="shared" si="296"/>
        <v>#REF!</v>
      </c>
      <c r="AG334" s="3" t="e">
        <f t="shared" si="297"/>
        <v>#REF!</v>
      </c>
      <c r="AH334" s="16" t="e">
        <f t="shared" si="298"/>
        <v>#REF!</v>
      </c>
      <c r="AI334" s="16">
        <f t="shared" si="299"/>
        <v>980</v>
      </c>
      <c r="AK334" s="3">
        <f t="shared" si="300"/>
        <v>690</v>
      </c>
      <c r="AL334" s="204">
        <f t="shared" si="301"/>
        <v>686</v>
      </c>
    </row>
    <row r="335" spans="1:47" s="12" customFormat="1" ht="13.5" hidden="1" x14ac:dyDescent="0.15">
      <c r="A335" s="25">
        <v>9000</v>
      </c>
      <c r="B335" s="56" t="s">
        <v>66</v>
      </c>
      <c r="C335" s="199"/>
      <c r="D335" s="56"/>
      <c r="E335" s="56"/>
      <c r="F335" s="128"/>
      <c r="G335" s="137"/>
      <c r="H335" s="137"/>
      <c r="I335" s="5"/>
      <c r="J335" s="6"/>
      <c r="K335" s="7"/>
      <c r="L335" s="7"/>
      <c r="M335" s="7"/>
      <c r="N335" s="7"/>
      <c r="O335" s="8"/>
      <c r="P335" s="8"/>
      <c r="Q335" s="8"/>
      <c r="R335" s="8"/>
      <c r="S335" s="8"/>
      <c r="T335" s="6"/>
      <c r="U335" s="6"/>
      <c r="V335" s="6"/>
      <c r="W335" s="5"/>
      <c r="X335" s="5"/>
      <c r="Y335" s="5"/>
      <c r="Z335" s="5"/>
      <c r="AA335" s="10"/>
      <c r="AB335" s="11"/>
      <c r="AC335" s="199"/>
      <c r="AD335" s="57"/>
      <c r="AE335" s="96"/>
      <c r="AF335" s="96"/>
      <c r="AG335" s="57"/>
      <c r="AH335" s="199"/>
      <c r="AI335" s="199"/>
      <c r="AK335" s="57"/>
      <c r="AL335" s="204"/>
      <c r="AM335" s="180"/>
      <c r="AN335" s="180"/>
      <c r="AO335" s="182"/>
      <c r="AQ335" s="177"/>
      <c r="AR335" s="185"/>
      <c r="AT335" s="177"/>
      <c r="AU335" s="185"/>
    </row>
    <row r="336" spans="1:47" ht="13.5" hidden="1" outlineLevel="1" x14ac:dyDescent="0.15">
      <c r="A336" s="26">
        <v>9001</v>
      </c>
      <c r="B336" s="20" t="s">
        <v>122</v>
      </c>
      <c r="C336" s="16">
        <v>2000</v>
      </c>
      <c r="D336" s="3">
        <v>60</v>
      </c>
      <c r="E336" s="3"/>
      <c r="F336" s="102"/>
      <c r="G336" s="104" t="s">
        <v>755</v>
      </c>
      <c r="H336" s="104" t="s">
        <v>663</v>
      </c>
      <c r="I336" s="21">
        <f t="shared" ref="I336:I360" si="302">((247*12)+(52*7)+(52*5))*60/12</f>
        <v>17940</v>
      </c>
      <c r="J336" s="3">
        <v>0</v>
      </c>
      <c r="K336" s="15">
        <v>0.15</v>
      </c>
      <c r="L336" s="15">
        <v>0.4</v>
      </c>
      <c r="M336" s="58"/>
      <c r="N336" s="58">
        <v>0.03</v>
      </c>
      <c r="O336" s="92">
        <f t="shared" ref="O336:O360" si="303">J336/I336*D336</f>
        <v>0</v>
      </c>
      <c r="P336" s="92" t="e">
        <f t="shared" ref="P336:P360" si="304">(C336-T336-U336)*K336</f>
        <v>#REF!</v>
      </c>
      <c r="Q336" s="92" t="e">
        <f t="shared" ref="Q336:Q360" si="305">(C336-T336-U336)*L336</f>
        <v>#REF!</v>
      </c>
      <c r="R336" s="92">
        <f t="shared" ref="R336:R360" si="306">(C336*M336)</f>
        <v>0</v>
      </c>
      <c r="S336" s="92" t="e">
        <f t="shared" ref="S336:S360" si="307">(C336-T336-U336)*N336</f>
        <v>#REF!</v>
      </c>
      <c r="T336" s="3" t="e">
        <f>#REF!</f>
        <v>#REF!</v>
      </c>
      <c r="U336" s="3" t="e">
        <f>#REF!*D336</f>
        <v>#REF!</v>
      </c>
      <c r="V336" s="3">
        <f t="shared" ref="V336:V360" si="308">C336*0.06</f>
        <v>120</v>
      </c>
      <c r="W336" s="37" t="e">
        <f t="shared" ref="W336:W360" si="309">SUM(O336:V336)</f>
        <v>#REF!</v>
      </c>
      <c r="X336" s="60" t="e">
        <f>#REF!</f>
        <v>#REF!</v>
      </c>
      <c r="Y336" s="37" t="e">
        <f>21000/I336*D336*X336</f>
        <v>#REF!</v>
      </c>
      <c r="Z336" s="16" t="e">
        <f t="shared" ref="Z336:Z360" si="310">W336+Y336</f>
        <v>#REF!</v>
      </c>
      <c r="AA336" s="36" t="e">
        <f t="shared" ref="AA336:AA360" si="311">(C336-Z336)/Z336</f>
        <v>#REF!</v>
      </c>
      <c r="AC336" s="16" t="e">
        <f t="shared" ref="AC336:AC360" si="312">AD336+AE336+AF336</f>
        <v>#REF!</v>
      </c>
      <c r="AD336" s="3" t="e">
        <f t="shared" ref="AD336:AE351" si="313">T336</f>
        <v>#REF!</v>
      </c>
      <c r="AE336" s="97" t="e">
        <f t="shared" si="313"/>
        <v>#REF!</v>
      </c>
      <c r="AF336" s="97" t="e">
        <f t="shared" ref="AF336:AF360" si="314">(C336-Z336)*0.15</f>
        <v>#REF!</v>
      </c>
      <c r="AG336" s="3" t="e">
        <f t="shared" ref="AG336:AG360" si="315">AE336+AF336</f>
        <v>#REF!</v>
      </c>
      <c r="AH336" s="16" t="e">
        <f t="shared" ref="AH336:AH360" si="316">AI336-AC336</f>
        <v>#REF!</v>
      </c>
      <c r="AI336" s="16">
        <f t="shared" ref="AI336:AI360" si="317">C336</f>
        <v>2000</v>
      </c>
      <c r="AK336" s="3">
        <f t="shared" ref="AK336:AK360" si="318">CEILING(AL336,5)</f>
        <v>1400</v>
      </c>
      <c r="AL336" s="204">
        <f t="shared" ref="AL336:AL360" si="319">C336*0.7</f>
        <v>1400</v>
      </c>
    </row>
    <row r="337" spans="1:40" ht="13.5" hidden="1" outlineLevel="1" collapsed="1" x14ac:dyDescent="0.15">
      <c r="A337" s="26">
        <v>9003</v>
      </c>
      <c r="B337" s="20" t="s">
        <v>220</v>
      </c>
      <c r="C337" s="16">
        <v>1070</v>
      </c>
      <c r="D337" s="3">
        <v>15</v>
      </c>
      <c r="E337" s="3"/>
      <c r="F337" s="102"/>
      <c r="G337" s="104" t="s">
        <v>756</v>
      </c>
      <c r="H337" s="104" t="s">
        <v>556</v>
      </c>
      <c r="I337" s="21">
        <f t="shared" si="302"/>
        <v>17940</v>
      </c>
      <c r="J337" s="3"/>
      <c r="K337" s="15"/>
      <c r="L337" s="15">
        <v>0.4</v>
      </c>
      <c r="M337" s="58"/>
      <c r="N337" s="58">
        <v>0.03</v>
      </c>
      <c r="O337" s="92">
        <f t="shared" si="303"/>
        <v>0</v>
      </c>
      <c r="P337" s="92" t="e">
        <f t="shared" si="304"/>
        <v>#REF!</v>
      </c>
      <c r="Q337" s="92" t="e">
        <f t="shared" si="305"/>
        <v>#REF!</v>
      </c>
      <c r="R337" s="92">
        <f t="shared" si="306"/>
        <v>0</v>
      </c>
      <c r="S337" s="92" t="e">
        <f t="shared" si="307"/>
        <v>#REF!</v>
      </c>
      <c r="T337" s="3" t="e">
        <f>#REF!</f>
        <v>#REF!</v>
      </c>
      <c r="U337" s="3" t="e">
        <f>#REF!*D337</f>
        <v>#REF!</v>
      </c>
      <c r="V337" s="3">
        <f t="shared" si="308"/>
        <v>64.2</v>
      </c>
      <c r="W337" s="37" t="e">
        <f t="shared" si="309"/>
        <v>#REF!</v>
      </c>
      <c r="X337" s="60" t="e">
        <f>#REF!</f>
        <v>#REF!</v>
      </c>
      <c r="Y337" s="37" t="e">
        <f t="shared" ref="Y337:Y360" si="320">O337*X337</f>
        <v>#REF!</v>
      </c>
      <c r="Z337" s="16" t="e">
        <f t="shared" si="310"/>
        <v>#REF!</v>
      </c>
      <c r="AA337" s="36" t="e">
        <f t="shared" si="311"/>
        <v>#REF!</v>
      </c>
      <c r="AC337" s="16" t="e">
        <f t="shared" si="312"/>
        <v>#REF!</v>
      </c>
      <c r="AD337" s="3" t="e">
        <f t="shared" si="313"/>
        <v>#REF!</v>
      </c>
      <c r="AE337" s="97" t="e">
        <f t="shared" si="313"/>
        <v>#REF!</v>
      </c>
      <c r="AF337" s="97" t="e">
        <f t="shared" si="314"/>
        <v>#REF!</v>
      </c>
      <c r="AG337" s="3" t="e">
        <f t="shared" si="315"/>
        <v>#REF!</v>
      </c>
      <c r="AH337" s="16" t="e">
        <f t="shared" si="316"/>
        <v>#REF!</v>
      </c>
      <c r="AI337" s="16">
        <f t="shared" si="317"/>
        <v>1070</v>
      </c>
      <c r="AK337" s="3">
        <f t="shared" si="318"/>
        <v>750</v>
      </c>
      <c r="AL337" s="204">
        <f t="shared" si="319"/>
        <v>749</v>
      </c>
    </row>
    <row r="338" spans="1:40" ht="13.5" hidden="1" outlineLevel="1" x14ac:dyDescent="0.15">
      <c r="A338" s="26">
        <v>9005</v>
      </c>
      <c r="B338" s="20" t="s">
        <v>247</v>
      </c>
      <c r="C338" s="16">
        <f>2500+200</f>
        <v>2700</v>
      </c>
      <c r="D338" s="3">
        <v>30</v>
      </c>
      <c r="E338" s="3"/>
      <c r="F338" s="102"/>
      <c r="G338" s="104" t="s">
        <v>757</v>
      </c>
      <c r="H338" s="104" t="s">
        <v>483</v>
      </c>
      <c r="I338" s="21">
        <f t="shared" si="302"/>
        <v>17940</v>
      </c>
      <c r="J338" s="3">
        <v>0</v>
      </c>
      <c r="K338" s="15">
        <v>0.15</v>
      </c>
      <c r="L338" s="15">
        <v>0.4</v>
      </c>
      <c r="M338" s="58"/>
      <c r="N338" s="58">
        <v>0.03</v>
      </c>
      <c r="O338" s="92">
        <f t="shared" si="303"/>
        <v>0</v>
      </c>
      <c r="P338" s="92" t="e">
        <f t="shared" si="304"/>
        <v>#REF!</v>
      </c>
      <c r="Q338" s="92" t="e">
        <f t="shared" si="305"/>
        <v>#REF!</v>
      </c>
      <c r="R338" s="92">
        <f t="shared" si="306"/>
        <v>0</v>
      </c>
      <c r="S338" s="92" t="e">
        <f t="shared" si="307"/>
        <v>#REF!</v>
      </c>
      <c r="T338" s="3" t="e">
        <f>#REF!</f>
        <v>#REF!</v>
      </c>
      <c r="U338" s="3" t="e">
        <f>#REF!*D338</f>
        <v>#REF!</v>
      </c>
      <c r="V338" s="3">
        <f t="shared" si="308"/>
        <v>162</v>
      </c>
      <c r="W338" s="37" t="e">
        <f t="shared" si="309"/>
        <v>#REF!</v>
      </c>
      <c r="X338" s="60" t="e">
        <f>#REF!</f>
        <v>#REF!</v>
      </c>
      <c r="Y338" s="37" t="e">
        <f>21000/I338*D338*X338</f>
        <v>#REF!</v>
      </c>
      <c r="Z338" s="16" t="e">
        <f t="shared" si="310"/>
        <v>#REF!</v>
      </c>
      <c r="AA338" s="36" t="e">
        <f t="shared" si="311"/>
        <v>#REF!</v>
      </c>
      <c r="AC338" s="16" t="e">
        <f t="shared" si="312"/>
        <v>#REF!</v>
      </c>
      <c r="AD338" s="3" t="e">
        <f t="shared" si="313"/>
        <v>#REF!</v>
      </c>
      <c r="AE338" s="97" t="e">
        <f t="shared" si="313"/>
        <v>#REF!</v>
      </c>
      <c r="AF338" s="97" t="e">
        <f t="shared" si="314"/>
        <v>#REF!</v>
      </c>
      <c r="AG338" s="3" t="e">
        <f t="shared" si="315"/>
        <v>#REF!</v>
      </c>
      <c r="AH338" s="16" t="e">
        <f t="shared" si="316"/>
        <v>#REF!</v>
      </c>
      <c r="AI338" s="16">
        <f t="shared" si="317"/>
        <v>2700</v>
      </c>
      <c r="AK338" s="3">
        <f t="shared" si="318"/>
        <v>1890</v>
      </c>
      <c r="AL338" s="204">
        <f t="shared" si="319"/>
        <v>1889.9999999999998</v>
      </c>
    </row>
    <row r="339" spans="1:40" ht="13.5" hidden="1" outlineLevel="1" x14ac:dyDescent="0.15">
      <c r="A339" s="26">
        <v>9040</v>
      </c>
      <c r="B339" s="20" t="s">
        <v>286</v>
      </c>
      <c r="C339" s="16">
        <v>1320</v>
      </c>
      <c r="D339" s="3">
        <v>40</v>
      </c>
      <c r="E339" s="3"/>
      <c r="F339" s="102"/>
      <c r="G339" s="104" t="s">
        <v>758</v>
      </c>
      <c r="H339" s="104" t="s">
        <v>849</v>
      </c>
      <c r="I339" s="21">
        <f t="shared" si="302"/>
        <v>17940</v>
      </c>
      <c r="J339" s="3"/>
      <c r="K339" s="15"/>
      <c r="L339" s="15">
        <v>0.4</v>
      </c>
      <c r="M339" s="58"/>
      <c r="N339" s="58">
        <v>0.03</v>
      </c>
      <c r="O339" s="92">
        <f t="shared" si="303"/>
        <v>0</v>
      </c>
      <c r="P339" s="92" t="e">
        <f t="shared" si="304"/>
        <v>#REF!</v>
      </c>
      <c r="Q339" s="92" t="e">
        <f t="shared" si="305"/>
        <v>#REF!</v>
      </c>
      <c r="R339" s="92">
        <f t="shared" si="306"/>
        <v>0</v>
      </c>
      <c r="S339" s="92" t="e">
        <f t="shared" si="307"/>
        <v>#REF!</v>
      </c>
      <c r="T339" s="3" t="e">
        <f>#REF!</f>
        <v>#REF!</v>
      </c>
      <c r="U339" s="3" t="e">
        <f>#REF!*D339</f>
        <v>#REF!</v>
      </c>
      <c r="V339" s="3">
        <f t="shared" si="308"/>
        <v>79.2</v>
      </c>
      <c r="W339" s="37" t="e">
        <f t="shared" si="309"/>
        <v>#REF!</v>
      </c>
      <c r="X339" s="60" t="e">
        <f>#REF!</f>
        <v>#REF!</v>
      </c>
      <c r="Y339" s="37" t="e">
        <f t="shared" si="320"/>
        <v>#REF!</v>
      </c>
      <c r="Z339" s="16" t="e">
        <f t="shared" si="310"/>
        <v>#REF!</v>
      </c>
      <c r="AA339" s="36" t="e">
        <f t="shared" si="311"/>
        <v>#REF!</v>
      </c>
      <c r="AC339" s="16" t="e">
        <f t="shared" si="312"/>
        <v>#REF!</v>
      </c>
      <c r="AD339" s="3" t="e">
        <f t="shared" si="313"/>
        <v>#REF!</v>
      </c>
      <c r="AE339" s="97" t="e">
        <f t="shared" si="313"/>
        <v>#REF!</v>
      </c>
      <c r="AF339" s="97" t="e">
        <f t="shared" si="314"/>
        <v>#REF!</v>
      </c>
      <c r="AG339" s="3" t="e">
        <f t="shared" si="315"/>
        <v>#REF!</v>
      </c>
      <c r="AH339" s="16" t="e">
        <f t="shared" si="316"/>
        <v>#REF!</v>
      </c>
      <c r="AI339" s="16">
        <f t="shared" si="317"/>
        <v>1320</v>
      </c>
      <c r="AK339" s="3">
        <f t="shared" si="318"/>
        <v>925</v>
      </c>
      <c r="AL339" s="204">
        <f t="shared" si="319"/>
        <v>923.99999999999989</v>
      </c>
    </row>
    <row r="340" spans="1:40" ht="13.5" hidden="1" outlineLevel="1" x14ac:dyDescent="0.15">
      <c r="A340" s="26">
        <v>9041</v>
      </c>
      <c r="B340" s="20" t="s">
        <v>340</v>
      </c>
      <c r="C340" s="16">
        <v>660</v>
      </c>
      <c r="D340" s="3">
        <v>30</v>
      </c>
      <c r="E340" s="3"/>
      <c r="F340" s="102"/>
      <c r="G340" s="104" t="s">
        <v>756</v>
      </c>
      <c r="H340" s="104" t="s">
        <v>560</v>
      </c>
      <c r="I340" s="21">
        <f t="shared" si="302"/>
        <v>17940</v>
      </c>
      <c r="J340" s="3">
        <v>0</v>
      </c>
      <c r="K340" s="15">
        <v>0.15</v>
      </c>
      <c r="L340" s="15">
        <v>0.4</v>
      </c>
      <c r="M340" s="58"/>
      <c r="N340" s="58">
        <v>0.03</v>
      </c>
      <c r="O340" s="92">
        <f t="shared" si="303"/>
        <v>0</v>
      </c>
      <c r="P340" s="92" t="e">
        <f t="shared" si="304"/>
        <v>#REF!</v>
      </c>
      <c r="Q340" s="92" t="e">
        <f t="shared" si="305"/>
        <v>#REF!</v>
      </c>
      <c r="R340" s="92">
        <f t="shared" si="306"/>
        <v>0</v>
      </c>
      <c r="S340" s="92" t="e">
        <f t="shared" si="307"/>
        <v>#REF!</v>
      </c>
      <c r="T340" s="3" t="e">
        <f>#REF!</f>
        <v>#REF!</v>
      </c>
      <c r="U340" s="3" t="e">
        <f>#REF!*D340</f>
        <v>#REF!</v>
      </c>
      <c r="V340" s="3">
        <f t="shared" si="308"/>
        <v>39.6</v>
      </c>
      <c r="W340" s="37" t="e">
        <f t="shared" si="309"/>
        <v>#REF!</v>
      </c>
      <c r="X340" s="60" t="e">
        <f>#REF!</f>
        <v>#REF!</v>
      </c>
      <c r="Y340" s="37" t="e">
        <f>21000/I340*D340*X340</f>
        <v>#REF!</v>
      </c>
      <c r="Z340" s="16" t="e">
        <f t="shared" si="310"/>
        <v>#REF!</v>
      </c>
      <c r="AA340" s="36" t="e">
        <f t="shared" si="311"/>
        <v>#REF!</v>
      </c>
      <c r="AC340" s="16" t="e">
        <f t="shared" si="312"/>
        <v>#REF!</v>
      </c>
      <c r="AD340" s="3" t="e">
        <f t="shared" si="313"/>
        <v>#REF!</v>
      </c>
      <c r="AE340" s="97" t="e">
        <f t="shared" si="313"/>
        <v>#REF!</v>
      </c>
      <c r="AF340" s="97" t="e">
        <f t="shared" si="314"/>
        <v>#REF!</v>
      </c>
      <c r="AG340" s="3" t="e">
        <f t="shared" si="315"/>
        <v>#REF!</v>
      </c>
      <c r="AH340" s="16" t="e">
        <f t="shared" si="316"/>
        <v>#REF!</v>
      </c>
      <c r="AI340" s="16">
        <f t="shared" si="317"/>
        <v>660</v>
      </c>
      <c r="AK340" s="3">
        <f t="shared" si="318"/>
        <v>465</v>
      </c>
      <c r="AL340" s="204">
        <f t="shared" si="319"/>
        <v>461.99999999999994</v>
      </c>
    </row>
    <row r="341" spans="1:40" ht="13.5" hidden="1" outlineLevel="1" x14ac:dyDescent="0.15">
      <c r="A341" s="26">
        <v>9043</v>
      </c>
      <c r="B341" s="20" t="s">
        <v>364</v>
      </c>
      <c r="C341" s="16">
        <v>870</v>
      </c>
      <c r="D341" s="3">
        <v>10</v>
      </c>
      <c r="E341" s="3"/>
      <c r="F341" s="102"/>
      <c r="G341" s="104" t="s">
        <v>756</v>
      </c>
      <c r="H341" s="104" t="s">
        <v>850</v>
      </c>
      <c r="I341" s="21">
        <f t="shared" si="302"/>
        <v>17940</v>
      </c>
      <c r="J341" s="3"/>
      <c r="K341" s="15"/>
      <c r="L341" s="15">
        <v>0.4</v>
      </c>
      <c r="M341" s="58"/>
      <c r="N341" s="58">
        <v>0.03</v>
      </c>
      <c r="O341" s="92">
        <f t="shared" si="303"/>
        <v>0</v>
      </c>
      <c r="P341" s="92" t="e">
        <f t="shared" si="304"/>
        <v>#REF!</v>
      </c>
      <c r="Q341" s="92" t="e">
        <f t="shared" si="305"/>
        <v>#REF!</v>
      </c>
      <c r="R341" s="92">
        <f t="shared" si="306"/>
        <v>0</v>
      </c>
      <c r="S341" s="92" t="e">
        <f t="shared" si="307"/>
        <v>#REF!</v>
      </c>
      <c r="T341" s="59" t="e">
        <f>#REF!</f>
        <v>#REF!</v>
      </c>
      <c r="U341" s="3" t="e">
        <f>#REF!*D341</f>
        <v>#REF!</v>
      </c>
      <c r="V341" s="3">
        <f t="shared" si="308"/>
        <v>52.199999999999996</v>
      </c>
      <c r="W341" s="37" t="e">
        <f t="shared" si="309"/>
        <v>#REF!</v>
      </c>
      <c r="X341" s="60" t="e">
        <f>#REF!</f>
        <v>#REF!</v>
      </c>
      <c r="Y341" s="37" t="e">
        <f t="shared" si="320"/>
        <v>#REF!</v>
      </c>
      <c r="Z341" s="16" t="e">
        <f t="shared" si="310"/>
        <v>#REF!</v>
      </c>
      <c r="AA341" s="36" t="e">
        <f t="shared" si="311"/>
        <v>#REF!</v>
      </c>
      <c r="AC341" s="16" t="e">
        <f t="shared" si="312"/>
        <v>#REF!</v>
      </c>
      <c r="AD341" s="3" t="e">
        <f t="shared" si="313"/>
        <v>#REF!</v>
      </c>
      <c r="AE341" s="97" t="e">
        <f t="shared" si="313"/>
        <v>#REF!</v>
      </c>
      <c r="AF341" s="97" t="e">
        <f t="shared" si="314"/>
        <v>#REF!</v>
      </c>
      <c r="AG341" s="3" t="e">
        <f t="shared" si="315"/>
        <v>#REF!</v>
      </c>
      <c r="AH341" s="16" t="e">
        <f t="shared" si="316"/>
        <v>#REF!</v>
      </c>
      <c r="AI341" s="16">
        <f t="shared" si="317"/>
        <v>870</v>
      </c>
      <c r="AK341" s="3">
        <f t="shared" si="318"/>
        <v>610</v>
      </c>
      <c r="AL341" s="204">
        <f t="shared" si="319"/>
        <v>609</v>
      </c>
    </row>
    <row r="342" spans="1:40" ht="13.5" hidden="1" outlineLevel="1" x14ac:dyDescent="0.15">
      <c r="A342" s="26">
        <v>9045</v>
      </c>
      <c r="B342" s="20" t="s">
        <v>379</v>
      </c>
      <c r="C342" s="16">
        <v>1450</v>
      </c>
      <c r="D342" s="3">
        <v>30</v>
      </c>
      <c r="E342" s="3"/>
      <c r="F342" s="103" t="s">
        <v>380</v>
      </c>
      <c r="G342" s="104" t="s">
        <v>756</v>
      </c>
      <c r="H342" s="104" t="s">
        <v>561</v>
      </c>
      <c r="I342" s="21">
        <f t="shared" si="302"/>
        <v>17940</v>
      </c>
      <c r="J342" s="3">
        <v>0</v>
      </c>
      <c r="K342" s="15">
        <v>0.15</v>
      </c>
      <c r="L342" s="15">
        <v>0.35</v>
      </c>
      <c r="M342" s="58"/>
      <c r="N342" s="58">
        <v>0.03</v>
      </c>
      <c r="O342" s="92">
        <f t="shared" si="303"/>
        <v>0</v>
      </c>
      <c r="P342" s="92" t="e">
        <f t="shared" si="304"/>
        <v>#REF!</v>
      </c>
      <c r="Q342" s="92" t="e">
        <f t="shared" si="305"/>
        <v>#REF!</v>
      </c>
      <c r="R342" s="92">
        <f t="shared" si="306"/>
        <v>0</v>
      </c>
      <c r="S342" s="92" t="e">
        <f t="shared" si="307"/>
        <v>#REF!</v>
      </c>
      <c r="T342" s="3" t="e">
        <f>#REF!</f>
        <v>#REF!</v>
      </c>
      <c r="U342" s="3" t="e">
        <f>#REF!*D342</f>
        <v>#REF!</v>
      </c>
      <c r="V342" s="3">
        <f t="shared" si="308"/>
        <v>87</v>
      </c>
      <c r="W342" s="37" t="e">
        <f t="shared" si="309"/>
        <v>#REF!</v>
      </c>
      <c r="X342" s="60" t="e">
        <f>#REF!</f>
        <v>#REF!</v>
      </c>
      <c r="Y342" s="37" t="e">
        <f t="shared" ref="Y342:Y343" si="321">21000/I342*D342*X342</f>
        <v>#REF!</v>
      </c>
      <c r="Z342" s="16" t="e">
        <f t="shared" si="310"/>
        <v>#REF!</v>
      </c>
      <c r="AA342" s="36" t="e">
        <f t="shared" si="311"/>
        <v>#REF!</v>
      </c>
      <c r="AC342" s="16" t="e">
        <f t="shared" si="312"/>
        <v>#REF!</v>
      </c>
      <c r="AD342" s="3" t="e">
        <f t="shared" si="313"/>
        <v>#REF!</v>
      </c>
      <c r="AE342" s="97" t="e">
        <f t="shared" si="313"/>
        <v>#REF!</v>
      </c>
      <c r="AF342" s="97" t="e">
        <f t="shared" si="314"/>
        <v>#REF!</v>
      </c>
      <c r="AG342" s="3" t="e">
        <f t="shared" si="315"/>
        <v>#REF!</v>
      </c>
      <c r="AH342" s="16" t="e">
        <f t="shared" si="316"/>
        <v>#REF!</v>
      </c>
      <c r="AI342" s="16">
        <f t="shared" si="317"/>
        <v>1450</v>
      </c>
      <c r="AK342" s="3">
        <f t="shared" si="318"/>
        <v>1015</v>
      </c>
      <c r="AL342" s="204">
        <f t="shared" si="319"/>
        <v>1014.9999999999999</v>
      </c>
    </row>
    <row r="343" spans="1:40" ht="13.5" hidden="1" outlineLevel="1" x14ac:dyDescent="0.15">
      <c r="A343" s="26">
        <v>9050</v>
      </c>
      <c r="B343" s="20" t="s">
        <v>478</v>
      </c>
      <c r="C343" s="16">
        <v>2210</v>
      </c>
      <c r="D343" s="3">
        <v>60</v>
      </c>
      <c r="E343" s="3"/>
      <c r="F343" s="103" t="s">
        <v>380</v>
      </c>
      <c r="G343" s="104" t="s">
        <v>756</v>
      </c>
      <c r="H343" s="104" t="s">
        <v>561</v>
      </c>
      <c r="I343" s="21">
        <f t="shared" si="302"/>
        <v>17940</v>
      </c>
      <c r="J343" s="3">
        <v>0</v>
      </c>
      <c r="K343" s="15">
        <v>0.15</v>
      </c>
      <c r="L343" s="15">
        <v>0.35</v>
      </c>
      <c r="M343" s="58"/>
      <c r="N343" s="58">
        <v>0.03</v>
      </c>
      <c r="O343" s="92">
        <f t="shared" si="303"/>
        <v>0</v>
      </c>
      <c r="P343" s="92" t="e">
        <f t="shared" si="304"/>
        <v>#REF!</v>
      </c>
      <c r="Q343" s="92" t="e">
        <f t="shared" si="305"/>
        <v>#REF!</v>
      </c>
      <c r="R343" s="92">
        <f t="shared" si="306"/>
        <v>0</v>
      </c>
      <c r="S343" s="92" t="e">
        <f t="shared" si="307"/>
        <v>#REF!</v>
      </c>
      <c r="T343" s="3" t="e">
        <f>#REF!</f>
        <v>#REF!</v>
      </c>
      <c r="U343" s="3" t="e">
        <f>#REF!*D343</f>
        <v>#REF!</v>
      </c>
      <c r="V343" s="3">
        <f t="shared" si="308"/>
        <v>132.6</v>
      </c>
      <c r="W343" s="37" t="e">
        <f t="shared" si="309"/>
        <v>#REF!</v>
      </c>
      <c r="X343" s="60" t="e">
        <f>#REF!</f>
        <v>#REF!</v>
      </c>
      <c r="Y343" s="37" t="e">
        <f t="shared" si="321"/>
        <v>#REF!</v>
      </c>
      <c r="Z343" s="16" t="e">
        <f t="shared" si="310"/>
        <v>#REF!</v>
      </c>
      <c r="AA343" s="36" t="e">
        <f t="shared" si="311"/>
        <v>#REF!</v>
      </c>
      <c r="AC343" s="16" t="e">
        <f t="shared" si="312"/>
        <v>#REF!</v>
      </c>
      <c r="AD343" s="3" t="e">
        <f t="shared" si="313"/>
        <v>#REF!</v>
      </c>
      <c r="AE343" s="97" t="e">
        <f t="shared" si="313"/>
        <v>#REF!</v>
      </c>
      <c r="AF343" s="97" t="e">
        <f t="shared" si="314"/>
        <v>#REF!</v>
      </c>
      <c r="AG343" s="3" t="e">
        <f t="shared" si="315"/>
        <v>#REF!</v>
      </c>
      <c r="AH343" s="16" t="e">
        <f t="shared" si="316"/>
        <v>#REF!</v>
      </c>
      <c r="AI343" s="16">
        <f t="shared" si="317"/>
        <v>2210</v>
      </c>
      <c r="AK343" s="3">
        <f t="shared" si="318"/>
        <v>1550</v>
      </c>
      <c r="AL343" s="204">
        <f t="shared" si="319"/>
        <v>1547</v>
      </c>
    </row>
    <row r="344" spans="1:40" ht="13.5" hidden="1" outlineLevel="1" x14ac:dyDescent="0.15">
      <c r="A344" s="26">
        <v>9047</v>
      </c>
      <c r="B344" s="20" t="s">
        <v>404</v>
      </c>
      <c r="C344" s="16">
        <v>200</v>
      </c>
      <c r="D344" s="3">
        <v>5</v>
      </c>
      <c r="E344" s="3"/>
      <c r="F344" s="103"/>
      <c r="G344" s="104" t="s">
        <v>406</v>
      </c>
      <c r="H344" s="104" t="s">
        <v>664</v>
      </c>
      <c r="I344" s="21">
        <f t="shared" si="302"/>
        <v>17940</v>
      </c>
      <c r="J344" s="3">
        <v>18000</v>
      </c>
      <c r="K344" s="15">
        <v>0.15</v>
      </c>
      <c r="L344" s="15">
        <v>0.2</v>
      </c>
      <c r="M344" s="58"/>
      <c r="N344" s="58">
        <v>0.03</v>
      </c>
      <c r="O344" s="92">
        <f t="shared" si="303"/>
        <v>5.0167224080267561</v>
      </c>
      <c r="P344" s="92" t="e">
        <f t="shared" si="304"/>
        <v>#REF!</v>
      </c>
      <c r="Q344" s="92" t="e">
        <f t="shared" si="305"/>
        <v>#REF!</v>
      </c>
      <c r="R344" s="92">
        <f t="shared" si="306"/>
        <v>0</v>
      </c>
      <c r="S344" s="92" t="e">
        <f t="shared" si="307"/>
        <v>#REF!</v>
      </c>
      <c r="T344" s="3" t="e">
        <f>#REF!</f>
        <v>#REF!</v>
      </c>
      <c r="U344" s="3" t="e">
        <f>#REF!*D344</f>
        <v>#REF!</v>
      </c>
      <c r="V344" s="3">
        <f t="shared" si="308"/>
        <v>12</v>
      </c>
      <c r="W344" s="37" t="e">
        <f t="shared" si="309"/>
        <v>#REF!</v>
      </c>
      <c r="X344" s="60" t="e">
        <f>#REF!</f>
        <v>#REF!</v>
      </c>
      <c r="Y344" s="37" t="e">
        <f t="shared" si="320"/>
        <v>#REF!</v>
      </c>
      <c r="Z344" s="16" t="e">
        <f t="shared" si="310"/>
        <v>#REF!</v>
      </c>
      <c r="AA344" s="36" t="e">
        <f t="shared" si="311"/>
        <v>#REF!</v>
      </c>
      <c r="AC344" s="16" t="e">
        <f t="shared" si="312"/>
        <v>#REF!</v>
      </c>
      <c r="AD344" s="3" t="e">
        <f t="shared" si="313"/>
        <v>#REF!</v>
      </c>
      <c r="AE344" s="97" t="e">
        <f t="shared" si="313"/>
        <v>#REF!</v>
      </c>
      <c r="AF344" s="97" t="e">
        <f t="shared" si="314"/>
        <v>#REF!</v>
      </c>
      <c r="AG344" s="3" t="e">
        <f t="shared" si="315"/>
        <v>#REF!</v>
      </c>
      <c r="AH344" s="16" t="e">
        <f t="shared" si="316"/>
        <v>#REF!</v>
      </c>
      <c r="AI344" s="16">
        <f t="shared" si="317"/>
        <v>200</v>
      </c>
      <c r="AK344" s="3">
        <f t="shared" si="318"/>
        <v>140</v>
      </c>
      <c r="AL344" s="204">
        <f t="shared" si="319"/>
        <v>140</v>
      </c>
    </row>
    <row r="345" spans="1:40" ht="13.5" hidden="1" outlineLevel="1" x14ac:dyDescent="0.15">
      <c r="A345" s="26">
        <v>9048</v>
      </c>
      <c r="B345" s="20" t="s">
        <v>405</v>
      </c>
      <c r="C345" s="16">
        <v>200</v>
      </c>
      <c r="D345" s="3">
        <v>5</v>
      </c>
      <c r="E345" s="3"/>
      <c r="F345" s="103"/>
      <c r="G345" s="104" t="s">
        <v>406</v>
      </c>
      <c r="H345" s="104" t="s">
        <v>664</v>
      </c>
      <c r="I345" s="21">
        <f t="shared" si="302"/>
        <v>17940</v>
      </c>
      <c r="J345" s="3">
        <v>18000</v>
      </c>
      <c r="K345" s="15">
        <v>0.15</v>
      </c>
      <c r="L345" s="15">
        <v>0.2</v>
      </c>
      <c r="M345" s="58"/>
      <c r="N345" s="58">
        <v>0.03</v>
      </c>
      <c r="O345" s="92">
        <f t="shared" si="303"/>
        <v>5.0167224080267561</v>
      </c>
      <c r="P345" s="92" t="e">
        <f t="shared" si="304"/>
        <v>#REF!</v>
      </c>
      <c r="Q345" s="92" t="e">
        <f t="shared" si="305"/>
        <v>#REF!</v>
      </c>
      <c r="R345" s="92">
        <f t="shared" si="306"/>
        <v>0</v>
      </c>
      <c r="S345" s="92" t="e">
        <f t="shared" si="307"/>
        <v>#REF!</v>
      </c>
      <c r="T345" s="3" t="e">
        <f>#REF!</f>
        <v>#REF!</v>
      </c>
      <c r="U345" s="3" t="e">
        <f>#REF!*D345</f>
        <v>#REF!</v>
      </c>
      <c r="V345" s="3">
        <f t="shared" si="308"/>
        <v>12</v>
      </c>
      <c r="W345" s="37" t="e">
        <f t="shared" si="309"/>
        <v>#REF!</v>
      </c>
      <c r="X345" s="60" t="e">
        <f>#REF!</f>
        <v>#REF!</v>
      </c>
      <c r="Y345" s="37" t="e">
        <f t="shared" si="320"/>
        <v>#REF!</v>
      </c>
      <c r="Z345" s="16" t="e">
        <f t="shared" si="310"/>
        <v>#REF!</v>
      </c>
      <c r="AA345" s="36" t="e">
        <f t="shared" si="311"/>
        <v>#REF!</v>
      </c>
      <c r="AC345" s="16" t="e">
        <f t="shared" si="312"/>
        <v>#REF!</v>
      </c>
      <c r="AD345" s="3" t="e">
        <f t="shared" si="313"/>
        <v>#REF!</v>
      </c>
      <c r="AE345" s="97" t="e">
        <f t="shared" si="313"/>
        <v>#REF!</v>
      </c>
      <c r="AF345" s="97" t="e">
        <f t="shared" si="314"/>
        <v>#REF!</v>
      </c>
      <c r="AG345" s="3" t="e">
        <f t="shared" si="315"/>
        <v>#REF!</v>
      </c>
      <c r="AH345" s="16" t="e">
        <f t="shared" si="316"/>
        <v>#REF!</v>
      </c>
      <c r="AI345" s="16">
        <f t="shared" si="317"/>
        <v>200</v>
      </c>
      <c r="AK345" s="3">
        <f t="shared" si="318"/>
        <v>140</v>
      </c>
      <c r="AL345" s="204">
        <f t="shared" si="319"/>
        <v>140</v>
      </c>
    </row>
    <row r="346" spans="1:40" ht="13.5" hidden="1" outlineLevel="1" x14ac:dyDescent="0.15">
      <c r="A346" s="26">
        <v>9049</v>
      </c>
      <c r="B346" s="20" t="s">
        <v>445</v>
      </c>
      <c r="C346" s="16">
        <v>1340</v>
      </c>
      <c r="D346" s="3">
        <v>15</v>
      </c>
      <c r="E346" s="3"/>
      <c r="F346" s="102"/>
      <c r="G346" s="104">
        <v>111</v>
      </c>
      <c r="H346" s="104" t="s">
        <v>556</v>
      </c>
      <c r="I346" s="21">
        <f t="shared" si="302"/>
        <v>17940</v>
      </c>
      <c r="J346" s="3"/>
      <c r="K346" s="15"/>
      <c r="L346" s="15">
        <v>0.4</v>
      </c>
      <c r="M346" s="58"/>
      <c r="N346" s="58">
        <v>0.03</v>
      </c>
      <c r="O346" s="92">
        <f t="shared" si="303"/>
        <v>0</v>
      </c>
      <c r="P346" s="92" t="e">
        <f t="shared" si="304"/>
        <v>#REF!</v>
      </c>
      <c r="Q346" s="92" t="e">
        <f t="shared" si="305"/>
        <v>#REF!</v>
      </c>
      <c r="R346" s="92">
        <f t="shared" si="306"/>
        <v>0</v>
      </c>
      <c r="S346" s="92" t="e">
        <f t="shared" si="307"/>
        <v>#REF!</v>
      </c>
      <c r="T346" s="3" t="e">
        <f>#REF!</f>
        <v>#REF!</v>
      </c>
      <c r="U346" s="3" t="e">
        <f>#REF!*D346</f>
        <v>#REF!</v>
      </c>
      <c r="V346" s="3">
        <f t="shared" si="308"/>
        <v>80.399999999999991</v>
      </c>
      <c r="W346" s="37" t="e">
        <f t="shared" si="309"/>
        <v>#REF!</v>
      </c>
      <c r="X346" s="60" t="e">
        <f>#REF!</f>
        <v>#REF!</v>
      </c>
      <c r="Y346" s="37" t="e">
        <f t="shared" si="320"/>
        <v>#REF!</v>
      </c>
      <c r="Z346" s="16" t="e">
        <f t="shared" si="310"/>
        <v>#REF!</v>
      </c>
      <c r="AA346" s="36" t="e">
        <f t="shared" si="311"/>
        <v>#REF!</v>
      </c>
      <c r="AC346" s="16" t="e">
        <f t="shared" si="312"/>
        <v>#REF!</v>
      </c>
      <c r="AD346" s="3" t="e">
        <f t="shared" si="313"/>
        <v>#REF!</v>
      </c>
      <c r="AE346" s="97" t="e">
        <f t="shared" si="313"/>
        <v>#REF!</v>
      </c>
      <c r="AF346" s="97" t="e">
        <f t="shared" si="314"/>
        <v>#REF!</v>
      </c>
      <c r="AG346" s="3" t="e">
        <f t="shared" si="315"/>
        <v>#REF!</v>
      </c>
      <c r="AH346" s="16" t="e">
        <f t="shared" si="316"/>
        <v>#REF!</v>
      </c>
      <c r="AI346" s="16">
        <f t="shared" si="317"/>
        <v>1340</v>
      </c>
      <c r="AK346" s="3">
        <f t="shared" si="318"/>
        <v>940</v>
      </c>
      <c r="AL346" s="204">
        <f t="shared" si="319"/>
        <v>937.99999999999989</v>
      </c>
    </row>
    <row r="347" spans="1:40" ht="13.5" hidden="1" outlineLevel="1" x14ac:dyDescent="0.15">
      <c r="A347" s="26">
        <v>9052</v>
      </c>
      <c r="B347" s="20" t="s">
        <v>467</v>
      </c>
      <c r="C347" s="16">
        <v>600</v>
      </c>
      <c r="D347" s="3">
        <v>30</v>
      </c>
      <c r="E347" s="3"/>
      <c r="F347" s="102"/>
      <c r="G347" s="104" t="s">
        <v>406</v>
      </c>
      <c r="H347" s="104" t="s">
        <v>664</v>
      </c>
      <c r="I347" s="21">
        <f t="shared" si="302"/>
        <v>17940</v>
      </c>
      <c r="J347" s="3">
        <v>18000</v>
      </c>
      <c r="K347" s="15">
        <v>0.15</v>
      </c>
      <c r="L347" s="15">
        <v>0.2</v>
      </c>
      <c r="M347" s="58"/>
      <c r="N347" s="58">
        <v>0.03</v>
      </c>
      <c r="O347" s="92">
        <f t="shared" si="303"/>
        <v>30.100334448160535</v>
      </c>
      <c r="P347" s="92" t="e">
        <f t="shared" si="304"/>
        <v>#REF!</v>
      </c>
      <c r="Q347" s="92" t="e">
        <f t="shared" si="305"/>
        <v>#REF!</v>
      </c>
      <c r="R347" s="92">
        <f t="shared" si="306"/>
        <v>0</v>
      </c>
      <c r="S347" s="92" t="e">
        <f t="shared" si="307"/>
        <v>#REF!</v>
      </c>
      <c r="T347" s="3" t="e">
        <f>#REF!</f>
        <v>#REF!</v>
      </c>
      <c r="U347" s="3" t="e">
        <f>#REF!*D347</f>
        <v>#REF!</v>
      </c>
      <c r="V347" s="3">
        <f t="shared" si="308"/>
        <v>36</v>
      </c>
      <c r="W347" s="37" t="e">
        <f t="shared" si="309"/>
        <v>#REF!</v>
      </c>
      <c r="X347" s="60" t="e">
        <f>#REF!</f>
        <v>#REF!</v>
      </c>
      <c r="Y347" s="37" t="e">
        <f t="shared" si="320"/>
        <v>#REF!</v>
      </c>
      <c r="Z347" s="16" t="e">
        <f t="shared" si="310"/>
        <v>#REF!</v>
      </c>
      <c r="AA347" s="36" t="e">
        <f t="shared" si="311"/>
        <v>#REF!</v>
      </c>
      <c r="AC347" s="16" t="e">
        <f t="shared" si="312"/>
        <v>#REF!</v>
      </c>
      <c r="AD347" s="3" t="e">
        <f t="shared" si="313"/>
        <v>#REF!</v>
      </c>
      <c r="AE347" s="97" t="e">
        <f t="shared" si="313"/>
        <v>#REF!</v>
      </c>
      <c r="AF347" s="97" t="e">
        <f t="shared" si="314"/>
        <v>#REF!</v>
      </c>
      <c r="AG347" s="3" t="e">
        <f t="shared" si="315"/>
        <v>#REF!</v>
      </c>
      <c r="AH347" s="16" t="e">
        <f t="shared" si="316"/>
        <v>#REF!</v>
      </c>
      <c r="AI347" s="16">
        <f t="shared" si="317"/>
        <v>600</v>
      </c>
      <c r="AK347" s="3">
        <f t="shared" si="318"/>
        <v>420</v>
      </c>
      <c r="AL347" s="204">
        <f t="shared" si="319"/>
        <v>420</v>
      </c>
    </row>
    <row r="348" spans="1:40" ht="13.5" hidden="1" outlineLevel="1" x14ac:dyDescent="0.15">
      <c r="A348" s="26">
        <v>9053</v>
      </c>
      <c r="B348" s="20" t="s">
        <v>468</v>
      </c>
      <c r="C348" s="16">
        <v>400</v>
      </c>
      <c r="D348" s="3">
        <v>1</v>
      </c>
      <c r="E348" s="3"/>
      <c r="F348" s="102"/>
      <c r="G348" s="104" t="s">
        <v>406</v>
      </c>
      <c r="H348" s="104" t="s">
        <v>664</v>
      </c>
      <c r="I348" s="21">
        <f t="shared" si="302"/>
        <v>17940</v>
      </c>
      <c r="J348" s="3">
        <v>18000</v>
      </c>
      <c r="K348" s="15">
        <v>0.15</v>
      </c>
      <c r="L348" s="15">
        <v>0.2</v>
      </c>
      <c r="M348" s="58"/>
      <c r="N348" s="58">
        <v>0.03</v>
      </c>
      <c r="O348" s="92">
        <f t="shared" si="303"/>
        <v>1.0033444816053512</v>
      </c>
      <c r="P348" s="92" t="e">
        <f t="shared" si="304"/>
        <v>#REF!</v>
      </c>
      <c r="Q348" s="92" t="e">
        <f t="shared" si="305"/>
        <v>#REF!</v>
      </c>
      <c r="R348" s="92">
        <f t="shared" si="306"/>
        <v>0</v>
      </c>
      <c r="S348" s="92" t="e">
        <f t="shared" si="307"/>
        <v>#REF!</v>
      </c>
      <c r="T348" s="3" t="e">
        <f>#REF!</f>
        <v>#REF!</v>
      </c>
      <c r="U348" s="3" t="e">
        <f>#REF!*D348</f>
        <v>#REF!</v>
      </c>
      <c r="V348" s="3">
        <f t="shared" si="308"/>
        <v>24</v>
      </c>
      <c r="W348" s="37" t="e">
        <f t="shared" si="309"/>
        <v>#REF!</v>
      </c>
      <c r="X348" s="60" t="e">
        <f>#REF!</f>
        <v>#REF!</v>
      </c>
      <c r="Y348" s="37" t="e">
        <f>21000/I348*D348*X348</f>
        <v>#REF!</v>
      </c>
      <c r="Z348" s="16" t="e">
        <f t="shared" si="310"/>
        <v>#REF!</v>
      </c>
      <c r="AA348" s="36" t="e">
        <f t="shared" si="311"/>
        <v>#REF!</v>
      </c>
      <c r="AC348" s="16" t="e">
        <f t="shared" si="312"/>
        <v>#REF!</v>
      </c>
      <c r="AD348" s="3" t="e">
        <f t="shared" si="313"/>
        <v>#REF!</v>
      </c>
      <c r="AE348" s="97" t="e">
        <f t="shared" si="313"/>
        <v>#REF!</v>
      </c>
      <c r="AF348" s="97" t="e">
        <f t="shared" si="314"/>
        <v>#REF!</v>
      </c>
      <c r="AG348" s="3" t="e">
        <f t="shared" si="315"/>
        <v>#REF!</v>
      </c>
      <c r="AH348" s="16" t="e">
        <f t="shared" si="316"/>
        <v>#REF!</v>
      </c>
      <c r="AI348" s="16">
        <f t="shared" si="317"/>
        <v>400</v>
      </c>
      <c r="AK348" s="3">
        <f t="shared" si="318"/>
        <v>280</v>
      </c>
      <c r="AL348" s="204">
        <f t="shared" si="319"/>
        <v>280</v>
      </c>
    </row>
    <row r="349" spans="1:40" ht="13.5" hidden="1" outlineLevel="1" x14ac:dyDescent="0.15">
      <c r="A349" s="26">
        <v>9055</v>
      </c>
      <c r="B349" s="20" t="s">
        <v>506</v>
      </c>
      <c r="C349" s="16">
        <v>2200</v>
      </c>
      <c r="D349" s="3">
        <v>60</v>
      </c>
      <c r="E349" s="3"/>
      <c r="F349" s="102"/>
      <c r="G349" s="104" t="s">
        <v>406</v>
      </c>
      <c r="H349" s="104" t="s">
        <v>664</v>
      </c>
      <c r="I349" s="21">
        <f t="shared" si="302"/>
        <v>17940</v>
      </c>
      <c r="J349" s="3">
        <v>18000</v>
      </c>
      <c r="K349" s="15">
        <v>0.15</v>
      </c>
      <c r="L349" s="15">
        <v>0.2</v>
      </c>
      <c r="M349" s="58"/>
      <c r="N349" s="58">
        <v>0.03</v>
      </c>
      <c r="O349" s="92">
        <f t="shared" si="303"/>
        <v>60.200668896321069</v>
      </c>
      <c r="P349" s="92" t="e">
        <f t="shared" si="304"/>
        <v>#REF!</v>
      </c>
      <c r="Q349" s="92" t="e">
        <f t="shared" si="305"/>
        <v>#REF!</v>
      </c>
      <c r="R349" s="92">
        <f t="shared" si="306"/>
        <v>0</v>
      </c>
      <c r="S349" s="92" t="e">
        <f t="shared" si="307"/>
        <v>#REF!</v>
      </c>
      <c r="T349" s="3" t="e">
        <f>#REF!</f>
        <v>#REF!</v>
      </c>
      <c r="U349" s="3" t="e">
        <f>#REF!*D349</f>
        <v>#REF!</v>
      </c>
      <c r="V349" s="3">
        <f t="shared" si="308"/>
        <v>132</v>
      </c>
      <c r="W349" s="37" t="e">
        <f t="shared" si="309"/>
        <v>#REF!</v>
      </c>
      <c r="X349" s="60" t="e">
        <f>#REF!</f>
        <v>#REF!</v>
      </c>
      <c r="Y349" s="37" t="e">
        <f t="shared" si="320"/>
        <v>#REF!</v>
      </c>
      <c r="Z349" s="16" t="e">
        <f t="shared" si="310"/>
        <v>#REF!</v>
      </c>
      <c r="AA349" s="36" t="e">
        <f t="shared" si="311"/>
        <v>#REF!</v>
      </c>
      <c r="AC349" s="16" t="e">
        <f t="shared" si="312"/>
        <v>#REF!</v>
      </c>
      <c r="AD349" s="3" t="e">
        <f t="shared" si="313"/>
        <v>#REF!</v>
      </c>
      <c r="AE349" s="97" t="e">
        <f t="shared" si="313"/>
        <v>#REF!</v>
      </c>
      <c r="AF349" s="97" t="e">
        <f t="shared" si="314"/>
        <v>#REF!</v>
      </c>
      <c r="AG349" s="3" t="e">
        <f t="shared" si="315"/>
        <v>#REF!</v>
      </c>
      <c r="AH349" s="16" t="e">
        <f t="shared" si="316"/>
        <v>#REF!</v>
      </c>
      <c r="AI349" s="16">
        <f t="shared" si="317"/>
        <v>2200</v>
      </c>
      <c r="AK349" s="3">
        <f t="shared" si="318"/>
        <v>1540</v>
      </c>
      <c r="AL349" s="204">
        <f t="shared" si="319"/>
        <v>1540</v>
      </c>
    </row>
    <row r="350" spans="1:40" ht="13.5" hidden="1" outlineLevel="1" x14ac:dyDescent="0.15">
      <c r="A350" s="26">
        <v>9059</v>
      </c>
      <c r="B350" s="20" t="s">
        <v>817</v>
      </c>
      <c r="C350" s="16">
        <v>1400</v>
      </c>
      <c r="D350" s="3">
        <v>30</v>
      </c>
      <c r="E350" s="3"/>
      <c r="F350" s="103"/>
      <c r="G350" s="104">
        <v>214</v>
      </c>
      <c r="H350" s="104" t="s">
        <v>664</v>
      </c>
      <c r="I350" s="21">
        <f t="shared" si="302"/>
        <v>17940</v>
      </c>
      <c r="J350" s="3">
        <v>18000</v>
      </c>
      <c r="K350" s="15">
        <v>0.15</v>
      </c>
      <c r="L350" s="15">
        <v>0.2</v>
      </c>
      <c r="M350" s="58"/>
      <c r="N350" s="58">
        <v>0.03</v>
      </c>
      <c r="O350" s="92">
        <f t="shared" si="303"/>
        <v>30.100334448160535</v>
      </c>
      <c r="P350" s="92" t="e">
        <f t="shared" si="304"/>
        <v>#REF!</v>
      </c>
      <c r="Q350" s="92" t="e">
        <f t="shared" si="305"/>
        <v>#REF!</v>
      </c>
      <c r="R350" s="92">
        <f t="shared" si="306"/>
        <v>0</v>
      </c>
      <c r="S350" s="92" t="e">
        <f t="shared" si="307"/>
        <v>#REF!</v>
      </c>
      <c r="T350" s="3" t="e">
        <f>#REF!</f>
        <v>#REF!</v>
      </c>
      <c r="U350" s="3" t="e">
        <f>#REF!*D350</f>
        <v>#REF!</v>
      </c>
      <c r="V350" s="3">
        <f t="shared" si="308"/>
        <v>84</v>
      </c>
      <c r="W350" s="37" t="e">
        <f t="shared" si="309"/>
        <v>#REF!</v>
      </c>
      <c r="X350" s="60" t="e">
        <f>#REF!</f>
        <v>#REF!</v>
      </c>
      <c r="Y350" s="37" t="e">
        <f t="shared" si="320"/>
        <v>#REF!</v>
      </c>
      <c r="Z350" s="16" t="e">
        <f t="shared" si="310"/>
        <v>#REF!</v>
      </c>
      <c r="AA350" s="36" t="e">
        <f t="shared" si="311"/>
        <v>#REF!</v>
      </c>
      <c r="AC350" s="16" t="e">
        <f t="shared" si="312"/>
        <v>#REF!</v>
      </c>
      <c r="AD350" s="3" t="e">
        <f t="shared" si="313"/>
        <v>#REF!</v>
      </c>
      <c r="AE350" s="97" t="e">
        <f t="shared" si="313"/>
        <v>#REF!</v>
      </c>
      <c r="AF350" s="97" t="e">
        <f t="shared" si="314"/>
        <v>#REF!</v>
      </c>
      <c r="AG350" s="3" t="e">
        <f t="shared" si="315"/>
        <v>#REF!</v>
      </c>
      <c r="AH350" s="16" t="e">
        <f t="shared" si="316"/>
        <v>#REF!</v>
      </c>
      <c r="AI350" s="16">
        <f t="shared" si="317"/>
        <v>1400</v>
      </c>
      <c r="AK350" s="3">
        <f t="shared" si="318"/>
        <v>980</v>
      </c>
      <c r="AL350" s="204">
        <f t="shared" si="319"/>
        <v>979.99999999999989</v>
      </c>
      <c r="AM350" s="176"/>
      <c r="AN350" s="176"/>
    </row>
    <row r="351" spans="1:40" ht="13.5" hidden="1" outlineLevel="1" x14ac:dyDescent="0.15">
      <c r="A351" s="26">
        <v>9060</v>
      </c>
      <c r="B351" s="20" t="s">
        <v>818</v>
      </c>
      <c r="C351" s="16">
        <v>1400</v>
      </c>
      <c r="D351" s="3">
        <v>60</v>
      </c>
      <c r="E351" s="3"/>
      <c r="F351" s="103"/>
      <c r="G351" s="104">
        <v>214</v>
      </c>
      <c r="H351" s="104" t="s">
        <v>664</v>
      </c>
      <c r="I351" s="21">
        <f t="shared" si="302"/>
        <v>17940</v>
      </c>
      <c r="J351" s="3">
        <v>18000</v>
      </c>
      <c r="K351" s="15">
        <v>0.15</v>
      </c>
      <c r="L351" s="15">
        <v>0.2</v>
      </c>
      <c r="M351" s="58"/>
      <c r="N351" s="58">
        <v>0.03</v>
      </c>
      <c r="O351" s="92">
        <f t="shared" si="303"/>
        <v>60.200668896321069</v>
      </c>
      <c r="P351" s="92" t="e">
        <f t="shared" si="304"/>
        <v>#REF!</v>
      </c>
      <c r="Q351" s="92" t="e">
        <f t="shared" si="305"/>
        <v>#REF!</v>
      </c>
      <c r="R351" s="92">
        <f t="shared" si="306"/>
        <v>0</v>
      </c>
      <c r="S351" s="92" t="e">
        <f t="shared" si="307"/>
        <v>#REF!</v>
      </c>
      <c r="T351" s="3" t="e">
        <f>#REF!</f>
        <v>#REF!</v>
      </c>
      <c r="U351" s="3" t="e">
        <f>#REF!*D351</f>
        <v>#REF!</v>
      </c>
      <c r="V351" s="3">
        <f t="shared" si="308"/>
        <v>84</v>
      </c>
      <c r="W351" s="37" t="e">
        <f t="shared" si="309"/>
        <v>#REF!</v>
      </c>
      <c r="X351" s="60" t="e">
        <f>#REF!</f>
        <v>#REF!</v>
      </c>
      <c r="Y351" s="37" t="e">
        <f t="shared" si="320"/>
        <v>#REF!</v>
      </c>
      <c r="Z351" s="16" t="e">
        <f t="shared" si="310"/>
        <v>#REF!</v>
      </c>
      <c r="AA351" s="36" t="e">
        <f t="shared" si="311"/>
        <v>#REF!</v>
      </c>
      <c r="AC351" s="16" t="e">
        <f t="shared" si="312"/>
        <v>#REF!</v>
      </c>
      <c r="AD351" s="3" t="e">
        <f t="shared" si="313"/>
        <v>#REF!</v>
      </c>
      <c r="AE351" s="97" t="e">
        <f t="shared" si="313"/>
        <v>#REF!</v>
      </c>
      <c r="AF351" s="97" t="e">
        <f t="shared" si="314"/>
        <v>#REF!</v>
      </c>
      <c r="AG351" s="3" t="e">
        <f t="shared" si="315"/>
        <v>#REF!</v>
      </c>
      <c r="AH351" s="16" t="e">
        <f t="shared" si="316"/>
        <v>#REF!</v>
      </c>
      <c r="AI351" s="16">
        <f t="shared" si="317"/>
        <v>1400</v>
      </c>
      <c r="AK351" s="3">
        <f t="shared" si="318"/>
        <v>980</v>
      </c>
      <c r="AL351" s="204">
        <f t="shared" si="319"/>
        <v>979.99999999999989</v>
      </c>
      <c r="AM351" s="176"/>
      <c r="AN351" s="176"/>
    </row>
    <row r="352" spans="1:40" ht="13.5" hidden="1" outlineLevel="1" x14ac:dyDescent="0.15">
      <c r="A352" s="26">
        <v>9061</v>
      </c>
      <c r="B352" s="20" t="s">
        <v>819</v>
      </c>
      <c r="C352" s="16">
        <v>1500</v>
      </c>
      <c r="D352" s="3">
        <v>60</v>
      </c>
      <c r="E352" s="3"/>
      <c r="F352" s="103"/>
      <c r="G352" s="104">
        <v>214</v>
      </c>
      <c r="H352" s="104" t="s">
        <v>664</v>
      </c>
      <c r="I352" s="21">
        <f t="shared" si="302"/>
        <v>17940</v>
      </c>
      <c r="J352" s="3">
        <v>18000</v>
      </c>
      <c r="K352" s="15">
        <v>0.15</v>
      </c>
      <c r="L352" s="15">
        <v>0.2</v>
      </c>
      <c r="M352" s="58"/>
      <c r="N352" s="58">
        <v>0.03</v>
      </c>
      <c r="O352" s="92">
        <f t="shared" si="303"/>
        <v>60.200668896321069</v>
      </c>
      <c r="P352" s="92" t="e">
        <f t="shared" si="304"/>
        <v>#REF!</v>
      </c>
      <c r="Q352" s="92" t="e">
        <f t="shared" si="305"/>
        <v>#REF!</v>
      </c>
      <c r="R352" s="92">
        <f t="shared" si="306"/>
        <v>0</v>
      </c>
      <c r="S352" s="92" t="e">
        <f t="shared" si="307"/>
        <v>#REF!</v>
      </c>
      <c r="T352" s="3" t="e">
        <f>#REF!</f>
        <v>#REF!</v>
      </c>
      <c r="U352" s="3" t="e">
        <f>#REF!*D352</f>
        <v>#REF!</v>
      </c>
      <c r="V352" s="3">
        <f t="shared" si="308"/>
        <v>90</v>
      </c>
      <c r="W352" s="37" t="e">
        <f t="shared" si="309"/>
        <v>#REF!</v>
      </c>
      <c r="X352" s="60" t="e">
        <f>#REF!</f>
        <v>#REF!</v>
      </c>
      <c r="Y352" s="37" t="e">
        <f t="shared" si="320"/>
        <v>#REF!</v>
      </c>
      <c r="Z352" s="16" t="e">
        <f t="shared" si="310"/>
        <v>#REF!</v>
      </c>
      <c r="AA352" s="36" t="e">
        <f t="shared" si="311"/>
        <v>#REF!</v>
      </c>
      <c r="AC352" s="16" t="e">
        <f t="shared" si="312"/>
        <v>#REF!</v>
      </c>
      <c r="AD352" s="3" t="e">
        <f t="shared" ref="AD352:AE360" si="322">T352</f>
        <v>#REF!</v>
      </c>
      <c r="AE352" s="97" t="e">
        <f t="shared" si="322"/>
        <v>#REF!</v>
      </c>
      <c r="AF352" s="97" t="e">
        <f t="shared" si="314"/>
        <v>#REF!</v>
      </c>
      <c r="AG352" s="3" t="e">
        <f t="shared" si="315"/>
        <v>#REF!</v>
      </c>
      <c r="AH352" s="16" t="e">
        <f t="shared" si="316"/>
        <v>#REF!</v>
      </c>
      <c r="AI352" s="16">
        <f t="shared" si="317"/>
        <v>1500</v>
      </c>
      <c r="AK352" s="3">
        <f t="shared" si="318"/>
        <v>1050</v>
      </c>
      <c r="AL352" s="204">
        <f t="shared" si="319"/>
        <v>1050</v>
      </c>
      <c r="AM352" s="176"/>
      <c r="AN352" s="176"/>
    </row>
    <row r="353" spans="1:47" ht="13.5" hidden="1" outlineLevel="1" x14ac:dyDescent="0.15">
      <c r="A353" s="26">
        <v>9062</v>
      </c>
      <c r="B353" s="20" t="s">
        <v>820</v>
      </c>
      <c r="C353" s="16">
        <v>1800</v>
      </c>
      <c r="D353" s="3">
        <v>60</v>
      </c>
      <c r="E353" s="3"/>
      <c r="F353" s="103"/>
      <c r="G353" s="104">
        <v>214</v>
      </c>
      <c r="H353" s="104" t="s">
        <v>664</v>
      </c>
      <c r="I353" s="21">
        <f t="shared" si="302"/>
        <v>17940</v>
      </c>
      <c r="J353" s="3">
        <v>18000</v>
      </c>
      <c r="K353" s="15">
        <v>0.15</v>
      </c>
      <c r="L353" s="15">
        <v>0.2</v>
      </c>
      <c r="M353" s="58"/>
      <c r="N353" s="58">
        <v>0.03</v>
      </c>
      <c r="O353" s="92">
        <f t="shared" si="303"/>
        <v>60.200668896321069</v>
      </c>
      <c r="P353" s="92" t="e">
        <f t="shared" si="304"/>
        <v>#REF!</v>
      </c>
      <c r="Q353" s="92" t="e">
        <f t="shared" si="305"/>
        <v>#REF!</v>
      </c>
      <c r="R353" s="92">
        <f t="shared" si="306"/>
        <v>0</v>
      </c>
      <c r="S353" s="92" t="e">
        <f t="shared" si="307"/>
        <v>#REF!</v>
      </c>
      <c r="T353" s="3" t="e">
        <f>#REF!</f>
        <v>#REF!</v>
      </c>
      <c r="U353" s="3" t="e">
        <f>#REF!*D353</f>
        <v>#REF!</v>
      </c>
      <c r="V353" s="3">
        <f t="shared" si="308"/>
        <v>108</v>
      </c>
      <c r="W353" s="37" t="e">
        <f t="shared" si="309"/>
        <v>#REF!</v>
      </c>
      <c r="X353" s="60" t="e">
        <f>#REF!</f>
        <v>#REF!</v>
      </c>
      <c r="Y353" s="37" t="e">
        <f t="shared" si="320"/>
        <v>#REF!</v>
      </c>
      <c r="Z353" s="16" t="e">
        <f t="shared" si="310"/>
        <v>#REF!</v>
      </c>
      <c r="AA353" s="36" t="e">
        <f t="shared" si="311"/>
        <v>#REF!</v>
      </c>
      <c r="AC353" s="16" t="e">
        <f t="shared" si="312"/>
        <v>#REF!</v>
      </c>
      <c r="AD353" s="3" t="e">
        <f t="shared" si="322"/>
        <v>#REF!</v>
      </c>
      <c r="AE353" s="97" t="e">
        <f t="shared" si="322"/>
        <v>#REF!</v>
      </c>
      <c r="AF353" s="97" t="e">
        <f t="shared" si="314"/>
        <v>#REF!</v>
      </c>
      <c r="AG353" s="3" t="e">
        <f t="shared" si="315"/>
        <v>#REF!</v>
      </c>
      <c r="AH353" s="16" t="e">
        <f t="shared" si="316"/>
        <v>#REF!</v>
      </c>
      <c r="AI353" s="16">
        <f t="shared" si="317"/>
        <v>1800</v>
      </c>
      <c r="AK353" s="3">
        <f t="shared" si="318"/>
        <v>1260</v>
      </c>
      <c r="AL353" s="204">
        <f t="shared" si="319"/>
        <v>1260</v>
      </c>
      <c r="AM353" s="176"/>
      <c r="AN353" s="176"/>
    </row>
    <row r="354" spans="1:47" ht="13.5" hidden="1" outlineLevel="1" x14ac:dyDescent="0.15">
      <c r="A354" s="26">
        <v>9063</v>
      </c>
      <c r="B354" s="20" t="s">
        <v>821</v>
      </c>
      <c r="C354" s="16">
        <v>1900</v>
      </c>
      <c r="D354" s="3">
        <v>60</v>
      </c>
      <c r="E354" s="3"/>
      <c r="F354" s="103"/>
      <c r="G354" s="104">
        <v>214</v>
      </c>
      <c r="H354" s="104" t="s">
        <v>664</v>
      </c>
      <c r="I354" s="21">
        <f t="shared" si="302"/>
        <v>17940</v>
      </c>
      <c r="J354" s="3">
        <v>18000</v>
      </c>
      <c r="K354" s="15">
        <v>0.15</v>
      </c>
      <c r="L354" s="15">
        <v>0.2</v>
      </c>
      <c r="M354" s="58"/>
      <c r="N354" s="58">
        <v>0.03</v>
      </c>
      <c r="O354" s="92">
        <f t="shared" si="303"/>
        <v>60.200668896321069</v>
      </c>
      <c r="P354" s="92" t="e">
        <f t="shared" si="304"/>
        <v>#REF!</v>
      </c>
      <c r="Q354" s="92" t="e">
        <f t="shared" si="305"/>
        <v>#REF!</v>
      </c>
      <c r="R354" s="92">
        <f t="shared" si="306"/>
        <v>0</v>
      </c>
      <c r="S354" s="92" t="e">
        <f t="shared" si="307"/>
        <v>#REF!</v>
      </c>
      <c r="T354" s="3" t="e">
        <f>#REF!</f>
        <v>#REF!</v>
      </c>
      <c r="U354" s="3" t="e">
        <f>#REF!*D354</f>
        <v>#REF!</v>
      </c>
      <c r="V354" s="3">
        <f t="shared" si="308"/>
        <v>114</v>
      </c>
      <c r="W354" s="37" t="e">
        <f t="shared" si="309"/>
        <v>#REF!</v>
      </c>
      <c r="X354" s="60" t="e">
        <f>#REF!</f>
        <v>#REF!</v>
      </c>
      <c r="Y354" s="37" t="e">
        <f t="shared" si="320"/>
        <v>#REF!</v>
      </c>
      <c r="Z354" s="16" t="e">
        <f t="shared" si="310"/>
        <v>#REF!</v>
      </c>
      <c r="AA354" s="36" t="e">
        <f t="shared" si="311"/>
        <v>#REF!</v>
      </c>
      <c r="AC354" s="16" t="e">
        <f t="shared" si="312"/>
        <v>#REF!</v>
      </c>
      <c r="AD354" s="3" t="e">
        <f t="shared" si="322"/>
        <v>#REF!</v>
      </c>
      <c r="AE354" s="97" t="e">
        <f t="shared" si="322"/>
        <v>#REF!</v>
      </c>
      <c r="AF354" s="97" t="e">
        <f t="shared" si="314"/>
        <v>#REF!</v>
      </c>
      <c r="AG354" s="3" t="e">
        <f t="shared" si="315"/>
        <v>#REF!</v>
      </c>
      <c r="AH354" s="16" t="e">
        <f t="shared" si="316"/>
        <v>#REF!</v>
      </c>
      <c r="AI354" s="16">
        <f t="shared" si="317"/>
        <v>1900</v>
      </c>
      <c r="AK354" s="3">
        <f t="shared" si="318"/>
        <v>1330</v>
      </c>
      <c r="AL354" s="204">
        <f t="shared" si="319"/>
        <v>1330</v>
      </c>
      <c r="AM354" s="176"/>
      <c r="AN354" s="176"/>
    </row>
    <row r="355" spans="1:47" ht="13.5" hidden="1" outlineLevel="1" x14ac:dyDescent="0.15">
      <c r="A355" s="26">
        <v>9064</v>
      </c>
      <c r="B355" s="20" t="s">
        <v>822</v>
      </c>
      <c r="C355" s="16">
        <v>2200</v>
      </c>
      <c r="D355" s="3">
        <v>60</v>
      </c>
      <c r="E355" s="3"/>
      <c r="F355" s="103"/>
      <c r="G355" s="104">
        <v>214</v>
      </c>
      <c r="H355" s="104" t="s">
        <v>664</v>
      </c>
      <c r="I355" s="21">
        <f t="shared" si="302"/>
        <v>17940</v>
      </c>
      <c r="J355" s="3">
        <v>18000</v>
      </c>
      <c r="K355" s="15">
        <v>0.15</v>
      </c>
      <c r="L355" s="15">
        <v>0.2</v>
      </c>
      <c r="M355" s="58"/>
      <c r="N355" s="58">
        <v>0.03</v>
      </c>
      <c r="O355" s="92">
        <f t="shared" si="303"/>
        <v>60.200668896321069</v>
      </c>
      <c r="P355" s="92" t="e">
        <f t="shared" si="304"/>
        <v>#REF!</v>
      </c>
      <c r="Q355" s="92" t="e">
        <f t="shared" si="305"/>
        <v>#REF!</v>
      </c>
      <c r="R355" s="92">
        <f t="shared" si="306"/>
        <v>0</v>
      </c>
      <c r="S355" s="92" t="e">
        <f t="shared" si="307"/>
        <v>#REF!</v>
      </c>
      <c r="T355" s="3" t="e">
        <f>#REF!</f>
        <v>#REF!</v>
      </c>
      <c r="U355" s="3" t="e">
        <f>#REF!*D355</f>
        <v>#REF!</v>
      </c>
      <c r="V355" s="3">
        <f t="shared" si="308"/>
        <v>132</v>
      </c>
      <c r="W355" s="37" t="e">
        <f t="shared" si="309"/>
        <v>#REF!</v>
      </c>
      <c r="X355" s="60" t="e">
        <f>#REF!</f>
        <v>#REF!</v>
      </c>
      <c r="Y355" s="37" t="e">
        <f t="shared" si="320"/>
        <v>#REF!</v>
      </c>
      <c r="Z355" s="16" t="e">
        <f t="shared" si="310"/>
        <v>#REF!</v>
      </c>
      <c r="AA355" s="36" t="e">
        <f t="shared" si="311"/>
        <v>#REF!</v>
      </c>
      <c r="AC355" s="16" t="e">
        <f t="shared" si="312"/>
        <v>#REF!</v>
      </c>
      <c r="AD355" s="3" t="e">
        <f t="shared" si="322"/>
        <v>#REF!</v>
      </c>
      <c r="AE355" s="97" t="e">
        <f t="shared" si="322"/>
        <v>#REF!</v>
      </c>
      <c r="AF355" s="97" t="e">
        <f t="shared" si="314"/>
        <v>#REF!</v>
      </c>
      <c r="AG355" s="3" t="e">
        <f t="shared" si="315"/>
        <v>#REF!</v>
      </c>
      <c r="AH355" s="16" t="e">
        <f t="shared" si="316"/>
        <v>#REF!</v>
      </c>
      <c r="AI355" s="16">
        <f t="shared" si="317"/>
        <v>2200</v>
      </c>
      <c r="AK355" s="3">
        <f t="shared" si="318"/>
        <v>1540</v>
      </c>
      <c r="AL355" s="204">
        <f t="shared" si="319"/>
        <v>1540</v>
      </c>
      <c r="AM355" s="176"/>
      <c r="AN355" s="176"/>
    </row>
    <row r="356" spans="1:47" ht="13.5" hidden="1" outlineLevel="1" x14ac:dyDescent="0.15">
      <c r="A356" s="26">
        <v>9065</v>
      </c>
      <c r="B356" s="20" t="s">
        <v>823</v>
      </c>
      <c r="C356" s="16">
        <v>2300</v>
      </c>
      <c r="D356" s="3">
        <v>60</v>
      </c>
      <c r="E356" s="3"/>
      <c r="F356" s="103"/>
      <c r="G356" s="104">
        <v>214</v>
      </c>
      <c r="H356" s="104" t="s">
        <v>664</v>
      </c>
      <c r="I356" s="21">
        <f t="shared" si="302"/>
        <v>17940</v>
      </c>
      <c r="J356" s="3">
        <v>18000</v>
      </c>
      <c r="K356" s="15">
        <v>0.15</v>
      </c>
      <c r="L356" s="15">
        <v>0.2</v>
      </c>
      <c r="M356" s="58"/>
      <c r="N356" s="58">
        <v>0.03</v>
      </c>
      <c r="O356" s="92">
        <f t="shared" si="303"/>
        <v>60.200668896321069</v>
      </c>
      <c r="P356" s="92" t="e">
        <f t="shared" si="304"/>
        <v>#REF!</v>
      </c>
      <c r="Q356" s="92" t="e">
        <f t="shared" si="305"/>
        <v>#REF!</v>
      </c>
      <c r="R356" s="92">
        <f t="shared" si="306"/>
        <v>0</v>
      </c>
      <c r="S356" s="92" t="e">
        <f t="shared" si="307"/>
        <v>#REF!</v>
      </c>
      <c r="T356" s="3" t="e">
        <f>#REF!</f>
        <v>#REF!</v>
      </c>
      <c r="U356" s="3" t="e">
        <f>#REF!*D356</f>
        <v>#REF!</v>
      </c>
      <c r="V356" s="3">
        <f t="shared" si="308"/>
        <v>138</v>
      </c>
      <c r="W356" s="37" t="e">
        <f t="shared" si="309"/>
        <v>#REF!</v>
      </c>
      <c r="X356" s="60" t="e">
        <f>#REF!</f>
        <v>#REF!</v>
      </c>
      <c r="Y356" s="37" t="e">
        <f t="shared" si="320"/>
        <v>#REF!</v>
      </c>
      <c r="Z356" s="16" t="e">
        <f t="shared" si="310"/>
        <v>#REF!</v>
      </c>
      <c r="AA356" s="36" t="e">
        <f t="shared" si="311"/>
        <v>#REF!</v>
      </c>
      <c r="AC356" s="16" t="e">
        <f t="shared" si="312"/>
        <v>#REF!</v>
      </c>
      <c r="AD356" s="3" t="e">
        <f t="shared" si="322"/>
        <v>#REF!</v>
      </c>
      <c r="AE356" s="97" t="e">
        <f t="shared" si="322"/>
        <v>#REF!</v>
      </c>
      <c r="AF356" s="97" t="e">
        <f t="shared" si="314"/>
        <v>#REF!</v>
      </c>
      <c r="AG356" s="3" t="e">
        <f t="shared" si="315"/>
        <v>#REF!</v>
      </c>
      <c r="AH356" s="16" t="e">
        <f t="shared" si="316"/>
        <v>#REF!</v>
      </c>
      <c r="AI356" s="16">
        <f t="shared" si="317"/>
        <v>2300</v>
      </c>
      <c r="AK356" s="3">
        <f t="shared" si="318"/>
        <v>1610</v>
      </c>
      <c r="AL356" s="204">
        <f t="shared" si="319"/>
        <v>1610</v>
      </c>
      <c r="AM356" s="176"/>
      <c r="AN356" s="176"/>
    </row>
    <row r="357" spans="1:47" ht="13.5" hidden="1" outlineLevel="1" x14ac:dyDescent="0.15">
      <c r="A357" s="26">
        <v>9066</v>
      </c>
      <c r="B357" s="20" t="s">
        <v>824</v>
      </c>
      <c r="C357" s="16">
        <v>2600</v>
      </c>
      <c r="D357" s="3">
        <v>60</v>
      </c>
      <c r="E357" s="3"/>
      <c r="F357" s="103"/>
      <c r="G357" s="104">
        <v>214</v>
      </c>
      <c r="H357" s="104" t="s">
        <v>664</v>
      </c>
      <c r="I357" s="21">
        <f t="shared" si="302"/>
        <v>17940</v>
      </c>
      <c r="J357" s="3">
        <v>18000</v>
      </c>
      <c r="K357" s="15">
        <v>0.15</v>
      </c>
      <c r="L357" s="15">
        <v>0.2</v>
      </c>
      <c r="M357" s="58"/>
      <c r="N357" s="58">
        <v>0.03</v>
      </c>
      <c r="O357" s="92">
        <f t="shared" si="303"/>
        <v>60.200668896321069</v>
      </c>
      <c r="P357" s="92" t="e">
        <f t="shared" si="304"/>
        <v>#REF!</v>
      </c>
      <c r="Q357" s="92" t="e">
        <f t="shared" si="305"/>
        <v>#REF!</v>
      </c>
      <c r="R357" s="92">
        <f t="shared" si="306"/>
        <v>0</v>
      </c>
      <c r="S357" s="92" t="e">
        <f t="shared" si="307"/>
        <v>#REF!</v>
      </c>
      <c r="T357" s="3" t="e">
        <f>#REF!</f>
        <v>#REF!</v>
      </c>
      <c r="U357" s="3" t="e">
        <f>#REF!*D357</f>
        <v>#REF!</v>
      </c>
      <c r="V357" s="3">
        <f t="shared" si="308"/>
        <v>156</v>
      </c>
      <c r="W357" s="37" t="e">
        <f t="shared" si="309"/>
        <v>#REF!</v>
      </c>
      <c r="X357" s="60" t="e">
        <f>#REF!</f>
        <v>#REF!</v>
      </c>
      <c r="Y357" s="37" t="e">
        <f t="shared" si="320"/>
        <v>#REF!</v>
      </c>
      <c r="Z357" s="16" t="e">
        <f t="shared" si="310"/>
        <v>#REF!</v>
      </c>
      <c r="AA357" s="36" t="e">
        <f t="shared" si="311"/>
        <v>#REF!</v>
      </c>
      <c r="AC357" s="16" t="e">
        <f t="shared" si="312"/>
        <v>#REF!</v>
      </c>
      <c r="AD357" s="3" t="e">
        <f t="shared" si="322"/>
        <v>#REF!</v>
      </c>
      <c r="AE357" s="97" t="e">
        <f t="shared" si="322"/>
        <v>#REF!</v>
      </c>
      <c r="AF357" s="97" t="e">
        <f t="shared" si="314"/>
        <v>#REF!</v>
      </c>
      <c r="AG357" s="3" t="e">
        <f t="shared" si="315"/>
        <v>#REF!</v>
      </c>
      <c r="AH357" s="16" t="e">
        <f t="shared" si="316"/>
        <v>#REF!</v>
      </c>
      <c r="AI357" s="16">
        <f t="shared" si="317"/>
        <v>2600</v>
      </c>
      <c r="AK357" s="3">
        <f t="shared" si="318"/>
        <v>1820</v>
      </c>
      <c r="AL357" s="204">
        <f t="shared" si="319"/>
        <v>1819.9999999999998</v>
      </c>
      <c r="AM357" s="176"/>
      <c r="AN357" s="176"/>
    </row>
    <row r="358" spans="1:47" ht="13.5" hidden="1" outlineLevel="1" x14ac:dyDescent="0.15">
      <c r="A358" s="26">
        <v>9067</v>
      </c>
      <c r="B358" s="20" t="s">
        <v>825</v>
      </c>
      <c r="C358" s="16">
        <v>2700</v>
      </c>
      <c r="D358" s="3">
        <v>60</v>
      </c>
      <c r="E358" s="3"/>
      <c r="F358" s="103"/>
      <c r="G358" s="104">
        <v>214</v>
      </c>
      <c r="H358" s="104" t="s">
        <v>664</v>
      </c>
      <c r="I358" s="21">
        <f t="shared" si="302"/>
        <v>17940</v>
      </c>
      <c r="J358" s="3">
        <v>18000</v>
      </c>
      <c r="K358" s="15">
        <v>0.15</v>
      </c>
      <c r="L358" s="15">
        <v>0.2</v>
      </c>
      <c r="M358" s="58"/>
      <c r="N358" s="58">
        <v>0.03</v>
      </c>
      <c r="O358" s="92">
        <f t="shared" si="303"/>
        <v>60.200668896321069</v>
      </c>
      <c r="P358" s="92" t="e">
        <f t="shared" si="304"/>
        <v>#REF!</v>
      </c>
      <c r="Q358" s="92" t="e">
        <f t="shared" si="305"/>
        <v>#REF!</v>
      </c>
      <c r="R358" s="92">
        <f t="shared" si="306"/>
        <v>0</v>
      </c>
      <c r="S358" s="92" t="e">
        <f t="shared" si="307"/>
        <v>#REF!</v>
      </c>
      <c r="T358" s="3" t="e">
        <f>#REF!</f>
        <v>#REF!</v>
      </c>
      <c r="U358" s="3" t="e">
        <f>#REF!*D358</f>
        <v>#REF!</v>
      </c>
      <c r="V358" s="3">
        <f t="shared" si="308"/>
        <v>162</v>
      </c>
      <c r="W358" s="37" t="e">
        <f t="shared" si="309"/>
        <v>#REF!</v>
      </c>
      <c r="X358" s="60" t="e">
        <f>#REF!</f>
        <v>#REF!</v>
      </c>
      <c r="Y358" s="37" t="e">
        <f t="shared" si="320"/>
        <v>#REF!</v>
      </c>
      <c r="Z358" s="16" t="e">
        <f t="shared" si="310"/>
        <v>#REF!</v>
      </c>
      <c r="AA358" s="36" t="e">
        <f t="shared" si="311"/>
        <v>#REF!</v>
      </c>
      <c r="AC358" s="16" t="e">
        <f t="shared" si="312"/>
        <v>#REF!</v>
      </c>
      <c r="AD358" s="3" t="e">
        <f t="shared" si="322"/>
        <v>#REF!</v>
      </c>
      <c r="AE358" s="97" t="e">
        <f t="shared" si="322"/>
        <v>#REF!</v>
      </c>
      <c r="AF358" s="97" t="e">
        <f t="shared" si="314"/>
        <v>#REF!</v>
      </c>
      <c r="AG358" s="3" t="e">
        <f t="shared" si="315"/>
        <v>#REF!</v>
      </c>
      <c r="AH358" s="16" t="e">
        <f t="shared" si="316"/>
        <v>#REF!</v>
      </c>
      <c r="AI358" s="16">
        <f t="shared" si="317"/>
        <v>2700</v>
      </c>
      <c r="AK358" s="3">
        <f t="shared" si="318"/>
        <v>1890</v>
      </c>
      <c r="AL358" s="204">
        <f t="shared" si="319"/>
        <v>1889.9999999999998</v>
      </c>
      <c r="AM358" s="176"/>
      <c r="AN358" s="176"/>
    </row>
    <row r="359" spans="1:47" ht="13.5" hidden="1" outlineLevel="1" x14ac:dyDescent="0.15">
      <c r="A359" s="26">
        <v>9068</v>
      </c>
      <c r="B359" s="20" t="s">
        <v>826</v>
      </c>
      <c r="C359" s="16">
        <v>3000</v>
      </c>
      <c r="D359" s="3">
        <v>60</v>
      </c>
      <c r="E359" s="3"/>
      <c r="F359" s="103"/>
      <c r="G359" s="104">
        <v>214</v>
      </c>
      <c r="H359" s="104" t="s">
        <v>664</v>
      </c>
      <c r="I359" s="21">
        <f t="shared" si="302"/>
        <v>17940</v>
      </c>
      <c r="J359" s="3">
        <v>18000</v>
      </c>
      <c r="K359" s="15">
        <v>0.15</v>
      </c>
      <c r="L359" s="15">
        <v>0.2</v>
      </c>
      <c r="M359" s="58"/>
      <c r="N359" s="58">
        <v>0.03</v>
      </c>
      <c r="O359" s="92">
        <f t="shared" si="303"/>
        <v>60.200668896321069</v>
      </c>
      <c r="P359" s="92" t="e">
        <f t="shared" si="304"/>
        <v>#REF!</v>
      </c>
      <c r="Q359" s="92" t="e">
        <f t="shared" si="305"/>
        <v>#REF!</v>
      </c>
      <c r="R359" s="92">
        <f t="shared" si="306"/>
        <v>0</v>
      </c>
      <c r="S359" s="92" t="e">
        <f t="shared" si="307"/>
        <v>#REF!</v>
      </c>
      <c r="T359" s="3" t="e">
        <f>#REF!</f>
        <v>#REF!</v>
      </c>
      <c r="U359" s="3" t="e">
        <f>#REF!*D359</f>
        <v>#REF!</v>
      </c>
      <c r="V359" s="3">
        <f t="shared" si="308"/>
        <v>180</v>
      </c>
      <c r="W359" s="37" t="e">
        <f t="shared" si="309"/>
        <v>#REF!</v>
      </c>
      <c r="X359" s="60" t="e">
        <f>#REF!</f>
        <v>#REF!</v>
      </c>
      <c r="Y359" s="37" t="e">
        <f t="shared" si="320"/>
        <v>#REF!</v>
      </c>
      <c r="Z359" s="16" t="e">
        <f t="shared" si="310"/>
        <v>#REF!</v>
      </c>
      <c r="AA359" s="36" t="e">
        <f t="shared" si="311"/>
        <v>#REF!</v>
      </c>
      <c r="AC359" s="16" t="e">
        <f t="shared" si="312"/>
        <v>#REF!</v>
      </c>
      <c r="AD359" s="3" t="e">
        <f t="shared" si="322"/>
        <v>#REF!</v>
      </c>
      <c r="AE359" s="97" t="e">
        <f t="shared" si="322"/>
        <v>#REF!</v>
      </c>
      <c r="AF359" s="97" t="e">
        <f t="shared" si="314"/>
        <v>#REF!</v>
      </c>
      <c r="AG359" s="3" t="e">
        <f t="shared" si="315"/>
        <v>#REF!</v>
      </c>
      <c r="AH359" s="16" t="e">
        <f t="shared" si="316"/>
        <v>#REF!</v>
      </c>
      <c r="AI359" s="16">
        <f t="shared" si="317"/>
        <v>3000</v>
      </c>
      <c r="AK359" s="3">
        <f t="shared" si="318"/>
        <v>2100</v>
      </c>
      <c r="AL359" s="204">
        <f t="shared" si="319"/>
        <v>2100</v>
      </c>
      <c r="AM359" s="176"/>
      <c r="AN359" s="176"/>
    </row>
    <row r="360" spans="1:47" ht="13.5" hidden="1" outlineLevel="1" x14ac:dyDescent="0.15">
      <c r="A360" s="26">
        <v>9069</v>
      </c>
      <c r="B360" s="20" t="s">
        <v>827</v>
      </c>
      <c r="C360" s="16">
        <v>3100</v>
      </c>
      <c r="D360" s="3">
        <v>60</v>
      </c>
      <c r="E360" s="3"/>
      <c r="F360" s="103"/>
      <c r="G360" s="104">
        <v>214</v>
      </c>
      <c r="H360" s="104" t="s">
        <v>664</v>
      </c>
      <c r="I360" s="21">
        <f t="shared" si="302"/>
        <v>17940</v>
      </c>
      <c r="J360" s="3">
        <v>18000</v>
      </c>
      <c r="K360" s="15">
        <v>0.15</v>
      </c>
      <c r="L360" s="15">
        <v>0.2</v>
      </c>
      <c r="M360" s="58"/>
      <c r="N360" s="58">
        <v>0.03</v>
      </c>
      <c r="O360" s="92">
        <f t="shared" si="303"/>
        <v>60.200668896321069</v>
      </c>
      <c r="P360" s="92" t="e">
        <f t="shared" si="304"/>
        <v>#REF!</v>
      </c>
      <c r="Q360" s="92" t="e">
        <f t="shared" si="305"/>
        <v>#REF!</v>
      </c>
      <c r="R360" s="92">
        <f t="shared" si="306"/>
        <v>0</v>
      </c>
      <c r="S360" s="92" t="e">
        <f t="shared" si="307"/>
        <v>#REF!</v>
      </c>
      <c r="T360" s="3" t="e">
        <f>#REF!</f>
        <v>#REF!</v>
      </c>
      <c r="U360" s="3" t="e">
        <f>#REF!*D360</f>
        <v>#REF!</v>
      </c>
      <c r="V360" s="3">
        <f t="shared" si="308"/>
        <v>186</v>
      </c>
      <c r="W360" s="37" t="e">
        <f t="shared" si="309"/>
        <v>#REF!</v>
      </c>
      <c r="X360" s="60" t="e">
        <f>#REF!</f>
        <v>#REF!</v>
      </c>
      <c r="Y360" s="37" t="e">
        <f t="shared" si="320"/>
        <v>#REF!</v>
      </c>
      <c r="Z360" s="16" t="e">
        <f t="shared" si="310"/>
        <v>#REF!</v>
      </c>
      <c r="AA360" s="36" t="e">
        <f t="shared" si="311"/>
        <v>#REF!</v>
      </c>
      <c r="AC360" s="16" t="e">
        <f t="shared" si="312"/>
        <v>#REF!</v>
      </c>
      <c r="AD360" s="3" t="e">
        <f t="shared" si="322"/>
        <v>#REF!</v>
      </c>
      <c r="AE360" s="97" t="e">
        <f t="shared" si="322"/>
        <v>#REF!</v>
      </c>
      <c r="AF360" s="97" t="e">
        <f t="shared" si="314"/>
        <v>#REF!</v>
      </c>
      <c r="AG360" s="3" t="e">
        <f t="shared" si="315"/>
        <v>#REF!</v>
      </c>
      <c r="AH360" s="16" t="e">
        <f t="shared" si="316"/>
        <v>#REF!</v>
      </c>
      <c r="AI360" s="16">
        <f t="shared" si="317"/>
        <v>3100</v>
      </c>
      <c r="AK360" s="3">
        <f t="shared" si="318"/>
        <v>2170</v>
      </c>
      <c r="AL360" s="204">
        <f t="shared" si="319"/>
        <v>2170</v>
      </c>
      <c r="AM360" s="176"/>
      <c r="AN360" s="176"/>
    </row>
    <row r="361" spans="1:47" s="12" customFormat="1" ht="13.5" hidden="1" x14ac:dyDescent="0.15">
      <c r="A361" s="25">
        <v>11000</v>
      </c>
      <c r="B361" s="56" t="s">
        <v>68</v>
      </c>
      <c r="C361" s="199"/>
      <c r="D361" s="56"/>
      <c r="E361" s="56"/>
      <c r="F361" s="128"/>
      <c r="G361" s="137"/>
      <c r="H361" s="137"/>
      <c r="I361" s="5"/>
      <c r="J361" s="6"/>
      <c r="K361" s="7"/>
      <c r="L361" s="7"/>
      <c r="M361" s="7"/>
      <c r="N361" s="7"/>
      <c r="O361" s="8"/>
      <c r="P361" s="8"/>
      <c r="Q361" s="8"/>
      <c r="R361" s="8"/>
      <c r="S361" s="8"/>
      <c r="T361" s="6"/>
      <c r="U361" s="6"/>
      <c r="V361" s="6"/>
      <c r="W361" s="5"/>
      <c r="X361" s="5"/>
      <c r="Y361" s="5"/>
      <c r="Z361" s="5"/>
      <c r="AA361" s="10"/>
      <c r="AB361" s="11"/>
      <c r="AC361" s="199"/>
      <c r="AD361" s="57"/>
      <c r="AE361" s="96"/>
      <c r="AF361" s="96"/>
      <c r="AG361" s="57"/>
      <c r="AH361" s="199"/>
      <c r="AI361" s="199"/>
      <c r="AK361" s="57"/>
      <c r="AL361" s="204"/>
      <c r="AM361" s="180"/>
      <c r="AN361" s="180"/>
      <c r="AO361" s="182"/>
      <c r="AQ361" s="177"/>
      <c r="AR361" s="185"/>
      <c r="AT361" s="177"/>
      <c r="AU361" s="185"/>
    </row>
    <row r="362" spans="1:47" ht="13.5" hidden="1" outlineLevel="1" x14ac:dyDescent="0.15">
      <c r="A362" s="26">
        <v>11001</v>
      </c>
      <c r="B362" s="20" t="s">
        <v>166</v>
      </c>
      <c r="C362" s="16">
        <v>380</v>
      </c>
      <c r="D362" s="3">
        <v>30</v>
      </c>
      <c r="E362" s="3">
        <v>7</v>
      </c>
      <c r="F362" s="103" t="s">
        <v>156</v>
      </c>
      <c r="G362" s="104">
        <v>219</v>
      </c>
      <c r="H362" s="104" t="s">
        <v>179</v>
      </c>
      <c r="I362" s="21">
        <f t="shared" ref="I362:I375" si="323">((247*12)+(52*7)+(52*5))*60/12</f>
        <v>17940</v>
      </c>
      <c r="J362" s="3">
        <v>28500</v>
      </c>
      <c r="K362" s="15">
        <v>0.15</v>
      </c>
      <c r="L362" s="15"/>
      <c r="M362" s="58"/>
      <c r="N362" s="58">
        <v>0.03</v>
      </c>
      <c r="O362" s="92">
        <f t="shared" ref="O362:O375" si="324">J362/I362*D362</f>
        <v>47.658862876254183</v>
      </c>
      <c r="P362" s="92" t="e">
        <f t="shared" ref="P362:P375" si="325">(C362-T362-U362)*K362</f>
        <v>#REF!</v>
      </c>
      <c r="Q362" s="92" t="e">
        <f t="shared" ref="Q362:Q375" si="326">(C362-T362-U362)*L362</f>
        <v>#REF!</v>
      </c>
      <c r="R362" s="92">
        <f t="shared" ref="R362:R375" si="327">(C362*M362)</f>
        <v>0</v>
      </c>
      <c r="S362" s="92" t="e">
        <f t="shared" ref="S362:S375" si="328">(C362-T362-U362)*N362</f>
        <v>#REF!</v>
      </c>
      <c r="T362" s="3" t="e">
        <f>#REF!</f>
        <v>#REF!</v>
      </c>
      <c r="U362" s="3" t="e">
        <f>#REF!*D362</f>
        <v>#REF!</v>
      </c>
      <c r="V362" s="3">
        <f t="shared" ref="V362:V375" si="329">C362*0.06</f>
        <v>22.8</v>
      </c>
      <c r="W362" s="37" t="e">
        <f t="shared" ref="W362:W375" si="330">SUM(O362:V362)</f>
        <v>#REF!</v>
      </c>
      <c r="X362" s="60" t="e">
        <f>#REF!</f>
        <v>#REF!</v>
      </c>
      <c r="Y362" s="37" t="e">
        <f t="shared" ref="Y362:Y375" si="331">O362*X362</f>
        <v>#REF!</v>
      </c>
      <c r="Z362" s="16" t="e">
        <f t="shared" ref="Z362:Z375" si="332">W362+Y362</f>
        <v>#REF!</v>
      </c>
      <c r="AA362" s="36" t="e">
        <f t="shared" ref="AA362:AA375" si="333">(C362-Z362)/Z362</f>
        <v>#REF!</v>
      </c>
      <c r="AC362" s="16" t="e">
        <f t="shared" ref="AC362:AC375" si="334">AD362+AE362+AF362</f>
        <v>#REF!</v>
      </c>
      <c r="AD362" s="3" t="e">
        <f t="shared" ref="AD362:AE375" si="335">T362</f>
        <v>#REF!</v>
      </c>
      <c r="AE362" s="97" t="e">
        <f t="shared" si="335"/>
        <v>#REF!</v>
      </c>
      <c r="AF362" s="97" t="e">
        <f t="shared" ref="AF362:AF375" si="336">(C362-Z362)*0.15</f>
        <v>#REF!</v>
      </c>
      <c r="AG362" s="3" t="e">
        <f t="shared" ref="AG362:AG375" si="337">AE362+AF362</f>
        <v>#REF!</v>
      </c>
      <c r="AH362" s="16" t="e">
        <f t="shared" ref="AH362:AH375" si="338">AI362-AC362</f>
        <v>#REF!</v>
      </c>
      <c r="AI362" s="16">
        <f t="shared" ref="AI362:AI375" si="339">C362</f>
        <v>380</v>
      </c>
      <c r="AK362" s="3">
        <f t="shared" ref="AK362:AK371" si="340">CEILING(AL362,5)</f>
        <v>270</v>
      </c>
      <c r="AL362" s="204">
        <f t="shared" ref="AL362:AL371" si="341">C362*0.7</f>
        <v>266</v>
      </c>
      <c r="AM362" s="46" t="s">
        <v>855</v>
      </c>
    </row>
    <row r="363" spans="1:47" ht="13.5" hidden="1" outlineLevel="1" x14ac:dyDescent="0.15">
      <c r="A363" s="26">
        <v>11002</v>
      </c>
      <c r="B363" s="20" t="s">
        <v>70</v>
      </c>
      <c r="C363" s="16">
        <v>780</v>
      </c>
      <c r="D363" s="3">
        <v>60</v>
      </c>
      <c r="E363" s="3">
        <v>20</v>
      </c>
      <c r="F363" s="103" t="s">
        <v>145</v>
      </c>
      <c r="G363" s="104" t="s">
        <v>759</v>
      </c>
      <c r="H363" s="104" t="s">
        <v>179</v>
      </c>
      <c r="I363" s="21">
        <f t="shared" si="323"/>
        <v>17940</v>
      </c>
      <c r="J363" s="3">
        <f>28500/2</f>
        <v>14250</v>
      </c>
      <c r="K363" s="15">
        <v>0.15</v>
      </c>
      <c r="L363" s="15"/>
      <c r="M363" s="58"/>
      <c r="N363" s="58">
        <v>0.03</v>
      </c>
      <c r="O363" s="92">
        <f t="shared" si="324"/>
        <v>47.658862876254183</v>
      </c>
      <c r="P363" s="92" t="e">
        <f t="shared" si="325"/>
        <v>#REF!</v>
      </c>
      <c r="Q363" s="92" t="e">
        <f t="shared" si="326"/>
        <v>#REF!</v>
      </c>
      <c r="R363" s="92">
        <f t="shared" si="327"/>
        <v>0</v>
      </c>
      <c r="S363" s="92" t="e">
        <f t="shared" si="328"/>
        <v>#REF!</v>
      </c>
      <c r="T363" s="3" t="e">
        <f>#REF!</f>
        <v>#REF!</v>
      </c>
      <c r="U363" s="3" t="e">
        <f>#REF!*D363</f>
        <v>#REF!</v>
      </c>
      <c r="V363" s="3">
        <f t="shared" si="329"/>
        <v>46.8</v>
      </c>
      <c r="W363" s="37" t="e">
        <f t="shared" si="330"/>
        <v>#REF!</v>
      </c>
      <c r="X363" s="60" t="e">
        <f>#REF!</f>
        <v>#REF!</v>
      </c>
      <c r="Y363" s="37" t="e">
        <f t="shared" si="331"/>
        <v>#REF!</v>
      </c>
      <c r="Z363" s="16" t="e">
        <f t="shared" si="332"/>
        <v>#REF!</v>
      </c>
      <c r="AA363" s="36" t="e">
        <f t="shared" si="333"/>
        <v>#REF!</v>
      </c>
      <c r="AC363" s="16" t="e">
        <f t="shared" si="334"/>
        <v>#REF!</v>
      </c>
      <c r="AD363" s="3" t="e">
        <f t="shared" si="335"/>
        <v>#REF!</v>
      </c>
      <c r="AE363" s="97" t="e">
        <f t="shared" si="335"/>
        <v>#REF!</v>
      </c>
      <c r="AF363" s="97" t="e">
        <f t="shared" si="336"/>
        <v>#REF!</v>
      </c>
      <c r="AG363" s="3" t="e">
        <f t="shared" si="337"/>
        <v>#REF!</v>
      </c>
      <c r="AH363" s="16" t="e">
        <f t="shared" si="338"/>
        <v>#REF!</v>
      </c>
      <c r="AI363" s="16">
        <f t="shared" si="339"/>
        <v>780</v>
      </c>
      <c r="AK363" s="3">
        <f t="shared" si="340"/>
        <v>550</v>
      </c>
      <c r="AL363" s="204">
        <f t="shared" si="341"/>
        <v>546</v>
      </c>
      <c r="AM363" s="46" t="s">
        <v>855</v>
      </c>
    </row>
    <row r="364" spans="1:47" ht="13.5" hidden="1" outlineLevel="1" x14ac:dyDescent="0.15">
      <c r="A364" s="26">
        <v>11003</v>
      </c>
      <c r="B364" s="20" t="s">
        <v>123</v>
      </c>
      <c r="C364" s="16">
        <v>580</v>
      </c>
      <c r="D364" s="3">
        <v>50</v>
      </c>
      <c r="E364" s="3">
        <v>20</v>
      </c>
      <c r="F364" s="103" t="s">
        <v>145</v>
      </c>
      <c r="G364" s="104" t="s">
        <v>759</v>
      </c>
      <c r="H364" s="104" t="s">
        <v>179</v>
      </c>
      <c r="I364" s="21">
        <f t="shared" si="323"/>
        <v>17940</v>
      </c>
      <c r="J364" s="3">
        <v>28500</v>
      </c>
      <c r="K364" s="15">
        <v>0.15</v>
      </c>
      <c r="L364" s="15"/>
      <c r="M364" s="58"/>
      <c r="N364" s="58">
        <v>0.03</v>
      </c>
      <c r="O364" s="92">
        <f t="shared" si="324"/>
        <v>79.431438127090303</v>
      </c>
      <c r="P364" s="92" t="e">
        <f t="shared" si="325"/>
        <v>#REF!</v>
      </c>
      <c r="Q364" s="92" t="e">
        <f t="shared" si="326"/>
        <v>#REF!</v>
      </c>
      <c r="R364" s="92">
        <f t="shared" si="327"/>
        <v>0</v>
      </c>
      <c r="S364" s="92" t="e">
        <f t="shared" si="328"/>
        <v>#REF!</v>
      </c>
      <c r="T364" s="3" t="e">
        <f>#REF!</f>
        <v>#REF!</v>
      </c>
      <c r="U364" s="3" t="e">
        <f>#REF!*D364</f>
        <v>#REF!</v>
      </c>
      <c r="V364" s="3">
        <f t="shared" si="329"/>
        <v>34.799999999999997</v>
      </c>
      <c r="W364" s="37" t="e">
        <f t="shared" si="330"/>
        <v>#REF!</v>
      </c>
      <c r="X364" s="60" t="e">
        <f>#REF!</f>
        <v>#REF!</v>
      </c>
      <c r="Y364" s="37" t="e">
        <f t="shared" si="331"/>
        <v>#REF!</v>
      </c>
      <c r="Z364" s="16" t="e">
        <f t="shared" si="332"/>
        <v>#REF!</v>
      </c>
      <c r="AA364" s="36" t="e">
        <f t="shared" si="333"/>
        <v>#REF!</v>
      </c>
      <c r="AC364" s="16" t="e">
        <f t="shared" si="334"/>
        <v>#REF!</v>
      </c>
      <c r="AD364" s="3" t="e">
        <f t="shared" si="335"/>
        <v>#REF!</v>
      </c>
      <c r="AE364" s="97" t="e">
        <f t="shared" si="335"/>
        <v>#REF!</v>
      </c>
      <c r="AF364" s="97" t="e">
        <f t="shared" si="336"/>
        <v>#REF!</v>
      </c>
      <c r="AG364" s="3" t="e">
        <f t="shared" si="337"/>
        <v>#REF!</v>
      </c>
      <c r="AH364" s="16" t="e">
        <f t="shared" si="338"/>
        <v>#REF!</v>
      </c>
      <c r="AI364" s="16">
        <f t="shared" si="339"/>
        <v>580</v>
      </c>
      <c r="AK364" s="3">
        <f t="shared" si="340"/>
        <v>410</v>
      </c>
      <c r="AL364" s="204">
        <f t="shared" si="341"/>
        <v>406</v>
      </c>
      <c r="AM364" s="46" t="s">
        <v>855</v>
      </c>
    </row>
    <row r="365" spans="1:47" ht="13.5" hidden="1" outlineLevel="1" x14ac:dyDescent="0.15">
      <c r="A365" s="26">
        <v>11004</v>
      </c>
      <c r="B365" s="20" t="s">
        <v>72</v>
      </c>
      <c r="C365" s="16">
        <v>530</v>
      </c>
      <c r="D365" s="3">
        <v>50</v>
      </c>
      <c r="E365" s="3">
        <v>15</v>
      </c>
      <c r="F365" s="103" t="s">
        <v>145</v>
      </c>
      <c r="G365" s="104" t="s">
        <v>759</v>
      </c>
      <c r="H365" s="104" t="s">
        <v>179</v>
      </c>
      <c r="I365" s="21">
        <f t="shared" si="323"/>
        <v>17940</v>
      </c>
      <c r="J365" s="3">
        <v>28500</v>
      </c>
      <c r="K365" s="15">
        <v>0.15</v>
      </c>
      <c r="L365" s="15"/>
      <c r="M365" s="58"/>
      <c r="N365" s="58">
        <v>0.03</v>
      </c>
      <c r="O365" s="92">
        <f t="shared" si="324"/>
        <v>79.431438127090303</v>
      </c>
      <c r="P365" s="92" t="e">
        <f t="shared" si="325"/>
        <v>#REF!</v>
      </c>
      <c r="Q365" s="92" t="e">
        <f t="shared" si="326"/>
        <v>#REF!</v>
      </c>
      <c r="R365" s="92">
        <f t="shared" si="327"/>
        <v>0</v>
      </c>
      <c r="S365" s="92" t="e">
        <f t="shared" si="328"/>
        <v>#REF!</v>
      </c>
      <c r="T365" s="3" t="e">
        <f>#REF!</f>
        <v>#REF!</v>
      </c>
      <c r="U365" s="3" t="e">
        <f>#REF!*D365</f>
        <v>#REF!</v>
      </c>
      <c r="V365" s="3">
        <f t="shared" si="329"/>
        <v>31.799999999999997</v>
      </c>
      <c r="W365" s="37" t="e">
        <f t="shared" si="330"/>
        <v>#REF!</v>
      </c>
      <c r="X365" s="60" t="e">
        <f>#REF!</f>
        <v>#REF!</v>
      </c>
      <c r="Y365" s="37" t="e">
        <f t="shared" si="331"/>
        <v>#REF!</v>
      </c>
      <c r="Z365" s="16" t="e">
        <f t="shared" si="332"/>
        <v>#REF!</v>
      </c>
      <c r="AA365" s="36" t="e">
        <f t="shared" si="333"/>
        <v>#REF!</v>
      </c>
      <c r="AC365" s="16" t="e">
        <f t="shared" si="334"/>
        <v>#REF!</v>
      </c>
      <c r="AD365" s="3" t="e">
        <f t="shared" si="335"/>
        <v>#REF!</v>
      </c>
      <c r="AE365" s="97" t="e">
        <f t="shared" si="335"/>
        <v>#REF!</v>
      </c>
      <c r="AF365" s="97" t="e">
        <f t="shared" si="336"/>
        <v>#REF!</v>
      </c>
      <c r="AG365" s="3" t="e">
        <f t="shared" si="337"/>
        <v>#REF!</v>
      </c>
      <c r="AH365" s="16" t="e">
        <f t="shared" si="338"/>
        <v>#REF!</v>
      </c>
      <c r="AI365" s="16">
        <f t="shared" si="339"/>
        <v>530</v>
      </c>
      <c r="AK365" s="3">
        <f t="shared" si="340"/>
        <v>375</v>
      </c>
      <c r="AL365" s="204">
        <f t="shared" si="341"/>
        <v>371</v>
      </c>
      <c r="AM365" s="46" t="s">
        <v>855</v>
      </c>
    </row>
    <row r="366" spans="1:47" s="120" customFormat="1" ht="25.5" hidden="1" outlineLevel="1" x14ac:dyDescent="0.15">
      <c r="A366" s="26">
        <v>11005</v>
      </c>
      <c r="B366" s="20" t="s">
        <v>69</v>
      </c>
      <c r="C366" s="16">
        <v>450</v>
      </c>
      <c r="D366" s="147">
        <v>60</v>
      </c>
      <c r="E366" s="147">
        <v>30</v>
      </c>
      <c r="F366" s="148" t="s">
        <v>142</v>
      </c>
      <c r="G366" s="149">
        <v>202</v>
      </c>
      <c r="H366" s="149" t="s">
        <v>179</v>
      </c>
      <c r="I366" s="150">
        <f t="shared" si="323"/>
        <v>17940</v>
      </c>
      <c r="J366" s="3">
        <v>28500</v>
      </c>
      <c r="K366" s="151">
        <v>0.15</v>
      </c>
      <c r="L366" s="151"/>
      <c r="M366" s="152"/>
      <c r="N366" s="152">
        <v>0.03</v>
      </c>
      <c r="O366" s="153">
        <f t="shared" si="324"/>
        <v>95.317725752508366</v>
      </c>
      <c r="P366" s="92" t="e">
        <f t="shared" si="325"/>
        <v>#REF!</v>
      </c>
      <c r="Q366" s="92" t="e">
        <f t="shared" si="326"/>
        <v>#REF!</v>
      </c>
      <c r="R366" s="153">
        <f t="shared" si="327"/>
        <v>0</v>
      </c>
      <c r="S366" s="153" t="e">
        <f t="shared" si="328"/>
        <v>#REF!</v>
      </c>
      <c r="T366" s="147" t="e">
        <f>#REF!</f>
        <v>#REF!</v>
      </c>
      <c r="U366" s="147" t="e">
        <f>#REF!*D366</f>
        <v>#REF!</v>
      </c>
      <c r="V366" s="147">
        <f t="shared" si="329"/>
        <v>27</v>
      </c>
      <c r="W366" s="154" t="e">
        <f t="shared" si="330"/>
        <v>#REF!</v>
      </c>
      <c r="X366" s="155" t="e">
        <f>#REF!</f>
        <v>#REF!</v>
      </c>
      <c r="Y366" s="154" t="e">
        <f t="shared" si="331"/>
        <v>#REF!</v>
      </c>
      <c r="Z366" s="146" t="e">
        <f t="shared" si="332"/>
        <v>#REF!</v>
      </c>
      <c r="AA366" s="156" t="e">
        <f t="shared" si="333"/>
        <v>#REF!</v>
      </c>
      <c r="AB366" s="157"/>
      <c r="AC366" s="146" t="e">
        <f t="shared" si="334"/>
        <v>#REF!</v>
      </c>
      <c r="AD366" s="147" t="e">
        <f t="shared" si="335"/>
        <v>#REF!</v>
      </c>
      <c r="AE366" s="97" t="e">
        <f t="shared" si="335"/>
        <v>#REF!</v>
      </c>
      <c r="AF366" s="97" t="e">
        <f t="shared" si="336"/>
        <v>#REF!</v>
      </c>
      <c r="AG366" s="147" t="e">
        <f t="shared" si="337"/>
        <v>#REF!</v>
      </c>
      <c r="AH366" s="146" t="e">
        <f t="shared" si="338"/>
        <v>#REF!</v>
      </c>
      <c r="AI366" s="146">
        <f t="shared" si="339"/>
        <v>450</v>
      </c>
      <c r="AK366" s="3">
        <f t="shared" si="340"/>
        <v>315</v>
      </c>
      <c r="AL366" s="204">
        <f t="shared" si="341"/>
        <v>315</v>
      </c>
      <c r="AM366" s="176" t="s">
        <v>861</v>
      </c>
      <c r="AN366" s="176"/>
      <c r="AQ366" s="173"/>
      <c r="AR366" s="167"/>
      <c r="AT366" s="173"/>
      <c r="AU366" s="167"/>
    </row>
    <row r="367" spans="1:47" ht="13.5" hidden="1" outlineLevel="1" x14ac:dyDescent="0.15">
      <c r="A367" s="26">
        <v>11006</v>
      </c>
      <c r="B367" s="20" t="s">
        <v>71</v>
      </c>
      <c r="C367" s="16">
        <v>520</v>
      </c>
      <c r="D367" s="3">
        <v>30</v>
      </c>
      <c r="E367" s="3">
        <v>20</v>
      </c>
      <c r="F367" s="103" t="s">
        <v>143</v>
      </c>
      <c r="G367" s="104">
        <v>203</v>
      </c>
      <c r="H367" s="104" t="s">
        <v>179</v>
      </c>
      <c r="I367" s="21">
        <f t="shared" si="323"/>
        <v>17940</v>
      </c>
      <c r="J367" s="3">
        <v>28500</v>
      </c>
      <c r="K367" s="15">
        <v>0.15</v>
      </c>
      <c r="L367" s="15"/>
      <c r="M367" s="58"/>
      <c r="N367" s="58">
        <v>0.03</v>
      </c>
      <c r="O367" s="92">
        <f t="shared" si="324"/>
        <v>47.658862876254183</v>
      </c>
      <c r="P367" s="92" t="e">
        <f t="shared" si="325"/>
        <v>#REF!</v>
      </c>
      <c r="Q367" s="92" t="e">
        <f t="shared" si="326"/>
        <v>#REF!</v>
      </c>
      <c r="R367" s="92">
        <f t="shared" si="327"/>
        <v>0</v>
      </c>
      <c r="S367" s="92" t="e">
        <f t="shared" si="328"/>
        <v>#REF!</v>
      </c>
      <c r="T367" s="3" t="e">
        <f>#REF!</f>
        <v>#REF!</v>
      </c>
      <c r="U367" s="3" t="e">
        <f>#REF!*D367</f>
        <v>#REF!</v>
      </c>
      <c r="V367" s="3">
        <f t="shared" si="329"/>
        <v>31.2</v>
      </c>
      <c r="W367" s="37" t="e">
        <f t="shared" si="330"/>
        <v>#REF!</v>
      </c>
      <c r="X367" s="60" t="e">
        <f>#REF!</f>
        <v>#REF!</v>
      </c>
      <c r="Y367" s="37" t="e">
        <f t="shared" si="331"/>
        <v>#REF!</v>
      </c>
      <c r="Z367" s="16" t="e">
        <f t="shared" si="332"/>
        <v>#REF!</v>
      </c>
      <c r="AA367" s="36" t="e">
        <f t="shared" si="333"/>
        <v>#REF!</v>
      </c>
      <c r="AC367" s="16" t="e">
        <f t="shared" si="334"/>
        <v>#REF!</v>
      </c>
      <c r="AD367" s="3" t="e">
        <f t="shared" si="335"/>
        <v>#REF!</v>
      </c>
      <c r="AE367" s="97" t="e">
        <f t="shared" si="335"/>
        <v>#REF!</v>
      </c>
      <c r="AF367" s="97" t="e">
        <f t="shared" si="336"/>
        <v>#REF!</v>
      </c>
      <c r="AG367" s="3" t="e">
        <f t="shared" si="337"/>
        <v>#REF!</v>
      </c>
      <c r="AH367" s="16" t="e">
        <f t="shared" si="338"/>
        <v>#REF!</v>
      </c>
      <c r="AI367" s="16">
        <f t="shared" si="339"/>
        <v>520</v>
      </c>
      <c r="AK367" s="3">
        <f t="shared" si="340"/>
        <v>365</v>
      </c>
      <c r="AL367" s="204">
        <f t="shared" si="341"/>
        <v>364</v>
      </c>
      <c r="AM367" s="46" t="s">
        <v>855</v>
      </c>
    </row>
    <row r="368" spans="1:47" ht="13.5" hidden="1" outlineLevel="1" x14ac:dyDescent="0.15">
      <c r="A368" s="26">
        <v>11023</v>
      </c>
      <c r="B368" s="20" t="s">
        <v>564</v>
      </c>
      <c r="C368" s="16">
        <v>600</v>
      </c>
      <c r="D368" s="3">
        <v>50</v>
      </c>
      <c r="E368" s="3">
        <v>15</v>
      </c>
      <c r="F368" s="103" t="s">
        <v>145</v>
      </c>
      <c r="G368" s="104" t="s">
        <v>759</v>
      </c>
      <c r="H368" s="104" t="s">
        <v>179</v>
      </c>
      <c r="I368" s="21">
        <f t="shared" si="323"/>
        <v>17940</v>
      </c>
      <c r="J368" s="3">
        <v>28500</v>
      </c>
      <c r="K368" s="15">
        <v>0.15</v>
      </c>
      <c r="L368" s="15"/>
      <c r="M368" s="58"/>
      <c r="N368" s="58">
        <v>0.03</v>
      </c>
      <c r="O368" s="92">
        <f t="shared" si="324"/>
        <v>79.431438127090303</v>
      </c>
      <c r="P368" s="92" t="e">
        <f t="shared" si="325"/>
        <v>#REF!</v>
      </c>
      <c r="Q368" s="92" t="e">
        <f t="shared" si="326"/>
        <v>#REF!</v>
      </c>
      <c r="R368" s="92">
        <f t="shared" si="327"/>
        <v>0</v>
      </c>
      <c r="S368" s="92" t="e">
        <f t="shared" si="328"/>
        <v>#REF!</v>
      </c>
      <c r="T368" s="3" t="e">
        <f>#REF!</f>
        <v>#REF!</v>
      </c>
      <c r="U368" s="3" t="e">
        <f>#REF!*D368</f>
        <v>#REF!</v>
      </c>
      <c r="V368" s="3">
        <f t="shared" si="329"/>
        <v>36</v>
      </c>
      <c r="W368" s="37" t="e">
        <f t="shared" si="330"/>
        <v>#REF!</v>
      </c>
      <c r="X368" s="60" t="e">
        <f>#REF!</f>
        <v>#REF!</v>
      </c>
      <c r="Y368" s="37" t="e">
        <f t="shared" si="331"/>
        <v>#REF!</v>
      </c>
      <c r="Z368" s="16" t="e">
        <f t="shared" si="332"/>
        <v>#REF!</v>
      </c>
      <c r="AA368" s="36" t="e">
        <f t="shared" si="333"/>
        <v>#REF!</v>
      </c>
      <c r="AC368" s="16" t="e">
        <f t="shared" si="334"/>
        <v>#REF!</v>
      </c>
      <c r="AD368" s="3" t="e">
        <f t="shared" si="335"/>
        <v>#REF!</v>
      </c>
      <c r="AE368" s="97" t="e">
        <f t="shared" si="335"/>
        <v>#REF!</v>
      </c>
      <c r="AF368" s="97" t="e">
        <f t="shared" si="336"/>
        <v>#REF!</v>
      </c>
      <c r="AG368" s="3" t="e">
        <f t="shared" si="337"/>
        <v>#REF!</v>
      </c>
      <c r="AH368" s="16" t="e">
        <f t="shared" si="338"/>
        <v>#REF!</v>
      </c>
      <c r="AI368" s="16">
        <f t="shared" si="339"/>
        <v>600</v>
      </c>
      <c r="AK368" s="3">
        <f t="shared" si="340"/>
        <v>420</v>
      </c>
      <c r="AL368" s="204">
        <f t="shared" si="341"/>
        <v>420</v>
      </c>
      <c r="AM368" s="46" t="s">
        <v>855</v>
      </c>
    </row>
    <row r="369" spans="1:47" ht="13.5" hidden="1" outlineLevel="1" x14ac:dyDescent="0.15">
      <c r="A369" s="26">
        <v>11013</v>
      </c>
      <c r="B369" s="20" t="s">
        <v>170</v>
      </c>
      <c r="C369" s="16">
        <v>360</v>
      </c>
      <c r="D369" s="3">
        <v>30</v>
      </c>
      <c r="E369" s="3">
        <v>7</v>
      </c>
      <c r="F369" s="103" t="s">
        <v>156</v>
      </c>
      <c r="G369" s="104">
        <v>219</v>
      </c>
      <c r="H369" s="104" t="s">
        <v>179</v>
      </c>
      <c r="I369" s="21">
        <f t="shared" si="323"/>
        <v>17940</v>
      </c>
      <c r="J369" s="3">
        <v>28500</v>
      </c>
      <c r="K369" s="15">
        <v>0.15</v>
      </c>
      <c r="L369" s="15"/>
      <c r="M369" s="58"/>
      <c r="N369" s="58">
        <v>0.03</v>
      </c>
      <c r="O369" s="92">
        <f t="shared" si="324"/>
        <v>47.658862876254183</v>
      </c>
      <c r="P369" s="92" t="e">
        <f t="shared" si="325"/>
        <v>#REF!</v>
      </c>
      <c r="Q369" s="92" t="e">
        <f t="shared" si="326"/>
        <v>#REF!</v>
      </c>
      <c r="R369" s="92">
        <f t="shared" si="327"/>
        <v>0</v>
      </c>
      <c r="S369" s="92" t="e">
        <f t="shared" si="328"/>
        <v>#REF!</v>
      </c>
      <c r="T369" s="3" t="e">
        <f>#REF!</f>
        <v>#REF!</v>
      </c>
      <c r="U369" s="3" t="e">
        <f>#REF!*D369</f>
        <v>#REF!</v>
      </c>
      <c r="V369" s="3">
        <f t="shared" si="329"/>
        <v>21.599999999999998</v>
      </c>
      <c r="W369" s="37" t="e">
        <f t="shared" si="330"/>
        <v>#REF!</v>
      </c>
      <c r="X369" s="60" t="e">
        <f>#REF!</f>
        <v>#REF!</v>
      </c>
      <c r="Y369" s="37" t="e">
        <f t="shared" si="331"/>
        <v>#REF!</v>
      </c>
      <c r="Z369" s="16" t="e">
        <f t="shared" si="332"/>
        <v>#REF!</v>
      </c>
      <c r="AA369" s="36" t="e">
        <f t="shared" si="333"/>
        <v>#REF!</v>
      </c>
      <c r="AC369" s="16" t="e">
        <f t="shared" si="334"/>
        <v>#REF!</v>
      </c>
      <c r="AD369" s="3" t="e">
        <f t="shared" si="335"/>
        <v>#REF!</v>
      </c>
      <c r="AE369" s="97" t="e">
        <f t="shared" si="335"/>
        <v>#REF!</v>
      </c>
      <c r="AF369" s="97" t="e">
        <f t="shared" si="336"/>
        <v>#REF!</v>
      </c>
      <c r="AG369" s="3" t="e">
        <f t="shared" si="337"/>
        <v>#REF!</v>
      </c>
      <c r="AH369" s="16" t="e">
        <f t="shared" si="338"/>
        <v>#REF!</v>
      </c>
      <c r="AI369" s="16">
        <f t="shared" si="339"/>
        <v>360</v>
      </c>
      <c r="AK369" s="3">
        <f t="shared" si="340"/>
        <v>255</v>
      </c>
      <c r="AL369" s="204">
        <f t="shared" si="341"/>
        <v>251.99999999999997</v>
      </c>
      <c r="AM369" s="46" t="s">
        <v>855</v>
      </c>
    </row>
    <row r="370" spans="1:47" s="120" customFormat="1" ht="25.5" hidden="1" outlineLevel="1" x14ac:dyDescent="0.15">
      <c r="A370" s="26">
        <v>11022</v>
      </c>
      <c r="B370" s="20" t="s">
        <v>258</v>
      </c>
      <c r="C370" s="16">
        <v>700</v>
      </c>
      <c r="D370" s="147">
        <v>60</v>
      </c>
      <c r="E370" s="147">
        <v>30</v>
      </c>
      <c r="F370" s="148" t="s">
        <v>142</v>
      </c>
      <c r="G370" s="149">
        <v>202</v>
      </c>
      <c r="H370" s="149" t="s">
        <v>179</v>
      </c>
      <c r="I370" s="150">
        <f t="shared" si="323"/>
        <v>17940</v>
      </c>
      <c r="J370" s="3">
        <v>28500</v>
      </c>
      <c r="K370" s="151">
        <v>0.15</v>
      </c>
      <c r="L370" s="151"/>
      <c r="M370" s="152"/>
      <c r="N370" s="152">
        <v>0.03</v>
      </c>
      <c r="O370" s="153">
        <f t="shared" si="324"/>
        <v>95.317725752508366</v>
      </c>
      <c r="P370" s="92" t="e">
        <f t="shared" si="325"/>
        <v>#REF!</v>
      </c>
      <c r="Q370" s="92" t="e">
        <f t="shared" si="326"/>
        <v>#REF!</v>
      </c>
      <c r="R370" s="153">
        <f t="shared" si="327"/>
        <v>0</v>
      </c>
      <c r="S370" s="153" t="e">
        <f t="shared" si="328"/>
        <v>#REF!</v>
      </c>
      <c r="T370" s="147" t="e">
        <f>#REF!</f>
        <v>#REF!</v>
      </c>
      <c r="U370" s="147" t="e">
        <f>#REF!*D370</f>
        <v>#REF!</v>
      </c>
      <c r="V370" s="147">
        <f t="shared" si="329"/>
        <v>42</v>
      </c>
      <c r="W370" s="154" t="e">
        <f t="shared" si="330"/>
        <v>#REF!</v>
      </c>
      <c r="X370" s="155" t="e">
        <f>#REF!</f>
        <v>#REF!</v>
      </c>
      <c r="Y370" s="154" t="e">
        <f t="shared" si="331"/>
        <v>#REF!</v>
      </c>
      <c r="Z370" s="146" t="e">
        <f t="shared" si="332"/>
        <v>#REF!</v>
      </c>
      <c r="AA370" s="156" t="e">
        <f t="shared" si="333"/>
        <v>#REF!</v>
      </c>
      <c r="AB370" s="157"/>
      <c r="AC370" s="146" t="e">
        <f t="shared" si="334"/>
        <v>#REF!</v>
      </c>
      <c r="AD370" s="147" t="e">
        <f t="shared" si="335"/>
        <v>#REF!</v>
      </c>
      <c r="AE370" s="97" t="e">
        <f t="shared" si="335"/>
        <v>#REF!</v>
      </c>
      <c r="AF370" s="97" t="e">
        <f t="shared" si="336"/>
        <v>#REF!</v>
      </c>
      <c r="AG370" s="147" t="e">
        <f t="shared" si="337"/>
        <v>#REF!</v>
      </c>
      <c r="AH370" s="146" t="e">
        <f t="shared" si="338"/>
        <v>#REF!</v>
      </c>
      <c r="AI370" s="146">
        <f t="shared" si="339"/>
        <v>700</v>
      </c>
      <c r="AK370" s="3">
        <f t="shared" si="340"/>
        <v>490</v>
      </c>
      <c r="AL370" s="204">
        <f t="shared" si="341"/>
        <v>489.99999999999994</v>
      </c>
      <c r="AM370" s="176" t="s">
        <v>861</v>
      </c>
      <c r="AN370" s="176"/>
      <c r="AQ370" s="173"/>
      <c r="AR370" s="167"/>
      <c r="AT370" s="173"/>
      <c r="AU370" s="167"/>
    </row>
    <row r="371" spans="1:47" s="120" customFormat="1" ht="25.5" hidden="1" outlineLevel="1" x14ac:dyDescent="0.15">
      <c r="A371" s="26" t="s">
        <v>371</v>
      </c>
      <c r="B371" s="20" t="s">
        <v>372</v>
      </c>
      <c r="C371" s="16">
        <v>150</v>
      </c>
      <c r="D371" s="147">
        <v>10</v>
      </c>
      <c r="E371" s="147">
        <v>7</v>
      </c>
      <c r="F371" s="148" t="s">
        <v>142</v>
      </c>
      <c r="G371" s="149">
        <v>202</v>
      </c>
      <c r="H371" s="149" t="s">
        <v>179</v>
      </c>
      <c r="I371" s="150">
        <f t="shared" si="323"/>
        <v>17940</v>
      </c>
      <c r="J371" s="3">
        <v>28500</v>
      </c>
      <c r="K371" s="151">
        <v>0.15</v>
      </c>
      <c r="L371" s="151"/>
      <c r="M371" s="152"/>
      <c r="N371" s="152">
        <v>0.03</v>
      </c>
      <c r="O371" s="153">
        <f t="shared" si="324"/>
        <v>15.88628762541806</v>
      </c>
      <c r="P371" s="92" t="e">
        <f t="shared" si="325"/>
        <v>#REF!</v>
      </c>
      <c r="Q371" s="92" t="e">
        <f t="shared" si="326"/>
        <v>#REF!</v>
      </c>
      <c r="R371" s="153">
        <f t="shared" si="327"/>
        <v>0</v>
      </c>
      <c r="S371" s="153" t="e">
        <f t="shared" si="328"/>
        <v>#REF!</v>
      </c>
      <c r="T371" s="147" t="e">
        <f>#REF!</f>
        <v>#REF!</v>
      </c>
      <c r="U371" s="147" t="e">
        <f>#REF!*D371</f>
        <v>#REF!</v>
      </c>
      <c r="V371" s="147">
        <f t="shared" si="329"/>
        <v>9</v>
      </c>
      <c r="W371" s="154" t="e">
        <f t="shared" si="330"/>
        <v>#REF!</v>
      </c>
      <c r="X371" s="155" t="e">
        <f>#REF!</f>
        <v>#REF!</v>
      </c>
      <c r="Y371" s="154" t="e">
        <f t="shared" si="331"/>
        <v>#REF!</v>
      </c>
      <c r="Z371" s="146" t="e">
        <f t="shared" si="332"/>
        <v>#REF!</v>
      </c>
      <c r="AA371" s="156" t="e">
        <f t="shared" si="333"/>
        <v>#REF!</v>
      </c>
      <c r="AB371" s="157"/>
      <c r="AC371" s="146" t="e">
        <f t="shared" si="334"/>
        <v>#REF!</v>
      </c>
      <c r="AD371" s="147" t="e">
        <f t="shared" si="335"/>
        <v>#REF!</v>
      </c>
      <c r="AE371" s="97" t="e">
        <f t="shared" si="335"/>
        <v>#REF!</v>
      </c>
      <c r="AF371" s="97" t="e">
        <f t="shared" si="336"/>
        <v>#REF!</v>
      </c>
      <c r="AG371" s="147" t="e">
        <f t="shared" si="337"/>
        <v>#REF!</v>
      </c>
      <c r="AH371" s="146" t="e">
        <f t="shared" si="338"/>
        <v>#REF!</v>
      </c>
      <c r="AI371" s="146">
        <f t="shared" si="339"/>
        <v>150</v>
      </c>
      <c r="AK371" s="3">
        <f t="shared" si="340"/>
        <v>105</v>
      </c>
      <c r="AL371" s="204">
        <f t="shared" si="341"/>
        <v>105</v>
      </c>
      <c r="AM371" s="176" t="s">
        <v>861</v>
      </c>
      <c r="AN371" s="176"/>
      <c r="AQ371" s="173"/>
      <c r="AR371" s="167"/>
      <c r="AT371" s="173"/>
      <c r="AU371" s="167"/>
    </row>
    <row r="372" spans="1:47" ht="13.5" hidden="1" outlineLevel="1" x14ac:dyDescent="0.15">
      <c r="A372" s="26">
        <v>11024</v>
      </c>
      <c r="B372" s="20" t="s">
        <v>495</v>
      </c>
      <c r="C372" s="16">
        <v>900</v>
      </c>
      <c r="D372" s="3"/>
      <c r="E372" s="3"/>
      <c r="F372" s="103"/>
      <c r="G372" s="104" t="s">
        <v>344</v>
      </c>
      <c r="H372" s="104" t="s">
        <v>344</v>
      </c>
      <c r="I372" s="21">
        <f t="shared" si="323"/>
        <v>17940</v>
      </c>
      <c r="J372" s="3">
        <v>0</v>
      </c>
      <c r="K372" s="15">
        <v>0.15</v>
      </c>
      <c r="L372" s="15"/>
      <c r="M372" s="58"/>
      <c r="N372" s="58">
        <v>0.03</v>
      </c>
      <c r="O372" s="92">
        <f t="shared" si="324"/>
        <v>0</v>
      </c>
      <c r="P372" s="92" t="e">
        <f t="shared" si="325"/>
        <v>#REF!</v>
      </c>
      <c r="Q372" s="92" t="e">
        <f t="shared" si="326"/>
        <v>#REF!</v>
      </c>
      <c r="R372" s="92">
        <f t="shared" si="327"/>
        <v>0</v>
      </c>
      <c r="S372" s="92" t="e">
        <f t="shared" si="328"/>
        <v>#REF!</v>
      </c>
      <c r="T372" s="3" t="e">
        <f>#REF!</f>
        <v>#REF!</v>
      </c>
      <c r="U372" s="3" t="e">
        <f>#REF!*D372</f>
        <v>#REF!</v>
      </c>
      <c r="V372" s="3">
        <f t="shared" si="329"/>
        <v>54</v>
      </c>
      <c r="W372" s="37" t="e">
        <f t="shared" si="330"/>
        <v>#REF!</v>
      </c>
      <c r="X372" s="60" t="e">
        <f>#REF!</f>
        <v>#REF!</v>
      </c>
      <c r="Y372" s="37" t="e">
        <f t="shared" ref="Y372:Y373" si="342">21000/I372*D372*X372</f>
        <v>#REF!</v>
      </c>
      <c r="Z372" s="16" t="e">
        <f t="shared" si="332"/>
        <v>#REF!</v>
      </c>
      <c r="AA372" s="36" t="e">
        <f t="shared" si="333"/>
        <v>#REF!</v>
      </c>
      <c r="AC372" s="16" t="e">
        <f t="shared" si="334"/>
        <v>#REF!</v>
      </c>
      <c r="AD372" s="3" t="e">
        <f t="shared" si="335"/>
        <v>#REF!</v>
      </c>
      <c r="AE372" s="97" t="e">
        <f t="shared" si="335"/>
        <v>#REF!</v>
      </c>
      <c r="AF372" s="97" t="e">
        <f t="shared" si="336"/>
        <v>#REF!</v>
      </c>
      <c r="AG372" s="3" t="e">
        <f t="shared" si="337"/>
        <v>#REF!</v>
      </c>
      <c r="AH372" s="16" t="e">
        <f t="shared" si="338"/>
        <v>#REF!</v>
      </c>
      <c r="AI372" s="16">
        <f t="shared" si="339"/>
        <v>900</v>
      </c>
      <c r="AK372" s="3" t="s">
        <v>40</v>
      </c>
      <c r="AL372" s="204"/>
    </row>
    <row r="373" spans="1:47" ht="13.5" hidden="1" outlineLevel="1" x14ac:dyDescent="0.15">
      <c r="A373" s="26">
        <v>11025</v>
      </c>
      <c r="B373" s="20" t="s">
        <v>494</v>
      </c>
      <c r="C373" s="16">
        <v>1000</v>
      </c>
      <c r="D373" s="3"/>
      <c r="E373" s="3"/>
      <c r="F373" s="103"/>
      <c r="G373" s="104" t="s">
        <v>344</v>
      </c>
      <c r="H373" s="104" t="s">
        <v>344</v>
      </c>
      <c r="I373" s="21">
        <f t="shared" si="323"/>
        <v>17940</v>
      </c>
      <c r="J373" s="3">
        <v>0</v>
      </c>
      <c r="K373" s="15">
        <v>0.15</v>
      </c>
      <c r="L373" s="15"/>
      <c r="M373" s="58"/>
      <c r="N373" s="58">
        <v>0.03</v>
      </c>
      <c r="O373" s="92">
        <f t="shared" si="324"/>
        <v>0</v>
      </c>
      <c r="P373" s="92" t="e">
        <f t="shared" si="325"/>
        <v>#REF!</v>
      </c>
      <c r="Q373" s="92" t="e">
        <f t="shared" si="326"/>
        <v>#REF!</v>
      </c>
      <c r="R373" s="92">
        <f t="shared" si="327"/>
        <v>0</v>
      </c>
      <c r="S373" s="92" t="e">
        <f t="shared" si="328"/>
        <v>#REF!</v>
      </c>
      <c r="T373" s="3" t="e">
        <f>#REF!</f>
        <v>#REF!</v>
      </c>
      <c r="U373" s="3" t="e">
        <f>#REF!*D373</f>
        <v>#REF!</v>
      </c>
      <c r="V373" s="3">
        <f t="shared" si="329"/>
        <v>60</v>
      </c>
      <c r="W373" s="37" t="e">
        <f t="shared" si="330"/>
        <v>#REF!</v>
      </c>
      <c r="X373" s="60" t="e">
        <f>#REF!</f>
        <v>#REF!</v>
      </c>
      <c r="Y373" s="37" t="e">
        <f t="shared" si="342"/>
        <v>#REF!</v>
      </c>
      <c r="Z373" s="16" t="e">
        <f t="shared" si="332"/>
        <v>#REF!</v>
      </c>
      <c r="AA373" s="36" t="e">
        <f t="shared" si="333"/>
        <v>#REF!</v>
      </c>
      <c r="AC373" s="16" t="e">
        <f t="shared" si="334"/>
        <v>#REF!</v>
      </c>
      <c r="AD373" s="3" t="e">
        <f t="shared" si="335"/>
        <v>#REF!</v>
      </c>
      <c r="AE373" s="97" t="e">
        <f t="shared" si="335"/>
        <v>#REF!</v>
      </c>
      <c r="AF373" s="97" t="e">
        <f t="shared" si="336"/>
        <v>#REF!</v>
      </c>
      <c r="AG373" s="3" t="e">
        <f t="shared" si="337"/>
        <v>#REF!</v>
      </c>
      <c r="AH373" s="16" t="e">
        <f t="shared" si="338"/>
        <v>#REF!</v>
      </c>
      <c r="AI373" s="16">
        <f t="shared" si="339"/>
        <v>1000</v>
      </c>
      <c r="AK373" s="3" t="s">
        <v>40</v>
      </c>
      <c r="AL373" s="204"/>
    </row>
    <row r="374" spans="1:47" ht="25.5" hidden="1" outlineLevel="1" x14ac:dyDescent="0.15">
      <c r="A374" s="26">
        <v>11026</v>
      </c>
      <c r="B374" s="20" t="s">
        <v>563</v>
      </c>
      <c r="C374" s="16">
        <v>700</v>
      </c>
      <c r="D374" s="3">
        <v>50</v>
      </c>
      <c r="E374" s="3">
        <v>15</v>
      </c>
      <c r="F374" s="103" t="s">
        <v>145</v>
      </c>
      <c r="G374" s="104" t="s">
        <v>759</v>
      </c>
      <c r="H374" s="104" t="s">
        <v>179</v>
      </c>
      <c r="I374" s="21">
        <f t="shared" si="323"/>
        <v>17940</v>
      </c>
      <c r="J374" s="3">
        <f>28500/2</f>
        <v>14250</v>
      </c>
      <c r="K374" s="15">
        <v>0.15</v>
      </c>
      <c r="L374" s="15"/>
      <c r="M374" s="58"/>
      <c r="N374" s="58">
        <v>0.03</v>
      </c>
      <c r="O374" s="92">
        <f t="shared" si="324"/>
        <v>39.715719063545151</v>
      </c>
      <c r="P374" s="92" t="e">
        <f t="shared" si="325"/>
        <v>#REF!</v>
      </c>
      <c r="Q374" s="92" t="e">
        <f t="shared" si="326"/>
        <v>#REF!</v>
      </c>
      <c r="R374" s="92">
        <f t="shared" si="327"/>
        <v>0</v>
      </c>
      <c r="S374" s="92" t="e">
        <f t="shared" si="328"/>
        <v>#REF!</v>
      </c>
      <c r="T374" s="3" t="e">
        <f>#REF!</f>
        <v>#REF!</v>
      </c>
      <c r="U374" s="3" t="e">
        <f>#REF!*D374</f>
        <v>#REF!</v>
      </c>
      <c r="V374" s="3">
        <f t="shared" si="329"/>
        <v>42</v>
      </c>
      <c r="W374" s="37" t="e">
        <f t="shared" si="330"/>
        <v>#REF!</v>
      </c>
      <c r="X374" s="60" t="e">
        <f>#REF!</f>
        <v>#REF!</v>
      </c>
      <c r="Y374" s="37" t="e">
        <f t="shared" si="331"/>
        <v>#REF!</v>
      </c>
      <c r="Z374" s="16" t="e">
        <f t="shared" si="332"/>
        <v>#REF!</v>
      </c>
      <c r="AA374" s="36" t="e">
        <f t="shared" si="333"/>
        <v>#REF!</v>
      </c>
      <c r="AC374" s="16" t="e">
        <f t="shared" si="334"/>
        <v>#REF!</v>
      </c>
      <c r="AD374" s="3" t="e">
        <f t="shared" si="335"/>
        <v>#REF!</v>
      </c>
      <c r="AE374" s="97" t="e">
        <f t="shared" si="335"/>
        <v>#REF!</v>
      </c>
      <c r="AF374" s="97" t="e">
        <f t="shared" si="336"/>
        <v>#REF!</v>
      </c>
      <c r="AG374" s="3" t="e">
        <f t="shared" si="337"/>
        <v>#REF!</v>
      </c>
      <c r="AH374" s="16" t="e">
        <f t="shared" si="338"/>
        <v>#REF!</v>
      </c>
      <c r="AI374" s="16">
        <f t="shared" si="339"/>
        <v>700</v>
      </c>
      <c r="AK374" s="3">
        <f>CEILING(AL374,5)</f>
        <v>490</v>
      </c>
      <c r="AL374" s="204">
        <f>C374*0.7</f>
        <v>489.99999999999994</v>
      </c>
      <c r="AM374" s="46" t="s">
        <v>855</v>
      </c>
    </row>
    <row r="375" spans="1:47" ht="13.5" hidden="1" outlineLevel="1" x14ac:dyDescent="0.15">
      <c r="A375" s="26">
        <v>18015</v>
      </c>
      <c r="B375" s="20" t="s">
        <v>777</v>
      </c>
      <c r="C375" s="16">
        <v>200</v>
      </c>
      <c r="D375" s="3">
        <v>30</v>
      </c>
      <c r="E375" s="3">
        <v>7</v>
      </c>
      <c r="F375" s="103" t="s">
        <v>156</v>
      </c>
      <c r="G375" s="104">
        <v>219</v>
      </c>
      <c r="H375" s="104" t="s">
        <v>179</v>
      </c>
      <c r="I375" s="21">
        <f t="shared" si="323"/>
        <v>17940</v>
      </c>
      <c r="J375" s="3">
        <v>28500</v>
      </c>
      <c r="K375" s="15">
        <v>0.15</v>
      </c>
      <c r="L375" s="15"/>
      <c r="M375" s="58"/>
      <c r="N375" s="58">
        <v>0.03</v>
      </c>
      <c r="O375" s="92">
        <f t="shared" si="324"/>
        <v>47.658862876254183</v>
      </c>
      <c r="P375" s="92" t="e">
        <f t="shared" si="325"/>
        <v>#REF!</v>
      </c>
      <c r="Q375" s="92" t="e">
        <f t="shared" si="326"/>
        <v>#REF!</v>
      </c>
      <c r="R375" s="92">
        <f t="shared" si="327"/>
        <v>0</v>
      </c>
      <c r="S375" s="92" t="e">
        <f t="shared" si="328"/>
        <v>#REF!</v>
      </c>
      <c r="T375" s="3" t="e">
        <f>#REF!</f>
        <v>#REF!</v>
      </c>
      <c r="U375" s="3" t="e">
        <f>#REF!*D375</f>
        <v>#REF!</v>
      </c>
      <c r="V375" s="3">
        <f t="shared" si="329"/>
        <v>12</v>
      </c>
      <c r="W375" s="37" t="e">
        <f t="shared" si="330"/>
        <v>#REF!</v>
      </c>
      <c r="X375" s="60" t="e">
        <f>#REF!</f>
        <v>#REF!</v>
      </c>
      <c r="Y375" s="37" t="e">
        <f t="shared" si="331"/>
        <v>#REF!</v>
      </c>
      <c r="Z375" s="16" t="e">
        <f t="shared" si="332"/>
        <v>#REF!</v>
      </c>
      <c r="AA375" s="36" t="e">
        <f t="shared" si="333"/>
        <v>#REF!</v>
      </c>
      <c r="AC375" s="16" t="e">
        <f t="shared" si="334"/>
        <v>#REF!</v>
      </c>
      <c r="AD375" s="3" t="e">
        <f t="shared" si="335"/>
        <v>#REF!</v>
      </c>
      <c r="AE375" s="97" t="e">
        <f t="shared" si="335"/>
        <v>#REF!</v>
      </c>
      <c r="AF375" s="97" t="e">
        <f t="shared" si="336"/>
        <v>#REF!</v>
      </c>
      <c r="AG375" s="3" t="e">
        <f t="shared" si="337"/>
        <v>#REF!</v>
      </c>
      <c r="AH375" s="16" t="e">
        <f t="shared" si="338"/>
        <v>#REF!</v>
      </c>
      <c r="AI375" s="16">
        <f t="shared" si="339"/>
        <v>200</v>
      </c>
      <c r="AK375" s="3" t="s">
        <v>40</v>
      </c>
      <c r="AL375" s="204"/>
      <c r="AM375" s="46" t="s">
        <v>855</v>
      </c>
    </row>
    <row r="376" spans="1:47" s="12" customFormat="1" ht="13.5" hidden="1" x14ac:dyDescent="0.15">
      <c r="A376" s="25">
        <v>12000</v>
      </c>
      <c r="B376" s="56" t="s">
        <v>73</v>
      </c>
      <c r="C376" s="199"/>
      <c r="D376" s="56"/>
      <c r="E376" s="56"/>
      <c r="F376" s="128"/>
      <c r="G376" s="137"/>
      <c r="H376" s="137"/>
      <c r="I376" s="5"/>
      <c r="J376" s="6"/>
      <c r="K376" s="7"/>
      <c r="L376" s="7"/>
      <c r="M376" s="7"/>
      <c r="N376" s="7"/>
      <c r="O376" s="8"/>
      <c r="P376" s="8"/>
      <c r="Q376" s="8"/>
      <c r="R376" s="8"/>
      <c r="S376" s="8"/>
      <c r="T376" s="6"/>
      <c r="U376" s="6"/>
      <c r="V376" s="6"/>
      <c r="W376" s="5"/>
      <c r="X376" s="5"/>
      <c r="Y376" s="5"/>
      <c r="Z376" s="5"/>
      <c r="AA376" s="10"/>
      <c r="AB376" s="11"/>
      <c r="AC376" s="199"/>
      <c r="AD376" s="57"/>
      <c r="AE376" s="96"/>
      <c r="AF376" s="96"/>
      <c r="AG376" s="57"/>
      <c r="AH376" s="199"/>
      <c r="AI376" s="199"/>
      <c r="AK376" s="57"/>
      <c r="AL376" s="204"/>
      <c r="AM376" s="180"/>
      <c r="AN376" s="180"/>
      <c r="AO376" s="182"/>
      <c r="AQ376" s="177"/>
      <c r="AR376" s="185"/>
      <c r="AT376" s="177"/>
      <c r="AU376" s="185"/>
    </row>
    <row r="377" spans="1:47" ht="38.25" hidden="1" outlineLevel="1" x14ac:dyDescent="0.15">
      <c r="A377" s="26">
        <v>12001</v>
      </c>
      <c r="B377" s="20" t="s">
        <v>124</v>
      </c>
      <c r="C377" s="16">
        <v>580</v>
      </c>
      <c r="D377" s="3">
        <v>60</v>
      </c>
      <c r="E377" s="3">
        <f>D377-10</f>
        <v>50</v>
      </c>
      <c r="F377" s="103" t="s">
        <v>144</v>
      </c>
      <c r="G377" s="104" t="s">
        <v>481</v>
      </c>
      <c r="H377" s="104" t="s">
        <v>812</v>
      </c>
      <c r="I377" s="21">
        <f t="shared" ref="I377:I419" si="343">((247*12)+(52*7)+(52*5))*60/12</f>
        <v>17940</v>
      </c>
      <c r="J377" s="3">
        <v>21000</v>
      </c>
      <c r="K377" s="15">
        <v>0.15</v>
      </c>
      <c r="L377" s="15">
        <v>0.2</v>
      </c>
      <c r="M377" s="58"/>
      <c r="N377" s="58">
        <v>0.03</v>
      </c>
      <c r="O377" s="92">
        <f t="shared" ref="O377:O419" si="344">J377/I377*D377</f>
        <v>70.234113712374594</v>
      </c>
      <c r="P377" s="92" t="e">
        <f t="shared" ref="P377:P441" si="345">(C377-T377-U377)*K377</f>
        <v>#REF!</v>
      </c>
      <c r="Q377" s="92" t="e">
        <f t="shared" ref="Q377:Q441" si="346">(C377-T377-U377)*L377</f>
        <v>#REF!</v>
      </c>
      <c r="R377" s="92">
        <f t="shared" ref="R377:R419" si="347">(C377*M377)</f>
        <v>0</v>
      </c>
      <c r="S377" s="92" t="e">
        <f t="shared" ref="S377:S419" si="348">(C377-T377-U377)*N377</f>
        <v>#REF!</v>
      </c>
      <c r="T377" s="3" t="e">
        <f>#REF!</f>
        <v>#REF!</v>
      </c>
      <c r="U377" s="3" t="e">
        <f>#REF!*D377</f>
        <v>#REF!</v>
      </c>
      <c r="V377" s="3">
        <f t="shared" ref="V377:V419" si="349">C377*0.06</f>
        <v>34.799999999999997</v>
      </c>
      <c r="W377" s="37" t="e">
        <f t="shared" ref="W377:W417" si="350">SUM(O377:V377)</f>
        <v>#REF!</v>
      </c>
      <c r="X377" s="60" t="e">
        <f>#REF!</f>
        <v>#REF!</v>
      </c>
      <c r="Y377" s="37" t="e">
        <f t="shared" ref="Y377:Y415" si="351">O377*X377</f>
        <v>#REF!</v>
      </c>
      <c r="Z377" s="16" t="e">
        <f t="shared" ref="Z377:Z419" si="352">W377+Y377</f>
        <v>#REF!</v>
      </c>
      <c r="AA377" s="36" t="e">
        <f t="shared" ref="AA377:AA419" si="353">(C377-Z377)/Z377</f>
        <v>#REF!</v>
      </c>
      <c r="AC377" s="16" t="e">
        <f t="shared" ref="AC377:AC419" si="354">AD377+AE377+AF377</f>
        <v>#REF!</v>
      </c>
      <c r="AD377" s="3" t="e">
        <f t="shared" ref="AD377:AE416" si="355">T377</f>
        <v>#REF!</v>
      </c>
      <c r="AE377" s="97" t="e">
        <f t="shared" si="355"/>
        <v>#REF!</v>
      </c>
      <c r="AF377" s="97" t="e">
        <f t="shared" ref="AF377:AF417" si="356">(C377-Z377)*0.15</f>
        <v>#REF!</v>
      </c>
      <c r="AG377" s="3" t="e">
        <f t="shared" ref="AG377:AG419" si="357">AE377+AF377</f>
        <v>#REF!</v>
      </c>
      <c r="AH377" s="16" t="e">
        <f t="shared" ref="AH377:AH419" si="358">AI377-AC377</f>
        <v>#REF!</v>
      </c>
      <c r="AI377" s="16">
        <f t="shared" ref="AI377:AI419" si="359">C377</f>
        <v>580</v>
      </c>
      <c r="AK377" s="3">
        <f t="shared" ref="AK377:AK402" si="360">CEILING(AL377,5)</f>
        <v>410</v>
      </c>
      <c r="AL377" s="204">
        <f t="shared" ref="AL377:AL402" si="361">C377*0.7</f>
        <v>406</v>
      </c>
    </row>
    <row r="378" spans="1:47" ht="25.5" hidden="1" outlineLevel="1" x14ac:dyDescent="0.15">
      <c r="A378" s="26">
        <v>12004</v>
      </c>
      <c r="B378" s="20" t="s">
        <v>248</v>
      </c>
      <c r="C378" s="16">
        <v>840</v>
      </c>
      <c r="D378" s="3">
        <v>50</v>
      </c>
      <c r="E378" s="3">
        <f>D378-10</f>
        <v>40</v>
      </c>
      <c r="F378" s="103" t="s">
        <v>144</v>
      </c>
      <c r="G378" s="104" t="s">
        <v>481</v>
      </c>
      <c r="H378" s="104" t="s">
        <v>812</v>
      </c>
      <c r="I378" s="21">
        <f t="shared" si="343"/>
        <v>17940</v>
      </c>
      <c r="J378" s="3">
        <v>21000</v>
      </c>
      <c r="K378" s="15">
        <v>0.15</v>
      </c>
      <c r="L378" s="15">
        <v>0.2</v>
      </c>
      <c r="M378" s="58"/>
      <c r="N378" s="58">
        <v>0.03</v>
      </c>
      <c r="O378" s="92">
        <f t="shared" si="344"/>
        <v>58.528428093645488</v>
      </c>
      <c r="P378" s="92" t="e">
        <f t="shared" si="345"/>
        <v>#REF!</v>
      </c>
      <c r="Q378" s="92" t="e">
        <f t="shared" si="346"/>
        <v>#REF!</v>
      </c>
      <c r="R378" s="92">
        <f t="shared" si="347"/>
        <v>0</v>
      </c>
      <c r="S378" s="92" t="e">
        <f t="shared" si="348"/>
        <v>#REF!</v>
      </c>
      <c r="T378" s="3" t="e">
        <f>#REF!</f>
        <v>#REF!</v>
      </c>
      <c r="U378" s="3" t="e">
        <f>#REF!*D378</f>
        <v>#REF!</v>
      </c>
      <c r="V378" s="3">
        <f t="shared" si="349"/>
        <v>50.4</v>
      </c>
      <c r="W378" s="37" t="e">
        <f t="shared" si="350"/>
        <v>#REF!</v>
      </c>
      <c r="X378" s="60" t="e">
        <f>#REF!</f>
        <v>#REF!</v>
      </c>
      <c r="Y378" s="37" t="e">
        <f t="shared" si="351"/>
        <v>#REF!</v>
      </c>
      <c r="Z378" s="16" t="e">
        <f t="shared" si="352"/>
        <v>#REF!</v>
      </c>
      <c r="AA378" s="36" t="e">
        <f t="shared" si="353"/>
        <v>#REF!</v>
      </c>
      <c r="AC378" s="16" t="e">
        <f t="shared" si="354"/>
        <v>#REF!</v>
      </c>
      <c r="AD378" s="3" t="e">
        <f t="shared" si="355"/>
        <v>#REF!</v>
      </c>
      <c r="AE378" s="97" t="e">
        <f t="shared" si="355"/>
        <v>#REF!</v>
      </c>
      <c r="AF378" s="97" t="e">
        <f t="shared" si="356"/>
        <v>#REF!</v>
      </c>
      <c r="AG378" s="3" t="e">
        <f t="shared" si="357"/>
        <v>#REF!</v>
      </c>
      <c r="AH378" s="16" t="e">
        <f t="shared" si="358"/>
        <v>#REF!</v>
      </c>
      <c r="AI378" s="16">
        <f t="shared" si="359"/>
        <v>840</v>
      </c>
      <c r="AK378" s="3">
        <f t="shared" si="360"/>
        <v>590</v>
      </c>
      <c r="AL378" s="204">
        <f t="shared" si="361"/>
        <v>588</v>
      </c>
    </row>
    <row r="379" spans="1:47" ht="13.5" hidden="1" outlineLevel="1" x14ac:dyDescent="0.15">
      <c r="A379" s="26">
        <v>12008</v>
      </c>
      <c r="B379" s="20" t="s">
        <v>125</v>
      </c>
      <c r="C379" s="16">
        <v>600</v>
      </c>
      <c r="D379" s="3">
        <v>20</v>
      </c>
      <c r="E379" s="3">
        <v>15</v>
      </c>
      <c r="F379" s="103" t="s">
        <v>139</v>
      </c>
      <c r="G379" s="104">
        <v>105</v>
      </c>
      <c r="H379" s="104" t="s">
        <v>179</v>
      </c>
      <c r="I379" s="21">
        <f t="shared" si="343"/>
        <v>17940</v>
      </c>
      <c r="J379" s="3">
        <v>28500</v>
      </c>
      <c r="K379" s="15">
        <v>0.15</v>
      </c>
      <c r="L379" s="15"/>
      <c r="M379" s="58"/>
      <c r="N379" s="58">
        <v>0.03</v>
      </c>
      <c r="O379" s="92">
        <f t="shared" si="344"/>
        <v>31.77257525083612</v>
      </c>
      <c r="P379" s="92" t="e">
        <f t="shared" si="345"/>
        <v>#REF!</v>
      </c>
      <c r="Q379" s="92" t="e">
        <f t="shared" si="346"/>
        <v>#REF!</v>
      </c>
      <c r="R379" s="92">
        <f t="shared" si="347"/>
        <v>0</v>
      </c>
      <c r="S379" s="92" t="e">
        <f t="shared" si="348"/>
        <v>#REF!</v>
      </c>
      <c r="T379" s="3" t="e">
        <f>#REF!</f>
        <v>#REF!</v>
      </c>
      <c r="U379" s="3" t="e">
        <f>#REF!*D379</f>
        <v>#REF!</v>
      </c>
      <c r="V379" s="3">
        <f t="shared" si="349"/>
        <v>36</v>
      </c>
      <c r="W379" s="37" t="e">
        <f t="shared" si="350"/>
        <v>#REF!</v>
      </c>
      <c r="X379" s="60" t="e">
        <f>#REF!</f>
        <v>#REF!</v>
      </c>
      <c r="Y379" s="37" t="e">
        <f t="shared" si="351"/>
        <v>#REF!</v>
      </c>
      <c r="Z379" s="16" t="e">
        <f t="shared" si="352"/>
        <v>#REF!</v>
      </c>
      <c r="AA379" s="36" t="e">
        <f t="shared" si="353"/>
        <v>#REF!</v>
      </c>
      <c r="AC379" s="16" t="e">
        <f t="shared" si="354"/>
        <v>#REF!</v>
      </c>
      <c r="AD379" s="3" t="e">
        <f t="shared" si="355"/>
        <v>#REF!</v>
      </c>
      <c r="AE379" s="97" t="e">
        <f t="shared" si="355"/>
        <v>#REF!</v>
      </c>
      <c r="AF379" s="97" t="e">
        <f t="shared" si="356"/>
        <v>#REF!</v>
      </c>
      <c r="AG379" s="3" t="e">
        <f t="shared" si="357"/>
        <v>#REF!</v>
      </c>
      <c r="AH379" s="16" t="e">
        <f t="shared" si="358"/>
        <v>#REF!</v>
      </c>
      <c r="AI379" s="16">
        <f t="shared" si="359"/>
        <v>600</v>
      </c>
      <c r="AK379" s="3">
        <f t="shared" si="360"/>
        <v>420</v>
      </c>
      <c r="AL379" s="204">
        <f t="shared" si="361"/>
        <v>420</v>
      </c>
      <c r="AM379" s="46" t="s">
        <v>855</v>
      </c>
    </row>
    <row r="380" spans="1:47" ht="25.5" hidden="1" outlineLevel="1" x14ac:dyDescent="0.15">
      <c r="A380" s="26">
        <v>12009</v>
      </c>
      <c r="B380" s="20" t="s">
        <v>815</v>
      </c>
      <c r="C380" s="16">
        <v>560</v>
      </c>
      <c r="D380" s="3">
        <v>40</v>
      </c>
      <c r="E380" s="3">
        <v>30</v>
      </c>
      <c r="F380" s="103" t="s">
        <v>155</v>
      </c>
      <c r="G380" s="104">
        <v>218</v>
      </c>
      <c r="H380" s="104" t="s">
        <v>179</v>
      </c>
      <c r="I380" s="21">
        <f t="shared" si="343"/>
        <v>17940</v>
      </c>
      <c r="J380" s="3">
        <v>28500</v>
      </c>
      <c r="K380" s="15">
        <v>0.15</v>
      </c>
      <c r="L380" s="15"/>
      <c r="M380" s="58"/>
      <c r="N380" s="58">
        <v>0.03</v>
      </c>
      <c r="O380" s="92">
        <f t="shared" si="344"/>
        <v>63.545150501672239</v>
      </c>
      <c r="P380" s="92" t="e">
        <f t="shared" si="345"/>
        <v>#REF!</v>
      </c>
      <c r="Q380" s="92" t="e">
        <f t="shared" si="346"/>
        <v>#REF!</v>
      </c>
      <c r="R380" s="92">
        <f t="shared" si="347"/>
        <v>0</v>
      </c>
      <c r="S380" s="92" t="e">
        <f t="shared" si="348"/>
        <v>#REF!</v>
      </c>
      <c r="T380" s="3" t="e">
        <f>#REF!</f>
        <v>#REF!</v>
      </c>
      <c r="U380" s="3" t="e">
        <f>#REF!*D380</f>
        <v>#REF!</v>
      </c>
      <c r="V380" s="3">
        <f t="shared" si="349"/>
        <v>33.6</v>
      </c>
      <c r="W380" s="37" t="e">
        <f t="shared" si="350"/>
        <v>#REF!</v>
      </c>
      <c r="X380" s="60" t="e">
        <f>#REF!</f>
        <v>#REF!</v>
      </c>
      <c r="Y380" s="37" t="e">
        <f t="shared" si="351"/>
        <v>#REF!</v>
      </c>
      <c r="Z380" s="16" t="e">
        <f t="shared" si="352"/>
        <v>#REF!</v>
      </c>
      <c r="AA380" s="36" t="e">
        <f t="shared" si="353"/>
        <v>#REF!</v>
      </c>
      <c r="AC380" s="16" t="e">
        <f t="shared" si="354"/>
        <v>#REF!</v>
      </c>
      <c r="AD380" s="3" t="e">
        <f t="shared" si="355"/>
        <v>#REF!</v>
      </c>
      <c r="AE380" s="97" t="e">
        <f t="shared" si="355"/>
        <v>#REF!</v>
      </c>
      <c r="AF380" s="97" t="e">
        <f t="shared" si="356"/>
        <v>#REF!</v>
      </c>
      <c r="AG380" s="3" t="e">
        <f t="shared" si="357"/>
        <v>#REF!</v>
      </c>
      <c r="AH380" s="16" t="e">
        <f t="shared" si="358"/>
        <v>#REF!</v>
      </c>
      <c r="AI380" s="16">
        <f t="shared" si="359"/>
        <v>560</v>
      </c>
      <c r="AK380" s="3">
        <f t="shared" si="360"/>
        <v>395</v>
      </c>
      <c r="AL380" s="204">
        <f t="shared" si="361"/>
        <v>392</v>
      </c>
      <c r="AM380" s="46" t="s">
        <v>855</v>
      </c>
    </row>
    <row r="381" spans="1:47" ht="25.5" hidden="1" outlineLevel="1" x14ac:dyDescent="0.15">
      <c r="A381" s="26">
        <v>12010</v>
      </c>
      <c r="B381" s="20" t="s">
        <v>815</v>
      </c>
      <c r="C381" s="16">
        <v>420</v>
      </c>
      <c r="D381" s="3">
        <v>25</v>
      </c>
      <c r="E381" s="3">
        <v>20</v>
      </c>
      <c r="F381" s="103" t="s">
        <v>172</v>
      </c>
      <c r="G381" s="104">
        <v>211</v>
      </c>
      <c r="H381" s="104" t="s">
        <v>179</v>
      </c>
      <c r="I381" s="21">
        <f t="shared" si="343"/>
        <v>17940</v>
      </c>
      <c r="J381" s="3">
        <v>28500</v>
      </c>
      <c r="K381" s="15">
        <v>0.15</v>
      </c>
      <c r="L381" s="15"/>
      <c r="M381" s="58"/>
      <c r="N381" s="58">
        <v>0.03</v>
      </c>
      <c r="O381" s="92">
        <f t="shared" si="344"/>
        <v>39.715719063545151</v>
      </c>
      <c r="P381" s="92" t="e">
        <f t="shared" si="345"/>
        <v>#REF!</v>
      </c>
      <c r="Q381" s="92" t="e">
        <f t="shared" si="346"/>
        <v>#REF!</v>
      </c>
      <c r="R381" s="92">
        <f t="shared" si="347"/>
        <v>0</v>
      </c>
      <c r="S381" s="92" t="e">
        <f t="shared" si="348"/>
        <v>#REF!</v>
      </c>
      <c r="T381" s="3" t="e">
        <f>#REF!</f>
        <v>#REF!</v>
      </c>
      <c r="U381" s="3" t="e">
        <f>#REF!*D381</f>
        <v>#REF!</v>
      </c>
      <c r="V381" s="3">
        <f t="shared" si="349"/>
        <v>25.2</v>
      </c>
      <c r="W381" s="37" t="e">
        <f t="shared" si="350"/>
        <v>#REF!</v>
      </c>
      <c r="X381" s="60" t="e">
        <f>#REF!</f>
        <v>#REF!</v>
      </c>
      <c r="Y381" s="37" t="e">
        <f t="shared" si="351"/>
        <v>#REF!</v>
      </c>
      <c r="Z381" s="16" t="e">
        <f t="shared" si="352"/>
        <v>#REF!</v>
      </c>
      <c r="AA381" s="36" t="e">
        <f t="shared" si="353"/>
        <v>#REF!</v>
      </c>
      <c r="AC381" s="16" t="e">
        <f t="shared" si="354"/>
        <v>#REF!</v>
      </c>
      <c r="AD381" s="3" t="e">
        <f t="shared" si="355"/>
        <v>#REF!</v>
      </c>
      <c r="AE381" s="97" t="e">
        <f t="shared" si="355"/>
        <v>#REF!</v>
      </c>
      <c r="AF381" s="97" t="e">
        <f t="shared" si="356"/>
        <v>#REF!</v>
      </c>
      <c r="AG381" s="3" t="e">
        <f t="shared" si="357"/>
        <v>#REF!</v>
      </c>
      <c r="AH381" s="16" t="e">
        <f t="shared" si="358"/>
        <v>#REF!</v>
      </c>
      <c r="AI381" s="16">
        <f t="shared" si="359"/>
        <v>420</v>
      </c>
      <c r="AK381" s="3">
        <f t="shared" si="360"/>
        <v>295</v>
      </c>
      <c r="AL381" s="204">
        <f t="shared" si="361"/>
        <v>294</v>
      </c>
      <c r="AM381" s="46" t="s">
        <v>855</v>
      </c>
    </row>
    <row r="382" spans="1:47" ht="13.5" hidden="1" outlineLevel="1" x14ac:dyDescent="0.15">
      <c r="A382" s="26">
        <v>12011</v>
      </c>
      <c r="B382" s="20" t="s">
        <v>126</v>
      </c>
      <c r="C382" s="16">
        <v>420</v>
      </c>
      <c r="D382" s="3">
        <v>25</v>
      </c>
      <c r="E382" s="3">
        <v>20</v>
      </c>
      <c r="F382" s="103" t="s">
        <v>147</v>
      </c>
      <c r="G382" s="104">
        <v>211</v>
      </c>
      <c r="H382" s="104" t="s">
        <v>179</v>
      </c>
      <c r="I382" s="21">
        <f t="shared" si="343"/>
        <v>17940</v>
      </c>
      <c r="J382" s="3">
        <v>28500</v>
      </c>
      <c r="K382" s="15">
        <v>0.15</v>
      </c>
      <c r="L382" s="15"/>
      <c r="M382" s="58"/>
      <c r="N382" s="58">
        <v>0.03</v>
      </c>
      <c r="O382" s="92">
        <f t="shared" si="344"/>
        <v>39.715719063545151</v>
      </c>
      <c r="P382" s="92" t="e">
        <f t="shared" si="345"/>
        <v>#REF!</v>
      </c>
      <c r="Q382" s="92" t="e">
        <f t="shared" si="346"/>
        <v>#REF!</v>
      </c>
      <c r="R382" s="92">
        <f t="shared" si="347"/>
        <v>0</v>
      </c>
      <c r="S382" s="92" t="e">
        <f t="shared" si="348"/>
        <v>#REF!</v>
      </c>
      <c r="T382" s="3" t="e">
        <f>#REF!</f>
        <v>#REF!</v>
      </c>
      <c r="U382" s="3" t="e">
        <f>#REF!*D382</f>
        <v>#REF!</v>
      </c>
      <c r="V382" s="3">
        <f t="shared" si="349"/>
        <v>25.2</v>
      </c>
      <c r="W382" s="37" t="e">
        <f t="shared" si="350"/>
        <v>#REF!</v>
      </c>
      <c r="X382" s="60" t="e">
        <f>#REF!</f>
        <v>#REF!</v>
      </c>
      <c r="Y382" s="37" t="e">
        <f t="shared" si="351"/>
        <v>#REF!</v>
      </c>
      <c r="Z382" s="16" t="e">
        <f t="shared" si="352"/>
        <v>#REF!</v>
      </c>
      <c r="AA382" s="36" t="e">
        <f t="shared" si="353"/>
        <v>#REF!</v>
      </c>
      <c r="AC382" s="16" t="e">
        <f t="shared" si="354"/>
        <v>#REF!</v>
      </c>
      <c r="AD382" s="3" t="e">
        <f t="shared" si="355"/>
        <v>#REF!</v>
      </c>
      <c r="AE382" s="97" t="e">
        <f t="shared" si="355"/>
        <v>#REF!</v>
      </c>
      <c r="AF382" s="97" t="e">
        <f t="shared" si="356"/>
        <v>#REF!</v>
      </c>
      <c r="AG382" s="3" t="e">
        <f t="shared" si="357"/>
        <v>#REF!</v>
      </c>
      <c r="AH382" s="16" t="e">
        <f t="shared" si="358"/>
        <v>#REF!</v>
      </c>
      <c r="AI382" s="16">
        <f t="shared" si="359"/>
        <v>420</v>
      </c>
      <c r="AK382" s="3">
        <f t="shared" si="360"/>
        <v>295</v>
      </c>
      <c r="AL382" s="204">
        <f t="shared" si="361"/>
        <v>294</v>
      </c>
      <c r="AM382" s="46" t="s">
        <v>855</v>
      </c>
    </row>
    <row r="383" spans="1:47" ht="13.5" hidden="1" outlineLevel="1" x14ac:dyDescent="0.15">
      <c r="A383" s="26">
        <v>12012</v>
      </c>
      <c r="B383" s="20" t="s">
        <v>127</v>
      </c>
      <c r="C383" s="16">
        <v>540</v>
      </c>
      <c r="D383" s="3">
        <v>35</v>
      </c>
      <c r="E383" s="3">
        <v>30</v>
      </c>
      <c r="F383" s="103" t="s">
        <v>147</v>
      </c>
      <c r="G383" s="104">
        <v>211</v>
      </c>
      <c r="H383" s="104" t="s">
        <v>179</v>
      </c>
      <c r="I383" s="21">
        <f t="shared" si="343"/>
        <v>17940</v>
      </c>
      <c r="J383" s="3">
        <v>28500</v>
      </c>
      <c r="K383" s="15">
        <v>0.15</v>
      </c>
      <c r="L383" s="15"/>
      <c r="M383" s="58"/>
      <c r="N383" s="58">
        <v>0.03</v>
      </c>
      <c r="O383" s="92">
        <f t="shared" si="344"/>
        <v>55.602006688963215</v>
      </c>
      <c r="P383" s="92" t="e">
        <f t="shared" si="345"/>
        <v>#REF!</v>
      </c>
      <c r="Q383" s="92" t="e">
        <f t="shared" si="346"/>
        <v>#REF!</v>
      </c>
      <c r="R383" s="92">
        <f t="shared" si="347"/>
        <v>0</v>
      </c>
      <c r="S383" s="92" t="e">
        <f t="shared" si="348"/>
        <v>#REF!</v>
      </c>
      <c r="T383" s="3" t="e">
        <f>#REF!</f>
        <v>#REF!</v>
      </c>
      <c r="U383" s="3" t="e">
        <f>#REF!*D383</f>
        <v>#REF!</v>
      </c>
      <c r="V383" s="3">
        <f t="shared" si="349"/>
        <v>32.4</v>
      </c>
      <c r="W383" s="37" t="e">
        <f t="shared" si="350"/>
        <v>#REF!</v>
      </c>
      <c r="X383" s="60" t="e">
        <f>#REF!</f>
        <v>#REF!</v>
      </c>
      <c r="Y383" s="37" t="e">
        <f t="shared" si="351"/>
        <v>#REF!</v>
      </c>
      <c r="Z383" s="16" t="e">
        <f t="shared" si="352"/>
        <v>#REF!</v>
      </c>
      <c r="AA383" s="36" t="e">
        <f t="shared" si="353"/>
        <v>#REF!</v>
      </c>
      <c r="AC383" s="16" t="e">
        <f t="shared" si="354"/>
        <v>#REF!</v>
      </c>
      <c r="AD383" s="3" t="e">
        <f t="shared" si="355"/>
        <v>#REF!</v>
      </c>
      <c r="AE383" s="97" t="e">
        <f t="shared" si="355"/>
        <v>#REF!</v>
      </c>
      <c r="AF383" s="97" t="e">
        <f t="shared" si="356"/>
        <v>#REF!</v>
      </c>
      <c r="AG383" s="3" t="e">
        <f t="shared" si="357"/>
        <v>#REF!</v>
      </c>
      <c r="AH383" s="16" t="e">
        <f t="shared" si="358"/>
        <v>#REF!</v>
      </c>
      <c r="AI383" s="16">
        <f t="shared" si="359"/>
        <v>540</v>
      </c>
      <c r="AK383" s="3">
        <f t="shared" si="360"/>
        <v>380</v>
      </c>
      <c r="AL383" s="204">
        <f t="shared" si="361"/>
        <v>378</v>
      </c>
      <c r="AM383" s="46" t="s">
        <v>855</v>
      </c>
    </row>
    <row r="384" spans="1:47" ht="25.5" hidden="1" outlineLevel="1" x14ac:dyDescent="0.15">
      <c r="A384" s="26">
        <v>12013</v>
      </c>
      <c r="B384" s="20" t="s">
        <v>249</v>
      </c>
      <c r="C384" s="16">
        <v>780</v>
      </c>
      <c r="D384" s="3">
        <v>40</v>
      </c>
      <c r="E384" s="3">
        <v>30</v>
      </c>
      <c r="F384" s="103" t="s">
        <v>147</v>
      </c>
      <c r="G384" s="104">
        <v>211</v>
      </c>
      <c r="H384" s="104" t="s">
        <v>179</v>
      </c>
      <c r="I384" s="21">
        <f t="shared" si="343"/>
        <v>17940</v>
      </c>
      <c r="J384" s="3">
        <v>28500</v>
      </c>
      <c r="K384" s="15">
        <v>0.15</v>
      </c>
      <c r="L384" s="15"/>
      <c r="M384" s="58"/>
      <c r="N384" s="58">
        <v>0.03</v>
      </c>
      <c r="O384" s="92">
        <f t="shared" si="344"/>
        <v>63.545150501672239</v>
      </c>
      <c r="P384" s="92" t="e">
        <f t="shared" si="345"/>
        <v>#REF!</v>
      </c>
      <c r="Q384" s="92" t="e">
        <f t="shared" si="346"/>
        <v>#REF!</v>
      </c>
      <c r="R384" s="92">
        <f t="shared" si="347"/>
        <v>0</v>
      </c>
      <c r="S384" s="92" t="e">
        <f t="shared" si="348"/>
        <v>#REF!</v>
      </c>
      <c r="T384" s="3" t="e">
        <f>#REF!</f>
        <v>#REF!</v>
      </c>
      <c r="U384" s="3" t="e">
        <f>#REF!*D384</f>
        <v>#REF!</v>
      </c>
      <c r="V384" s="3">
        <f t="shared" si="349"/>
        <v>46.8</v>
      </c>
      <c r="W384" s="37" t="e">
        <f t="shared" si="350"/>
        <v>#REF!</v>
      </c>
      <c r="X384" s="60" t="e">
        <f>#REF!</f>
        <v>#REF!</v>
      </c>
      <c r="Y384" s="37" t="e">
        <f t="shared" si="351"/>
        <v>#REF!</v>
      </c>
      <c r="Z384" s="16" t="e">
        <f t="shared" si="352"/>
        <v>#REF!</v>
      </c>
      <c r="AA384" s="36" t="e">
        <f t="shared" si="353"/>
        <v>#REF!</v>
      </c>
      <c r="AC384" s="16" t="e">
        <f t="shared" si="354"/>
        <v>#REF!</v>
      </c>
      <c r="AD384" s="3" t="e">
        <f t="shared" si="355"/>
        <v>#REF!</v>
      </c>
      <c r="AE384" s="97" t="e">
        <f t="shared" si="355"/>
        <v>#REF!</v>
      </c>
      <c r="AF384" s="97" t="e">
        <f t="shared" si="356"/>
        <v>#REF!</v>
      </c>
      <c r="AG384" s="3" t="e">
        <f t="shared" si="357"/>
        <v>#REF!</v>
      </c>
      <c r="AH384" s="16" t="e">
        <f t="shared" si="358"/>
        <v>#REF!</v>
      </c>
      <c r="AI384" s="16">
        <f t="shared" si="359"/>
        <v>780</v>
      </c>
      <c r="AK384" s="3">
        <f t="shared" si="360"/>
        <v>550</v>
      </c>
      <c r="AL384" s="204">
        <f t="shared" si="361"/>
        <v>546</v>
      </c>
      <c r="AM384" s="46" t="s">
        <v>855</v>
      </c>
    </row>
    <row r="385" spans="1:39" ht="13.5" hidden="1" outlineLevel="1" x14ac:dyDescent="0.15">
      <c r="A385" s="26">
        <v>12014</v>
      </c>
      <c r="B385" s="20" t="s">
        <v>128</v>
      </c>
      <c r="C385" s="16">
        <v>820</v>
      </c>
      <c r="D385" s="3">
        <v>30</v>
      </c>
      <c r="E385" s="3">
        <v>10</v>
      </c>
      <c r="F385" s="103" t="s">
        <v>165</v>
      </c>
      <c r="G385" s="104" t="s">
        <v>393</v>
      </c>
      <c r="H385" s="104" t="s">
        <v>179</v>
      </c>
      <c r="I385" s="21">
        <f t="shared" si="343"/>
        <v>17940</v>
      </c>
      <c r="J385" s="3">
        <v>28500</v>
      </c>
      <c r="K385" s="15">
        <v>0.15</v>
      </c>
      <c r="L385" s="15"/>
      <c r="M385" s="58"/>
      <c r="N385" s="58">
        <v>0.03</v>
      </c>
      <c r="O385" s="92">
        <f t="shared" si="344"/>
        <v>47.658862876254183</v>
      </c>
      <c r="P385" s="92" t="e">
        <f t="shared" si="345"/>
        <v>#REF!</v>
      </c>
      <c r="Q385" s="92" t="e">
        <f t="shared" si="346"/>
        <v>#REF!</v>
      </c>
      <c r="R385" s="92">
        <f t="shared" si="347"/>
        <v>0</v>
      </c>
      <c r="S385" s="92" t="e">
        <f t="shared" si="348"/>
        <v>#REF!</v>
      </c>
      <c r="T385" s="3" t="e">
        <f>#REF!</f>
        <v>#REF!</v>
      </c>
      <c r="U385" s="3" t="e">
        <f>#REF!*D385</f>
        <v>#REF!</v>
      </c>
      <c r="V385" s="3">
        <f t="shared" si="349"/>
        <v>49.199999999999996</v>
      </c>
      <c r="W385" s="37" t="e">
        <f t="shared" si="350"/>
        <v>#REF!</v>
      </c>
      <c r="X385" s="60" t="e">
        <f>#REF!</f>
        <v>#REF!</v>
      </c>
      <c r="Y385" s="37" t="e">
        <f t="shared" si="351"/>
        <v>#REF!</v>
      </c>
      <c r="Z385" s="16" t="e">
        <f t="shared" si="352"/>
        <v>#REF!</v>
      </c>
      <c r="AA385" s="36" t="e">
        <f t="shared" si="353"/>
        <v>#REF!</v>
      </c>
      <c r="AC385" s="16" t="e">
        <f t="shared" si="354"/>
        <v>#REF!</v>
      </c>
      <c r="AD385" s="3" t="e">
        <f t="shared" si="355"/>
        <v>#REF!</v>
      </c>
      <c r="AE385" s="97" t="e">
        <f t="shared" si="355"/>
        <v>#REF!</v>
      </c>
      <c r="AF385" s="97" t="e">
        <f t="shared" si="356"/>
        <v>#REF!</v>
      </c>
      <c r="AG385" s="3" t="e">
        <f t="shared" si="357"/>
        <v>#REF!</v>
      </c>
      <c r="AH385" s="16" t="e">
        <f t="shared" si="358"/>
        <v>#REF!</v>
      </c>
      <c r="AI385" s="16">
        <f t="shared" si="359"/>
        <v>820</v>
      </c>
      <c r="AK385" s="3">
        <f t="shared" si="360"/>
        <v>575</v>
      </c>
      <c r="AL385" s="204">
        <f t="shared" si="361"/>
        <v>574</v>
      </c>
      <c r="AM385" s="46" t="s">
        <v>855</v>
      </c>
    </row>
    <row r="386" spans="1:39" ht="13.5" hidden="1" outlineLevel="1" x14ac:dyDescent="0.15">
      <c r="A386" s="26">
        <v>12015</v>
      </c>
      <c r="B386" s="20" t="s">
        <v>250</v>
      </c>
      <c r="C386" s="16">
        <v>280</v>
      </c>
      <c r="D386" s="3">
        <v>15</v>
      </c>
      <c r="E386" s="3">
        <v>10</v>
      </c>
      <c r="F386" s="103" t="s">
        <v>146</v>
      </c>
      <c r="G386" s="104">
        <v>211</v>
      </c>
      <c r="H386" s="104" t="s">
        <v>179</v>
      </c>
      <c r="I386" s="21">
        <f t="shared" si="343"/>
        <v>17940</v>
      </c>
      <c r="J386" s="3">
        <v>28500</v>
      </c>
      <c r="K386" s="15">
        <v>0.15</v>
      </c>
      <c r="L386" s="15"/>
      <c r="M386" s="58"/>
      <c r="N386" s="58">
        <v>0.03</v>
      </c>
      <c r="O386" s="92">
        <f t="shared" si="344"/>
        <v>23.829431438127092</v>
      </c>
      <c r="P386" s="92" t="e">
        <f t="shared" si="345"/>
        <v>#REF!</v>
      </c>
      <c r="Q386" s="92" t="e">
        <f t="shared" si="346"/>
        <v>#REF!</v>
      </c>
      <c r="R386" s="92">
        <f t="shared" si="347"/>
        <v>0</v>
      </c>
      <c r="S386" s="92" t="e">
        <f t="shared" si="348"/>
        <v>#REF!</v>
      </c>
      <c r="T386" s="3" t="e">
        <f>#REF!</f>
        <v>#REF!</v>
      </c>
      <c r="U386" s="3" t="e">
        <f>#REF!*D386</f>
        <v>#REF!</v>
      </c>
      <c r="V386" s="3">
        <f t="shared" si="349"/>
        <v>16.8</v>
      </c>
      <c r="W386" s="37" t="e">
        <f t="shared" si="350"/>
        <v>#REF!</v>
      </c>
      <c r="X386" s="60" t="e">
        <f>#REF!</f>
        <v>#REF!</v>
      </c>
      <c r="Y386" s="37" t="e">
        <f t="shared" si="351"/>
        <v>#REF!</v>
      </c>
      <c r="Z386" s="16" t="e">
        <f t="shared" si="352"/>
        <v>#REF!</v>
      </c>
      <c r="AA386" s="36" t="e">
        <f t="shared" si="353"/>
        <v>#REF!</v>
      </c>
      <c r="AC386" s="16" t="e">
        <f t="shared" si="354"/>
        <v>#REF!</v>
      </c>
      <c r="AD386" s="3" t="e">
        <f t="shared" si="355"/>
        <v>#REF!</v>
      </c>
      <c r="AE386" s="97" t="e">
        <f t="shared" si="355"/>
        <v>#REF!</v>
      </c>
      <c r="AF386" s="97" t="e">
        <f t="shared" si="356"/>
        <v>#REF!</v>
      </c>
      <c r="AG386" s="3" t="e">
        <f t="shared" si="357"/>
        <v>#REF!</v>
      </c>
      <c r="AH386" s="16" t="e">
        <f t="shared" si="358"/>
        <v>#REF!</v>
      </c>
      <c r="AI386" s="16">
        <f t="shared" si="359"/>
        <v>280</v>
      </c>
      <c r="AK386" s="3">
        <f t="shared" si="360"/>
        <v>200</v>
      </c>
      <c r="AL386" s="204">
        <f t="shared" si="361"/>
        <v>196</v>
      </c>
      <c r="AM386" s="46" t="s">
        <v>855</v>
      </c>
    </row>
    <row r="387" spans="1:39" ht="13.5" hidden="1" outlineLevel="1" x14ac:dyDescent="0.15">
      <c r="A387" s="26">
        <v>12016</v>
      </c>
      <c r="B387" s="20" t="s">
        <v>202</v>
      </c>
      <c r="C387" s="16">
        <v>440</v>
      </c>
      <c r="D387" s="3">
        <v>30</v>
      </c>
      <c r="E387" s="3">
        <v>25</v>
      </c>
      <c r="F387" s="103" t="s">
        <v>150</v>
      </c>
      <c r="G387" s="104">
        <v>211</v>
      </c>
      <c r="H387" s="104" t="s">
        <v>179</v>
      </c>
      <c r="I387" s="21">
        <f t="shared" si="343"/>
        <v>17940</v>
      </c>
      <c r="J387" s="3">
        <v>28500</v>
      </c>
      <c r="K387" s="15">
        <v>0.15</v>
      </c>
      <c r="L387" s="15"/>
      <c r="M387" s="58"/>
      <c r="N387" s="58">
        <v>0.03</v>
      </c>
      <c r="O387" s="92">
        <f t="shared" si="344"/>
        <v>47.658862876254183</v>
      </c>
      <c r="P387" s="92" t="e">
        <f t="shared" si="345"/>
        <v>#REF!</v>
      </c>
      <c r="Q387" s="92" t="e">
        <f t="shared" si="346"/>
        <v>#REF!</v>
      </c>
      <c r="R387" s="92">
        <f t="shared" si="347"/>
        <v>0</v>
      </c>
      <c r="S387" s="92" t="e">
        <f t="shared" si="348"/>
        <v>#REF!</v>
      </c>
      <c r="T387" s="3" t="e">
        <f>#REF!</f>
        <v>#REF!</v>
      </c>
      <c r="U387" s="3" t="e">
        <f>#REF!*D387</f>
        <v>#REF!</v>
      </c>
      <c r="V387" s="3">
        <f t="shared" si="349"/>
        <v>26.4</v>
      </c>
      <c r="W387" s="37" t="e">
        <f t="shared" si="350"/>
        <v>#REF!</v>
      </c>
      <c r="X387" s="60" t="e">
        <f>#REF!</f>
        <v>#REF!</v>
      </c>
      <c r="Y387" s="37" t="e">
        <f t="shared" si="351"/>
        <v>#REF!</v>
      </c>
      <c r="Z387" s="16" t="e">
        <f t="shared" si="352"/>
        <v>#REF!</v>
      </c>
      <c r="AA387" s="36" t="e">
        <f t="shared" si="353"/>
        <v>#REF!</v>
      </c>
      <c r="AC387" s="16" t="e">
        <f t="shared" si="354"/>
        <v>#REF!</v>
      </c>
      <c r="AD387" s="3" t="e">
        <f t="shared" si="355"/>
        <v>#REF!</v>
      </c>
      <c r="AE387" s="97" t="e">
        <f t="shared" si="355"/>
        <v>#REF!</v>
      </c>
      <c r="AF387" s="97" t="e">
        <f t="shared" si="356"/>
        <v>#REF!</v>
      </c>
      <c r="AG387" s="3" t="e">
        <f t="shared" si="357"/>
        <v>#REF!</v>
      </c>
      <c r="AH387" s="16" t="e">
        <f t="shared" si="358"/>
        <v>#REF!</v>
      </c>
      <c r="AI387" s="16">
        <f t="shared" si="359"/>
        <v>440</v>
      </c>
      <c r="AK387" s="3">
        <f t="shared" si="360"/>
        <v>310</v>
      </c>
      <c r="AL387" s="204">
        <f t="shared" si="361"/>
        <v>308</v>
      </c>
      <c r="AM387" s="46" t="s">
        <v>855</v>
      </c>
    </row>
    <row r="388" spans="1:39" ht="25.5" hidden="1" outlineLevel="1" x14ac:dyDescent="0.15">
      <c r="A388" s="26">
        <v>12085</v>
      </c>
      <c r="B388" s="20" t="s">
        <v>816</v>
      </c>
      <c r="C388" s="16">
        <v>440</v>
      </c>
      <c r="D388" s="3">
        <v>30</v>
      </c>
      <c r="E388" s="3">
        <v>20</v>
      </c>
      <c r="F388" s="103" t="s">
        <v>150</v>
      </c>
      <c r="G388" s="104">
        <v>211</v>
      </c>
      <c r="H388" s="104" t="s">
        <v>179</v>
      </c>
      <c r="I388" s="21">
        <f t="shared" si="343"/>
        <v>17940</v>
      </c>
      <c r="J388" s="3">
        <v>28500</v>
      </c>
      <c r="K388" s="15">
        <v>0.15</v>
      </c>
      <c r="L388" s="15"/>
      <c r="M388" s="58"/>
      <c r="N388" s="58">
        <v>0.03</v>
      </c>
      <c r="O388" s="92">
        <f t="shared" si="344"/>
        <v>47.658862876254183</v>
      </c>
      <c r="P388" s="92" t="e">
        <f t="shared" si="345"/>
        <v>#REF!</v>
      </c>
      <c r="Q388" s="92" t="e">
        <f t="shared" si="346"/>
        <v>#REF!</v>
      </c>
      <c r="R388" s="92">
        <f t="shared" si="347"/>
        <v>0</v>
      </c>
      <c r="S388" s="92" t="e">
        <f t="shared" si="348"/>
        <v>#REF!</v>
      </c>
      <c r="T388" s="3" t="e">
        <f>#REF!</f>
        <v>#REF!</v>
      </c>
      <c r="U388" s="3" t="e">
        <f>#REF!*D388</f>
        <v>#REF!</v>
      </c>
      <c r="V388" s="3">
        <f t="shared" si="349"/>
        <v>26.4</v>
      </c>
      <c r="W388" s="37" t="e">
        <f t="shared" si="350"/>
        <v>#REF!</v>
      </c>
      <c r="X388" s="60" t="e">
        <f>#REF!</f>
        <v>#REF!</v>
      </c>
      <c r="Y388" s="37" t="e">
        <f t="shared" si="351"/>
        <v>#REF!</v>
      </c>
      <c r="Z388" s="16" t="e">
        <f t="shared" si="352"/>
        <v>#REF!</v>
      </c>
      <c r="AA388" s="36" t="e">
        <f t="shared" si="353"/>
        <v>#REF!</v>
      </c>
      <c r="AC388" s="16" t="e">
        <f t="shared" si="354"/>
        <v>#REF!</v>
      </c>
      <c r="AD388" s="3" t="e">
        <f t="shared" si="355"/>
        <v>#REF!</v>
      </c>
      <c r="AE388" s="97" t="e">
        <f t="shared" si="355"/>
        <v>#REF!</v>
      </c>
      <c r="AF388" s="97" t="e">
        <f t="shared" si="356"/>
        <v>#REF!</v>
      </c>
      <c r="AG388" s="3" t="e">
        <f t="shared" si="357"/>
        <v>#REF!</v>
      </c>
      <c r="AH388" s="16" t="e">
        <f t="shared" si="358"/>
        <v>#REF!</v>
      </c>
      <c r="AI388" s="16">
        <f t="shared" si="359"/>
        <v>440</v>
      </c>
      <c r="AK388" s="3">
        <f t="shared" si="360"/>
        <v>310</v>
      </c>
      <c r="AL388" s="204">
        <f t="shared" si="361"/>
        <v>308</v>
      </c>
      <c r="AM388" s="46" t="s">
        <v>855</v>
      </c>
    </row>
    <row r="389" spans="1:39" ht="13.5" hidden="1" outlineLevel="1" x14ac:dyDescent="0.15">
      <c r="A389" s="26">
        <v>12035</v>
      </c>
      <c r="B389" s="20" t="s">
        <v>237</v>
      </c>
      <c r="C389" s="16">
        <v>840</v>
      </c>
      <c r="D389" s="3">
        <v>30</v>
      </c>
      <c r="E389" s="3">
        <v>20</v>
      </c>
      <c r="F389" s="103" t="s">
        <v>150</v>
      </c>
      <c r="G389" s="104">
        <v>211</v>
      </c>
      <c r="H389" s="104" t="s">
        <v>179</v>
      </c>
      <c r="I389" s="21">
        <f t="shared" si="343"/>
        <v>17940</v>
      </c>
      <c r="J389" s="3">
        <v>28500</v>
      </c>
      <c r="K389" s="15">
        <v>0.15</v>
      </c>
      <c r="L389" s="15"/>
      <c r="M389" s="58"/>
      <c r="N389" s="58">
        <v>0.03</v>
      </c>
      <c r="O389" s="92">
        <f t="shared" si="344"/>
        <v>47.658862876254183</v>
      </c>
      <c r="P389" s="92" t="e">
        <f t="shared" si="345"/>
        <v>#REF!</v>
      </c>
      <c r="Q389" s="92" t="e">
        <f t="shared" si="346"/>
        <v>#REF!</v>
      </c>
      <c r="R389" s="92">
        <f t="shared" si="347"/>
        <v>0</v>
      </c>
      <c r="S389" s="92" t="e">
        <f t="shared" si="348"/>
        <v>#REF!</v>
      </c>
      <c r="T389" s="3" t="e">
        <f>#REF!</f>
        <v>#REF!</v>
      </c>
      <c r="U389" s="3" t="e">
        <f>#REF!*D389</f>
        <v>#REF!</v>
      </c>
      <c r="V389" s="3">
        <f t="shared" si="349"/>
        <v>50.4</v>
      </c>
      <c r="W389" s="37" t="e">
        <f t="shared" si="350"/>
        <v>#REF!</v>
      </c>
      <c r="X389" s="60" t="e">
        <f>#REF!</f>
        <v>#REF!</v>
      </c>
      <c r="Y389" s="37" t="e">
        <f t="shared" si="351"/>
        <v>#REF!</v>
      </c>
      <c r="Z389" s="16" t="e">
        <f t="shared" si="352"/>
        <v>#REF!</v>
      </c>
      <c r="AA389" s="36" t="e">
        <f t="shared" si="353"/>
        <v>#REF!</v>
      </c>
      <c r="AC389" s="16" t="e">
        <f t="shared" si="354"/>
        <v>#REF!</v>
      </c>
      <c r="AD389" s="3" t="e">
        <f t="shared" si="355"/>
        <v>#REF!</v>
      </c>
      <c r="AE389" s="97" t="e">
        <f t="shared" si="355"/>
        <v>#REF!</v>
      </c>
      <c r="AF389" s="97" t="e">
        <f t="shared" si="356"/>
        <v>#REF!</v>
      </c>
      <c r="AG389" s="3" t="e">
        <f t="shared" si="357"/>
        <v>#REF!</v>
      </c>
      <c r="AH389" s="16" t="e">
        <f t="shared" si="358"/>
        <v>#REF!</v>
      </c>
      <c r="AI389" s="16">
        <f t="shared" si="359"/>
        <v>840</v>
      </c>
      <c r="AK389" s="3">
        <f t="shared" si="360"/>
        <v>590</v>
      </c>
      <c r="AL389" s="204">
        <f t="shared" si="361"/>
        <v>588</v>
      </c>
      <c r="AM389" s="46" t="s">
        <v>855</v>
      </c>
    </row>
    <row r="390" spans="1:39" ht="13.5" hidden="1" outlineLevel="1" x14ac:dyDescent="0.15">
      <c r="A390" s="26">
        <v>12017</v>
      </c>
      <c r="B390" s="20" t="s">
        <v>407</v>
      </c>
      <c r="C390" s="16">
        <v>400</v>
      </c>
      <c r="D390" s="3">
        <v>25</v>
      </c>
      <c r="E390" s="3">
        <v>20</v>
      </c>
      <c r="F390" s="103" t="s">
        <v>149</v>
      </c>
      <c r="G390" s="104">
        <v>211</v>
      </c>
      <c r="H390" s="104" t="s">
        <v>179</v>
      </c>
      <c r="I390" s="21">
        <f t="shared" si="343"/>
        <v>17940</v>
      </c>
      <c r="J390" s="3">
        <v>28500</v>
      </c>
      <c r="K390" s="15">
        <v>0.15</v>
      </c>
      <c r="L390" s="15"/>
      <c r="M390" s="58"/>
      <c r="N390" s="58">
        <v>0.03</v>
      </c>
      <c r="O390" s="92">
        <f t="shared" si="344"/>
        <v>39.715719063545151</v>
      </c>
      <c r="P390" s="92" t="e">
        <f t="shared" si="345"/>
        <v>#REF!</v>
      </c>
      <c r="Q390" s="92" t="e">
        <f t="shared" si="346"/>
        <v>#REF!</v>
      </c>
      <c r="R390" s="92">
        <f t="shared" si="347"/>
        <v>0</v>
      </c>
      <c r="S390" s="92" t="e">
        <f t="shared" si="348"/>
        <v>#REF!</v>
      </c>
      <c r="T390" s="3" t="e">
        <f>#REF!</f>
        <v>#REF!</v>
      </c>
      <c r="U390" s="3" t="e">
        <f>#REF!*D390</f>
        <v>#REF!</v>
      </c>
      <c r="V390" s="3">
        <f t="shared" si="349"/>
        <v>24</v>
      </c>
      <c r="W390" s="37" t="e">
        <f t="shared" si="350"/>
        <v>#REF!</v>
      </c>
      <c r="X390" s="60" t="e">
        <f>#REF!</f>
        <v>#REF!</v>
      </c>
      <c r="Y390" s="37" t="e">
        <f t="shared" si="351"/>
        <v>#REF!</v>
      </c>
      <c r="Z390" s="16" t="e">
        <f t="shared" si="352"/>
        <v>#REF!</v>
      </c>
      <c r="AA390" s="36" t="e">
        <f t="shared" si="353"/>
        <v>#REF!</v>
      </c>
      <c r="AC390" s="16" t="e">
        <f t="shared" si="354"/>
        <v>#REF!</v>
      </c>
      <c r="AD390" s="3" t="e">
        <f t="shared" si="355"/>
        <v>#REF!</v>
      </c>
      <c r="AE390" s="97" t="e">
        <f t="shared" si="355"/>
        <v>#REF!</v>
      </c>
      <c r="AF390" s="97" t="e">
        <f t="shared" si="356"/>
        <v>#REF!</v>
      </c>
      <c r="AG390" s="3" t="e">
        <f t="shared" si="357"/>
        <v>#REF!</v>
      </c>
      <c r="AH390" s="16" t="e">
        <f t="shared" si="358"/>
        <v>#REF!</v>
      </c>
      <c r="AI390" s="16">
        <f t="shared" si="359"/>
        <v>400</v>
      </c>
      <c r="AK390" s="3">
        <f t="shared" si="360"/>
        <v>280</v>
      </c>
      <c r="AL390" s="204">
        <f t="shared" si="361"/>
        <v>280</v>
      </c>
      <c r="AM390" s="46" t="s">
        <v>855</v>
      </c>
    </row>
    <row r="391" spans="1:39" ht="13.5" hidden="1" outlineLevel="1" x14ac:dyDescent="0.15">
      <c r="A391" s="26">
        <v>12018</v>
      </c>
      <c r="B391" s="20" t="s">
        <v>251</v>
      </c>
      <c r="C391" s="16">
        <v>580</v>
      </c>
      <c r="D391" s="3">
        <v>20</v>
      </c>
      <c r="E391" s="3">
        <v>20</v>
      </c>
      <c r="F391" s="103" t="s">
        <v>148</v>
      </c>
      <c r="G391" s="104">
        <v>217</v>
      </c>
      <c r="H391" s="104" t="s">
        <v>179</v>
      </c>
      <c r="I391" s="21">
        <f t="shared" si="343"/>
        <v>17940</v>
      </c>
      <c r="J391" s="3">
        <v>28500</v>
      </c>
      <c r="K391" s="15">
        <v>0.15</v>
      </c>
      <c r="L391" s="15"/>
      <c r="M391" s="58"/>
      <c r="N391" s="58">
        <v>0.03</v>
      </c>
      <c r="O391" s="92">
        <f t="shared" si="344"/>
        <v>31.77257525083612</v>
      </c>
      <c r="P391" s="92" t="e">
        <f t="shared" si="345"/>
        <v>#REF!</v>
      </c>
      <c r="Q391" s="92" t="e">
        <f t="shared" si="346"/>
        <v>#REF!</v>
      </c>
      <c r="R391" s="92">
        <f t="shared" si="347"/>
        <v>0</v>
      </c>
      <c r="S391" s="92" t="e">
        <f t="shared" si="348"/>
        <v>#REF!</v>
      </c>
      <c r="T391" s="3" t="e">
        <f>#REF!</f>
        <v>#REF!</v>
      </c>
      <c r="U391" s="3" t="e">
        <f>#REF!*D391</f>
        <v>#REF!</v>
      </c>
      <c r="V391" s="3">
        <f t="shared" si="349"/>
        <v>34.799999999999997</v>
      </c>
      <c r="W391" s="37" t="e">
        <f t="shared" si="350"/>
        <v>#REF!</v>
      </c>
      <c r="X391" s="60" t="e">
        <f>#REF!</f>
        <v>#REF!</v>
      </c>
      <c r="Y391" s="37" t="e">
        <f t="shared" si="351"/>
        <v>#REF!</v>
      </c>
      <c r="Z391" s="16" t="e">
        <f t="shared" si="352"/>
        <v>#REF!</v>
      </c>
      <c r="AA391" s="36" t="e">
        <f t="shared" si="353"/>
        <v>#REF!</v>
      </c>
      <c r="AC391" s="16" t="e">
        <f t="shared" si="354"/>
        <v>#REF!</v>
      </c>
      <c r="AD391" s="3" t="e">
        <f t="shared" si="355"/>
        <v>#REF!</v>
      </c>
      <c r="AE391" s="97" t="e">
        <f t="shared" si="355"/>
        <v>#REF!</v>
      </c>
      <c r="AF391" s="97" t="e">
        <f t="shared" si="356"/>
        <v>#REF!</v>
      </c>
      <c r="AG391" s="3" t="e">
        <f t="shared" si="357"/>
        <v>#REF!</v>
      </c>
      <c r="AH391" s="16" t="e">
        <f t="shared" si="358"/>
        <v>#REF!</v>
      </c>
      <c r="AI391" s="16">
        <f t="shared" si="359"/>
        <v>580</v>
      </c>
      <c r="AK391" s="3">
        <f t="shared" si="360"/>
        <v>410</v>
      </c>
      <c r="AL391" s="204">
        <f t="shared" si="361"/>
        <v>406</v>
      </c>
      <c r="AM391" s="46" t="s">
        <v>855</v>
      </c>
    </row>
    <row r="392" spans="1:39" ht="25.5" hidden="1" outlineLevel="1" x14ac:dyDescent="0.15">
      <c r="A392" s="26">
        <v>12020</v>
      </c>
      <c r="B392" s="20" t="s">
        <v>252</v>
      </c>
      <c r="C392" s="16">
        <v>800</v>
      </c>
      <c r="D392" s="3">
        <v>60</v>
      </c>
      <c r="E392" s="3">
        <v>40</v>
      </c>
      <c r="F392" s="103" t="s">
        <v>137</v>
      </c>
      <c r="G392" s="104">
        <v>105</v>
      </c>
      <c r="H392" s="104" t="s">
        <v>179</v>
      </c>
      <c r="I392" s="21">
        <f t="shared" si="343"/>
        <v>17940</v>
      </c>
      <c r="J392" s="3">
        <v>28500</v>
      </c>
      <c r="K392" s="15">
        <v>0.15</v>
      </c>
      <c r="L392" s="15"/>
      <c r="M392" s="58"/>
      <c r="N392" s="58">
        <v>0.03</v>
      </c>
      <c r="O392" s="92">
        <f t="shared" si="344"/>
        <v>95.317725752508366</v>
      </c>
      <c r="P392" s="92" t="e">
        <f t="shared" si="345"/>
        <v>#REF!</v>
      </c>
      <c r="Q392" s="92" t="e">
        <f t="shared" si="346"/>
        <v>#REF!</v>
      </c>
      <c r="R392" s="92">
        <f t="shared" si="347"/>
        <v>0</v>
      </c>
      <c r="S392" s="92" t="e">
        <f t="shared" si="348"/>
        <v>#REF!</v>
      </c>
      <c r="T392" s="3" t="e">
        <f>#REF!</f>
        <v>#REF!</v>
      </c>
      <c r="U392" s="3" t="e">
        <f>#REF!*D392</f>
        <v>#REF!</v>
      </c>
      <c r="V392" s="3">
        <f t="shared" si="349"/>
        <v>48</v>
      </c>
      <c r="W392" s="37" t="e">
        <f t="shared" si="350"/>
        <v>#REF!</v>
      </c>
      <c r="X392" s="60" t="e">
        <f>#REF!</f>
        <v>#REF!</v>
      </c>
      <c r="Y392" s="37" t="e">
        <f t="shared" si="351"/>
        <v>#REF!</v>
      </c>
      <c r="Z392" s="16" t="e">
        <f t="shared" si="352"/>
        <v>#REF!</v>
      </c>
      <c r="AA392" s="36" t="e">
        <f t="shared" si="353"/>
        <v>#REF!</v>
      </c>
      <c r="AC392" s="16" t="e">
        <f t="shared" si="354"/>
        <v>#REF!</v>
      </c>
      <c r="AD392" s="3" t="e">
        <f t="shared" si="355"/>
        <v>#REF!</v>
      </c>
      <c r="AE392" s="97" t="e">
        <f t="shared" si="355"/>
        <v>#REF!</v>
      </c>
      <c r="AF392" s="97" t="e">
        <f t="shared" si="356"/>
        <v>#REF!</v>
      </c>
      <c r="AG392" s="3" t="e">
        <f t="shared" si="357"/>
        <v>#REF!</v>
      </c>
      <c r="AH392" s="16" t="e">
        <f t="shared" si="358"/>
        <v>#REF!</v>
      </c>
      <c r="AI392" s="16">
        <f t="shared" si="359"/>
        <v>800</v>
      </c>
      <c r="AK392" s="3">
        <f t="shared" si="360"/>
        <v>560</v>
      </c>
      <c r="AL392" s="204">
        <f t="shared" si="361"/>
        <v>560</v>
      </c>
      <c r="AM392" s="46" t="s">
        <v>855</v>
      </c>
    </row>
    <row r="393" spans="1:39" ht="25.5" hidden="1" outlineLevel="1" x14ac:dyDescent="0.15">
      <c r="A393" s="26">
        <v>12021</v>
      </c>
      <c r="B393" s="20" t="s">
        <v>74</v>
      </c>
      <c r="C393" s="16">
        <v>800</v>
      </c>
      <c r="D393" s="3">
        <v>60</v>
      </c>
      <c r="E393" s="3">
        <v>40</v>
      </c>
      <c r="F393" s="103" t="s">
        <v>138</v>
      </c>
      <c r="G393" s="104">
        <v>105</v>
      </c>
      <c r="H393" s="104" t="s">
        <v>179</v>
      </c>
      <c r="I393" s="21">
        <f t="shared" si="343"/>
        <v>17940</v>
      </c>
      <c r="J393" s="3">
        <v>28500</v>
      </c>
      <c r="K393" s="15">
        <v>0.15</v>
      </c>
      <c r="L393" s="15"/>
      <c r="M393" s="58"/>
      <c r="N393" s="58">
        <v>0.03</v>
      </c>
      <c r="O393" s="92">
        <f t="shared" si="344"/>
        <v>95.317725752508366</v>
      </c>
      <c r="P393" s="92" t="e">
        <f t="shared" si="345"/>
        <v>#REF!</v>
      </c>
      <c r="Q393" s="92" t="e">
        <f t="shared" si="346"/>
        <v>#REF!</v>
      </c>
      <c r="R393" s="92">
        <f t="shared" si="347"/>
        <v>0</v>
      </c>
      <c r="S393" s="92" t="e">
        <f t="shared" si="348"/>
        <v>#REF!</v>
      </c>
      <c r="T393" s="3" t="e">
        <f>#REF!</f>
        <v>#REF!</v>
      </c>
      <c r="U393" s="3" t="e">
        <f>#REF!*D393</f>
        <v>#REF!</v>
      </c>
      <c r="V393" s="3">
        <f t="shared" si="349"/>
        <v>48</v>
      </c>
      <c r="W393" s="37" t="e">
        <f t="shared" si="350"/>
        <v>#REF!</v>
      </c>
      <c r="X393" s="60" t="e">
        <f>#REF!</f>
        <v>#REF!</v>
      </c>
      <c r="Y393" s="37" t="e">
        <f t="shared" si="351"/>
        <v>#REF!</v>
      </c>
      <c r="Z393" s="16" t="e">
        <f t="shared" si="352"/>
        <v>#REF!</v>
      </c>
      <c r="AA393" s="36" t="e">
        <f t="shared" si="353"/>
        <v>#REF!</v>
      </c>
      <c r="AC393" s="16" t="e">
        <f t="shared" si="354"/>
        <v>#REF!</v>
      </c>
      <c r="AD393" s="3" t="e">
        <f t="shared" si="355"/>
        <v>#REF!</v>
      </c>
      <c r="AE393" s="97" t="e">
        <f t="shared" si="355"/>
        <v>#REF!</v>
      </c>
      <c r="AF393" s="97" t="e">
        <f t="shared" si="356"/>
        <v>#REF!</v>
      </c>
      <c r="AG393" s="3" t="e">
        <f t="shared" si="357"/>
        <v>#REF!</v>
      </c>
      <c r="AH393" s="16" t="e">
        <f t="shared" si="358"/>
        <v>#REF!</v>
      </c>
      <c r="AI393" s="16">
        <f t="shared" si="359"/>
        <v>800</v>
      </c>
      <c r="AK393" s="3">
        <f t="shared" si="360"/>
        <v>560</v>
      </c>
      <c r="AL393" s="204">
        <f t="shared" si="361"/>
        <v>560</v>
      </c>
      <c r="AM393" s="46" t="s">
        <v>855</v>
      </c>
    </row>
    <row r="394" spans="1:39" ht="13.5" hidden="1" outlineLevel="1" x14ac:dyDescent="0.15">
      <c r="A394" s="26">
        <v>12022</v>
      </c>
      <c r="B394" s="20" t="s">
        <v>261</v>
      </c>
      <c r="C394" s="16">
        <v>620</v>
      </c>
      <c r="D394" s="3">
        <v>40</v>
      </c>
      <c r="E394" s="3"/>
      <c r="F394" s="102"/>
      <c r="G394" s="104">
        <v>217</v>
      </c>
      <c r="H394" s="104" t="s">
        <v>179</v>
      </c>
      <c r="I394" s="21">
        <f t="shared" si="343"/>
        <v>17940</v>
      </c>
      <c r="J394" s="3">
        <v>28500</v>
      </c>
      <c r="K394" s="15">
        <v>0.15</v>
      </c>
      <c r="L394" s="15"/>
      <c r="M394" s="58"/>
      <c r="N394" s="58">
        <v>0.03</v>
      </c>
      <c r="O394" s="92">
        <f t="shared" si="344"/>
        <v>63.545150501672239</v>
      </c>
      <c r="P394" s="92" t="e">
        <f t="shared" si="345"/>
        <v>#REF!</v>
      </c>
      <c r="Q394" s="92" t="e">
        <f t="shared" si="346"/>
        <v>#REF!</v>
      </c>
      <c r="R394" s="92">
        <f t="shared" si="347"/>
        <v>0</v>
      </c>
      <c r="S394" s="92" t="e">
        <f t="shared" si="348"/>
        <v>#REF!</v>
      </c>
      <c r="T394" s="3" t="e">
        <f>#REF!</f>
        <v>#REF!</v>
      </c>
      <c r="U394" s="3" t="e">
        <f>#REF!*D394</f>
        <v>#REF!</v>
      </c>
      <c r="V394" s="3">
        <f t="shared" si="349"/>
        <v>37.199999999999996</v>
      </c>
      <c r="W394" s="37" t="e">
        <f t="shared" si="350"/>
        <v>#REF!</v>
      </c>
      <c r="X394" s="60" t="e">
        <f>#REF!</f>
        <v>#REF!</v>
      </c>
      <c r="Y394" s="37" t="e">
        <f t="shared" si="351"/>
        <v>#REF!</v>
      </c>
      <c r="Z394" s="16" t="e">
        <f t="shared" si="352"/>
        <v>#REF!</v>
      </c>
      <c r="AA394" s="36" t="e">
        <f t="shared" si="353"/>
        <v>#REF!</v>
      </c>
      <c r="AC394" s="16" t="e">
        <f t="shared" si="354"/>
        <v>#REF!</v>
      </c>
      <c r="AD394" s="3" t="e">
        <f t="shared" si="355"/>
        <v>#REF!</v>
      </c>
      <c r="AE394" s="97" t="e">
        <f t="shared" si="355"/>
        <v>#REF!</v>
      </c>
      <c r="AF394" s="97" t="e">
        <f t="shared" si="356"/>
        <v>#REF!</v>
      </c>
      <c r="AG394" s="3" t="e">
        <f t="shared" si="357"/>
        <v>#REF!</v>
      </c>
      <c r="AH394" s="16" t="e">
        <f t="shared" si="358"/>
        <v>#REF!</v>
      </c>
      <c r="AI394" s="16">
        <f t="shared" si="359"/>
        <v>620</v>
      </c>
      <c r="AK394" s="3">
        <f t="shared" si="360"/>
        <v>435</v>
      </c>
      <c r="AL394" s="204">
        <f t="shared" si="361"/>
        <v>434</v>
      </c>
      <c r="AM394" s="46" t="s">
        <v>855</v>
      </c>
    </row>
    <row r="395" spans="1:39" ht="38.25" hidden="1" outlineLevel="1" x14ac:dyDescent="0.15">
      <c r="A395" s="26">
        <v>12084</v>
      </c>
      <c r="B395" s="20" t="s">
        <v>439</v>
      </c>
      <c r="C395" s="16">
        <v>450</v>
      </c>
      <c r="D395" s="3">
        <v>25</v>
      </c>
      <c r="E395" s="3">
        <v>15</v>
      </c>
      <c r="F395" s="103" t="s">
        <v>212</v>
      </c>
      <c r="G395" s="104">
        <v>211</v>
      </c>
      <c r="H395" s="104" t="s">
        <v>179</v>
      </c>
      <c r="I395" s="21">
        <f t="shared" si="343"/>
        <v>17940</v>
      </c>
      <c r="J395" s="3">
        <v>28500</v>
      </c>
      <c r="K395" s="15">
        <v>0.15</v>
      </c>
      <c r="L395" s="15"/>
      <c r="M395" s="58"/>
      <c r="N395" s="58">
        <v>0.03</v>
      </c>
      <c r="O395" s="92">
        <f t="shared" si="344"/>
        <v>39.715719063545151</v>
      </c>
      <c r="P395" s="92" t="e">
        <f t="shared" si="345"/>
        <v>#REF!</v>
      </c>
      <c r="Q395" s="92" t="e">
        <f t="shared" si="346"/>
        <v>#REF!</v>
      </c>
      <c r="R395" s="92">
        <f t="shared" si="347"/>
        <v>0</v>
      </c>
      <c r="S395" s="92" t="e">
        <f t="shared" si="348"/>
        <v>#REF!</v>
      </c>
      <c r="T395" s="3" t="e">
        <f>#REF!</f>
        <v>#REF!</v>
      </c>
      <c r="U395" s="3" t="e">
        <f>#REF!*D395</f>
        <v>#REF!</v>
      </c>
      <c r="V395" s="3">
        <f t="shared" si="349"/>
        <v>27</v>
      </c>
      <c r="W395" s="37" t="e">
        <f t="shared" si="350"/>
        <v>#REF!</v>
      </c>
      <c r="X395" s="60" t="e">
        <f>#REF!</f>
        <v>#REF!</v>
      </c>
      <c r="Y395" s="37" t="e">
        <f t="shared" si="351"/>
        <v>#REF!</v>
      </c>
      <c r="Z395" s="16" t="e">
        <f t="shared" si="352"/>
        <v>#REF!</v>
      </c>
      <c r="AA395" s="36" t="e">
        <f t="shared" si="353"/>
        <v>#REF!</v>
      </c>
      <c r="AC395" s="16" t="e">
        <f t="shared" si="354"/>
        <v>#REF!</v>
      </c>
      <c r="AD395" s="3" t="e">
        <f t="shared" si="355"/>
        <v>#REF!</v>
      </c>
      <c r="AE395" s="97" t="e">
        <f t="shared" si="355"/>
        <v>#REF!</v>
      </c>
      <c r="AF395" s="97" t="e">
        <f t="shared" si="356"/>
        <v>#REF!</v>
      </c>
      <c r="AG395" s="3" t="e">
        <f t="shared" si="357"/>
        <v>#REF!</v>
      </c>
      <c r="AH395" s="16" t="e">
        <f t="shared" si="358"/>
        <v>#REF!</v>
      </c>
      <c r="AI395" s="16">
        <f t="shared" si="359"/>
        <v>450</v>
      </c>
      <c r="AK395" s="3">
        <f t="shared" si="360"/>
        <v>315</v>
      </c>
      <c r="AL395" s="204">
        <f t="shared" si="361"/>
        <v>315</v>
      </c>
      <c r="AM395" s="46" t="s">
        <v>855</v>
      </c>
    </row>
    <row r="396" spans="1:39" ht="13.5" hidden="1" outlineLevel="1" x14ac:dyDescent="0.15">
      <c r="A396" s="26">
        <v>12039</v>
      </c>
      <c r="B396" s="20" t="s">
        <v>235</v>
      </c>
      <c r="C396" s="16">
        <v>500</v>
      </c>
      <c r="D396" s="3">
        <v>25</v>
      </c>
      <c r="E396" s="3">
        <v>15</v>
      </c>
      <c r="F396" s="103" t="s">
        <v>213</v>
      </c>
      <c r="G396" s="104">
        <v>211</v>
      </c>
      <c r="H396" s="104" t="s">
        <v>179</v>
      </c>
      <c r="I396" s="21">
        <f t="shared" si="343"/>
        <v>17940</v>
      </c>
      <c r="J396" s="3">
        <v>28500</v>
      </c>
      <c r="K396" s="15">
        <v>0.15</v>
      </c>
      <c r="L396" s="15"/>
      <c r="M396" s="58"/>
      <c r="N396" s="58">
        <v>0.03</v>
      </c>
      <c r="O396" s="92">
        <f t="shared" si="344"/>
        <v>39.715719063545151</v>
      </c>
      <c r="P396" s="92" t="e">
        <f t="shared" si="345"/>
        <v>#REF!</v>
      </c>
      <c r="Q396" s="92" t="e">
        <f t="shared" si="346"/>
        <v>#REF!</v>
      </c>
      <c r="R396" s="92">
        <f t="shared" si="347"/>
        <v>0</v>
      </c>
      <c r="S396" s="92" t="e">
        <f t="shared" si="348"/>
        <v>#REF!</v>
      </c>
      <c r="T396" s="3" t="e">
        <f>#REF!</f>
        <v>#REF!</v>
      </c>
      <c r="U396" s="3" t="e">
        <f>#REF!*D396</f>
        <v>#REF!</v>
      </c>
      <c r="V396" s="3">
        <f t="shared" si="349"/>
        <v>30</v>
      </c>
      <c r="W396" s="37" t="e">
        <f t="shared" si="350"/>
        <v>#REF!</v>
      </c>
      <c r="X396" s="60" t="e">
        <f>#REF!</f>
        <v>#REF!</v>
      </c>
      <c r="Y396" s="37" t="e">
        <f t="shared" si="351"/>
        <v>#REF!</v>
      </c>
      <c r="Z396" s="16" t="e">
        <f t="shared" si="352"/>
        <v>#REF!</v>
      </c>
      <c r="AA396" s="36" t="e">
        <f t="shared" si="353"/>
        <v>#REF!</v>
      </c>
      <c r="AC396" s="16" t="e">
        <f t="shared" si="354"/>
        <v>#REF!</v>
      </c>
      <c r="AD396" s="3" t="e">
        <f t="shared" si="355"/>
        <v>#REF!</v>
      </c>
      <c r="AE396" s="97" t="e">
        <f t="shared" si="355"/>
        <v>#REF!</v>
      </c>
      <c r="AF396" s="97" t="e">
        <f t="shared" si="356"/>
        <v>#REF!</v>
      </c>
      <c r="AG396" s="3" t="e">
        <f t="shared" si="357"/>
        <v>#REF!</v>
      </c>
      <c r="AH396" s="16" t="e">
        <f t="shared" si="358"/>
        <v>#REF!</v>
      </c>
      <c r="AI396" s="16">
        <f t="shared" si="359"/>
        <v>500</v>
      </c>
      <c r="AK396" s="3">
        <f t="shared" si="360"/>
        <v>350</v>
      </c>
      <c r="AL396" s="204">
        <f t="shared" si="361"/>
        <v>350</v>
      </c>
      <c r="AM396" s="46" t="s">
        <v>855</v>
      </c>
    </row>
    <row r="397" spans="1:39" ht="13.5" hidden="1" outlineLevel="1" x14ac:dyDescent="0.15">
      <c r="A397" s="26">
        <v>12041</v>
      </c>
      <c r="B397" s="20" t="s">
        <v>236</v>
      </c>
      <c r="C397" s="16">
        <v>650</v>
      </c>
      <c r="D397" s="3">
        <v>25</v>
      </c>
      <c r="E397" s="3">
        <v>15</v>
      </c>
      <c r="F397" s="103" t="s">
        <v>214</v>
      </c>
      <c r="G397" s="104">
        <v>211</v>
      </c>
      <c r="H397" s="104" t="s">
        <v>179</v>
      </c>
      <c r="I397" s="21">
        <f t="shared" si="343"/>
        <v>17940</v>
      </c>
      <c r="J397" s="3">
        <v>28500</v>
      </c>
      <c r="K397" s="15">
        <v>0.15</v>
      </c>
      <c r="L397" s="15"/>
      <c r="M397" s="58"/>
      <c r="N397" s="58">
        <v>0.03</v>
      </c>
      <c r="O397" s="92">
        <f t="shared" si="344"/>
        <v>39.715719063545151</v>
      </c>
      <c r="P397" s="92" t="e">
        <f t="shared" si="345"/>
        <v>#REF!</v>
      </c>
      <c r="Q397" s="92" t="e">
        <f t="shared" si="346"/>
        <v>#REF!</v>
      </c>
      <c r="R397" s="92">
        <f t="shared" si="347"/>
        <v>0</v>
      </c>
      <c r="S397" s="92" t="e">
        <f t="shared" si="348"/>
        <v>#REF!</v>
      </c>
      <c r="T397" s="3" t="e">
        <f>#REF!</f>
        <v>#REF!</v>
      </c>
      <c r="U397" s="3" t="e">
        <f>#REF!*D397</f>
        <v>#REF!</v>
      </c>
      <c r="V397" s="3">
        <f t="shared" si="349"/>
        <v>39</v>
      </c>
      <c r="W397" s="37" t="e">
        <f t="shared" si="350"/>
        <v>#REF!</v>
      </c>
      <c r="X397" s="60" t="e">
        <f>#REF!</f>
        <v>#REF!</v>
      </c>
      <c r="Y397" s="37" t="e">
        <f t="shared" si="351"/>
        <v>#REF!</v>
      </c>
      <c r="Z397" s="16" t="e">
        <f t="shared" si="352"/>
        <v>#REF!</v>
      </c>
      <c r="AA397" s="36" t="e">
        <f t="shared" si="353"/>
        <v>#REF!</v>
      </c>
      <c r="AC397" s="16" t="e">
        <f t="shared" si="354"/>
        <v>#REF!</v>
      </c>
      <c r="AD397" s="3" t="e">
        <f t="shared" si="355"/>
        <v>#REF!</v>
      </c>
      <c r="AE397" s="97" t="e">
        <f t="shared" si="355"/>
        <v>#REF!</v>
      </c>
      <c r="AF397" s="97" t="e">
        <f t="shared" si="356"/>
        <v>#REF!</v>
      </c>
      <c r="AG397" s="3" t="e">
        <f t="shared" si="357"/>
        <v>#REF!</v>
      </c>
      <c r="AH397" s="16" t="e">
        <f t="shared" si="358"/>
        <v>#REF!</v>
      </c>
      <c r="AI397" s="16">
        <f t="shared" si="359"/>
        <v>650</v>
      </c>
      <c r="AK397" s="3">
        <f t="shared" si="360"/>
        <v>455</v>
      </c>
      <c r="AL397" s="204">
        <f t="shared" si="361"/>
        <v>454.99999999999994</v>
      </c>
      <c r="AM397" s="46" t="s">
        <v>855</v>
      </c>
    </row>
    <row r="398" spans="1:39" ht="13.5" hidden="1" outlineLevel="1" x14ac:dyDescent="0.15">
      <c r="A398" s="26" t="s">
        <v>281</v>
      </c>
      <c r="B398" s="20" t="s">
        <v>285</v>
      </c>
      <c r="C398" s="16">
        <v>1000</v>
      </c>
      <c r="D398" s="63">
        <v>30</v>
      </c>
      <c r="E398" s="3">
        <v>20</v>
      </c>
      <c r="F398" s="103" t="s">
        <v>345</v>
      </c>
      <c r="G398" s="104" t="s">
        <v>760</v>
      </c>
      <c r="H398" s="104" t="s">
        <v>671</v>
      </c>
      <c r="I398" s="21">
        <f t="shared" si="343"/>
        <v>17940</v>
      </c>
      <c r="J398" s="3">
        <v>21000</v>
      </c>
      <c r="K398" s="15">
        <v>0.15</v>
      </c>
      <c r="L398" s="15">
        <v>0.05</v>
      </c>
      <c r="M398" s="58"/>
      <c r="N398" s="58">
        <v>0.03</v>
      </c>
      <c r="O398" s="92">
        <f t="shared" si="344"/>
        <v>35.117056856187297</v>
      </c>
      <c r="P398" s="92" t="e">
        <f t="shared" si="345"/>
        <v>#REF!</v>
      </c>
      <c r="Q398" s="92" t="e">
        <f t="shared" si="346"/>
        <v>#REF!</v>
      </c>
      <c r="R398" s="92">
        <f t="shared" si="347"/>
        <v>0</v>
      </c>
      <c r="S398" s="92" t="e">
        <f t="shared" si="348"/>
        <v>#REF!</v>
      </c>
      <c r="T398" s="3" t="e">
        <f>#REF!</f>
        <v>#REF!</v>
      </c>
      <c r="U398" s="3" t="e">
        <f>#REF!*D398</f>
        <v>#REF!</v>
      </c>
      <c r="V398" s="3">
        <f t="shared" si="349"/>
        <v>60</v>
      </c>
      <c r="W398" s="37" t="e">
        <f t="shared" si="350"/>
        <v>#REF!</v>
      </c>
      <c r="X398" s="60" t="e">
        <f>#REF!</f>
        <v>#REF!</v>
      </c>
      <c r="Y398" s="37" t="e">
        <f t="shared" si="351"/>
        <v>#REF!</v>
      </c>
      <c r="Z398" s="16" t="e">
        <f t="shared" si="352"/>
        <v>#REF!</v>
      </c>
      <c r="AA398" s="36" t="e">
        <f t="shared" si="353"/>
        <v>#REF!</v>
      </c>
      <c r="AC398" s="16" t="e">
        <f t="shared" si="354"/>
        <v>#REF!</v>
      </c>
      <c r="AD398" s="3" t="e">
        <f t="shared" si="355"/>
        <v>#REF!</v>
      </c>
      <c r="AE398" s="97" t="e">
        <f t="shared" si="355"/>
        <v>#REF!</v>
      </c>
      <c r="AF398" s="97" t="e">
        <f t="shared" si="356"/>
        <v>#REF!</v>
      </c>
      <c r="AG398" s="3" t="e">
        <f t="shared" si="357"/>
        <v>#REF!</v>
      </c>
      <c r="AH398" s="16" t="e">
        <f t="shared" si="358"/>
        <v>#REF!</v>
      </c>
      <c r="AI398" s="16">
        <f t="shared" si="359"/>
        <v>1000</v>
      </c>
      <c r="AK398" s="3">
        <f t="shared" si="360"/>
        <v>700</v>
      </c>
      <c r="AL398" s="204">
        <f t="shared" si="361"/>
        <v>700</v>
      </c>
    </row>
    <row r="399" spans="1:39" ht="13.5" hidden="1" outlineLevel="1" x14ac:dyDescent="0.15">
      <c r="A399" s="26">
        <v>12063</v>
      </c>
      <c r="B399" s="20" t="s">
        <v>275</v>
      </c>
      <c r="C399" s="16">
        <v>330</v>
      </c>
      <c r="D399" s="3">
        <v>15</v>
      </c>
      <c r="E399" s="3">
        <v>10</v>
      </c>
      <c r="F399" s="103" t="s">
        <v>274</v>
      </c>
      <c r="G399" s="104">
        <v>211</v>
      </c>
      <c r="H399" s="104" t="s">
        <v>179</v>
      </c>
      <c r="I399" s="21">
        <f t="shared" si="343"/>
        <v>17940</v>
      </c>
      <c r="J399" s="3">
        <v>28500</v>
      </c>
      <c r="K399" s="15">
        <v>0.15</v>
      </c>
      <c r="L399" s="15"/>
      <c r="M399" s="58"/>
      <c r="N399" s="58">
        <v>0.03</v>
      </c>
      <c r="O399" s="92">
        <f t="shared" si="344"/>
        <v>23.829431438127092</v>
      </c>
      <c r="P399" s="92" t="e">
        <f t="shared" si="345"/>
        <v>#REF!</v>
      </c>
      <c r="Q399" s="92" t="e">
        <f t="shared" si="346"/>
        <v>#REF!</v>
      </c>
      <c r="R399" s="92">
        <f t="shared" si="347"/>
        <v>0</v>
      </c>
      <c r="S399" s="92" t="e">
        <f t="shared" si="348"/>
        <v>#REF!</v>
      </c>
      <c r="T399" s="3" t="e">
        <f>#REF!</f>
        <v>#REF!</v>
      </c>
      <c r="U399" s="3" t="e">
        <f>#REF!*D399</f>
        <v>#REF!</v>
      </c>
      <c r="V399" s="3">
        <f t="shared" si="349"/>
        <v>19.8</v>
      </c>
      <c r="W399" s="37" t="e">
        <f t="shared" si="350"/>
        <v>#REF!</v>
      </c>
      <c r="X399" s="60" t="e">
        <f>#REF!</f>
        <v>#REF!</v>
      </c>
      <c r="Y399" s="37" t="e">
        <f t="shared" si="351"/>
        <v>#REF!</v>
      </c>
      <c r="Z399" s="16" t="e">
        <f t="shared" si="352"/>
        <v>#REF!</v>
      </c>
      <c r="AA399" s="36" t="e">
        <f t="shared" si="353"/>
        <v>#REF!</v>
      </c>
      <c r="AC399" s="16" t="e">
        <f t="shared" si="354"/>
        <v>#REF!</v>
      </c>
      <c r="AD399" s="3" t="e">
        <f t="shared" si="355"/>
        <v>#REF!</v>
      </c>
      <c r="AE399" s="97" t="e">
        <f t="shared" si="355"/>
        <v>#REF!</v>
      </c>
      <c r="AF399" s="97" t="e">
        <f t="shared" si="356"/>
        <v>#REF!</v>
      </c>
      <c r="AG399" s="3" t="e">
        <f t="shared" si="357"/>
        <v>#REF!</v>
      </c>
      <c r="AH399" s="16" t="e">
        <f t="shared" si="358"/>
        <v>#REF!</v>
      </c>
      <c r="AI399" s="16">
        <f t="shared" si="359"/>
        <v>330</v>
      </c>
      <c r="AK399" s="3">
        <f t="shared" si="360"/>
        <v>235</v>
      </c>
      <c r="AL399" s="204">
        <f t="shared" si="361"/>
        <v>230.99999999999997</v>
      </c>
      <c r="AM399" s="46" t="s">
        <v>855</v>
      </c>
    </row>
    <row r="400" spans="1:39" ht="25.5" hidden="1" outlineLevel="1" x14ac:dyDescent="0.15">
      <c r="A400" s="26">
        <v>12083</v>
      </c>
      <c r="B400" s="20" t="s">
        <v>440</v>
      </c>
      <c r="C400" s="16">
        <v>440</v>
      </c>
      <c r="D400" s="3">
        <v>25</v>
      </c>
      <c r="E400" s="3">
        <v>20</v>
      </c>
      <c r="F400" s="103" t="s">
        <v>274</v>
      </c>
      <c r="G400" s="104">
        <v>211</v>
      </c>
      <c r="H400" s="104" t="s">
        <v>179</v>
      </c>
      <c r="I400" s="21">
        <f t="shared" si="343"/>
        <v>17940</v>
      </c>
      <c r="J400" s="3">
        <v>28500</v>
      </c>
      <c r="K400" s="15">
        <v>0.15</v>
      </c>
      <c r="L400" s="15"/>
      <c r="M400" s="58"/>
      <c r="N400" s="58">
        <v>0.03</v>
      </c>
      <c r="O400" s="92">
        <f t="shared" si="344"/>
        <v>39.715719063545151</v>
      </c>
      <c r="P400" s="92" t="e">
        <f t="shared" si="345"/>
        <v>#REF!</v>
      </c>
      <c r="Q400" s="92" t="e">
        <f t="shared" si="346"/>
        <v>#REF!</v>
      </c>
      <c r="R400" s="92">
        <f t="shared" si="347"/>
        <v>0</v>
      </c>
      <c r="S400" s="92" t="e">
        <f t="shared" si="348"/>
        <v>#REF!</v>
      </c>
      <c r="T400" s="3" t="e">
        <f>#REF!</f>
        <v>#REF!</v>
      </c>
      <c r="U400" s="3" t="e">
        <f>#REF!*D400</f>
        <v>#REF!</v>
      </c>
      <c r="V400" s="3">
        <f t="shared" si="349"/>
        <v>26.4</v>
      </c>
      <c r="W400" s="37" t="e">
        <f t="shared" si="350"/>
        <v>#REF!</v>
      </c>
      <c r="X400" s="60" t="e">
        <f>#REF!</f>
        <v>#REF!</v>
      </c>
      <c r="Y400" s="37" t="e">
        <f t="shared" si="351"/>
        <v>#REF!</v>
      </c>
      <c r="Z400" s="16" t="e">
        <f t="shared" si="352"/>
        <v>#REF!</v>
      </c>
      <c r="AA400" s="36" t="e">
        <f t="shared" si="353"/>
        <v>#REF!</v>
      </c>
      <c r="AC400" s="16" t="e">
        <f t="shared" si="354"/>
        <v>#REF!</v>
      </c>
      <c r="AD400" s="3" t="e">
        <f t="shared" si="355"/>
        <v>#REF!</v>
      </c>
      <c r="AE400" s="97" t="e">
        <f t="shared" si="355"/>
        <v>#REF!</v>
      </c>
      <c r="AF400" s="97" t="e">
        <f t="shared" si="356"/>
        <v>#REF!</v>
      </c>
      <c r="AG400" s="3" t="e">
        <f t="shared" si="357"/>
        <v>#REF!</v>
      </c>
      <c r="AH400" s="16" t="e">
        <f t="shared" si="358"/>
        <v>#REF!</v>
      </c>
      <c r="AI400" s="16">
        <f t="shared" si="359"/>
        <v>440</v>
      </c>
      <c r="AK400" s="3">
        <f t="shared" si="360"/>
        <v>310</v>
      </c>
      <c r="AL400" s="204">
        <f t="shared" si="361"/>
        <v>308</v>
      </c>
      <c r="AM400" s="46" t="s">
        <v>855</v>
      </c>
    </row>
    <row r="401" spans="1:39" ht="13.5" hidden="1" outlineLevel="1" x14ac:dyDescent="0.15">
      <c r="A401" s="26">
        <v>12068</v>
      </c>
      <c r="B401" s="20" t="s">
        <v>276</v>
      </c>
      <c r="C401" s="16">
        <v>660</v>
      </c>
      <c r="D401" s="3">
        <v>25</v>
      </c>
      <c r="E401" s="3">
        <v>20</v>
      </c>
      <c r="F401" s="103" t="s">
        <v>274</v>
      </c>
      <c r="G401" s="104">
        <v>211</v>
      </c>
      <c r="H401" s="104" t="s">
        <v>179</v>
      </c>
      <c r="I401" s="21">
        <f t="shared" si="343"/>
        <v>17940</v>
      </c>
      <c r="J401" s="3">
        <v>28500</v>
      </c>
      <c r="K401" s="15">
        <v>0.15</v>
      </c>
      <c r="L401" s="15"/>
      <c r="M401" s="58"/>
      <c r="N401" s="58">
        <v>0.03</v>
      </c>
      <c r="O401" s="92">
        <f t="shared" si="344"/>
        <v>39.715719063545151</v>
      </c>
      <c r="P401" s="92" t="e">
        <f t="shared" si="345"/>
        <v>#REF!</v>
      </c>
      <c r="Q401" s="92" t="e">
        <f t="shared" si="346"/>
        <v>#REF!</v>
      </c>
      <c r="R401" s="92">
        <f t="shared" si="347"/>
        <v>0</v>
      </c>
      <c r="S401" s="92" t="e">
        <f t="shared" si="348"/>
        <v>#REF!</v>
      </c>
      <c r="T401" s="3" t="e">
        <f>#REF!</f>
        <v>#REF!</v>
      </c>
      <c r="U401" s="3" t="e">
        <f>#REF!*D401</f>
        <v>#REF!</v>
      </c>
      <c r="V401" s="3">
        <f t="shared" si="349"/>
        <v>39.6</v>
      </c>
      <c r="W401" s="37" t="e">
        <f t="shared" si="350"/>
        <v>#REF!</v>
      </c>
      <c r="X401" s="60" t="e">
        <f>#REF!</f>
        <v>#REF!</v>
      </c>
      <c r="Y401" s="37" t="e">
        <f t="shared" si="351"/>
        <v>#REF!</v>
      </c>
      <c r="Z401" s="16" t="e">
        <f t="shared" si="352"/>
        <v>#REF!</v>
      </c>
      <c r="AA401" s="36" t="e">
        <f t="shared" si="353"/>
        <v>#REF!</v>
      </c>
      <c r="AC401" s="16" t="e">
        <f t="shared" si="354"/>
        <v>#REF!</v>
      </c>
      <c r="AD401" s="3" t="e">
        <f t="shared" si="355"/>
        <v>#REF!</v>
      </c>
      <c r="AE401" s="97" t="e">
        <f t="shared" si="355"/>
        <v>#REF!</v>
      </c>
      <c r="AF401" s="97" t="e">
        <f t="shared" si="356"/>
        <v>#REF!</v>
      </c>
      <c r="AG401" s="3" t="e">
        <f t="shared" si="357"/>
        <v>#REF!</v>
      </c>
      <c r="AH401" s="16" t="e">
        <f t="shared" si="358"/>
        <v>#REF!</v>
      </c>
      <c r="AI401" s="16">
        <f t="shared" si="359"/>
        <v>660</v>
      </c>
      <c r="AK401" s="3">
        <f t="shared" si="360"/>
        <v>465</v>
      </c>
      <c r="AL401" s="204">
        <f t="shared" si="361"/>
        <v>461.99999999999994</v>
      </c>
      <c r="AM401" s="46" t="s">
        <v>855</v>
      </c>
    </row>
    <row r="402" spans="1:39" ht="13.5" hidden="1" outlineLevel="1" x14ac:dyDescent="0.15">
      <c r="A402" s="26">
        <v>12073</v>
      </c>
      <c r="B402" s="20" t="s">
        <v>277</v>
      </c>
      <c r="C402" s="16">
        <v>340</v>
      </c>
      <c r="D402" s="3">
        <v>20</v>
      </c>
      <c r="E402" s="3">
        <v>15</v>
      </c>
      <c r="F402" s="103" t="s">
        <v>274</v>
      </c>
      <c r="G402" s="104">
        <v>211</v>
      </c>
      <c r="H402" s="104" t="s">
        <v>179</v>
      </c>
      <c r="I402" s="21">
        <f t="shared" si="343"/>
        <v>17940</v>
      </c>
      <c r="J402" s="3">
        <v>28500</v>
      </c>
      <c r="K402" s="15">
        <v>0.15</v>
      </c>
      <c r="L402" s="15"/>
      <c r="M402" s="58"/>
      <c r="N402" s="58">
        <v>0.03</v>
      </c>
      <c r="O402" s="92">
        <f t="shared" si="344"/>
        <v>31.77257525083612</v>
      </c>
      <c r="P402" s="92" t="e">
        <f t="shared" si="345"/>
        <v>#REF!</v>
      </c>
      <c r="Q402" s="92" t="e">
        <f t="shared" si="346"/>
        <v>#REF!</v>
      </c>
      <c r="R402" s="92">
        <f t="shared" si="347"/>
        <v>0</v>
      </c>
      <c r="S402" s="92" t="e">
        <f t="shared" si="348"/>
        <v>#REF!</v>
      </c>
      <c r="T402" s="3" t="e">
        <f>#REF!</f>
        <v>#REF!</v>
      </c>
      <c r="U402" s="3" t="e">
        <f>#REF!*D402</f>
        <v>#REF!</v>
      </c>
      <c r="V402" s="3">
        <f t="shared" si="349"/>
        <v>20.399999999999999</v>
      </c>
      <c r="W402" s="37" t="e">
        <f t="shared" si="350"/>
        <v>#REF!</v>
      </c>
      <c r="X402" s="60" t="e">
        <f>#REF!</f>
        <v>#REF!</v>
      </c>
      <c r="Y402" s="37" t="e">
        <f t="shared" si="351"/>
        <v>#REF!</v>
      </c>
      <c r="Z402" s="16" t="e">
        <f t="shared" si="352"/>
        <v>#REF!</v>
      </c>
      <c r="AA402" s="36" t="e">
        <f t="shared" si="353"/>
        <v>#REF!</v>
      </c>
      <c r="AC402" s="16" t="e">
        <f t="shared" si="354"/>
        <v>#REF!</v>
      </c>
      <c r="AD402" s="3" t="e">
        <f t="shared" si="355"/>
        <v>#REF!</v>
      </c>
      <c r="AE402" s="97" t="e">
        <f t="shared" si="355"/>
        <v>#REF!</v>
      </c>
      <c r="AF402" s="97" t="e">
        <f t="shared" si="356"/>
        <v>#REF!</v>
      </c>
      <c r="AG402" s="3" t="e">
        <f t="shared" si="357"/>
        <v>#REF!</v>
      </c>
      <c r="AH402" s="16" t="e">
        <f t="shared" si="358"/>
        <v>#REF!</v>
      </c>
      <c r="AI402" s="16">
        <f t="shared" si="359"/>
        <v>340</v>
      </c>
      <c r="AK402" s="3">
        <f t="shared" si="360"/>
        <v>240</v>
      </c>
      <c r="AL402" s="204">
        <f t="shared" si="361"/>
        <v>237.99999999999997</v>
      </c>
      <c r="AM402" s="46" t="s">
        <v>855</v>
      </c>
    </row>
    <row r="403" spans="1:39" ht="13.5" hidden="1" outlineLevel="1" x14ac:dyDescent="0.15">
      <c r="A403" s="26">
        <v>12074</v>
      </c>
      <c r="B403" s="20" t="s">
        <v>368</v>
      </c>
      <c r="C403" s="16">
        <v>400</v>
      </c>
      <c r="D403" s="3">
        <v>30</v>
      </c>
      <c r="E403" s="3">
        <v>20</v>
      </c>
      <c r="F403" s="103"/>
      <c r="G403" s="104" t="s">
        <v>344</v>
      </c>
      <c r="H403" s="104" t="s">
        <v>344</v>
      </c>
      <c r="I403" s="21">
        <f t="shared" si="343"/>
        <v>17940</v>
      </c>
      <c r="J403" s="3">
        <v>0</v>
      </c>
      <c r="K403" s="15">
        <v>0.15</v>
      </c>
      <c r="L403" s="15"/>
      <c r="M403" s="58"/>
      <c r="N403" s="58">
        <v>0.03</v>
      </c>
      <c r="O403" s="92">
        <f t="shared" si="344"/>
        <v>0</v>
      </c>
      <c r="P403" s="92" t="e">
        <f t="shared" si="345"/>
        <v>#REF!</v>
      </c>
      <c r="Q403" s="92" t="e">
        <f t="shared" si="346"/>
        <v>#REF!</v>
      </c>
      <c r="R403" s="92">
        <f t="shared" si="347"/>
        <v>0</v>
      </c>
      <c r="S403" s="92" t="e">
        <f t="shared" si="348"/>
        <v>#REF!</v>
      </c>
      <c r="T403" s="3">
        <f>149*1.15</f>
        <v>171.35</v>
      </c>
      <c r="U403" s="3" t="e">
        <f>#REF!*D403</f>
        <v>#REF!</v>
      </c>
      <c r="V403" s="3">
        <f t="shared" si="349"/>
        <v>24</v>
      </c>
      <c r="W403" s="37" t="e">
        <f t="shared" si="350"/>
        <v>#REF!</v>
      </c>
      <c r="X403" s="60" t="e">
        <f>#REF!</f>
        <v>#REF!</v>
      </c>
      <c r="Y403" s="37" t="e">
        <f t="shared" ref="Y403" si="362">21000/I403*D403*X403</f>
        <v>#REF!</v>
      </c>
      <c r="Z403" s="16" t="e">
        <f t="shared" si="352"/>
        <v>#REF!</v>
      </c>
      <c r="AA403" s="36" t="e">
        <f t="shared" si="353"/>
        <v>#REF!</v>
      </c>
      <c r="AC403" s="16" t="e">
        <f t="shared" si="354"/>
        <v>#REF!</v>
      </c>
      <c r="AD403" s="3">
        <f t="shared" si="355"/>
        <v>171.35</v>
      </c>
      <c r="AE403" s="97" t="e">
        <f t="shared" si="355"/>
        <v>#REF!</v>
      </c>
      <c r="AF403" s="97" t="e">
        <f t="shared" si="356"/>
        <v>#REF!</v>
      </c>
      <c r="AG403" s="3" t="e">
        <f t="shared" si="357"/>
        <v>#REF!</v>
      </c>
      <c r="AH403" s="16" t="e">
        <f t="shared" si="358"/>
        <v>#REF!</v>
      </c>
      <c r="AI403" s="16">
        <f t="shared" si="359"/>
        <v>400</v>
      </c>
      <c r="AK403" s="3" t="s">
        <v>40</v>
      </c>
      <c r="AL403" s="204"/>
    </row>
    <row r="404" spans="1:39" ht="13.5" hidden="1" outlineLevel="1" x14ac:dyDescent="0.15">
      <c r="A404" s="26">
        <v>12075</v>
      </c>
      <c r="B404" s="20" t="s">
        <v>382</v>
      </c>
      <c r="C404" s="16">
        <v>1000</v>
      </c>
      <c r="D404" s="3">
        <v>20</v>
      </c>
      <c r="E404" s="3">
        <v>10</v>
      </c>
      <c r="F404" s="103" t="s">
        <v>270</v>
      </c>
      <c r="G404" s="104">
        <v>105</v>
      </c>
      <c r="H404" s="104" t="s">
        <v>671</v>
      </c>
      <c r="I404" s="21">
        <f t="shared" si="343"/>
        <v>17940</v>
      </c>
      <c r="J404" s="3">
        <v>21000</v>
      </c>
      <c r="K404" s="15">
        <v>0.15</v>
      </c>
      <c r="L404" s="15">
        <v>0.05</v>
      </c>
      <c r="M404" s="58"/>
      <c r="N404" s="58">
        <v>0.03</v>
      </c>
      <c r="O404" s="92">
        <f t="shared" si="344"/>
        <v>23.411371237458198</v>
      </c>
      <c r="P404" s="92" t="e">
        <f t="shared" si="345"/>
        <v>#REF!</v>
      </c>
      <c r="Q404" s="92" t="e">
        <f t="shared" si="346"/>
        <v>#REF!</v>
      </c>
      <c r="R404" s="92">
        <f t="shared" si="347"/>
        <v>0</v>
      </c>
      <c r="S404" s="92" t="e">
        <f t="shared" si="348"/>
        <v>#REF!</v>
      </c>
      <c r="T404" s="3" t="e">
        <f>#REF!</f>
        <v>#REF!</v>
      </c>
      <c r="U404" s="3" t="e">
        <f>#REF!*D404</f>
        <v>#REF!</v>
      </c>
      <c r="V404" s="3">
        <f t="shared" si="349"/>
        <v>60</v>
      </c>
      <c r="W404" s="37" t="e">
        <f t="shared" si="350"/>
        <v>#REF!</v>
      </c>
      <c r="X404" s="60" t="e">
        <f>#REF!</f>
        <v>#REF!</v>
      </c>
      <c r="Y404" s="37" t="e">
        <f t="shared" si="351"/>
        <v>#REF!</v>
      </c>
      <c r="Z404" s="16" t="e">
        <f t="shared" si="352"/>
        <v>#REF!</v>
      </c>
      <c r="AA404" s="36" t="e">
        <f t="shared" si="353"/>
        <v>#REF!</v>
      </c>
      <c r="AC404" s="16" t="e">
        <f t="shared" si="354"/>
        <v>#REF!</v>
      </c>
      <c r="AD404" s="3" t="e">
        <f t="shared" si="355"/>
        <v>#REF!</v>
      </c>
      <c r="AE404" s="97" t="e">
        <f t="shared" si="355"/>
        <v>#REF!</v>
      </c>
      <c r="AF404" s="97" t="e">
        <f t="shared" si="356"/>
        <v>#REF!</v>
      </c>
      <c r="AG404" s="3" t="e">
        <f t="shared" si="357"/>
        <v>#REF!</v>
      </c>
      <c r="AH404" s="16" t="e">
        <f t="shared" si="358"/>
        <v>#REF!</v>
      </c>
      <c r="AI404" s="16">
        <f t="shared" si="359"/>
        <v>1000</v>
      </c>
      <c r="AK404" s="3">
        <f t="shared" ref="AK404:AK417" si="363">CEILING(AL404,5)</f>
        <v>700</v>
      </c>
      <c r="AL404" s="204">
        <f t="shared" ref="AL404:AL419" si="364">C404*0.7</f>
        <v>700</v>
      </c>
    </row>
    <row r="405" spans="1:39" ht="13.5" hidden="1" outlineLevel="1" x14ac:dyDescent="0.15">
      <c r="A405" s="26">
        <v>12076</v>
      </c>
      <c r="B405" s="20" t="s">
        <v>381</v>
      </c>
      <c r="C405" s="16">
        <v>1500</v>
      </c>
      <c r="D405" s="3">
        <v>25</v>
      </c>
      <c r="E405" s="3">
        <v>15</v>
      </c>
      <c r="F405" s="103" t="s">
        <v>270</v>
      </c>
      <c r="G405" s="104">
        <v>105</v>
      </c>
      <c r="H405" s="104" t="s">
        <v>671</v>
      </c>
      <c r="I405" s="21">
        <f t="shared" si="343"/>
        <v>17940</v>
      </c>
      <c r="J405" s="3">
        <v>21000</v>
      </c>
      <c r="K405" s="15">
        <v>0.15</v>
      </c>
      <c r="L405" s="15">
        <v>0.05</v>
      </c>
      <c r="M405" s="58"/>
      <c r="N405" s="58">
        <v>0.03</v>
      </c>
      <c r="O405" s="92">
        <f t="shared" si="344"/>
        <v>29.264214046822744</v>
      </c>
      <c r="P405" s="92" t="e">
        <f t="shared" si="345"/>
        <v>#REF!</v>
      </c>
      <c r="Q405" s="92" t="e">
        <f t="shared" si="346"/>
        <v>#REF!</v>
      </c>
      <c r="R405" s="92">
        <f t="shared" si="347"/>
        <v>0</v>
      </c>
      <c r="S405" s="92" t="e">
        <f t="shared" si="348"/>
        <v>#REF!</v>
      </c>
      <c r="T405" s="3" t="e">
        <f>#REF!</f>
        <v>#REF!</v>
      </c>
      <c r="U405" s="3" t="e">
        <f>#REF!*D405</f>
        <v>#REF!</v>
      </c>
      <c r="V405" s="3">
        <f t="shared" si="349"/>
        <v>90</v>
      </c>
      <c r="W405" s="37" t="e">
        <f t="shared" si="350"/>
        <v>#REF!</v>
      </c>
      <c r="X405" s="60" t="e">
        <f>#REF!</f>
        <v>#REF!</v>
      </c>
      <c r="Y405" s="37" t="e">
        <f t="shared" si="351"/>
        <v>#REF!</v>
      </c>
      <c r="Z405" s="16" t="e">
        <f t="shared" si="352"/>
        <v>#REF!</v>
      </c>
      <c r="AA405" s="36" t="e">
        <f t="shared" si="353"/>
        <v>#REF!</v>
      </c>
      <c r="AC405" s="16" t="e">
        <f t="shared" si="354"/>
        <v>#REF!</v>
      </c>
      <c r="AD405" s="3" t="e">
        <f t="shared" si="355"/>
        <v>#REF!</v>
      </c>
      <c r="AE405" s="97" t="e">
        <f t="shared" si="355"/>
        <v>#REF!</v>
      </c>
      <c r="AF405" s="97" t="e">
        <f t="shared" si="356"/>
        <v>#REF!</v>
      </c>
      <c r="AG405" s="3" t="e">
        <f t="shared" si="357"/>
        <v>#REF!</v>
      </c>
      <c r="AH405" s="16" t="e">
        <f t="shared" si="358"/>
        <v>#REF!</v>
      </c>
      <c r="AI405" s="16">
        <f t="shared" si="359"/>
        <v>1500</v>
      </c>
      <c r="AK405" s="3">
        <f t="shared" si="363"/>
        <v>1050</v>
      </c>
      <c r="AL405" s="204">
        <f t="shared" si="364"/>
        <v>1050</v>
      </c>
    </row>
    <row r="406" spans="1:39" ht="13.5" hidden="1" outlineLevel="1" x14ac:dyDescent="0.15">
      <c r="A406" s="26">
        <v>12077</v>
      </c>
      <c r="B406" s="20" t="s">
        <v>408</v>
      </c>
      <c r="C406" s="16">
        <v>370</v>
      </c>
      <c r="D406" s="3">
        <v>25</v>
      </c>
      <c r="E406" s="3">
        <v>20</v>
      </c>
      <c r="F406" s="103" t="s">
        <v>149</v>
      </c>
      <c r="G406" s="104">
        <v>211</v>
      </c>
      <c r="H406" s="104" t="s">
        <v>179</v>
      </c>
      <c r="I406" s="21">
        <f t="shared" si="343"/>
        <v>17940</v>
      </c>
      <c r="J406" s="3">
        <v>28500</v>
      </c>
      <c r="K406" s="15">
        <v>0.15</v>
      </c>
      <c r="L406" s="15"/>
      <c r="M406" s="58"/>
      <c r="N406" s="58">
        <v>0.03</v>
      </c>
      <c r="O406" s="92">
        <f t="shared" si="344"/>
        <v>39.715719063545151</v>
      </c>
      <c r="P406" s="92" t="e">
        <f t="shared" si="345"/>
        <v>#REF!</v>
      </c>
      <c r="Q406" s="92" t="e">
        <f t="shared" si="346"/>
        <v>#REF!</v>
      </c>
      <c r="R406" s="92">
        <f t="shared" si="347"/>
        <v>0</v>
      </c>
      <c r="S406" s="92" t="e">
        <f t="shared" si="348"/>
        <v>#REF!</v>
      </c>
      <c r="T406" s="3" t="e">
        <f>#REF!</f>
        <v>#REF!</v>
      </c>
      <c r="U406" s="3" t="e">
        <f>#REF!*D406</f>
        <v>#REF!</v>
      </c>
      <c r="V406" s="3">
        <f t="shared" si="349"/>
        <v>22.2</v>
      </c>
      <c r="W406" s="37" t="e">
        <f t="shared" si="350"/>
        <v>#REF!</v>
      </c>
      <c r="X406" s="60" t="e">
        <f>#REF!</f>
        <v>#REF!</v>
      </c>
      <c r="Y406" s="37" t="e">
        <f t="shared" si="351"/>
        <v>#REF!</v>
      </c>
      <c r="Z406" s="16" t="e">
        <f t="shared" si="352"/>
        <v>#REF!</v>
      </c>
      <c r="AA406" s="36" t="e">
        <f t="shared" si="353"/>
        <v>#REF!</v>
      </c>
      <c r="AC406" s="16" t="e">
        <f t="shared" si="354"/>
        <v>#REF!</v>
      </c>
      <c r="AD406" s="3" t="e">
        <f t="shared" si="355"/>
        <v>#REF!</v>
      </c>
      <c r="AE406" s="97" t="e">
        <f t="shared" si="355"/>
        <v>#REF!</v>
      </c>
      <c r="AF406" s="97" t="e">
        <f t="shared" si="356"/>
        <v>#REF!</v>
      </c>
      <c r="AG406" s="3" t="e">
        <f t="shared" si="357"/>
        <v>#REF!</v>
      </c>
      <c r="AH406" s="16" t="e">
        <f t="shared" si="358"/>
        <v>#REF!</v>
      </c>
      <c r="AI406" s="16">
        <f t="shared" si="359"/>
        <v>370</v>
      </c>
      <c r="AK406" s="3">
        <f t="shared" si="363"/>
        <v>260</v>
      </c>
      <c r="AL406" s="204">
        <f t="shared" si="364"/>
        <v>259</v>
      </c>
      <c r="AM406" s="46" t="s">
        <v>855</v>
      </c>
    </row>
    <row r="407" spans="1:39" ht="13.5" hidden="1" outlineLevel="1" x14ac:dyDescent="0.15">
      <c r="A407" s="26">
        <v>12078</v>
      </c>
      <c r="B407" s="20" t="s">
        <v>409</v>
      </c>
      <c r="C407" s="16">
        <v>270</v>
      </c>
      <c r="D407" s="3">
        <v>25</v>
      </c>
      <c r="E407" s="3">
        <v>20</v>
      </c>
      <c r="F407" s="103" t="s">
        <v>149</v>
      </c>
      <c r="G407" s="104">
        <v>211</v>
      </c>
      <c r="H407" s="104" t="s">
        <v>179</v>
      </c>
      <c r="I407" s="21">
        <f t="shared" si="343"/>
        <v>17940</v>
      </c>
      <c r="J407" s="3">
        <v>28500</v>
      </c>
      <c r="K407" s="15">
        <v>0.15</v>
      </c>
      <c r="L407" s="15"/>
      <c r="M407" s="58"/>
      <c r="N407" s="58">
        <v>0.03</v>
      </c>
      <c r="O407" s="92">
        <f t="shared" si="344"/>
        <v>39.715719063545151</v>
      </c>
      <c r="P407" s="92" t="e">
        <f t="shared" si="345"/>
        <v>#REF!</v>
      </c>
      <c r="Q407" s="92" t="e">
        <f t="shared" si="346"/>
        <v>#REF!</v>
      </c>
      <c r="R407" s="92">
        <f t="shared" si="347"/>
        <v>0</v>
      </c>
      <c r="S407" s="92" t="e">
        <f t="shared" si="348"/>
        <v>#REF!</v>
      </c>
      <c r="T407" s="3" t="e">
        <f>#REF!</f>
        <v>#REF!</v>
      </c>
      <c r="U407" s="3" t="e">
        <f>#REF!*D407</f>
        <v>#REF!</v>
      </c>
      <c r="V407" s="3">
        <f t="shared" si="349"/>
        <v>16.2</v>
      </c>
      <c r="W407" s="37" t="e">
        <f t="shared" si="350"/>
        <v>#REF!</v>
      </c>
      <c r="X407" s="60" t="e">
        <f>#REF!</f>
        <v>#REF!</v>
      </c>
      <c r="Y407" s="37" t="e">
        <f t="shared" si="351"/>
        <v>#REF!</v>
      </c>
      <c r="Z407" s="16" t="e">
        <f t="shared" si="352"/>
        <v>#REF!</v>
      </c>
      <c r="AA407" s="36" t="e">
        <f t="shared" si="353"/>
        <v>#REF!</v>
      </c>
      <c r="AC407" s="16" t="e">
        <f t="shared" si="354"/>
        <v>#REF!</v>
      </c>
      <c r="AD407" s="3" t="e">
        <f t="shared" si="355"/>
        <v>#REF!</v>
      </c>
      <c r="AE407" s="97" t="e">
        <f t="shared" si="355"/>
        <v>#REF!</v>
      </c>
      <c r="AF407" s="97" t="e">
        <f t="shared" si="356"/>
        <v>#REF!</v>
      </c>
      <c r="AG407" s="3" t="e">
        <f t="shared" si="357"/>
        <v>#REF!</v>
      </c>
      <c r="AH407" s="16" t="e">
        <f t="shared" si="358"/>
        <v>#REF!</v>
      </c>
      <c r="AI407" s="16">
        <f t="shared" si="359"/>
        <v>270</v>
      </c>
      <c r="AK407" s="3">
        <f t="shared" si="363"/>
        <v>190</v>
      </c>
      <c r="AL407" s="204">
        <f t="shared" si="364"/>
        <v>189</v>
      </c>
      <c r="AM407" s="46" t="s">
        <v>855</v>
      </c>
    </row>
    <row r="408" spans="1:39" ht="25.5" hidden="1" outlineLevel="1" x14ac:dyDescent="0.15">
      <c r="A408" s="26">
        <v>12079</v>
      </c>
      <c r="B408" s="20" t="s">
        <v>486</v>
      </c>
      <c r="C408" s="16">
        <v>250</v>
      </c>
      <c r="D408" s="3">
        <v>25</v>
      </c>
      <c r="E408" s="3">
        <v>20</v>
      </c>
      <c r="F408" s="103" t="s">
        <v>149</v>
      </c>
      <c r="G408" s="104">
        <v>211</v>
      </c>
      <c r="H408" s="104" t="s">
        <v>179</v>
      </c>
      <c r="I408" s="21">
        <f t="shared" si="343"/>
        <v>17940</v>
      </c>
      <c r="J408" s="3">
        <v>28500</v>
      </c>
      <c r="K408" s="15">
        <v>0.15</v>
      </c>
      <c r="L408" s="15"/>
      <c r="M408" s="58"/>
      <c r="N408" s="58">
        <v>0.03</v>
      </c>
      <c r="O408" s="92">
        <f t="shared" si="344"/>
        <v>39.715719063545151</v>
      </c>
      <c r="P408" s="92" t="e">
        <f t="shared" si="345"/>
        <v>#REF!</v>
      </c>
      <c r="Q408" s="92" t="e">
        <f t="shared" si="346"/>
        <v>#REF!</v>
      </c>
      <c r="R408" s="92">
        <f t="shared" si="347"/>
        <v>0</v>
      </c>
      <c r="S408" s="92" t="e">
        <f t="shared" si="348"/>
        <v>#REF!</v>
      </c>
      <c r="T408" s="3" t="e">
        <f>#REF!</f>
        <v>#REF!</v>
      </c>
      <c r="U408" s="3" t="e">
        <f>#REF!*D408</f>
        <v>#REF!</v>
      </c>
      <c r="V408" s="3">
        <f t="shared" si="349"/>
        <v>15</v>
      </c>
      <c r="W408" s="37" t="e">
        <f t="shared" si="350"/>
        <v>#REF!</v>
      </c>
      <c r="X408" s="60" t="e">
        <f>#REF!</f>
        <v>#REF!</v>
      </c>
      <c r="Y408" s="37" t="e">
        <f t="shared" si="351"/>
        <v>#REF!</v>
      </c>
      <c r="Z408" s="16" t="e">
        <f t="shared" si="352"/>
        <v>#REF!</v>
      </c>
      <c r="AA408" s="36" t="e">
        <f t="shared" si="353"/>
        <v>#REF!</v>
      </c>
      <c r="AC408" s="16" t="e">
        <f t="shared" si="354"/>
        <v>#REF!</v>
      </c>
      <c r="AD408" s="3" t="e">
        <f t="shared" si="355"/>
        <v>#REF!</v>
      </c>
      <c r="AE408" s="97" t="e">
        <f t="shared" si="355"/>
        <v>#REF!</v>
      </c>
      <c r="AF408" s="97" t="e">
        <f t="shared" si="356"/>
        <v>#REF!</v>
      </c>
      <c r="AG408" s="3" t="e">
        <f t="shared" si="357"/>
        <v>#REF!</v>
      </c>
      <c r="AH408" s="16" t="e">
        <f t="shared" si="358"/>
        <v>#REF!</v>
      </c>
      <c r="AI408" s="16">
        <f t="shared" si="359"/>
        <v>250</v>
      </c>
      <c r="AK408" s="3">
        <f t="shared" si="363"/>
        <v>175</v>
      </c>
      <c r="AL408" s="204">
        <f t="shared" si="364"/>
        <v>175</v>
      </c>
      <c r="AM408" s="46" t="s">
        <v>855</v>
      </c>
    </row>
    <row r="409" spans="1:39" ht="13.5" hidden="1" outlineLevel="1" x14ac:dyDescent="0.15">
      <c r="A409" s="26">
        <v>12080</v>
      </c>
      <c r="B409" s="20" t="s">
        <v>403</v>
      </c>
      <c r="C409" s="16">
        <v>270</v>
      </c>
      <c r="D409" s="3">
        <v>15</v>
      </c>
      <c r="E409" s="3">
        <v>20</v>
      </c>
      <c r="F409" s="103" t="s">
        <v>148</v>
      </c>
      <c r="G409" s="104">
        <v>211</v>
      </c>
      <c r="H409" s="104" t="s">
        <v>179</v>
      </c>
      <c r="I409" s="21">
        <f t="shared" si="343"/>
        <v>17940</v>
      </c>
      <c r="J409" s="3">
        <v>28500</v>
      </c>
      <c r="K409" s="15">
        <v>0.15</v>
      </c>
      <c r="L409" s="15"/>
      <c r="M409" s="58"/>
      <c r="N409" s="58">
        <v>0.03</v>
      </c>
      <c r="O409" s="92">
        <f t="shared" si="344"/>
        <v>23.829431438127092</v>
      </c>
      <c r="P409" s="92" t="e">
        <f t="shared" si="345"/>
        <v>#REF!</v>
      </c>
      <c r="Q409" s="92" t="e">
        <f t="shared" si="346"/>
        <v>#REF!</v>
      </c>
      <c r="R409" s="92">
        <f t="shared" si="347"/>
        <v>0</v>
      </c>
      <c r="S409" s="92" t="e">
        <f t="shared" si="348"/>
        <v>#REF!</v>
      </c>
      <c r="T409" s="3" t="e">
        <f>#REF!</f>
        <v>#REF!</v>
      </c>
      <c r="U409" s="3" t="e">
        <f>#REF!*D409</f>
        <v>#REF!</v>
      </c>
      <c r="V409" s="3">
        <f t="shared" si="349"/>
        <v>16.2</v>
      </c>
      <c r="W409" s="37" t="e">
        <f t="shared" si="350"/>
        <v>#REF!</v>
      </c>
      <c r="X409" s="60" t="e">
        <f>#REF!</f>
        <v>#REF!</v>
      </c>
      <c r="Y409" s="37" t="e">
        <f t="shared" si="351"/>
        <v>#REF!</v>
      </c>
      <c r="Z409" s="16" t="e">
        <f t="shared" si="352"/>
        <v>#REF!</v>
      </c>
      <c r="AA409" s="36" t="e">
        <f t="shared" si="353"/>
        <v>#REF!</v>
      </c>
      <c r="AC409" s="16" t="e">
        <f t="shared" si="354"/>
        <v>#REF!</v>
      </c>
      <c r="AD409" s="3" t="e">
        <f t="shared" si="355"/>
        <v>#REF!</v>
      </c>
      <c r="AE409" s="97" t="e">
        <f t="shared" si="355"/>
        <v>#REF!</v>
      </c>
      <c r="AF409" s="97" t="e">
        <f t="shared" si="356"/>
        <v>#REF!</v>
      </c>
      <c r="AG409" s="3" t="e">
        <f t="shared" si="357"/>
        <v>#REF!</v>
      </c>
      <c r="AH409" s="16" t="e">
        <f t="shared" si="358"/>
        <v>#REF!</v>
      </c>
      <c r="AI409" s="16">
        <f t="shared" si="359"/>
        <v>270</v>
      </c>
      <c r="AK409" s="3">
        <f t="shared" si="363"/>
        <v>190</v>
      </c>
      <c r="AL409" s="204">
        <f t="shared" si="364"/>
        <v>189</v>
      </c>
      <c r="AM409" s="46" t="s">
        <v>855</v>
      </c>
    </row>
    <row r="410" spans="1:39" ht="13.5" hidden="1" outlineLevel="1" x14ac:dyDescent="0.15">
      <c r="A410" s="26">
        <v>12081</v>
      </c>
      <c r="B410" s="20" t="s">
        <v>411</v>
      </c>
      <c r="C410" s="16">
        <v>170</v>
      </c>
      <c r="D410" s="3">
        <v>15</v>
      </c>
      <c r="E410" s="3">
        <v>10</v>
      </c>
      <c r="F410" s="103"/>
      <c r="G410" s="104" t="s">
        <v>393</v>
      </c>
      <c r="H410" s="104" t="s">
        <v>179</v>
      </c>
      <c r="I410" s="21">
        <f t="shared" si="343"/>
        <v>17940</v>
      </c>
      <c r="J410" s="3">
        <v>28500</v>
      </c>
      <c r="K410" s="15">
        <v>0.15</v>
      </c>
      <c r="L410" s="15"/>
      <c r="M410" s="58"/>
      <c r="N410" s="58">
        <v>0.03</v>
      </c>
      <c r="O410" s="92">
        <f t="shared" si="344"/>
        <v>23.829431438127092</v>
      </c>
      <c r="P410" s="92" t="e">
        <f t="shared" si="345"/>
        <v>#REF!</v>
      </c>
      <c r="Q410" s="92" t="e">
        <f t="shared" si="346"/>
        <v>#REF!</v>
      </c>
      <c r="R410" s="92">
        <f t="shared" si="347"/>
        <v>0</v>
      </c>
      <c r="S410" s="92" t="e">
        <f t="shared" si="348"/>
        <v>#REF!</v>
      </c>
      <c r="T410" s="3" t="e">
        <f>#REF!</f>
        <v>#REF!</v>
      </c>
      <c r="U410" s="3" t="e">
        <f>#REF!*D410</f>
        <v>#REF!</v>
      </c>
      <c r="V410" s="3">
        <f t="shared" si="349"/>
        <v>10.199999999999999</v>
      </c>
      <c r="W410" s="37" t="e">
        <f t="shared" si="350"/>
        <v>#REF!</v>
      </c>
      <c r="X410" s="60" t="e">
        <f>#REF!</f>
        <v>#REF!</v>
      </c>
      <c r="Y410" s="37" t="e">
        <f t="shared" si="351"/>
        <v>#REF!</v>
      </c>
      <c r="Z410" s="16" t="e">
        <f t="shared" si="352"/>
        <v>#REF!</v>
      </c>
      <c r="AA410" s="36" t="e">
        <f t="shared" si="353"/>
        <v>#REF!</v>
      </c>
      <c r="AC410" s="16" t="e">
        <f t="shared" si="354"/>
        <v>#REF!</v>
      </c>
      <c r="AD410" s="3" t="e">
        <f t="shared" si="355"/>
        <v>#REF!</v>
      </c>
      <c r="AE410" s="97" t="e">
        <f t="shared" si="355"/>
        <v>#REF!</v>
      </c>
      <c r="AF410" s="97" t="e">
        <f t="shared" si="356"/>
        <v>#REF!</v>
      </c>
      <c r="AG410" s="3" t="e">
        <f t="shared" si="357"/>
        <v>#REF!</v>
      </c>
      <c r="AH410" s="16" t="e">
        <f t="shared" si="358"/>
        <v>#REF!</v>
      </c>
      <c r="AI410" s="16">
        <f t="shared" si="359"/>
        <v>170</v>
      </c>
      <c r="AK410" s="3">
        <f t="shared" si="363"/>
        <v>120</v>
      </c>
      <c r="AL410" s="204">
        <f t="shared" si="364"/>
        <v>118.99999999999999</v>
      </c>
      <c r="AM410" s="46" t="s">
        <v>855</v>
      </c>
    </row>
    <row r="411" spans="1:39" ht="13.5" hidden="1" outlineLevel="1" x14ac:dyDescent="0.15">
      <c r="A411" s="26">
        <v>12082</v>
      </c>
      <c r="B411" s="20" t="s">
        <v>410</v>
      </c>
      <c r="C411" s="16">
        <v>200</v>
      </c>
      <c r="D411" s="3">
        <v>15</v>
      </c>
      <c r="E411" s="3">
        <v>10</v>
      </c>
      <c r="F411" s="103"/>
      <c r="G411" s="104" t="s">
        <v>393</v>
      </c>
      <c r="H411" s="104" t="s">
        <v>179</v>
      </c>
      <c r="I411" s="21">
        <f t="shared" si="343"/>
        <v>17940</v>
      </c>
      <c r="J411" s="3">
        <v>28500</v>
      </c>
      <c r="K411" s="15">
        <v>0.15</v>
      </c>
      <c r="L411" s="15"/>
      <c r="M411" s="58"/>
      <c r="N411" s="58">
        <v>0.03</v>
      </c>
      <c r="O411" s="92">
        <f t="shared" si="344"/>
        <v>23.829431438127092</v>
      </c>
      <c r="P411" s="92" t="e">
        <f t="shared" si="345"/>
        <v>#REF!</v>
      </c>
      <c r="Q411" s="92" t="e">
        <f t="shared" si="346"/>
        <v>#REF!</v>
      </c>
      <c r="R411" s="92">
        <f t="shared" si="347"/>
        <v>0</v>
      </c>
      <c r="S411" s="92" t="e">
        <f t="shared" si="348"/>
        <v>#REF!</v>
      </c>
      <c r="T411" s="3" t="e">
        <f>#REF!</f>
        <v>#REF!</v>
      </c>
      <c r="U411" s="3" t="e">
        <f>#REF!*D411</f>
        <v>#REF!</v>
      </c>
      <c r="V411" s="3">
        <f t="shared" si="349"/>
        <v>12</v>
      </c>
      <c r="W411" s="37" t="e">
        <f t="shared" si="350"/>
        <v>#REF!</v>
      </c>
      <c r="X411" s="60" t="e">
        <f>#REF!</f>
        <v>#REF!</v>
      </c>
      <c r="Y411" s="37" t="e">
        <f t="shared" si="351"/>
        <v>#REF!</v>
      </c>
      <c r="Z411" s="16" t="e">
        <f t="shared" si="352"/>
        <v>#REF!</v>
      </c>
      <c r="AA411" s="36" t="e">
        <f t="shared" si="353"/>
        <v>#REF!</v>
      </c>
      <c r="AC411" s="16" t="e">
        <f t="shared" si="354"/>
        <v>#REF!</v>
      </c>
      <c r="AD411" s="3" t="e">
        <f t="shared" si="355"/>
        <v>#REF!</v>
      </c>
      <c r="AE411" s="97" t="e">
        <f t="shared" si="355"/>
        <v>#REF!</v>
      </c>
      <c r="AF411" s="97" t="e">
        <f t="shared" si="356"/>
        <v>#REF!</v>
      </c>
      <c r="AG411" s="3" t="e">
        <f t="shared" si="357"/>
        <v>#REF!</v>
      </c>
      <c r="AH411" s="16" t="e">
        <f t="shared" si="358"/>
        <v>#REF!</v>
      </c>
      <c r="AI411" s="16">
        <f t="shared" si="359"/>
        <v>200</v>
      </c>
      <c r="AK411" s="3">
        <f t="shared" si="363"/>
        <v>140</v>
      </c>
      <c r="AL411" s="204">
        <f t="shared" si="364"/>
        <v>140</v>
      </c>
      <c r="AM411" s="46" t="s">
        <v>855</v>
      </c>
    </row>
    <row r="412" spans="1:39" ht="13.5" hidden="1" outlineLevel="1" collapsed="1" x14ac:dyDescent="0.15">
      <c r="A412" s="26">
        <v>12097</v>
      </c>
      <c r="B412" s="20" t="s">
        <v>392</v>
      </c>
      <c r="C412" s="61">
        <v>200</v>
      </c>
      <c r="D412" s="3">
        <v>20</v>
      </c>
      <c r="E412" s="3">
        <v>10</v>
      </c>
      <c r="F412" s="130" t="s">
        <v>394</v>
      </c>
      <c r="G412" s="104" t="s">
        <v>761</v>
      </c>
      <c r="H412" s="104" t="s">
        <v>179</v>
      </c>
      <c r="I412" s="21">
        <f t="shared" si="343"/>
        <v>17940</v>
      </c>
      <c r="J412" s="3">
        <v>28500</v>
      </c>
      <c r="K412" s="15">
        <v>0.15</v>
      </c>
      <c r="L412" s="15"/>
      <c r="M412" s="58"/>
      <c r="N412" s="58">
        <v>0.03</v>
      </c>
      <c r="O412" s="92">
        <f t="shared" si="344"/>
        <v>31.77257525083612</v>
      </c>
      <c r="P412" s="92" t="e">
        <f t="shared" si="345"/>
        <v>#REF!</v>
      </c>
      <c r="Q412" s="92" t="e">
        <f t="shared" si="346"/>
        <v>#REF!</v>
      </c>
      <c r="R412" s="92">
        <f t="shared" si="347"/>
        <v>0</v>
      </c>
      <c r="S412" s="92" t="e">
        <f t="shared" si="348"/>
        <v>#REF!</v>
      </c>
      <c r="T412" s="3" t="e">
        <f>#REF!</f>
        <v>#REF!</v>
      </c>
      <c r="U412" s="3" t="e">
        <f>#REF!*D412</f>
        <v>#REF!</v>
      </c>
      <c r="V412" s="3">
        <f t="shared" si="349"/>
        <v>12</v>
      </c>
      <c r="W412" s="37" t="e">
        <f t="shared" si="350"/>
        <v>#REF!</v>
      </c>
      <c r="X412" s="60" t="e">
        <f>#REF!</f>
        <v>#REF!</v>
      </c>
      <c r="Y412" s="37" t="e">
        <f t="shared" si="351"/>
        <v>#REF!</v>
      </c>
      <c r="Z412" s="16" t="e">
        <f t="shared" si="352"/>
        <v>#REF!</v>
      </c>
      <c r="AA412" s="36" t="e">
        <f t="shared" si="353"/>
        <v>#REF!</v>
      </c>
      <c r="AC412" s="16" t="e">
        <f t="shared" si="354"/>
        <v>#REF!</v>
      </c>
      <c r="AD412" s="3" t="e">
        <f t="shared" si="355"/>
        <v>#REF!</v>
      </c>
      <c r="AE412" s="97" t="e">
        <f t="shared" si="355"/>
        <v>#REF!</v>
      </c>
      <c r="AF412" s="97" t="e">
        <f t="shared" si="356"/>
        <v>#REF!</v>
      </c>
      <c r="AG412" s="3" t="e">
        <f t="shared" si="357"/>
        <v>#REF!</v>
      </c>
      <c r="AH412" s="16" t="e">
        <f t="shared" si="358"/>
        <v>#REF!</v>
      </c>
      <c r="AI412" s="16">
        <f t="shared" si="359"/>
        <v>200</v>
      </c>
      <c r="AK412" s="3">
        <f t="shared" si="363"/>
        <v>140</v>
      </c>
      <c r="AL412" s="204">
        <f t="shared" si="364"/>
        <v>140</v>
      </c>
      <c r="AM412" s="46" t="s">
        <v>855</v>
      </c>
    </row>
    <row r="413" spans="1:39" ht="13.5" hidden="1" outlineLevel="1" x14ac:dyDescent="0.15">
      <c r="A413" s="26">
        <v>12098</v>
      </c>
      <c r="B413" s="20" t="s">
        <v>514</v>
      </c>
      <c r="C413" s="61">
        <v>55</v>
      </c>
      <c r="D413" s="3">
        <v>4</v>
      </c>
      <c r="E413" s="3">
        <v>1</v>
      </c>
      <c r="F413" s="130" t="s">
        <v>479</v>
      </c>
      <c r="G413" s="104" t="s">
        <v>762</v>
      </c>
      <c r="H413" s="104" t="s">
        <v>664</v>
      </c>
      <c r="I413" s="21">
        <f t="shared" si="343"/>
        <v>17940</v>
      </c>
      <c r="J413" s="3">
        <v>18000</v>
      </c>
      <c r="K413" s="15">
        <v>0.15</v>
      </c>
      <c r="L413" s="15">
        <v>0.2</v>
      </c>
      <c r="M413" s="58"/>
      <c r="N413" s="58">
        <v>0.03</v>
      </c>
      <c r="O413" s="92">
        <f t="shared" si="344"/>
        <v>4.0133779264214047</v>
      </c>
      <c r="P413" s="92" t="e">
        <f t="shared" si="345"/>
        <v>#REF!</v>
      </c>
      <c r="Q413" s="92" t="e">
        <f t="shared" si="346"/>
        <v>#REF!</v>
      </c>
      <c r="R413" s="92">
        <f t="shared" si="347"/>
        <v>0</v>
      </c>
      <c r="S413" s="92" t="e">
        <f t="shared" si="348"/>
        <v>#REF!</v>
      </c>
      <c r="T413" s="3" t="e">
        <f>#REF!</f>
        <v>#REF!</v>
      </c>
      <c r="U413" s="3" t="e">
        <f>#REF!*D413</f>
        <v>#REF!</v>
      </c>
      <c r="V413" s="3">
        <f t="shared" si="349"/>
        <v>3.3</v>
      </c>
      <c r="W413" s="37" t="e">
        <f t="shared" si="350"/>
        <v>#REF!</v>
      </c>
      <c r="X413" s="60" t="e">
        <f>#REF!</f>
        <v>#REF!</v>
      </c>
      <c r="Y413" s="37" t="e">
        <f t="shared" si="351"/>
        <v>#REF!</v>
      </c>
      <c r="Z413" s="16" t="e">
        <f t="shared" si="352"/>
        <v>#REF!</v>
      </c>
      <c r="AA413" s="36" t="e">
        <f t="shared" si="353"/>
        <v>#REF!</v>
      </c>
      <c r="AC413" s="16" t="e">
        <f t="shared" si="354"/>
        <v>#REF!</v>
      </c>
      <c r="AD413" s="3" t="e">
        <f t="shared" si="355"/>
        <v>#REF!</v>
      </c>
      <c r="AE413" s="97" t="e">
        <f t="shared" si="355"/>
        <v>#REF!</v>
      </c>
      <c r="AF413" s="97" t="e">
        <f t="shared" si="356"/>
        <v>#REF!</v>
      </c>
      <c r="AG413" s="3" t="e">
        <f t="shared" si="357"/>
        <v>#REF!</v>
      </c>
      <c r="AH413" s="16" t="e">
        <f t="shared" si="358"/>
        <v>#REF!</v>
      </c>
      <c r="AI413" s="16">
        <f t="shared" si="359"/>
        <v>55</v>
      </c>
      <c r="AK413" s="3">
        <f t="shared" si="363"/>
        <v>40</v>
      </c>
      <c r="AL413" s="204">
        <f t="shared" si="364"/>
        <v>38.5</v>
      </c>
    </row>
    <row r="414" spans="1:39" ht="13.5" hidden="1" outlineLevel="1" x14ac:dyDescent="0.15">
      <c r="A414" s="26">
        <v>12099</v>
      </c>
      <c r="B414" s="20" t="s">
        <v>484</v>
      </c>
      <c r="C414" s="61">
        <v>1000</v>
      </c>
      <c r="D414" s="3">
        <v>40</v>
      </c>
      <c r="E414" s="3">
        <v>30</v>
      </c>
      <c r="F414" s="130" t="s">
        <v>771</v>
      </c>
      <c r="G414" s="104" t="s">
        <v>365</v>
      </c>
      <c r="H414" s="104" t="s">
        <v>772</v>
      </c>
      <c r="I414" s="21">
        <f t="shared" si="343"/>
        <v>17940</v>
      </c>
      <c r="J414" s="3"/>
      <c r="K414" s="15">
        <v>0.15</v>
      </c>
      <c r="L414" s="15">
        <v>0.3</v>
      </c>
      <c r="M414" s="58"/>
      <c r="N414" s="58">
        <v>0.03</v>
      </c>
      <c r="O414" s="92">
        <f t="shared" si="344"/>
        <v>0</v>
      </c>
      <c r="P414" s="92" t="e">
        <f t="shared" si="345"/>
        <v>#REF!</v>
      </c>
      <c r="Q414" s="92" t="e">
        <f t="shared" si="346"/>
        <v>#REF!</v>
      </c>
      <c r="R414" s="92">
        <f t="shared" si="347"/>
        <v>0</v>
      </c>
      <c r="S414" s="92" t="e">
        <f t="shared" si="348"/>
        <v>#REF!</v>
      </c>
      <c r="T414" s="3" t="e">
        <f>#REF!</f>
        <v>#REF!</v>
      </c>
      <c r="U414" s="3" t="e">
        <f>#REF!*D414</f>
        <v>#REF!</v>
      </c>
      <c r="V414" s="3">
        <f t="shared" si="349"/>
        <v>60</v>
      </c>
      <c r="W414" s="37" t="e">
        <f t="shared" si="350"/>
        <v>#REF!</v>
      </c>
      <c r="X414" s="60" t="e">
        <f>#REF!</f>
        <v>#REF!</v>
      </c>
      <c r="Y414" s="37" t="e">
        <f>21000/I414*D414*X414</f>
        <v>#REF!</v>
      </c>
      <c r="Z414" s="16" t="e">
        <f t="shared" si="352"/>
        <v>#REF!</v>
      </c>
      <c r="AA414" s="36" t="e">
        <f t="shared" si="353"/>
        <v>#REF!</v>
      </c>
      <c r="AC414" s="16" t="e">
        <f t="shared" si="354"/>
        <v>#REF!</v>
      </c>
      <c r="AD414" s="3" t="e">
        <f t="shared" si="355"/>
        <v>#REF!</v>
      </c>
      <c r="AE414" s="97" t="e">
        <f t="shared" si="355"/>
        <v>#REF!</v>
      </c>
      <c r="AF414" s="97" t="e">
        <f t="shared" si="356"/>
        <v>#REF!</v>
      </c>
      <c r="AG414" s="3" t="e">
        <f t="shared" si="357"/>
        <v>#REF!</v>
      </c>
      <c r="AH414" s="16" t="e">
        <f t="shared" si="358"/>
        <v>#REF!</v>
      </c>
      <c r="AI414" s="16">
        <f t="shared" si="359"/>
        <v>1000</v>
      </c>
      <c r="AK414" s="3">
        <f t="shared" si="363"/>
        <v>700</v>
      </c>
      <c r="AL414" s="204">
        <f t="shared" si="364"/>
        <v>700</v>
      </c>
    </row>
    <row r="415" spans="1:39" ht="13.5" hidden="1" outlineLevel="1" x14ac:dyDescent="0.15">
      <c r="A415" s="26">
        <v>12100</v>
      </c>
      <c r="B415" s="20" t="s">
        <v>594</v>
      </c>
      <c r="C415" s="61">
        <v>1500</v>
      </c>
      <c r="D415" s="3">
        <v>20</v>
      </c>
      <c r="E415" s="3"/>
      <c r="F415" s="103" t="s">
        <v>593</v>
      </c>
      <c r="G415" s="104" t="s">
        <v>763</v>
      </c>
      <c r="H415" s="104" t="s">
        <v>669</v>
      </c>
      <c r="I415" s="21">
        <f t="shared" si="343"/>
        <v>17940</v>
      </c>
      <c r="J415" s="3">
        <v>18000</v>
      </c>
      <c r="K415" s="15">
        <v>0.15</v>
      </c>
      <c r="L415" s="15">
        <v>0.2</v>
      </c>
      <c r="M415" s="58"/>
      <c r="N415" s="58">
        <v>0.03</v>
      </c>
      <c r="O415" s="92">
        <f t="shared" si="344"/>
        <v>20.066889632107024</v>
      </c>
      <c r="P415" s="92" t="e">
        <f t="shared" si="345"/>
        <v>#REF!</v>
      </c>
      <c r="Q415" s="92" t="e">
        <f t="shared" si="346"/>
        <v>#REF!</v>
      </c>
      <c r="R415" s="92">
        <f t="shared" si="347"/>
        <v>0</v>
      </c>
      <c r="S415" s="92" t="e">
        <f t="shared" si="348"/>
        <v>#REF!</v>
      </c>
      <c r="T415" s="3" t="e">
        <f>#REF!</f>
        <v>#REF!</v>
      </c>
      <c r="U415" s="3" t="e">
        <f>#REF!*D415</f>
        <v>#REF!</v>
      </c>
      <c r="V415" s="3">
        <f t="shared" si="349"/>
        <v>90</v>
      </c>
      <c r="W415" s="37" t="e">
        <f t="shared" si="350"/>
        <v>#REF!</v>
      </c>
      <c r="X415" s="60" t="e">
        <f>#REF!</f>
        <v>#REF!</v>
      </c>
      <c r="Y415" s="37" t="e">
        <f t="shared" si="351"/>
        <v>#REF!</v>
      </c>
      <c r="Z415" s="16" t="e">
        <f t="shared" si="352"/>
        <v>#REF!</v>
      </c>
      <c r="AA415" s="36" t="e">
        <f t="shared" si="353"/>
        <v>#REF!</v>
      </c>
      <c r="AC415" s="16" t="e">
        <f t="shared" si="354"/>
        <v>#REF!</v>
      </c>
      <c r="AD415" s="3" t="e">
        <f t="shared" si="355"/>
        <v>#REF!</v>
      </c>
      <c r="AE415" s="97" t="e">
        <f t="shared" si="355"/>
        <v>#REF!</v>
      </c>
      <c r="AF415" s="97" t="e">
        <f t="shared" si="356"/>
        <v>#REF!</v>
      </c>
      <c r="AG415" s="3" t="e">
        <f t="shared" si="357"/>
        <v>#REF!</v>
      </c>
      <c r="AH415" s="16" t="e">
        <f t="shared" si="358"/>
        <v>#REF!</v>
      </c>
      <c r="AI415" s="16">
        <f t="shared" si="359"/>
        <v>1500</v>
      </c>
      <c r="AK415" s="3">
        <f t="shared" si="363"/>
        <v>1050</v>
      </c>
      <c r="AL415" s="204">
        <f t="shared" si="364"/>
        <v>1050</v>
      </c>
    </row>
    <row r="416" spans="1:39" ht="13.5" hidden="1" outlineLevel="1" x14ac:dyDescent="0.15">
      <c r="A416" s="26">
        <v>12101</v>
      </c>
      <c r="B416" s="20" t="s">
        <v>640</v>
      </c>
      <c r="C416" s="16">
        <v>1500</v>
      </c>
      <c r="D416" s="3">
        <v>25</v>
      </c>
      <c r="E416" s="3">
        <v>15</v>
      </c>
      <c r="F416" s="103" t="s">
        <v>270</v>
      </c>
      <c r="G416" s="104">
        <v>105</v>
      </c>
      <c r="H416" s="104" t="s">
        <v>641</v>
      </c>
      <c r="I416" s="21">
        <f t="shared" si="343"/>
        <v>17940</v>
      </c>
      <c r="J416" s="3">
        <v>0</v>
      </c>
      <c r="K416" s="15">
        <v>0.15</v>
      </c>
      <c r="L416" s="15">
        <v>0.4</v>
      </c>
      <c r="M416" s="58"/>
      <c r="N416" s="58">
        <v>0.03</v>
      </c>
      <c r="O416" s="92">
        <f t="shared" si="344"/>
        <v>0</v>
      </c>
      <c r="P416" s="92" t="e">
        <f t="shared" si="345"/>
        <v>#REF!</v>
      </c>
      <c r="Q416" s="92" t="e">
        <f t="shared" si="346"/>
        <v>#REF!</v>
      </c>
      <c r="R416" s="92">
        <f t="shared" si="347"/>
        <v>0</v>
      </c>
      <c r="S416" s="92" t="e">
        <f t="shared" si="348"/>
        <v>#REF!</v>
      </c>
      <c r="T416" s="3" t="e">
        <f>#REF!</f>
        <v>#REF!</v>
      </c>
      <c r="U416" s="3" t="e">
        <f>#REF!*D416</f>
        <v>#REF!</v>
      </c>
      <c r="V416" s="3">
        <f t="shared" si="349"/>
        <v>90</v>
      </c>
      <c r="W416" s="37" t="e">
        <f t="shared" si="350"/>
        <v>#REF!</v>
      </c>
      <c r="X416" s="60" t="e">
        <f>#REF!</f>
        <v>#REF!</v>
      </c>
      <c r="Y416" s="37" t="e">
        <f>21000/I416*D416*X416</f>
        <v>#REF!</v>
      </c>
      <c r="Z416" s="16" t="e">
        <f t="shared" si="352"/>
        <v>#REF!</v>
      </c>
      <c r="AA416" s="36" t="e">
        <f t="shared" si="353"/>
        <v>#REF!</v>
      </c>
      <c r="AC416" s="16" t="e">
        <f t="shared" si="354"/>
        <v>#REF!</v>
      </c>
      <c r="AD416" s="3" t="e">
        <f t="shared" si="355"/>
        <v>#REF!</v>
      </c>
      <c r="AE416" s="97" t="e">
        <f t="shared" si="355"/>
        <v>#REF!</v>
      </c>
      <c r="AF416" s="97" t="e">
        <f t="shared" si="356"/>
        <v>#REF!</v>
      </c>
      <c r="AG416" s="3" t="e">
        <f t="shared" si="357"/>
        <v>#REF!</v>
      </c>
      <c r="AH416" s="16" t="e">
        <f t="shared" si="358"/>
        <v>#REF!</v>
      </c>
      <c r="AI416" s="16">
        <f t="shared" si="359"/>
        <v>1500</v>
      </c>
      <c r="AK416" s="3">
        <f t="shared" si="363"/>
        <v>1050</v>
      </c>
      <c r="AL416" s="204">
        <f t="shared" si="364"/>
        <v>1050</v>
      </c>
    </row>
    <row r="417" spans="1:47" ht="13.5" hidden="1" outlineLevel="1" x14ac:dyDescent="0.15">
      <c r="A417" s="26">
        <v>12102</v>
      </c>
      <c r="B417" s="20" t="s">
        <v>838</v>
      </c>
      <c r="C417" s="16">
        <v>280</v>
      </c>
      <c r="D417" s="3">
        <v>5</v>
      </c>
      <c r="E417" s="3">
        <v>5</v>
      </c>
      <c r="F417" s="103" t="s">
        <v>839</v>
      </c>
      <c r="G417" s="104" t="s">
        <v>761</v>
      </c>
      <c r="H417" s="104" t="s">
        <v>179</v>
      </c>
      <c r="I417" s="21">
        <f t="shared" si="343"/>
        <v>17940</v>
      </c>
      <c r="J417" s="3">
        <v>28500</v>
      </c>
      <c r="K417" s="15">
        <v>0.15</v>
      </c>
      <c r="L417" s="15"/>
      <c r="M417" s="58"/>
      <c r="N417" s="58">
        <v>0.03</v>
      </c>
      <c r="O417" s="92">
        <f t="shared" si="344"/>
        <v>7.9431438127090299</v>
      </c>
      <c r="P417" s="92" t="e">
        <f t="shared" si="345"/>
        <v>#REF!</v>
      </c>
      <c r="Q417" s="92" t="e">
        <f t="shared" si="346"/>
        <v>#REF!</v>
      </c>
      <c r="R417" s="92">
        <f t="shared" si="347"/>
        <v>0</v>
      </c>
      <c r="S417" s="92" t="e">
        <f t="shared" si="348"/>
        <v>#REF!</v>
      </c>
      <c r="T417" s="3" t="e">
        <f>#REF!</f>
        <v>#REF!</v>
      </c>
      <c r="U417" s="3" t="e">
        <f>#REF!*D417</f>
        <v>#REF!</v>
      </c>
      <c r="V417" s="3">
        <f t="shared" si="349"/>
        <v>16.8</v>
      </c>
      <c r="W417" s="37" t="e">
        <f t="shared" si="350"/>
        <v>#REF!</v>
      </c>
      <c r="X417" s="60" t="e">
        <f>#REF!</f>
        <v>#REF!</v>
      </c>
      <c r="Y417" s="37" t="e">
        <f>21000/I417*D417*X417</f>
        <v>#REF!</v>
      </c>
      <c r="Z417" s="16" t="e">
        <f t="shared" si="352"/>
        <v>#REF!</v>
      </c>
      <c r="AA417" s="36" t="e">
        <f t="shared" si="353"/>
        <v>#REF!</v>
      </c>
      <c r="AC417" s="16" t="e">
        <f t="shared" si="354"/>
        <v>#REF!</v>
      </c>
      <c r="AD417" s="3" t="e">
        <f t="shared" ref="AD417:AE419" si="365">T417</f>
        <v>#REF!</v>
      </c>
      <c r="AE417" s="97" t="e">
        <f t="shared" si="365"/>
        <v>#REF!</v>
      </c>
      <c r="AF417" s="97" t="e">
        <f t="shared" si="356"/>
        <v>#REF!</v>
      </c>
      <c r="AG417" s="3" t="e">
        <f t="shared" si="357"/>
        <v>#REF!</v>
      </c>
      <c r="AH417" s="16" t="e">
        <f t="shared" si="358"/>
        <v>#REF!</v>
      </c>
      <c r="AI417" s="16">
        <f t="shared" si="359"/>
        <v>280</v>
      </c>
      <c r="AK417" s="3">
        <f t="shared" si="363"/>
        <v>200</v>
      </c>
      <c r="AL417" s="204">
        <f t="shared" si="364"/>
        <v>196</v>
      </c>
      <c r="AM417" s="46" t="s">
        <v>855</v>
      </c>
      <c r="AN417" s="175"/>
    </row>
    <row r="418" spans="1:47" ht="13.5" hidden="1" outlineLevel="1" x14ac:dyDescent="0.15">
      <c r="A418" s="26">
        <v>12103</v>
      </c>
      <c r="B418" s="20" t="s">
        <v>842</v>
      </c>
      <c r="C418" s="16">
        <v>500</v>
      </c>
      <c r="D418" s="3">
        <v>30</v>
      </c>
      <c r="E418" s="3"/>
      <c r="F418" s="103"/>
      <c r="G418" s="104" t="s">
        <v>654</v>
      </c>
      <c r="H418" s="104" t="s">
        <v>748</v>
      </c>
      <c r="I418" s="21">
        <f t="shared" si="343"/>
        <v>17940</v>
      </c>
      <c r="J418" s="3">
        <v>23150</v>
      </c>
      <c r="K418" s="15">
        <v>0.15</v>
      </c>
      <c r="L418" s="15"/>
      <c r="M418" s="58"/>
      <c r="N418" s="58">
        <v>0.03</v>
      </c>
      <c r="O418" s="92">
        <f t="shared" si="344"/>
        <v>38.712374581939798</v>
      </c>
      <c r="P418" s="92" t="e">
        <f t="shared" si="345"/>
        <v>#REF!</v>
      </c>
      <c r="Q418" s="92" t="e">
        <f t="shared" si="346"/>
        <v>#REF!</v>
      </c>
      <c r="R418" s="92">
        <f t="shared" si="347"/>
        <v>0</v>
      </c>
      <c r="S418" s="92" t="e">
        <f t="shared" si="348"/>
        <v>#REF!</v>
      </c>
      <c r="T418" s="3" t="e">
        <f>#REF!</f>
        <v>#REF!</v>
      </c>
      <c r="U418" s="3">
        <f>[2]Износ!$C$8*D418/26</f>
        <v>21.98017116667106</v>
      </c>
      <c r="V418" s="3">
        <f t="shared" si="349"/>
        <v>30</v>
      </c>
      <c r="W418" s="37" t="e">
        <f t="shared" ref="W418" si="366">SUM(O418:V418)</f>
        <v>#REF!</v>
      </c>
      <c r="X418" s="60" t="e">
        <f>#REF!</f>
        <v>#REF!</v>
      </c>
      <c r="Y418" s="37" t="e">
        <f>21000/I418*D418*X418</f>
        <v>#REF!</v>
      </c>
      <c r="Z418" s="16" t="e">
        <f t="shared" si="352"/>
        <v>#REF!</v>
      </c>
      <c r="AA418" s="36" t="e">
        <f t="shared" si="353"/>
        <v>#REF!</v>
      </c>
      <c r="AC418" s="16" t="e">
        <f t="shared" si="354"/>
        <v>#REF!</v>
      </c>
      <c r="AD418" s="3" t="e">
        <f t="shared" si="365"/>
        <v>#REF!</v>
      </c>
      <c r="AE418" s="97">
        <f t="shared" si="365"/>
        <v>21.98017116667106</v>
      </c>
      <c r="AF418" s="97">
        <f>U418+O418</f>
        <v>60.692545748610854</v>
      </c>
      <c r="AG418" s="3">
        <f t="shared" si="357"/>
        <v>82.67271691528191</v>
      </c>
      <c r="AH418" s="16" t="e">
        <f t="shared" si="358"/>
        <v>#REF!</v>
      </c>
      <c r="AI418" s="16">
        <f t="shared" si="359"/>
        <v>500</v>
      </c>
      <c r="AK418" s="3" t="s">
        <v>40</v>
      </c>
      <c r="AL418" s="204">
        <f t="shared" si="364"/>
        <v>350</v>
      </c>
      <c r="AM418" s="175" t="s">
        <v>841</v>
      </c>
      <c r="AN418" s="175"/>
    </row>
    <row r="419" spans="1:47" ht="13.5" hidden="1" outlineLevel="1" x14ac:dyDescent="0.15">
      <c r="A419" s="26">
        <v>12104</v>
      </c>
      <c r="B419" s="20" t="s">
        <v>869</v>
      </c>
      <c r="C419" s="16">
        <v>1500</v>
      </c>
      <c r="D419" s="3">
        <v>40</v>
      </c>
      <c r="E419" s="3">
        <v>30</v>
      </c>
      <c r="F419" s="103" t="s">
        <v>865</v>
      </c>
      <c r="G419" s="104" t="s">
        <v>866</v>
      </c>
      <c r="H419" s="104" t="s">
        <v>867</v>
      </c>
      <c r="I419" s="21">
        <f t="shared" si="343"/>
        <v>17940</v>
      </c>
      <c r="J419" s="3">
        <v>18000</v>
      </c>
      <c r="K419" s="15">
        <v>0.15</v>
      </c>
      <c r="L419" s="15">
        <v>0.2</v>
      </c>
      <c r="M419" s="58"/>
      <c r="N419" s="58">
        <v>0.03</v>
      </c>
      <c r="O419" s="92">
        <f t="shared" si="344"/>
        <v>40.133779264214049</v>
      </c>
      <c r="P419" s="92" t="e">
        <f t="shared" si="345"/>
        <v>#REF!</v>
      </c>
      <c r="Q419" s="92" t="e">
        <f t="shared" si="346"/>
        <v>#REF!</v>
      </c>
      <c r="R419" s="92">
        <f t="shared" si="347"/>
        <v>0</v>
      </c>
      <c r="S419" s="92" t="e">
        <f t="shared" si="348"/>
        <v>#REF!</v>
      </c>
      <c r="T419" s="3" t="e">
        <f>#REF!</f>
        <v>#REF!</v>
      </c>
      <c r="U419" s="3" t="e">
        <f>#REF!*D419</f>
        <v>#REF!</v>
      </c>
      <c r="V419" s="3">
        <f t="shared" si="349"/>
        <v>90</v>
      </c>
      <c r="W419" s="37" t="e">
        <f t="shared" ref="W419" si="367">SUM(O419:V419)</f>
        <v>#REF!</v>
      </c>
      <c r="X419" s="60" t="e">
        <f>#REF!</f>
        <v>#REF!</v>
      </c>
      <c r="Y419" s="37" t="e">
        <f>21000/I419*D419*X419</f>
        <v>#REF!</v>
      </c>
      <c r="Z419" s="16" t="e">
        <f t="shared" si="352"/>
        <v>#REF!</v>
      </c>
      <c r="AA419" s="36" t="e">
        <f t="shared" si="353"/>
        <v>#REF!</v>
      </c>
      <c r="AC419" s="16" t="e">
        <f t="shared" si="354"/>
        <v>#REF!</v>
      </c>
      <c r="AD419" s="3" t="e">
        <f t="shared" si="365"/>
        <v>#REF!</v>
      </c>
      <c r="AE419" s="97" t="e">
        <f t="shared" si="365"/>
        <v>#REF!</v>
      </c>
      <c r="AF419" s="97" t="e">
        <f>U419+O419</f>
        <v>#REF!</v>
      </c>
      <c r="AG419" s="3" t="e">
        <f t="shared" si="357"/>
        <v>#REF!</v>
      </c>
      <c r="AH419" s="16" t="e">
        <f t="shared" si="358"/>
        <v>#REF!</v>
      </c>
      <c r="AI419" s="16">
        <f t="shared" si="359"/>
        <v>1500</v>
      </c>
      <c r="AK419" s="3">
        <f t="shared" ref="AK419" si="368">CEILING(AL419,5)</f>
        <v>1050</v>
      </c>
      <c r="AL419" s="204">
        <f t="shared" si="364"/>
        <v>1050</v>
      </c>
      <c r="AM419" s="175" t="s">
        <v>864</v>
      </c>
      <c r="AN419" s="175"/>
    </row>
    <row r="420" spans="1:47" s="12" customFormat="1" ht="13.5" hidden="1" x14ac:dyDescent="0.15">
      <c r="A420" s="25">
        <v>13000</v>
      </c>
      <c r="B420" s="56" t="s">
        <v>489</v>
      </c>
      <c r="C420" s="199"/>
      <c r="D420" s="56"/>
      <c r="E420" s="56"/>
      <c r="F420" s="128"/>
      <c r="G420" s="137"/>
      <c r="H420" s="137"/>
      <c r="I420" s="5"/>
      <c r="J420" s="6"/>
      <c r="K420" s="7"/>
      <c r="L420" s="7"/>
      <c r="M420" s="7"/>
      <c r="N420" s="7"/>
      <c r="O420" s="8"/>
      <c r="P420" s="8"/>
      <c r="Q420" s="8"/>
      <c r="R420" s="8"/>
      <c r="S420" s="8"/>
      <c r="T420" s="6"/>
      <c r="U420" s="6"/>
      <c r="V420" s="6"/>
      <c r="W420" s="5"/>
      <c r="X420" s="5"/>
      <c r="Y420" s="5"/>
      <c r="Z420" s="5"/>
      <c r="AA420" s="10"/>
      <c r="AB420" s="11"/>
      <c r="AC420" s="199"/>
      <c r="AD420" s="57"/>
      <c r="AE420" s="96"/>
      <c r="AF420" s="96"/>
      <c r="AG420" s="57"/>
      <c r="AH420" s="199"/>
      <c r="AI420" s="199"/>
      <c r="AK420" s="57"/>
      <c r="AL420" s="204"/>
      <c r="AM420" s="180"/>
      <c r="AN420" s="180"/>
      <c r="AO420" s="182"/>
      <c r="AQ420" s="177"/>
      <c r="AR420" s="185"/>
      <c r="AT420" s="177"/>
      <c r="AU420" s="185"/>
    </row>
    <row r="421" spans="1:47" ht="13.5" hidden="1" outlineLevel="1" x14ac:dyDescent="0.15">
      <c r="A421" s="26">
        <v>13001</v>
      </c>
      <c r="B421" s="20" t="s">
        <v>490</v>
      </c>
      <c r="C421" s="61">
        <v>50</v>
      </c>
      <c r="D421" s="3"/>
      <c r="E421" s="3"/>
      <c r="F421" s="130"/>
      <c r="G421" s="104"/>
      <c r="H421" s="104" t="s">
        <v>769</v>
      </c>
      <c r="I421" s="21">
        <f>((247*12)+(52*7)+(52*5))*60/12</f>
        <v>17940</v>
      </c>
      <c r="J421" s="3">
        <v>21000</v>
      </c>
      <c r="K421" s="15">
        <v>0.15</v>
      </c>
      <c r="L421" s="15"/>
      <c r="M421" s="58"/>
      <c r="N421" s="58">
        <v>0.03</v>
      </c>
      <c r="O421" s="92">
        <f>J421/I421*D421</f>
        <v>0</v>
      </c>
      <c r="P421" s="92" t="e">
        <f t="shared" si="345"/>
        <v>#REF!</v>
      </c>
      <c r="Q421" s="92" t="e">
        <f t="shared" si="346"/>
        <v>#REF!</v>
      </c>
      <c r="R421" s="92">
        <f>(C421*M421)</f>
        <v>0</v>
      </c>
      <c r="S421" s="92" t="e">
        <f>(C421-T421-U421)*N421</f>
        <v>#REF!</v>
      </c>
      <c r="T421" s="3" t="e">
        <f>#REF!</f>
        <v>#REF!</v>
      </c>
      <c r="U421" s="3" t="e">
        <f>#REF!*D421</f>
        <v>#REF!</v>
      </c>
      <c r="V421" s="3">
        <f>C421*0.06</f>
        <v>3</v>
      </c>
      <c r="W421" s="37" t="e">
        <f>SUM(O421:V421)</f>
        <v>#REF!</v>
      </c>
      <c r="X421" s="60" t="e">
        <f>#REF!</f>
        <v>#REF!</v>
      </c>
      <c r="Y421" s="37" t="e">
        <f>21000/I421*D421*X421</f>
        <v>#REF!</v>
      </c>
      <c r="Z421" s="16" t="e">
        <f>W421+Y421</f>
        <v>#REF!</v>
      </c>
      <c r="AA421" s="36" t="e">
        <f>(C421-Z421)/Z421</f>
        <v>#REF!</v>
      </c>
      <c r="AC421" s="16" t="e">
        <f>AD421+AE421+AF421</f>
        <v>#REF!</v>
      </c>
      <c r="AD421" s="3" t="e">
        <f>T421</f>
        <v>#REF!</v>
      </c>
      <c r="AE421" s="97" t="e">
        <f>U421</f>
        <v>#REF!</v>
      </c>
      <c r="AF421" s="97" t="e">
        <f>(C421-Z421)*0.15</f>
        <v>#REF!</v>
      </c>
      <c r="AG421" s="3" t="e">
        <f>AE421+AF421</f>
        <v>#REF!</v>
      </c>
      <c r="AH421" s="16" t="e">
        <f>AI421-AC421</f>
        <v>#REF!</v>
      </c>
      <c r="AI421" s="16">
        <f>C421</f>
        <v>50</v>
      </c>
      <c r="AK421" s="3">
        <f>CEILING(AL421,5)</f>
        <v>35</v>
      </c>
      <c r="AL421" s="204">
        <f>C421*0.7</f>
        <v>35</v>
      </c>
    </row>
    <row r="422" spans="1:47" s="12" customFormat="1" ht="13.5" hidden="1" x14ac:dyDescent="0.15">
      <c r="A422" s="25">
        <v>14000</v>
      </c>
      <c r="B422" s="56" t="s">
        <v>75</v>
      </c>
      <c r="C422" s="199"/>
      <c r="D422" s="56"/>
      <c r="E422" s="56"/>
      <c r="F422" s="128"/>
      <c r="G422" s="137"/>
      <c r="H422" s="137"/>
      <c r="I422" s="5"/>
      <c r="J422" s="6"/>
      <c r="K422" s="7"/>
      <c r="L422" s="7"/>
      <c r="M422" s="7"/>
      <c r="N422" s="7"/>
      <c r="O422" s="8"/>
      <c r="P422" s="8"/>
      <c r="Q422" s="8"/>
      <c r="R422" s="8"/>
      <c r="S422" s="8"/>
      <c r="T422" s="6"/>
      <c r="U422" s="6"/>
      <c r="V422" s="6"/>
      <c r="W422" s="5"/>
      <c r="X422" s="5"/>
      <c r="Y422" s="5"/>
      <c r="Z422" s="5"/>
      <c r="AA422" s="10"/>
      <c r="AB422" s="11"/>
      <c r="AC422" s="199"/>
      <c r="AD422" s="57"/>
      <c r="AE422" s="96"/>
      <c r="AF422" s="96"/>
      <c r="AG422" s="57"/>
      <c r="AH422" s="199"/>
      <c r="AI422" s="199"/>
      <c r="AK422" s="57"/>
      <c r="AL422" s="204"/>
      <c r="AM422" s="180"/>
      <c r="AN422" s="180"/>
      <c r="AO422" s="182"/>
      <c r="AQ422" s="177"/>
      <c r="AR422" s="185"/>
      <c r="AT422" s="177"/>
      <c r="AU422" s="185"/>
    </row>
    <row r="423" spans="1:47" s="12" customFormat="1" ht="13.5" hidden="1" outlineLevel="1" x14ac:dyDescent="0.15">
      <c r="A423" s="25"/>
      <c r="B423" s="56" t="s">
        <v>301</v>
      </c>
      <c r="C423" s="199"/>
      <c r="D423" s="199"/>
      <c r="E423" s="56"/>
      <c r="F423" s="128"/>
      <c r="G423" s="137"/>
      <c r="H423" s="137"/>
      <c r="I423" s="5"/>
      <c r="J423" s="6"/>
      <c r="K423" s="7"/>
      <c r="L423" s="7"/>
      <c r="M423" s="7"/>
      <c r="N423" s="7"/>
      <c r="O423" s="8"/>
      <c r="P423" s="8"/>
      <c r="Q423" s="8"/>
      <c r="R423" s="8"/>
      <c r="S423" s="8"/>
      <c r="T423" s="6"/>
      <c r="U423" s="6"/>
      <c r="V423" s="6"/>
      <c r="W423" s="5"/>
      <c r="X423" s="5"/>
      <c r="Y423" s="5"/>
      <c r="Z423" s="5"/>
      <c r="AA423" s="10"/>
      <c r="AB423" s="11"/>
      <c r="AC423" s="199"/>
      <c r="AD423" s="57"/>
      <c r="AE423" s="96"/>
      <c r="AF423" s="96"/>
      <c r="AG423" s="57"/>
      <c r="AH423" s="199"/>
      <c r="AI423" s="199"/>
      <c r="AK423" s="57"/>
      <c r="AL423" s="204"/>
      <c r="AM423" s="180"/>
      <c r="AN423" s="180"/>
      <c r="AO423" s="182"/>
      <c r="AQ423" s="177"/>
      <c r="AR423" s="185"/>
      <c r="AT423" s="177"/>
      <c r="AU423" s="185"/>
    </row>
    <row r="424" spans="1:47" ht="25.5" hidden="1" outlineLevel="1" x14ac:dyDescent="0.15">
      <c r="A424" s="26">
        <v>14002</v>
      </c>
      <c r="B424" s="20" t="s">
        <v>441</v>
      </c>
      <c r="C424" s="16">
        <v>2400</v>
      </c>
      <c r="D424" s="3">
        <v>35</v>
      </c>
      <c r="E424" s="3">
        <f>D424-10</f>
        <v>25</v>
      </c>
      <c r="F424" s="103" t="s">
        <v>141</v>
      </c>
      <c r="G424" s="104" t="s">
        <v>764</v>
      </c>
      <c r="H424" s="104" t="s">
        <v>504</v>
      </c>
      <c r="I424" s="21">
        <f t="shared" ref="I424:I448" si="369">((247*12)+(52*7)+(52*5))*60/12</f>
        <v>17940</v>
      </c>
      <c r="J424" s="3"/>
      <c r="K424" s="15">
        <v>0.1</v>
      </c>
      <c r="L424" s="15">
        <v>0.35</v>
      </c>
      <c r="M424" s="58"/>
      <c r="N424" s="58">
        <v>0.03</v>
      </c>
      <c r="O424" s="92">
        <f t="shared" ref="O424:O441" si="370">J424/I424*D424</f>
        <v>0</v>
      </c>
      <c r="P424" s="92" t="e">
        <f t="shared" si="345"/>
        <v>#REF!</v>
      </c>
      <c r="Q424" s="92" t="e">
        <f t="shared" si="346"/>
        <v>#REF!</v>
      </c>
      <c r="R424" s="92">
        <f t="shared" ref="R424:R441" si="371">(C424*M424)</f>
        <v>0</v>
      </c>
      <c r="S424" s="92" t="e">
        <f t="shared" ref="S424:S441" si="372">(C424-T424-U424)*N424</f>
        <v>#REF!</v>
      </c>
      <c r="T424" s="3" t="e">
        <f>#REF!</f>
        <v>#REF!</v>
      </c>
      <c r="U424" s="3" t="e">
        <f>#REF!*D424</f>
        <v>#REF!</v>
      </c>
      <c r="V424" s="3">
        <f t="shared" ref="V424:V441" si="373">C424*0.06</f>
        <v>144</v>
      </c>
      <c r="W424" s="37" t="e">
        <f t="shared" ref="W424:W441" si="374">SUM(O424:V424)</f>
        <v>#REF!</v>
      </c>
      <c r="X424" s="60" t="e">
        <f>#REF!</f>
        <v>#REF!</v>
      </c>
      <c r="Y424" s="37" t="e">
        <f t="shared" ref="Y424:Y441" si="375">21000/I424*D424*X424</f>
        <v>#REF!</v>
      </c>
      <c r="Z424" s="16" t="e">
        <f t="shared" ref="Z424:Z441" si="376">W424+Y424</f>
        <v>#REF!</v>
      </c>
      <c r="AA424" s="36" t="e">
        <f t="shared" ref="AA424:AA441" si="377">(C424-Z424)/Z424</f>
        <v>#REF!</v>
      </c>
      <c r="AC424" s="16" t="e">
        <f t="shared" ref="AC424:AC441" si="378">AD424+AE424+AF424</f>
        <v>#REF!</v>
      </c>
      <c r="AD424" s="3" t="e">
        <f t="shared" ref="AD424:AE441" si="379">T424</f>
        <v>#REF!</v>
      </c>
      <c r="AE424" s="97" t="e">
        <f t="shared" si="379"/>
        <v>#REF!</v>
      </c>
      <c r="AF424" s="97" t="e">
        <f t="shared" ref="AF424:AF441" si="380">(C424-Z424)*0.15</f>
        <v>#REF!</v>
      </c>
      <c r="AG424" s="3" t="e">
        <f t="shared" ref="AG424:AG441" si="381">AE424+AF424</f>
        <v>#REF!</v>
      </c>
      <c r="AH424" s="16" t="e">
        <f t="shared" ref="AH424:AH441" si="382">AI424-AC424</f>
        <v>#REF!</v>
      </c>
      <c r="AI424" s="16">
        <f t="shared" ref="AI424:AI441" si="383">C424</f>
        <v>2400</v>
      </c>
      <c r="AK424" s="3">
        <f t="shared" ref="AK424:AK441" si="384">CEILING(AL424,5)</f>
        <v>1680</v>
      </c>
      <c r="AL424" s="204">
        <f t="shared" ref="AL424:AL441" si="385">C424*0.7</f>
        <v>1680</v>
      </c>
    </row>
    <row r="425" spans="1:47" ht="25.5" hidden="1" outlineLevel="1" x14ac:dyDescent="0.15">
      <c r="A425" s="26">
        <v>14003</v>
      </c>
      <c r="B425" s="20" t="s">
        <v>302</v>
      </c>
      <c r="C425" s="16">
        <v>1500</v>
      </c>
      <c r="D425" s="3">
        <v>30</v>
      </c>
      <c r="E425" s="3">
        <f>D425-10</f>
        <v>20</v>
      </c>
      <c r="F425" s="103" t="s">
        <v>141</v>
      </c>
      <c r="G425" s="104" t="s">
        <v>764</v>
      </c>
      <c r="H425" s="104" t="s">
        <v>504</v>
      </c>
      <c r="I425" s="21">
        <f t="shared" si="369"/>
        <v>17940</v>
      </c>
      <c r="J425" s="15"/>
      <c r="K425" s="15">
        <v>0.1</v>
      </c>
      <c r="L425" s="15">
        <v>0.35</v>
      </c>
      <c r="M425" s="58"/>
      <c r="N425" s="58">
        <v>0.03</v>
      </c>
      <c r="O425" s="92">
        <f t="shared" si="370"/>
        <v>0</v>
      </c>
      <c r="P425" s="92" t="e">
        <f t="shared" si="345"/>
        <v>#REF!</v>
      </c>
      <c r="Q425" s="92" t="e">
        <f t="shared" si="346"/>
        <v>#REF!</v>
      </c>
      <c r="R425" s="92">
        <f t="shared" si="371"/>
        <v>0</v>
      </c>
      <c r="S425" s="92" t="e">
        <f t="shared" si="372"/>
        <v>#REF!</v>
      </c>
      <c r="T425" s="3" t="e">
        <f>#REF!</f>
        <v>#REF!</v>
      </c>
      <c r="U425" s="3" t="e">
        <f>#REF!*D425</f>
        <v>#REF!</v>
      </c>
      <c r="V425" s="3">
        <f t="shared" si="373"/>
        <v>90</v>
      </c>
      <c r="W425" s="37" t="e">
        <f t="shared" si="374"/>
        <v>#REF!</v>
      </c>
      <c r="X425" s="60" t="e">
        <f>#REF!</f>
        <v>#REF!</v>
      </c>
      <c r="Y425" s="37" t="e">
        <f t="shared" si="375"/>
        <v>#REF!</v>
      </c>
      <c r="Z425" s="16" t="e">
        <f t="shared" si="376"/>
        <v>#REF!</v>
      </c>
      <c r="AA425" s="36" t="e">
        <f t="shared" si="377"/>
        <v>#REF!</v>
      </c>
      <c r="AC425" s="16" t="e">
        <f t="shared" si="378"/>
        <v>#REF!</v>
      </c>
      <c r="AD425" s="3" t="e">
        <f t="shared" si="379"/>
        <v>#REF!</v>
      </c>
      <c r="AE425" s="97" t="e">
        <f t="shared" si="379"/>
        <v>#REF!</v>
      </c>
      <c r="AF425" s="97" t="e">
        <f t="shared" si="380"/>
        <v>#REF!</v>
      </c>
      <c r="AG425" s="3" t="e">
        <f t="shared" si="381"/>
        <v>#REF!</v>
      </c>
      <c r="AH425" s="16" t="e">
        <f t="shared" si="382"/>
        <v>#REF!</v>
      </c>
      <c r="AI425" s="16">
        <f t="shared" si="383"/>
        <v>1500</v>
      </c>
      <c r="AK425" s="3">
        <f t="shared" si="384"/>
        <v>1050</v>
      </c>
      <c r="AL425" s="204">
        <f t="shared" si="385"/>
        <v>1050</v>
      </c>
    </row>
    <row r="426" spans="1:47" ht="13.5" hidden="1" outlineLevel="1" x14ac:dyDescent="0.15">
      <c r="A426" s="26">
        <v>14004</v>
      </c>
      <c r="B426" s="20" t="s">
        <v>303</v>
      </c>
      <c r="C426" s="16">
        <v>750</v>
      </c>
      <c r="D426" s="3">
        <v>30</v>
      </c>
      <c r="E426" s="3">
        <f>D426-10</f>
        <v>20</v>
      </c>
      <c r="F426" s="103" t="s">
        <v>141</v>
      </c>
      <c r="G426" s="104" t="s">
        <v>764</v>
      </c>
      <c r="H426" s="104" t="s">
        <v>504</v>
      </c>
      <c r="I426" s="21">
        <f t="shared" si="369"/>
        <v>17940</v>
      </c>
      <c r="J426" s="15"/>
      <c r="K426" s="15">
        <v>0.1</v>
      </c>
      <c r="L426" s="15">
        <v>0.35</v>
      </c>
      <c r="M426" s="58"/>
      <c r="N426" s="58">
        <v>0.03</v>
      </c>
      <c r="O426" s="92">
        <f t="shared" si="370"/>
        <v>0</v>
      </c>
      <c r="P426" s="92" t="e">
        <f t="shared" si="345"/>
        <v>#REF!</v>
      </c>
      <c r="Q426" s="92" t="e">
        <f t="shared" si="346"/>
        <v>#REF!</v>
      </c>
      <c r="R426" s="92">
        <f t="shared" si="371"/>
        <v>0</v>
      </c>
      <c r="S426" s="92" t="e">
        <f t="shared" si="372"/>
        <v>#REF!</v>
      </c>
      <c r="T426" s="3" t="e">
        <f>#REF!</f>
        <v>#REF!</v>
      </c>
      <c r="U426" s="3" t="e">
        <f>#REF!*D426</f>
        <v>#REF!</v>
      </c>
      <c r="V426" s="3">
        <f t="shared" si="373"/>
        <v>45</v>
      </c>
      <c r="W426" s="37" t="e">
        <f t="shared" si="374"/>
        <v>#REF!</v>
      </c>
      <c r="X426" s="60" t="e">
        <f>#REF!</f>
        <v>#REF!</v>
      </c>
      <c r="Y426" s="37" t="e">
        <f t="shared" si="375"/>
        <v>#REF!</v>
      </c>
      <c r="Z426" s="16" t="e">
        <f t="shared" si="376"/>
        <v>#REF!</v>
      </c>
      <c r="AA426" s="36" t="e">
        <f t="shared" si="377"/>
        <v>#REF!</v>
      </c>
      <c r="AC426" s="16" t="e">
        <f t="shared" si="378"/>
        <v>#REF!</v>
      </c>
      <c r="AD426" s="3" t="e">
        <f t="shared" si="379"/>
        <v>#REF!</v>
      </c>
      <c r="AE426" s="97" t="e">
        <f t="shared" si="379"/>
        <v>#REF!</v>
      </c>
      <c r="AF426" s="97" t="e">
        <f t="shared" si="380"/>
        <v>#REF!</v>
      </c>
      <c r="AG426" s="3" t="e">
        <f t="shared" si="381"/>
        <v>#REF!</v>
      </c>
      <c r="AH426" s="16" t="e">
        <f t="shared" si="382"/>
        <v>#REF!</v>
      </c>
      <c r="AI426" s="16">
        <f t="shared" si="383"/>
        <v>750</v>
      </c>
      <c r="AK426" s="3">
        <f t="shared" si="384"/>
        <v>525</v>
      </c>
      <c r="AL426" s="204">
        <f t="shared" si="385"/>
        <v>525</v>
      </c>
    </row>
    <row r="427" spans="1:47" ht="13.5" hidden="1" outlineLevel="1" x14ac:dyDescent="0.15">
      <c r="A427" s="26">
        <v>14005</v>
      </c>
      <c r="B427" s="20" t="s">
        <v>80</v>
      </c>
      <c r="C427" s="16">
        <v>1000</v>
      </c>
      <c r="D427" s="3">
        <v>20</v>
      </c>
      <c r="E427" s="3">
        <f>D427-10</f>
        <v>10</v>
      </c>
      <c r="F427" s="103" t="s">
        <v>141</v>
      </c>
      <c r="G427" s="104" t="s">
        <v>764</v>
      </c>
      <c r="H427" s="104" t="s">
        <v>504</v>
      </c>
      <c r="I427" s="21">
        <f t="shared" si="369"/>
        <v>17940</v>
      </c>
      <c r="J427" s="15"/>
      <c r="K427" s="15">
        <v>0.1</v>
      </c>
      <c r="L427" s="15">
        <v>0.35</v>
      </c>
      <c r="M427" s="58"/>
      <c r="N427" s="58">
        <v>0.03</v>
      </c>
      <c r="O427" s="92">
        <f t="shared" si="370"/>
        <v>0</v>
      </c>
      <c r="P427" s="92" t="e">
        <f t="shared" si="345"/>
        <v>#REF!</v>
      </c>
      <c r="Q427" s="92" t="e">
        <f t="shared" si="346"/>
        <v>#REF!</v>
      </c>
      <c r="R427" s="92">
        <f t="shared" si="371"/>
        <v>0</v>
      </c>
      <c r="S427" s="92" t="e">
        <f t="shared" si="372"/>
        <v>#REF!</v>
      </c>
      <c r="T427" s="3" t="e">
        <f>#REF!</f>
        <v>#REF!</v>
      </c>
      <c r="U427" s="3" t="e">
        <f>#REF!*D427</f>
        <v>#REF!</v>
      </c>
      <c r="V427" s="3">
        <f t="shared" si="373"/>
        <v>60</v>
      </c>
      <c r="W427" s="37" t="e">
        <f t="shared" si="374"/>
        <v>#REF!</v>
      </c>
      <c r="X427" s="60" t="e">
        <f>#REF!</f>
        <v>#REF!</v>
      </c>
      <c r="Y427" s="37" t="e">
        <f t="shared" si="375"/>
        <v>#REF!</v>
      </c>
      <c r="Z427" s="16" t="e">
        <f t="shared" si="376"/>
        <v>#REF!</v>
      </c>
      <c r="AA427" s="36" t="e">
        <f t="shared" si="377"/>
        <v>#REF!</v>
      </c>
      <c r="AC427" s="16" t="e">
        <f t="shared" si="378"/>
        <v>#REF!</v>
      </c>
      <c r="AD427" s="3" t="e">
        <f t="shared" si="379"/>
        <v>#REF!</v>
      </c>
      <c r="AE427" s="97" t="e">
        <f t="shared" si="379"/>
        <v>#REF!</v>
      </c>
      <c r="AF427" s="97" t="e">
        <f t="shared" si="380"/>
        <v>#REF!</v>
      </c>
      <c r="AG427" s="3" t="e">
        <f t="shared" si="381"/>
        <v>#REF!</v>
      </c>
      <c r="AH427" s="16" t="e">
        <f t="shared" si="382"/>
        <v>#REF!</v>
      </c>
      <c r="AI427" s="16">
        <f t="shared" si="383"/>
        <v>1000</v>
      </c>
      <c r="AK427" s="3">
        <f t="shared" si="384"/>
        <v>700</v>
      </c>
      <c r="AL427" s="204">
        <f t="shared" si="385"/>
        <v>700</v>
      </c>
    </row>
    <row r="428" spans="1:47" ht="13.5" hidden="1" outlineLevel="1" x14ac:dyDescent="0.15">
      <c r="A428" s="26">
        <v>14012</v>
      </c>
      <c r="B428" s="20" t="s">
        <v>85</v>
      </c>
      <c r="C428" s="16">
        <v>850</v>
      </c>
      <c r="D428" s="3">
        <v>20</v>
      </c>
      <c r="E428" s="3">
        <f>D428-10</f>
        <v>10</v>
      </c>
      <c r="F428" s="103" t="s">
        <v>141</v>
      </c>
      <c r="G428" s="104" t="s">
        <v>764</v>
      </c>
      <c r="H428" s="104" t="s">
        <v>504</v>
      </c>
      <c r="I428" s="21">
        <f t="shared" si="369"/>
        <v>17940</v>
      </c>
      <c r="J428" s="15"/>
      <c r="K428" s="15">
        <v>0.1</v>
      </c>
      <c r="L428" s="15">
        <v>0.35</v>
      </c>
      <c r="M428" s="58"/>
      <c r="N428" s="58">
        <v>0.03</v>
      </c>
      <c r="O428" s="92">
        <f t="shared" si="370"/>
        <v>0</v>
      </c>
      <c r="P428" s="92" t="e">
        <f t="shared" si="345"/>
        <v>#REF!</v>
      </c>
      <c r="Q428" s="92" t="e">
        <f t="shared" si="346"/>
        <v>#REF!</v>
      </c>
      <c r="R428" s="92">
        <f t="shared" si="371"/>
        <v>0</v>
      </c>
      <c r="S428" s="92" t="e">
        <f t="shared" si="372"/>
        <v>#REF!</v>
      </c>
      <c r="T428" s="3" t="e">
        <f>#REF!</f>
        <v>#REF!</v>
      </c>
      <c r="U428" s="3" t="e">
        <f>#REF!*D428</f>
        <v>#REF!</v>
      </c>
      <c r="V428" s="3">
        <f t="shared" si="373"/>
        <v>51</v>
      </c>
      <c r="W428" s="37" t="e">
        <f t="shared" si="374"/>
        <v>#REF!</v>
      </c>
      <c r="X428" s="60" t="e">
        <f>#REF!</f>
        <v>#REF!</v>
      </c>
      <c r="Y428" s="37" t="e">
        <f t="shared" si="375"/>
        <v>#REF!</v>
      </c>
      <c r="Z428" s="16" t="e">
        <f t="shared" si="376"/>
        <v>#REF!</v>
      </c>
      <c r="AA428" s="36" t="e">
        <f t="shared" si="377"/>
        <v>#REF!</v>
      </c>
      <c r="AC428" s="16" t="e">
        <f t="shared" si="378"/>
        <v>#REF!</v>
      </c>
      <c r="AD428" s="3" t="e">
        <f t="shared" si="379"/>
        <v>#REF!</v>
      </c>
      <c r="AE428" s="97" t="e">
        <f t="shared" si="379"/>
        <v>#REF!</v>
      </c>
      <c r="AF428" s="97" t="e">
        <f t="shared" si="380"/>
        <v>#REF!</v>
      </c>
      <c r="AG428" s="3" t="e">
        <f t="shared" si="381"/>
        <v>#REF!</v>
      </c>
      <c r="AH428" s="16" t="e">
        <f t="shared" si="382"/>
        <v>#REF!</v>
      </c>
      <c r="AI428" s="16">
        <f t="shared" si="383"/>
        <v>850</v>
      </c>
      <c r="AK428" s="3">
        <f t="shared" si="384"/>
        <v>595</v>
      </c>
      <c r="AL428" s="204">
        <f t="shared" si="385"/>
        <v>595</v>
      </c>
    </row>
    <row r="429" spans="1:47" ht="13.5" hidden="1" outlineLevel="1" x14ac:dyDescent="0.15">
      <c r="A429" s="26">
        <v>14013</v>
      </c>
      <c r="B429" s="20" t="s">
        <v>86</v>
      </c>
      <c r="C429" s="16">
        <v>1100</v>
      </c>
      <c r="D429" s="3">
        <v>50</v>
      </c>
      <c r="E429" s="3">
        <v>40</v>
      </c>
      <c r="F429" s="103" t="s">
        <v>141</v>
      </c>
      <c r="G429" s="104" t="s">
        <v>764</v>
      </c>
      <c r="H429" s="104" t="s">
        <v>504</v>
      </c>
      <c r="I429" s="21">
        <f t="shared" si="369"/>
        <v>17940</v>
      </c>
      <c r="J429" s="15"/>
      <c r="K429" s="15">
        <v>0.1</v>
      </c>
      <c r="L429" s="15">
        <v>0.35</v>
      </c>
      <c r="M429" s="58"/>
      <c r="N429" s="58">
        <v>0.03</v>
      </c>
      <c r="O429" s="92">
        <f t="shared" si="370"/>
        <v>0</v>
      </c>
      <c r="P429" s="92" t="e">
        <f t="shared" si="345"/>
        <v>#REF!</v>
      </c>
      <c r="Q429" s="92" t="e">
        <f t="shared" si="346"/>
        <v>#REF!</v>
      </c>
      <c r="R429" s="92">
        <f t="shared" si="371"/>
        <v>0</v>
      </c>
      <c r="S429" s="92" t="e">
        <f t="shared" si="372"/>
        <v>#REF!</v>
      </c>
      <c r="T429" s="3" t="e">
        <f>#REF!</f>
        <v>#REF!</v>
      </c>
      <c r="U429" s="3" t="e">
        <f>#REF!*D429</f>
        <v>#REF!</v>
      </c>
      <c r="V429" s="3">
        <f t="shared" si="373"/>
        <v>66</v>
      </c>
      <c r="W429" s="37" t="e">
        <f t="shared" si="374"/>
        <v>#REF!</v>
      </c>
      <c r="X429" s="60" t="e">
        <f>#REF!</f>
        <v>#REF!</v>
      </c>
      <c r="Y429" s="37" t="e">
        <f t="shared" si="375"/>
        <v>#REF!</v>
      </c>
      <c r="Z429" s="16" t="e">
        <f t="shared" si="376"/>
        <v>#REF!</v>
      </c>
      <c r="AA429" s="36" t="e">
        <f t="shared" si="377"/>
        <v>#REF!</v>
      </c>
      <c r="AC429" s="16" t="e">
        <f t="shared" si="378"/>
        <v>#REF!</v>
      </c>
      <c r="AD429" s="3" t="e">
        <f t="shared" si="379"/>
        <v>#REF!</v>
      </c>
      <c r="AE429" s="97" t="e">
        <f t="shared" si="379"/>
        <v>#REF!</v>
      </c>
      <c r="AF429" s="97" t="e">
        <f t="shared" si="380"/>
        <v>#REF!</v>
      </c>
      <c r="AG429" s="3" t="e">
        <f t="shared" si="381"/>
        <v>#REF!</v>
      </c>
      <c r="AH429" s="16" t="e">
        <f t="shared" si="382"/>
        <v>#REF!</v>
      </c>
      <c r="AI429" s="16">
        <f t="shared" si="383"/>
        <v>1100</v>
      </c>
      <c r="AK429" s="3">
        <f t="shared" si="384"/>
        <v>770</v>
      </c>
      <c r="AL429" s="204">
        <f t="shared" si="385"/>
        <v>770</v>
      </c>
    </row>
    <row r="430" spans="1:47" ht="13.5" hidden="1" outlineLevel="1" x14ac:dyDescent="0.15">
      <c r="A430" s="26">
        <v>14014</v>
      </c>
      <c r="B430" s="20" t="s">
        <v>776</v>
      </c>
      <c r="C430" s="16">
        <v>1350</v>
      </c>
      <c r="D430" s="3">
        <v>30</v>
      </c>
      <c r="E430" s="3">
        <f>D430-10</f>
        <v>20</v>
      </c>
      <c r="F430" s="103" t="s">
        <v>141</v>
      </c>
      <c r="G430" s="104" t="s">
        <v>764</v>
      </c>
      <c r="H430" s="104" t="s">
        <v>504</v>
      </c>
      <c r="I430" s="21">
        <f t="shared" si="369"/>
        <v>17940</v>
      </c>
      <c r="J430" s="15"/>
      <c r="K430" s="15">
        <v>0.1</v>
      </c>
      <c r="L430" s="15">
        <v>0.35</v>
      </c>
      <c r="M430" s="58"/>
      <c r="N430" s="58">
        <v>0.03</v>
      </c>
      <c r="O430" s="92">
        <f t="shared" si="370"/>
        <v>0</v>
      </c>
      <c r="P430" s="92" t="e">
        <f t="shared" si="345"/>
        <v>#REF!</v>
      </c>
      <c r="Q430" s="92" t="e">
        <f t="shared" si="346"/>
        <v>#REF!</v>
      </c>
      <c r="R430" s="92">
        <f t="shared" si="371"/>
        <v>0</v>
      </c>
      <c r="S430" s="92" t="e">
        <f t="shared" si="372"/>
        <v>#REF!</v>
      </c>
      <c r="T430" s="3" t="e">
        <f>#REF!</f>
        <v>#REF!</v>
      </c>
      <c r="U430" s="3" t="e">
        <f>#REF!*D430</f>
        <v>#REF!</v>
      </c>
      <c r="V430" s="3">
        <f t="shared" si="373"/>
        <v>81</v>
      </c>
      <c r="W430" s="37" t="e">
        <f t="shared" si="374"/>
        <v>#REF!</v>
      </c>
      <c r="X430" s="60" t="e">
        <f>#REF!</f>
        <v>#REF!</v>
      </c>
      <c r="Y430" s="37" t="e">
        <f t="shared" si="375"/>
        <v>#REF!</v>
      </c>
      <c r="Z430" s="16" t="e">
        <f t="shared" si="376"/>
        <v>#REF!</v>
      </c>
      <c r="AA430" s="36" t="e">
        <f t="shared" si="377"/>
        <v>#REF!</v>
      </c>
      <c r="AC430" s="16" t="e">
        <f t="shared" si="378"/>
        <v>#REF!</v>
      </c>
      <c r="AD430" s="3" t="e">
        <f t="shared" si="379"/>
        <v>#REF!</v>
      </c>
      <c r="AE430" s="97" t="e">
        <f t="shared" si="379"/>
        <v>#REF!</v>
      </c>
      <c r="AF430" s="97" t="e">
        <f t="shared" si="380"/>
        <v>#REF!</v>
      </c>
      <c r="AG430" s="3" t="e">
        <f t="shared" si="381"/>
        <v>#REF!</v>
      </c>
      <c r="AH430" s="16" t="e">
        <f t="shared" si="382"/>
        <v>#REF!</v>
      </c>
      <c r="AI430" s="16">
        <f t="shared" si="383"/>
        <v>1350</v>
      </c>
      <c r="AK430" s="3">
        <f t="shared" si="384"/>
        <v>945</v>
      </c>
      <c r="AL430" s="204">
        <f t="shared" si="385"/>
        <v>944.99999999999989</v>
      </c>
    </row>
    <row r="431" spans="1:47" ht="13.5" hidden="1" outlineLevel="1" x14ac:dyDescent="0.15">
      <c r="A431" s="26">
        <v>14015</v>
      </c>
      <c r="B431" s="20" t="s">
        <v>304</v>
      </c>
      <c r="C431" s="16">
        <v>1400</v>
      </c>
      <c r="D431" s="3">
        <v>30</v>
      </c>
      <c r="E431" s="3">
        <f>D431-10</f>
        <v>20</v>
      </c>
      <c r="F431" s="103" t="s">
        <v>141</v>
      </c>
      <c r="G431" s="104" t="s">
        <v>764</v>
      </c>
      <c r="H431" s="104" t="s">
        <v>504</v>
      </c>
      <c r="I431" s="21">
        <f t="shared" si="369"/>
        <v>17940</v>
      </c>
      <c r="J431" s="15"/>
      <c r="K431" s="15">
        <v>0.1</v>
      </c>
      <c r="L431" s="15">
        <v>0.35</v>
      </c>
      <c r="M431" s="58"/>
      <c r="N431" s="58">
        <v>0.03</v>
      </c>
      <c r="O431" s="92">
        <f t="shared" si="370"/>
        <v>0</v>
      </c>
      <c r="P431" s="92" t="e">
        <f t="shared" si="345"/>
        <v>#REF!</v>
      </c>
      <c r="Q431" s="92" t="e">
        <f t="shared" si="346"/>
        <v>#REF!</v>
      </c>
      <c r="R431" s="92">
        <f t="shared" si="371"/>
        <v>0</v>
      </c>
      <c r="S431" s="92" t="e">
        <f t="shared" si="372"/>
        <v>#REF!</v>
      </c>
      <c r="T431" s="3" t="e">
        <f>#REF!</f>
        <v>#REF!</v>
      </c>
      <c r="U431" s="3" t="e">
        <f>#REF!*D431</f>
        <v>#REF!</v>
      </c>
      <c r="V431" s="3">
        <f t="shared" si="373"/>
        <v>84</v>
      </c>
      <c r="W431" s="37" t="e">
        <f t="shared" si="374"/>
        <v>#REF!</v>
      </c>
      <c r="X431" s="60" t="e">
        <f>#REF!</f>
        <v>#REF!</v>
      </c>
      <c r="Y431" s="37" t="e">
        <f t="shared" si="375"/>
        <v>#REF!</v>
      </c>
      <c r="Z431" s="16" t="e">
        <f t="shared" si="376"/>
        <v>#REF!</v>
      </c>
      <c r="AA431" s="36" t="e">
        <f t="shared" si="377"/>
        <v>#REF!</v>
      </c>
      <c r="AC431" s="16" t="e">
        <f t="shared" si="378"/>
        <v>#REF!</v>
      </c>
      <c r="AD431" s="3" t="e">
        <f t="shared" si="379"/>
        <v>#REF!</v>
      </c>
      <c r="AE431" s="97" t="e">
        <f t="shared" si="379"/>
        <v>#REF!</v>
      </c>
      <c r="AF431" s="97" t="e">
        <f t="shared" si="380"/>
        <v>#REF!</v>
      </c>
      <c r="AG431" s="3" t="e">
        <f t="shared" si="381"/>
        <v>#REF!</v>
      </c>
      <c r="AH431" s="16" t="e">
        <f t="shared" si="382"/>
        <v>#REF!</v>
      </c>
      <c r="AI431" s="16">
        <f t="shared" si="383"/>
        <v>1400</v>
      </c>
      <c r="AK431" s="3">
        <f t="shared" si="384"/>
        <v>980</v>
      </c>
      <c r="AL431" s="204">
        <f t="shared" si="385"/>
        <v>979.99999999999989</v>
      </c>
    </row>
    <row r="432" spans="1:47" ht="13.5" hidden="1" outlineLevel="1" x14ac:dyDescent="0.15">
      <c r="A432" s="26">
        <v>14073</v>
      </c>
      <c r="B432" s="20" t="s">
        <v>282</v>
      </c>
      <c r="C432" s="16">
        <v>1100</v>
      </c>
      <c r="D432" s="3">
        <v>40</v>
      </c>
      <c r="E432" s="3">
        <v>30</v>
      </c>
      <c r="F432" s="103" t="s">
        <v>141</v>
      </c>
      <c r="G432" s="104" t="s">
        <v>764</v>
      </c>
      <c r="H432" s="104" t="s">
        <v>504</v>
      </c>
      <c r="I432" s="21">
        <f t="shared" si="369"/>
        <v>17940</v>
      </c>
      <c r="J432" s="15"/>
      <c r="K432" s="15">
        <v>0.1</v>
      </c>
      <c r="L432" s="15">
        <v>0.35</v>
      </c>
      <c r="M432" s="58"/>
      <c r="N432" s="58">
        <v>0.03</v>
      </c>
      <c r="O432" s="92">
        <f t="shared" si="370"/>
        <v>0</v>
      </c>
      <c r="P432" s="92" t="e">
        <f t="shared" si="345"/>
        <v>#REF!</v>
      </c>
      <c r="Q432" s="92" t="e">
        <f t="shared" si="346"/>
        <v>#REF!</v>
      </c>
      <c r="R432" s="92">
        <f t="shared" si="371"/>
        <v>0</v>
      </c>
      <c r="S432" s="92" t="e">
        <f t="shared" si="372"/>
        <v>#REF!</v>
      </c>
      <c r="T432" s="3" t="e">
        <f>#REF!</f>
        <v>#REF!</v>
      </c>
      <c r="U432" s="3" t="e">
        <f>#REF!*D432</f>
        <v>#REF!</v>
      </c>
      <c r="V432" s="3">
        <f t="shared" si="373"/>
        <v>66</v>
      </c>
      <c r="W432" s="37" t="e">
        <f t="shared" si="374"/>
        <v>#REF!</v>
      </c>
      <c r="X432" s="60" t="e">
        <f>#REF!</f>
        <v>#REF!</v>
      </c>
      <c r="Y432" s="37" t="e">
        <f t="shared" si="375"/>
        <v>#REF!</v>
      </c>
      <c r="Z432" s="16" t="e">
        <f t="shared" si="376"/>
        <v>#REF!</v>
      </c>
      <c r="AA432" s="36" t="e">
        <f t="shared" si="377"/>
        <v>#REF!</v>
      </c>
      <c r="AC432" s="16" t="e">
        <f t="shared" si="378"/>
        <v>#REF!</v>
      </c>
      <c r="AD432" s="3" t="e">
        <f t="shared" si="379"/>
        <v>#REF!</v>
      </c>
      <c r="AE432" s="97" t="e">
        <f t="shared" si="379"/>
        <v>#REF!</v>
      </c>
      <c r="AF432" s="97" t="e">
        <f t="shared" si="380"/>
        <v>#REF!</v>
      </c>
      <c r="AG432" s="3" t="e">
        <f t="shared" si="381"/>
        <v>#REF!</v>
      </c>
      <c r="AH432" s="16" t="e">
        <f t="shared" si="382"/>
        <v>#REF!</v>
      </c>
      <c r="AI432" s="16">
        <f t="shared" si="383"/>
        <v>1100</v>
      </c>
      <c r="AK432" s="3">
        <f t="shared" si="384"/>
        <v>770</v>
      </c>
      <c r="AL432" s="204">
        <f t="shared" si="385"/>
        <v>770</v>
      </c>
    </row>
    <row r="433" spans="1:47" ht="13.5" hidden="1" outlineLevel="1" x14ac:dyDescent="0.15">
      <c r="A433" s="26">
        <v>14042</v>
      </c>
      <c r="B433" s="20" t="s">
        <v>305</v>
      </c>
      <c r="C433" s="16">
        <v>600</v>
      </c>
      <c r="D433" s="3">
        <v>30</v>
      </c>
      <c r="E433" s="3">
        <v>20</v>
      </c>
      <c r="F433" s="103" t="s">
        <v>141</v>
      </c>
      <c r="G433" s="104" t="s">
        <v>764</v>
      </c>
      <c r="H433" s="104" t="s">
        <v>504</v>
      </c>
      <c r="I433" s="21">
        <f t="shared" si="369"/>
        <v>17940</v>
      </c>
      <c r="J433" s="15"/>
      <c r="K433" s="15">
        <v>0.1</v>
      </c>
      <c r="L433" s="15">
        <v>0.35</v>
      </c>
      <c r="M433" s="58"/>
      <c r="N433" s="58">
        <v>0.03</v>
      </c>
      <c r="O433" s="92">
        <f t="shared" si="370"/>
        <v>0</v>
      </c>
      <c r="P433" s="92" t="e">
        <f t="shared" si="345"/>
        <v>#REF!</v>
      </c>
      <c r="Q433" s="92" t="e">
        <f t="shared" si="346"/>
        <v>#REF!</v>
      </c>
      <c r="R433" s="92">
        <f t="shared" si="371"/>
        <v>0</v>
      </c>
      <c r="S433" s="92" t="e">
        <f t="shared" si="372"/>
        <v>#REF!</v>
      </c>
      <c r="T433" s="3" t="e">
        <f>#REF!</f>
        <v>#REF!</v>
      </c>
      <c r="U433" s="3" t="e">
        <f>#REF!*D433</f>
        <v>#REF!</v>
      </c>
      <c r="V433" s="3">
        <f t="shared" si="373"/>
        <v>36</v>
      </c>
      <c r="W433" s="37" t="e">
        <f t="shared" si="374"/>
        <v>#REF!</v>
      </c>
      <c r="X433" s="60" t="e">
        <f>#REF!</f>
        <v>#REF!</v>
      </c>
      <c r="Y433" s="37" t="e">
        <f t="shared" si="375"/>
        <v>#REF!</v>
      </c>
      <c r="Z433" s="16" t="e">
        <f t="shared" si="376"/>
        <v>#REF!</v>
      </c>
      <c r="AA433" s="36" t="e">
        <f t="shared" si="377"/>
        <v>#REF!</v>
      </c>
      <c r="AC433" s="16" t="e">
        <f t="shared" si="378"/>
        <v>#REF!</v>
      </c>
      <c r="AD433" s="3" t="e">
        <f t="shared" si="379"/>
        <v>#REF!</v>
      </c>
      <c r="AE433" s="97" t="e">
        <f t="shared" si="379"/>
        <v>#REF!</v>
      </c>
      <c r="AF433" s="97" t="e">
        <f t="shared" si="380"/>
        <v>#REF!</v>
      </c>
      <c r="AG433" s="3" t="e">
        <f t="shared" si="381"/>
        <v>#REF!</v>
      </c>
      <c r="AH433" s="16" t="e">
        <f t="shared" si="382"/>
        <v>#REF!</v>
      </c>
      <c r="AI433" s="16">
        <f t="shared" si="383"/>
        <v>600</v>
      </c>
      <c r="AK433" s="3">
        <f t="shared" si="384"/>
        <v>420</v>
      </c>
      <c r="AL433" s="204">
        <f t="shared" si="385"/>
        <v>420</v>
      </c>
    </row>
    <row r="434" spans="1:47" ht="13.5" hidden="1" outlineLevel="1" x14ac:dyDescent="0.15">
      <c r="A434" s="26">
        <v>14007</v>
      </c>
      <c r="B434" s="20" t="s">
        <v>82</v>
      </c>
      <c r="C434" s="16">
        <v>900</v>
      </c>
      <c r="D434" s="3">
        <v>20</v>
      </c>
      <c r="E434" s="3">
        <f>D434-10</f>
        <v>10</v>
      </c>
      <c r="F434" s="103" t="s">
        <v>141</v>
      </c>
      <c r="G434" s="104" t="s">
        <v>764</v>
      </c>
      <c r="H434" s="104" t="s">
        <v>504</v>
      </c>
      <c r="I434" s="21">
        <f t="shared" si="369"/>
        <v>17940</v>
      </c>
      <c r="J434" s="15"/>
      <c r="K434" s="15">
        <v>0.1</v>
      </c>
      <c r="L434" s="15">
        <v>0.35</v>
      </c>
      <c r="M434" s="58"/>
      <c r="N434" s="58">
        <v>0.03</v>
      </c>
      <c r="O434" s="92">
        <f t="shared" si="370"/>
        <v>0</v>
      </c>
      <c r="P434" s="92" t="e">
        <f t="shared" si="345"/>
        <v>#REF!</v>
      </c>
      <c r="Q434" s="92" t="e">
        <f t="shared" si="346"/>
        <v>#REF!</v>
      </c>
      <c r="R434" s="92">
        <f t="shared" si="371"/>
        <v>0</v>
      </c>
      <c r="S434" s="92" t="e">
        <f t="shared" si="372"/>
        <v>#REF!</v>
      </c>
      <c r="T434" s="3" t="e">
        <f>#REF!</f>
        <v>#REF!</v>
      </c>
      <c r="U434" s="3" t="e">
        <f>#REF!*D434</f>
        <v>#REF!</v>
      </c>
      <c r="V434" s="3">
        <f t="shared" si="373"/>
        <v>54</v>
      </c>
      <c r="W434" s="37" t="e">
        <f t="shared" si="374"/>
        <v>#REF!</v>
      </c>
      <c r="X434" s="60" t="e">
        <f>#REF!</f>
        <v>#REF!</v>
      </c>
      <c r="Y434" s="37" t="e">
        <f t="shared" si="375"/>
        <v>#REF!</v>
      </c>
      <c r="Z434" s="16" t="e">
        <f t="shared" si="376"/>
        <v>#REF!</v>
      </c>
      <c r="AA434" s="36" t="e">
        <f t="shared" si="377"/>
        <v>#REF!</v>
      </c>
      <c r="AC434" s="16" t="e">
        <f t="shared" si="378"/>
        <v>#REF!</v>
      </c>
      <c r="AD434" s="3" t="e">
        <f t="shared" si="379"/>
        <v>#REF!</v>
      </c>
      <c r="AE434" s="97" t="e">
        <f t="shared" si="379"/>
        <v>#REF!</v>
      </c>
      <c r="AF434" s="97" t="e">
        <f t="shared" si="380"/>
        <v>#REF!</v>
      </c>
      <c r="AG434" s="3" t="e">
        <f t="shared" si="381"/>
        <v>#REF!</v>
      </c>
      <c r="AH434" s="16" t="e">
        <f t="shared" si="382"/>
        <v>#REF!</v>
      </c>
      <c r="AI434" s="16">
        <f t="shared" si="383"/>
        <v>900</v>
      </c>
      <c r="AK434" s="3">
        <f t="shared" si="384"/>
        <v>630</v>
      </c>
      <c r="AL434" s="204">
        <f t="shared" si="385"/>
        <v>630</v>
      </c>
    </row>
    <row r="435" spans="1:47" ht="13.5" hidden="1" outlineLevel="1" x14ac:dyDescent="0.15">
      <c r="A435" s="17">
        <v>14016</v>
      </c>
      <c r="B435" s="20" t="s">
        <v>306</v>
      </c>
      <c r="C435" s="16">
        <v>970</v>
      </c>
      <c r="D435" s="3">
        <v>20</v>
      </c>
      <c r="E435" s="3">
        <f>D435-10</f>
        <v>10</v>
      </c>
      <c r="F435" s="103" t="s">
        <v>141</v>
      </c>
      <c r="G435" s="104" t="s">
        <v>764</v>
      </c>
      <c r="H435" s="104" t="s">
        <v>504</v>
      </c>
      <c r="I435" s="21">
        <f t="shared" si="369"/>
        <v>17940</v>
      </c>
      <c r="J435" s="15"/>
      <c r="K435" s="15">
        <v>0.1</v>
      </c>
      <c r="L435" s="15">
        <v>0.35</v>
      </c>
      <c r="M435" s="58"/>
      <c r="N435" s="58">
        <v>0.03</v>
      </c>
      <c r="O435" s="92">
        <f t="shared" si="370"/>
        <v>0</v>
      </c>
      <c r="P435" s="92" t="e">
        <f t="shared" si="345"/>
        <v>#REF!</v>
      </c>
      <c r="Q435" s="92" t="e">
        <f t="shared" si="346"/>
        <v>#REF!</v>
      </c>
      <c r="R435" s="92">
        <f t="shared" si="371"/>
        <v>0</v>
      </c>
      <c r="S435" s="92" t="e">
        <f t="shared" si="372"/>
        <v>#REF!</v>
      </c>
      <c r="T435" s="3" t="e">
        <f>#REF!</f>
        <v>#REF!</v>
      </c>
      <c r="U435" s="3" t="e">
        <f>#REF!*D435</f>
        <v>#REF!</v>
      </c>
      <c r="V435" s="3">
        <f t="shared" si="373"/>
        <v>58.199999999999996</v>
      </c>
      <c r="W435" s="37" t="e">
        <f t="shared" si="374"/>
        <v>#REF!</v>
      </c>
      <c r="X435" s="60" t="e">
        <f>#REF!</f>
        <v>#REF!</v>
      </c>
      <c r="Y435" s="37" t="e">
        <f t="shared" si="375"/>
        <v>#REF!</v>
      </c>
      <c r="Z435" s="16" t="e">
        <f t="shared" si="376"/>
        <v>#REF!</v>
      </c>
      <c r="AA435" s="36" t="e">
        <f t="shared" si="377"/>
        <v>#REF!</v>
      </c>
      <c r="AC435" s="16" t="e">
        <f t="shared" si="378"/>
        <v>#REF!</v>
      </c>
      <c r="AD435" s="3" t="e">
        <f t="shared" si="379"/>
        <v>#REF!</v>
      </c>
      <c r="AE435" s="97" t="e">
        <f t="shared" si="379"/>
        <v>#REF!</v>
      </c>
      <c r="AF435" s="97" t="e">
        <f t="shared" si="380"/>
        <v>#REF!</v>
      </c>
      <c r="AG435" s="3" t="e">
        <f t="shared" si="381"/>
        <v>#REF!</v>
      </c>
      <c r="AH435" s="16" t="e">
        <f t="shared" si="382"/>
        <v>#REF!</v>
      </c>
      <c r="AI435" s="16">
        <f t="shared" si="383"/>
        <v>970</v>
      </c>
      <c r="AK435" s="3">
        <f t="shared" si="384"/>
        <v>680</v>
      </c>
      <c r="AL435" s="204">
        <f t="shared" si="385"/>
        <v>679</v>
      </c>
    </row>
    <row r="436" spans="1:47" ht="13.5" hidden="1" outlineLevel="1" x14ac:dyDescent="0.15">
      <c r="A436" s="26">
        <v>14059</v>
      </c>
      <c r="B436" s="20" t="s">
        <v>307</v>
      </c>
      <c r="C436" s="16">
        <v>1500</v>
      </c>
      <c r="D436" s="3">
        <v>30</v>
      </c>
      <c r="E436" s="3">
        <v>20</v>
      </c>
      <c r="F436" s="103" t="s">
        <v>141</v>
      </c>
      <c r="G436" s="104" t="s">
        <v>764</v>
      </c>
      <c r="H436" s="104" t="s">
        <v>504</v>
      </c>
      <c r="I436" s="21">
        <f t="shared" si="369"/>
        <v>17940</v>
      </c>
      <c r="J436" s="15"/>
      <c r="K436" s="15">
        <v>0.1</v>
      </c>
      <c r="L436" s="15">
        <v>0.35</v>
      </c>
      <c r="M436" s="58"/>
      <c r="N436" s="58">
        <v>0.03</v>
      </c>
      <c r="O436" s="92">
        <f t="shared" si="370"/>
        <v>0</v>
      </c>
      <c r="P436" s="92" t="e">
        <f t="shared" si="345"/>
        <v>#REF!</v>
      </c>
      <c r="Q436" s="92" t="e">
        <f t="shared" si="346"/>
        <v>#REF!</v>
      </c>
      <c r="R436" s="92">
        <f t="shared" si="371"/>
        <v>0</v>
      </c>
      <c r="S436" s="92" t="e">
        <f t="shared" si="372"/>
        <v>#REF!</v>
      </c>
      <c r="T436" s="3" t="e">
        <f>#REF!</f>
        <v>#REF!</v>
      </c>
      <c r="U436" s="3" t="e">
        <f>#REF!*D436</f>
        <v>#REF!</v>
      </c>
      <c r="V436" s="3">
        <f t="shared" si="373"/>
        <v>90</v>
      </c>
      <c r="W436" s="37" t="e">
        <f t="shared" si="374"/>
        <v>#REF!</v>
      </c>
      <c r="X436" s="60" t="e">
        <f>#REF!</f>
        <v>#REF!</v>
      </c>
      <c r="Y436" s="37" t="e">
        <f t="shared" si="375"/>
        <v>#REF!</v>
      </c>
      <c r="Z436" s="16" t="e">
        <f t="shared" si="376"/>
        <v>#REF!</v>
      </c>
      <c r="AA436" s="36" t="e">
        <f t="shared" si="377"/>
        <v>#REF!</v>
      </c>
      <c r="AC436" s="16" t="e">
        <f t="shared" si="378"/>
        <v>#REF!</v>
      </c>
      <c r="AD436" s="3" t="e">
        <f t="shared" si="379"/>
        <v>#REF!</v>
      </c>
      <c r="AE436" s="97" t="e">
        <f t="shared" si="379"/>
        <v>#REF!</v>
      </c>
      <c r="AF436" s="97" t="e">
        <f t="shared" si="380"/>
        <v>#REF!</v>
      </c>
      <c r="AG436" s="3" t="e">
        <f t="shared" si="381"/>
        <v>#REF!</v>
      </c>
      <c r="AH436" s="16" t="e">
        <f t="shared" si="382"/>
        <v>#REF!</v>
      </c>
      <c r="AI436" s="16">
        <f t="shared" si="383"/>
        <v>1500</v>
      </c>
      <c r="AK436" s="3">
        <f t="shared" si="384"/>
        <v>1050</v>
      </c>
      <c r="AL436" s="204">
        <f t="shared" si="385"/>
        <v>1050</v>
      </c>
    </row>
    <row r="437" spans="1:47" ht="13.5" hidden="1" outlineLevel="1" x14ac:dyDescent="0.15">
      <c r="A437" s="26">
        <v>14009</v>
      </c>
      <c r="B437" s="20" t="s">
        <v>83</v>
      </c>
      <c r="C437" s="16">
        <v>980</v>
      </c>
      <c r="D437" s="3">
        <v>20</v>
      </c>
      <c r="E437" s="3">
        <f>D437-10</f>
        <v>10</v>
      </c>
      <c r="F437" s="103" t="s">
        <v>141</v>
      </c>
      <c r="G437" s="104" t="s">
        <v>764</v>
      </c>
      <c r="H437" s="104" t="s">
        <v>504</v>
      </c>
      <c r="I437" s="21">
        <f t="shared" si="369"/>
        <v>17940</v>
      </c>
      <c r="J437" s="15"/>
      <c r="K437" s="15">
        <v>0.1</v>
      </c>
      <c r="L437" s="15">
        <v>0.35</v>
      </c>
      <c r="M437" s="58"/>
      <c r="N437" s="58">
        <v>0.03</v>
      </c>
      <c r="O437" s="92">
        <f t="shared" si="370"/>
        <v>0</v>
      </c>
      <c r="P437" s="92" t="e">
        <f t="shared" si="345"/>
        <v>#REF!</v>
      </c>
      <c r="Q437" s="92" t="e">
        <f t="shared" si="346"/>
        <v>#REF!</v>
      </c>
      <c r="R437" s="92">
        <f t="shared" si="371"/>
        <v>0</v>
      </c>
      <c r="S437" s="92" t="e">
        <f t="shared" si="372"/>
        <v>#REF!</v>
      </c>
      <c r="T437" s="3" t="e">
        <f>#REF!</f>
        <v>#REF!</v>
      </c>
      <c r="U437" s="3" t="e">
        <f>#REF!*D437</f>
        <v>#REF!</v>
      </c>
      <c r="V437" s="3">
        <f t="shared" si="373"/>
        <v>58.8</v>
      </c>
      <c r="W437" s="37" t="e">
        <f t="shared" si="374"/>
        <v>#REF!</v>
      </c>
      <c r="X437" s="60" t="e">
        <f>#REF!</f>
        <v>#REF!</v>
      </c>
      <c r="Y437" s="37" t="e">
        <f t="shared" si="375"/>
        <v>#REF!</v>
      </c>
      <c r="Z437" s="16" t="e">
        <f t="shared" si="376"/>
        <v>#REF!</v>
      </c>
      <c r="AA437" s="36" t="e">
        <f t="shared" si="377"/>
        <v>#REF!</v>
      </c>
      <c r="AC437" s="16" t="e">
        <f t="shared" si="378"/>
        <v>#REF!</v>
      </c>
      <c r="AD437" s="3" t="e">
        <f t="shared" si="379"/>
        <v>#REF!</v>
      </c>
      <c r="AE437" s="97" t="e">
        <f t="shared" si="379"/>
        <v>#REF!</v>
      </c>
      <c r="AF437" s="97" t="e">
        <f t="shared" si="380"/>
        <v>#REF!</v>
      </c>
      <c r="AG437" s="3" t="e">
        <f t="shared" si="381"/>
        <v>#REF!</v>
      </c>
      <c r="AH437" s="16" t="e">
        <f t="shared" si="382"/>
        <v>#REF!</v>
      </c>
      <c r="AI437" s="16">
        <f t="shared" si="383"/>
        <v>980</v>
      </c>
      <c r="AK437" s="3">
        <f t="shared" si="384"/>
        <v>690</v>
      </c>
      <c r="AL437" s="204">
        <f t="shared" si="385"/>
        <v>686</v>
      </c>
    </row>
    <row r="438" spans="1:47" ht="13.5" hidden="1" outlineLevel="1" x14ac:dyDescent="0.15">
      <c r="A438" s="17">
        <v>14017</v>
      </c>
      <c r="B438" s="20" t="s">
        <v>88</v>
      </c>
      <c r="C438" s="16">
        <v>1000</v>
      </c>
      <c r="D438" s="3">
        <v>20</v>
      </c>
      <c r="E438" s="3">
        <f>D438-10</f>
        <v>10</v>
      </c>
      <c r="F438" s="103" t="s">
        <v>141</v>
      </c>
      <c r="G438" s="104" t="s">
        <v>764</v>
      </c>
      <c r="H438" s="104" t="s">
        <v>504</v>
      </c>
      <c r="I438" s="21">
        <f t="shared" si="369"/>
        <v>17940</v>
      </c>
      <c r="J438" s="15"/>
      <c r="K438" s="15">
        <v>0.1</v>
      </c>
      <c r="L438" s="15">
        <v>0.35</v>
      </c>
      <c r="M438" s="58"/>
      <c r="N438" s="58">
        <v>0.03</v>
      </c>
      <c r="O438" s="92">
        <f t="shared" si="370"/>
        <v>0</v>
      </c>
      <c r="P438" s="92" t="e">
        <f t="shared" si="345"/>
        <v>#REF!</v>
      </c>
      <c r="Q438" s="92" t="e">
        <f t="shared" si="346"/>
        <v>#REF!</v>
      </c>
      <c r="R438" s="92">
        <f t="shared" si="371"/>
        <v>0</v>
      </c>
      <c r="S438" s="92" t="e">
        <f t="shared" si="372"/>
        <v>#REF!</v>
      </c>
      <c r="T438" s="3" t="e">
        <f>#REF!</f>
        <v>#REF!</v>
      </c>
      <c r="U438" s="3" t="e">
        <f>#REF!*D438</f>
        <v>#REF!</v>
      </c>
      <c r="V438" s="3">
        <f t="shared" si="373"/>
        <v>60</v>
      </c>
      <c r="W438" s="37" t="e">
        <f t="shared" si="374"/>
        <v>#REF!</v>
      </c>
      <c r="X438" s="60" t="e">
        <f>#REF!</f>
        <v>#REF!</v>
      </c>
      <c r="Y438" s="37" t="e">
        <f t="shared" si="375"/>
        <v>#REF!</v>
      </c>
      <c r="Z438" s="16" t="e">
        <f t="shared" si="376"/>
        <v>#REF!</v>
      </c>
      <c r="AA438" s="36" t="e">
        <f t="shared" si="377"/>
        <v>#REF!</v>
      </c>
      <c r="AC438" s="16" t="e">
        <f t="shared" si="378"/>
        <v>#REF!</v>
      </c>
      <c r="AD438" s="3" t="e">
        <f t="shared" si="379"/>
        <v>#REF!</v>
      </c>
      <c r="AE438" s="97" t="e">
        <f t="shared" si="379"/>
        <v>#REF!</v>
      </c>
      <c r="AF438" s="97" t="e">
        <f t="shared" si="380"/>
        <v>#REF!</v>
      </c>
      <c r="AG438" s="3" t="e">
        <f t="shared" si="381"/>
        <v>#REF!</v>
      </c>
      <c r="AH438" s="16" t="e">
        <f t="shared" si="382"/>
        <v>#REF!</v>
      </c>
      <c r="AI438" s="16">
        <f t="shared" si="383"/>
        <v>1000</v>
      </c>
      <c r="AK438" s="3">
        <f t="shared" si="384"/>
        <v>700</v>
      </c>
      <c r="AL438" s="204">
        <f t="shared" si="385"/>
        <v>700</v>
      </c>
    </row>
    <row r="439" spans="1:47" s="12" customFormat="1" ht="13.5" hidden="1" outlineLevel="1" x14ac:dyDescent="0.15">
      <c r="A439" s="26">
        <v>14078</v>
      </c>
      <c r="B439" s="20" t="s">
        <v>387</v>
      </c>
      <c r="C439" s="16">
        <v>700</v>
      </c>
      <c r="D439" s="3">
        <v>20</v>
      </c>
      <c r="E439" s="3">
        <v>10</v>
      </c>
      <c r="F439" s="103" t="s">
        <v>141</v>
      </c>
      <c r="G439" s="104" t="s">
        <v>764</v>
      </c>
      <c r="H439" s="104" t="s">
        <v>504</v>
      </c>
      <c r="I439" s="21">
        <f t="shared" si="369"/>
        <v>17940</v>
      </c>
      <c r="J439" s="15"/>
      <c r="K439" s="15">
        <v>0.1</v>
      </c>
      <c r="L439" s="15">
        <v>0.35</v>
      </c>
      <c r="M439" s="58"/>
      <c r="N439" s="58">
        <v>0.03</v>
      </c>
      <c r="O439" s="92">
        <f t="shared" si="370"/>
        <v>0</v>
      </c>
      <c r="P439" s="92" t="e">
        <f t="shared" si="345"/>
        <v>#REF!</v>
      </c>
      <c r="Q439" s="92" t="e">
        <f t="shared" si="346"/>
        <v>#REF!</v>
      </c>
      <c r="R439" s="92">
        <f t="shared" si="371"/>
        <v>0</v>
      </c>
      <c r="S439" s="92" t="e">
        <f t="shared" si="372"/>
        <v>#REF!</v>
      </c>
      <c r="T439" s="3" t="e">
        <f>#REF!</f>
        <v>#REF!</v>
      </c>
      <c r="U439" s="3" t="e">
        <f>#REF!*D439</f>
        <v>#REF!</v>
      </c>
      <c r="V439" s="3">
        <f t="shared" si="373"/>
        <v>42</v>
      </c>
      <c r="W439" s="37" t="e">
        <f t="shared" si="374"/>
        <v>#REF!</v>
      </c>
      <c r="X439" s="60" t="e">
        <f>#REF!</f>
        <v>#REF!</v>
      </c>
      <c r="Y439" s="37" t="e">
        <f t="shared" si="375"/>
        <v>#REF!</v>
      </c>
      <c r="Z439" s="16" t="e">
        <f t="shared" si="376"/>
        <v>#REF!</v>
      </c>
      <c r="AA439" s="36" t="e">
        <f t="shared" si="377"/>
        <v>#REF!</v>
      </c>
      <c r="AB439" s="49"/>
      <c r="AC439" s="16" t="e">
        <f t="shared" si="378"/>
        <v>#REF!</v>
      </c>
      <c r="AD439" s="3" t="e">
        <f t="shared" si="379"/>
        <v>#REF!</v>
      </c>
      <c r="AE439" s="97" t="e">
        <f t="shared" si="379"/>
        <v>#REF!</v>
      </c>
      <c r="AF439" s="97" t="e">
        <f t="shared" si="380"/>
        <v>#REF!</v>
      </c>
      <c r="AG439" s="3" t="e">
        <f t="shared" si="381"/>
        <v>#REF!</v>
      </c>
      <c r="AH439" s="16" t="e">
        <f t="shared" si="382"/>
        <v>#REF!</v>
      </c>
      <c r="AI439" s="16">
        <f t="shared" si="383"/>
        <v>700</v>
      </c>
      <c r="AK439" s="3">
        <f t="shared" si="384"/>
        <v>490</v>
      </c>
      <c r="AL439" s="204">
        <f t="shared" si="385"/>
        <v>489.99999999999994</v>
      </c>
      <c r="AM439" s="180"/>
      <c r="AN439" s="180"/>
      <c r="AO439" s="182"/>
      <c r="AQ439" s="177"/>
      <c r="AR439" s="185"/>
      <c r="AT439" s="177"/>
      <c r="AU439" s="185"/>
    </row>
    <row r="440" spans="1:47" s="12" customFormat="1" ht="13.5" hidden="1" outlineLevel="1" x14ac:dyDescent="0.15">
      <c r="A440" s="26">
        <v>14081</v>
      </c>
      <c r="B440" s="20" t="s">
        <v>493</v>
      </c>
      <c r="C440" s="16">
        <v>1020</v>
      </c>
      <c r="D440" s="3">
        <v>10</v>
      </c>
      <c r="E440" s="3">
        <v>8</v>
      </c>
      <c r="F440" s="103" t="s">
        <v>141</v>
      </c>
      <c r="G440" s="104" t="s">
        <v>764</v>
      </c>
      <c r="H440" s="104" t="s">
        <v>504</v>
      </c>
      <c r="I440" s="21">
        <f t="shared" si="369"/>
        <v>17940</v>
      </c>
      <c r="J440" s="15"/>
      <c r="K440" s="15">
        <v>0.1</v>
      </c>
      <c r="L440" s="15">
        <v>0.35</v>
      </c>
      <c r="M440" s="58"/>
      <c r="N440" s="58">
        <v>0.03</v>
      </c>
      <c r="O440" s="92">
        <f t="shared" si="370"/>
        <v>0</v>
      </c>
      <c r="P440" s="92" t="e">
        <f t="shared" si="345"/>
        <v>#REF!</v>
      </c>
      <c r="Q440" s="92" t="e">
        <f t="shared" si="346"/>
        <v>#REF!</v>
      </c>
      <c r="R440" s="92">
        <f t="shared" si="371"/>
        <v>0</v>
      </c>
      <c r="S440" s="92" t="e">
        <f t="shared" si="372"/>
        <v>#REF!</v>
      </c>
      <c r="T440" s="3" t="e">
        <f>#REF!</f>
        <v>#REF!</v>
      </c>
      <c r="U440" s="3" t="e">
        <f>#REF!*D440</f>
        <v>#REF!</v>
      </c>
      <c r="V440" s="3">
        <f t="shared" si="373"/>
        <v>61.199999999999996</v>
      </c>
      <c r="W440" s="37" t="e">
        <f t="shared" si="374"/>
        <v>#REF!</v>
      </c>
      <c r="X440" s="60" t="e">
        <f>#REF!</f>
        <v>#REF!</v>
      </c>
      <c r="Y440" s="37" t="e">
        <f t="shared" si="375"/>
        <v>#REF!</v>
      </c>
      <c r="Z440" s="16" t="e">
        <f t="shared" si="376"/>
        <v>#REF!</v>
      </c>
      <c r="AA440" s="36" t="e">
        <f t="shared" si="377"/>
        <v>#REF!</v>
      </c>
      <c r="AB440" s="49"/>
      <c r="AC440" s="16" t="e">
        <f t="shared" si="378"/>
        <v>#REF!</v>
      </c>
      <c r="AD440" s="3" t="e">
        <f t="shared" si="379"/>
        <v>#REF!</v>
      </c>
      <c r="AE440" s="97" t="e">
        <f t="shared" si="379"/>
        <v>#REF!</v>
      </c>
      <c r="AF440" s="97" t="e">
        <f t="shared" si="380"/>
        <v>#REF!</v>
      </c>
      <c r="AG440" s="3" t="e">
        <f t="shared" si="381"/>
        <v>#REF!</v>
      </c>
      <c r="AH440" s="16" t="e">
        <f t="shared" si="382"/>
        <v>#REF!</v>
      </c>
      <c r="AI440" s="16">
        <f t="shared" si="383"/>
        <v>1020</v>
      </c>
      <c r="AK440" s="3">
        <f t="shared" si="384"/>
        <v>715</v>
      </c>
      <c r="AL440" s="204">
        <f t="shared" si="385"/>
        <v>714</v>
      </c>
      <c r="AM440" s="180"/>
      <c r="AN440" s="180"/>
      <c r="AO440" s="182"/>
      <c r="AQ440" s="177"/>
      <c r="AR440" s="185"/>
      <c r="AT440" s="177"/>
      <c r="AU440" s="185"/>
    </row>
    <row r="441" spans="1:47" ht="13.5" hidden="1" outlineLevel="1" x14ac:dyDescent="0.15">
      <c r="A441" s="26">
        <v>14082</v>
      </c>
      <c r="B441" s="20" t="s">
        <v>596</v>
      </c>
      <c r="C441" s="16">
        <v>370</v>
      </c>
      <c r="D441" s="3">
        <v>15</v>
      </c>
      <c r="E441" s="3">
        <f>D441-10</f>
        <v>5</v>
      </c>
      <c r="F441" s="103" t="s">
        <v>141</v>
      </c>
      <c r="G441" s="104" t="s">
        <v>764</v>
      </c>
      <c r="H441" s="104" t="s">
        <v>504</v>
      </c>
      <c r="I441" s="21">
        <f t="shared" si="369"/>
        <v>17940</v>
      </c>
      <c r="J441" s="15"/>
      <c r="K441" s="15">
        <v>0.1</v>
      </c>
      <c r="L441" s="15">
        <v>0.35</v>
      </c>
      <c r="M441" s="58"/>
      <c r="N441" s="58">
        <v>0.03</v>
      </c>
      <c r="O441" s="92">
        <f t="shared" si="370"/>
        <v>0</v>
      </c>
      <c r="P441" s="92" t="e">
        <f t="shared" si="345"/>
        <v>#REF!</v>
      </c>
      <c r="Q441" s="92" t="e">
        <f t="shared" si="346"/>
        <v>#REF!</v>
      </c>
      <c r="R441" s="92">
        <f t="shared" si="371"/>
        <v>0</v>
      </c>
      <c r="S441" s="92" t="e">
        <f t="shared" si="372"/>
        <v>#REF!</v>
      </c>
      <c r="T441" s="3" t="e">
        <f>#REF!</f>
        <v>#REF!</v>
      </c>
      <c r="U441" s="3" t="e">
        <f>#REF!*D441</f>
        <v>#REF!</v>
      </c>
      <c r="V441" s="3">
        <f t="shared" si="373"/>
        <v>22.2</v>
      </c>
      <c r="W441" s="37" t="e">
        <f t="shared" si="374"/>
        <v>#REF!</v>
      </c>
      <c r="X441" s="60" t="e">
        <f>#REF!</f>
        <v>#REF!</v>
      </c>
      <c r="Y441" s="37" t="e">
        <f t="shared" si="375"/>
        <v>#REF!</v>
      </c>
      <c r="Z441" s="16" t="e">
        <f t="shared" si="376"/>
        <v>#REF!</v>
      </c>
      <c r="AA441" s="36" t="e">
        <f t="shared" si="377"/>
        <v>#REF!</v>
      </c>
      <c r="AB441" s="39"/>
      <c r="AC441" s="16" t="e">
        <f t="shared" si="378"/>
        <v>#REF!</v>
      </c>
      <c r="AD441" s="3" t="e">
        <f t="shared" si="379"/>
        <v>#REF!</v>
      </c>
      <c r="AE441" s="97" t="e">
        <f t="shared" si="379"/>
        <v>#REF!</v>
      </c>
      <c r="AF441" s="97" t="e">
        <f t="shared" si="380"/>
        <v>#REF!</v>
      </c>
      <c r="AG441" s="3" t="e">
        <f t="shared" si="381"/>
        <v>#REF!</v>
      </c>
      <c r="AH441" s="16" t="e">
        <f t="shared" si="382"/>
        <v>#REF!</v>
      </c>
      <c r="AI441" s="16">
        <f t="shared" si="383"/>
        <v>370</v>
      </c>
      <c r="AK441" s="3">
        <f t="shared" si="384"/>
        <v>260</v>
      </c>
      <c r="AL441" s="204">
        <f t="shared" si="385"/>
        <v>259</v>
      </c>
    </row>
    <row r="442" spans="1:47" s="12" customFormat="1" ht="13.5" hidden="1" outlineLevel="1" x14ac:dyDescent="0.15">
      <c r="A442" s="25"/>
      <c r="B442" s="56" t="s">
        <v>308</v>
      </c>
      <c r="C442" s="199"/>
      <c r="D442" s="56"/>
      <c r="E442" s="56"/>
      <c r="F442" s="128"/>
      <c r="G442" s="137"/>
      <c r="H442" s="137"/>
      <c r="I442" s="5"/>
      <c r="J442" s="6"/>
      <c r="K442" s="65"/>
      <c r="L442" s="65"/>
      <c r="M442" s="7"/>
      <c r="N442" s="7"/>
      <c r="O442" s="8"/>
      <c r="P442" s="8"/>
      <c r="Q442" s="8"/>
      <c r="R442" s="8"/>
      <c r="S442" s="8"/>
      <c r="T442" s="6"/>
      <c r="U442" s="6"/>
      <c r="V442" s="6"/>
      <c r="W442" s="5"/>
      <c r="X442" s="5"/>
      <c r="Y442" s="5"/>
      <c r="Z442" s="5"/>
      <c r="AA442" s="10"/>
      <c r="AB442" s="11"/>
      <c r="AC442" s="199"/>
      <c r="AD442" s="57"/>
      <c r="AE442" s="96"/>
      <c r="AF442" s="96"/>
      <c r="AG442" s="57"/>
      <c r="AH442" s="199"/>
      <c r="AI442" s="199"/>
      <c r="AK442" s="57"/>
      <c r="AL442" s="204"/>
      <c r="AM442" s="180"/>
      <c r="AN442" s="180"/>
      <c r="AO442" s="182"/>
      <c r="AQ442" s="177"/>
      <c r="AR442" s="185"/>
      <c r="AT442" s="177"/>
      <c r="AU442" s="185"/>
    </row>
    <row r="443" spans="1:47" ht="13.5" hidden="1" outlineLevel="1" x14ac:dyDescent="0.15">
      <c r="A443" s="26">
        <v>14001</v>
      </c>
      <c r="B443" s="20" t="s">
        <v>76</v>
      </c>
      <c r="C443" s="16">
        <v>1170</v>
      </c>
      <c r="D443" s="3">
        <v>20</v>
      </c>
      <c r="E443" s="3">
        <f>D443-10</f>
        <v>10</v>
      </c>
      <c r="F443" s="103" t="s">
        <v>141</v>
      </c>
      <c r="G443" s="104" t="s">
        <v>764</v>
      </c>
      <c r="H443" s="104" t="s">
        <v>504</v>
      </c>
      <c r="I443" s="21">
        <f t="shared" si="369"/>
        <v>17940</v>
      </c>
      <c r="J443" s="15"/>
      <c r="K443" s="15">
        <v>0.1</v>
      </c>
      <c r="L443" s="15">
        <v>0.35</v>
      </c>
      <c r="M443" s="58"/>
      <c r="N443" s="58">
        <v>0.03</v>
      </c>
      <c r="O443" s="92">
        <f t="shared" ref="O443:O448" si="386">J443/I443*D443</f>
        <v>0</v>
      </c>
      <c r="P443" s="92" t="e">
        <f t="shared" ref="P443:P506" si="387">(C443-T443-U443)*K443</f>
        <v>#REF!</v>
      </c>
      <c r="Q443" s="92" t="e">
        <f t="shared" ref="Q443:Q506" si="388">(C443-T443-U443)*L443</f>
        <v>#REF!</v>
      </c>
      <c r="R443" s="92">
        <f t="shared" ref="R443:R448" si="389">(C443*M443)</f>
        <v>0</v>
      </c>
      <c r="S443" s="92" t="e">
        <f t="shared" ref="S443:S448" si="390">(C443-T443-U443)*N443</f>
        <v>#REF!</v>
      </c>
      <c r="T443" s="3" t="e">
        <f>#REF!</f>
        <v>#REF!</v>
      </c>
      <c r="U443" s="3" t="e">
        <f>#REF!*D443</f>
        <v>#REF!</v>
      </c>
      <c r="V443" s="3">
        <f t="shared" ref="V443:V448" si="391">C443*0.06</f>
        <v>70.2</v>
      </c>
      <c r="W443" s="37" t="e">
        <f t="shared" ref="W443:W448" si="392">SUM(O443:V443)</f>
        <v>#REF!</v>
      </c>
      <c r="X443" s="60" t="e">
        <f>#REF!</f>
        <v>#REF!</v>
      </c>
      <c r="Y443" s="37" t="e">
        <f t="shared" ref="Y443:Y444" si="393">21000/I443*D443*X443</f>
        <v>#REF!</v>
      </c>
      <c r="Z443" s="16" t="e">
        <f t="shared" ref="Z443:Z448" si="394">W443+Y443</f>
        <v>#REF!</v>
      </c>
      <c r="AA443" s="36" t="e">
        <f t="shared" ref="AA443:AA448" si="395">(C443-Z443)/Z443</f>
        <v>#REF!</v>
      </c>
      <c r="AC443" s="16" t="e">
        <f t="shared" ref="AC443:AC448" si="396">AD443+AE443+AF443</f>
        <v>#REF!</v>
      </c>
      <c r="AD443" s="3" t="e">
        <f t="shared" ref="AD443:AE448" si="397">T443</f>
        <v>#REF!</v>
      </c>
      <c r="AE443" s="97" t="e">
        <f t="shared" si="397"/>
        <v>#REF!</v>
      </c>
      <c r="AF443" s="97" t="e">
        <f t="shared" ref="AF443:AF448" si="398">(C443-Z443)*0.15</f>
        <v>#REF!</v>
      </c>
      <c r="AG443" s="3" t="e">
        <f t="shared" ref="AG443:AG448" si="399">AE443+AF443</f>
        <v>#REF!</v>
      </c>
      <c r="AH443" s="16" t="e">
        <f t="shared" ref="AH443:AH448" si="400">AI443-AC443</f>
        <v>#REF!</v>
      </c>
      <c r="AI443" s="16">
        <f t="shared" ref="AI443:AI448" si="401">C443</f>
        <v>1170</v>
      </c>
      <c r="AK443" s="3">
        <f t="shared" ref="AK443:AK448" si="402">CEILING(AL443,5)</f>
        <v>820</v>
      </c>
      <c r="AL443" s="204">
        <f t="shared" ref="AL443:AL448" si="403">C443*0.7</f>
        <v>819</v>
      </c>
    </row>
    <row r="444" spans="1:47" ht="13.5" hidden="1" outlineLevel="1" x14ac:dyDescent="0.15">
      <c r="A444" s="26">
        <v>14018</v>
      </c>
      <c r="B444" s="20" t="s">
        <v>309</v>
      </c>
      <c r="C444" s="16">
        <v>1200</v>
      </c>
      <c r="D444" s="3">
        <v>20</v>
      </c>
      <c r="E444" s="3">
        <f>D444-10</f>
        <v>10</v>
      </c>
      <c r="F444" s="103" t="s">
        <v>141</v>
      </c>
      <c r="G444" s="104" t="s">
        <v>764</v>
      </c>
      <c r="H444" s="104" t="s">
        <v>504</v>
      </c>
      <c r="I444" s="21">
        <f t="shared" si="369"/>
        <v>17940</v>
      </c>
      <c r="J444" s="15"/>
      <c r="K444" s="15">
        <v>0.1</v>
      </c>
      <c r="L444" s="15">
        <v>0.35</v>
      </c>
      <c r="M444" s="58"/>
      <c r="N444" s="58">
        <v>0.03</v>
      </c>
      <c r="O444" s="92">
        <f t="shared" si="386"/>
        <v>0</v>
      </c>
      <c r="P444" s="92" t="e">
        <f t="shared" si="387"/>
        <v>#REF!</v>
      </c>
      <c r="Q444" s="92" t="e">
        <f t="shared" si="388"/>
        <v>#REF!</v>
      </c>
      <c r="R444" s="92">
        <f t="shared" si="389"/>
        <v>0</v>
      </c>
      <c r="S444" s="92" t="e">
        <f t="shared" si="390"/>
        <v>#REF!</v>
      </c>
      <c r="T444" s="3" t="e">
        <f>#REF!</f>
        <v>#REF!</v>
      </c>
      <c r="U444" s="3" t="e">
        <f>#REF!*D444</f>
        <v>#REF!</v>
      </c>
      <c r="V444" s="3">
        <f t="shared" si="391"/>
        <v>72</v>
      </c>
      <c r="W444" s="37" t="e">
        <f t="shared" si="392"/>
        <v>#REF!</v>
      </c>
      <c r="X444" s="60" t="e">
        <f>#REF!</f>
        <v>#REF!</v>
      </c>
      <c r="Y444" s="37" t="e">
        <f t="shared" si="393"/>
        <v>#REF!</v>
      </c>
      <c r="Z444" s="16" t="e">
        <f t="shared" si="394"/>
        <v>#REF!</v>
      </c>
      <c r="AA444" s="36" t="e">
        <f t="shared" si="395"/>
        <v>#REF!</v>
      </c>
      <c r="AC444" s="16" t="e">
        <f t="shared" si="396"/>
        <v>#REF!</v>
      </c>
      <c r="AD444" s="3" t="e">
        <f t="shared" si="397"/>
        <v>#REF!</v>
      </c>
      <c r="AE444" s="97" t="e">
        <f t="shared" si="397"/>
        <v>#REF!</v>
      </c>
      <c r="AF444" s="97" t="e">
        <f t="shared" si="398"/>
        <v>#REF!</v>
      </c>
      <c r="AG444" s="3" t="e">
        <f t="shared" si="399"/>
        <v>#REF!</v>
      </c>
      <c r="AH444" s="16" t="e">
        <f t="shared" si="400"/>
        <v>#REF!</v>
      </c>
      <c r="AI444" s="16">
        <f t="shared" si="401"/>
        <v>1200</v>
      </c>
      <c r="AK444" s="3">
        <f t="shared" si="402"/>
        <v>840</v>
      </c>
      <c r="AL444" s="204">
        <f t="shared" si="403"/>
        <v>840</v>
      </c>
    </row>
    <row r="445" spans="1:47" ht="13.5" hidden="1" outlineLevel="1" x14ac:dyDescent="0.15">
      <c r="A445" s="26">
        <v>14020</v>
      </c>
      <c r="B445" s="20" t="s">
        <v>310</v>
      </c>
      <c r="C445" s="16">
        <v>1900</v>
      </c>
      <c r="D445" s="3">
        <v>40</v>
      </c>
      <c r="E445" s="3">
        <v>30</v>
      </c>
      <c r="F445" s="103" t="s">
        <v>141</v>
      </c>
      <c r="G445" s="104" t="s">
        <v>764</v>
      </c>
      <c r="H445" s="104" t="s">
        <v>504</v>
      </c>
      <c r="I445" s="21">
        <f t="shared" si="369"/>
        <v>17940</v>
      </c>
      <c r="J445" s="15"/>
      <c r="K445" s="15">
        <v>0.1</v>
      </c>
      <c r="L445" s="15">
        <v>0.35</v>
      </c>
      <c r="M445" s="58"/>
      <c r="N445" s="58">
        <v>0.03</v>
      </c>
      <c r="O445" s="92">
        <f t="shared" si="386"/>
        <v>0</v>
      </c>
      <c r="P445" s="92" t="e">
        <f t="shared" si="387"/>
        <v>#REF!</v>
      </c>
      <c r="Q445" s="92" t="e">
        <f t="shared" si="388"/>
        <v>#REF!</v>
      </c>
      <c r="R445" s="92">
        <f t="shared" si="389"/>
        <v>0</v>
      </c>
      <c r="S445" s="92" t="e">
        <f t="shared" si="390"/>
        <v>#REF!</v>
      </c>
      <c r="T445" s="3" t="e">
        <f>#REF!</f>
        <v>#REF!</v>
      </c>
      <c r="U445" s="3" t="e">
        <f>#REF!*D445</f>
        <v>#REF!</v>
      </c>
      <c r="V445" s="3">
        <f t="shared" si="391"/>
        <v>114</v>
      </c>
      <c r="W445" s="37" t="e">
        <f t="shared" si="392"/>
        <v>#REF!</v>
      </c>
      <c r="X445" s="60" t="e">
        <f>#REF!</f>
        <v>#REF!</v>
      </c>
      <c r="Y445" s="37" t="e">
        <f>21000/I445*D445*X445</f>
        <v>#REF!</v>
      </c>
      <c r="Z445" s="16" t="e">
        <f t="shared" si="394"/>
        <v>#REF!</v>
      </c>
      <c r="AA445" s="36" t="e">
        <f t="shared" si="395"/>
        <v>#REF!</v>
      </c>
      <c r="AC445" s="16" t="e">
        <f t="shared" si="396"/>
        <v>#REF!</v>
      </c>
      <c r="AD445" s="3" t="e">
        <f t="shared" si="397"/>
        <v>#REF!</v>
      </c>
      <c r="AE445" s="97" t="e">
        <f t="shared" si="397"/>
        <v>#REF!</v>
      </c>
      <c r="AF445" s="97" t="e">
        <f t="shared" si="398"/>
        <v>#REF!</v>
      </c>
      <c r="AG445" s="3" t="e">
        <f t="shared" si="399"/>
        <v>#REF!</v>
      </c>
      <c r="AH445" s="16" t="e">
        <f t="shared" si="400"/>
        <v>#REF!</v>
      </c>
      <c r="AI445" s="16">
        <f t="shared" si="401"/>
        <v>1900</v>
      </c>
      <c r="AK445" s="3">
        <f t="shared" si="402"/>
        <v>1330</v>
      </c>
      <c r="AL445" s="204">
        <f t="shared" si="403"/>
        <v>1330</v>
      </c>
    </row>
    <row r="446" spans="1:47" ht="13.5" hidden="1" outlineLevel="1" x14ac:dyDescent="0.15">
      <c r="A446" s="26">
        <v>14010</v>
      </c>
      <c r="B446" s="20" t="s">
        <v>311</v>
      </c>
      <c r="C446" s="16">
        <v>1050</v>
      </c>
      <c r="D446" s="3">
        <v>20</v>
      </c>
      <c r="E446" s="3">
        <f>D446-10</f>
        <v>10</v>
      </c>
      <c r="F446" s="103" t="s">
        <v>141</v>
      </c>
      <c r="G446" s="104" t="s">
        <v>764</v>
      </c>
      <c r="H446" s="104" t="s">
        <v>504</v>
      </c>
      <c r="I446" s="21">
        <f t="shared" si="369"/>
        <v>17940</v>
      </c>
      <c r="J446" s="15"/>
      <c r="K446" s="15">
        <v>0.1</v>
      </c>
      <c r="L446" s="15">
        <v>0.35</v>
      </c>
      <c r="M446" s="58"/>
      <c r="N446" s="58">
        <v>0.03</v>
      </c>
      <c r="O446" s="92">
        <f t="shared" si="386"/>
        <v>0</v>
      </c>
      <c r="P446" s="92" t="e">
        <f t="shared" si="387"/>
        <v>#REF!</v>
      </c>
      <c r="Q446" s="92" t="e">
        <f t="shared" si="388"/>
        <v>#REF!</v>
      </c>
      <c r="R446" s="92">
        <f t="shared" si="389"/>
        <v>0</v>
      </c>
      <c r="S446" s="92" t="e">
        <f t="shared" si="390"/>
        <v>#REF!</v>
      </c>
      <c r="T446" s="3" t="e">
        <f>#REF!</f>
        <v>#REF!</v>
      </c>
      <c r="U446" s="3" t="e">
        <f>#REF!*D446</f>
        <v>#REF!</v>
      </c>
      <c r="V446" s="3">
        <f t="shared" si="391"/>
        <v>63</v>
      </c>
      <c r="W446" s="37" t="e">
        <f t="shared" si="392"/>
        <v>#REF!</v>
      </c>
      <c r="X446" s="60" t="e">
        <f>#REF!</f>
        <v>#REF!</v>
      </c>
      <c r="Y446" s="37" t="e">
        <f t="shared" ref="Y446:Y448" si="404">21000/I446*D446*X446</f>
        <v>#REF!</v>
      </c>
      <c r="Z446" s="16" t="e">
        <f t="shared" si="394"/>
        <v>#REF!</v>
      </c>
      <c r="AA446" s="36" t="e">
        <f t="shared" si="395"/>
        <v>#REF!</v>
      </c>
      <c r="AC446" s="16" t="e">
        <f t="shared" si="396"/>
        <v>#REF!</v>
      </c>
      <c r="AD446" s="3" t="e">
        <f t="shared" si="397"/>
        <v>#REF!</v>
      </c>
      <c r="AE446" s="97" t="e">
        <f t="shared" si="397"/>
        <v>#REF!</v>
      </c>
      <c r="AF446" s="97" t="e">
        <f t="shared" si="398"/>
        <v>#REF!</v>
      </c>
      <c r="AG446" s="3" t="e">
        <f t="shared" si="399"/>
        <v>#REF!</v>
      </c>
      <c r="AH446" s="16" t="e">
        <f t="shared" si="400"/>
        <v>#REF!</v>
      </c>
      <c r="AI446" s="16">
        <f t="shared" si="401"/>
        <v>1050</v>
      </c>
      <c r="AK446" s="3">
        <f t="shared" si="402"/>
        <v>735</v>
      </c>
      <c r="AL446" s="204">
        <f t="shared" si="403"/>
        <v>735</v>
      </c>
    </row>
    <row r="447" spans="1:47" ht="13.5" hidden="1" outlineLevel="1" x14ac:dyDescent="0.15">
      <c r="A447" s="26">
        <v>14076</v>
      </c>
      <c r="B447" s="20" t="s">
        <v>384</v>
      </c>
      <c r="C447" s="16">
        <v>500</v>
      </c>
      <c r="D447" s="3">
        <v>20</v>
      </c>
      <c r="E447" s="3">
        <v>10</v>
      </c>
      <c r="F447" s="103" t="s">
        <v>141</v>
      </c>
      <c r="G447" s="104" t="s">
        <v>764</v>
      </c>
      <c r="H447" s="104" t="s">
        <v>504</v>
      </c>
      <c r="I447" s="21">
        <f t="shared" si="369"/>
        <v>17940</v>
      </c>
      <c r="J447" s="15"/>
      <c r="K447" s="15">
        <v>0.1</v>
      </c>
      <c r="L447" s="15">
        <v>0.35</v>
      </c>
      <c r="M447" s="58"/>
      <c r="N447" s="58">
        <v>0.03</v>
      </c>
      <c r="O447" s="92">
        <f t="shared" si="386"/>
        <v>0</v>
      </c>
      <c r="P447" s="92" t="e">
        <f t="shared" si="387"/>
        <v>#REF!</v>
      </c>
      <c r="Q447" s="92" t="e">
        <f t="shared" si="388"/>
        <v>#REF!</v>
      </c>
      <c r="R447" s="92">
        <f t="shared" si="389"/>
        <v>0</v>
      </c>
      <c r="S447" s="92" t="e">
        <f t="shared" si="390"/>
        <v>#REF!</v>
      </c>
      <c r="T447" s="3" t="e">
        <f>#REF!</f>
        <v>#REF!</v>
      </c>
      <c r="U447" s="3" t="e">
        <f>#REF!*D447</f>
        <v>#REF!</v>
      </c>
      <c r="V447" s="3">
        <f t="shared" si="391"/>
        <v>30</v>
      </c>
      <c r="W447" s="37" t="e">
        <f t="shared" si="392"/>
        <v>#REF!</v>
      </c>
      <c r="X447" s="60" t="e">
        <f>#REF!</f>
        <v>#REF!</v>
      </c>
      <c r="Y447" s="37" t="e">
        <f t="shared" si="404"/>
        <v>#REF!</v>
      </c>
      <c r="Z447" s="16" t="e">
        <f t="shared" si="394"/>
        <v>#REF!</v>
      </c>
      <c r="AA447" s="36" t="e">
        <f t="shared" si="395"/>
        <v>#REF!</v>
      </c>
      <c r="AC447" s="16" t="e">
        <f t="shared" si="396"/>
        <v>#REF!</v>
      </c>
      <c r="AD447" s="3" t="e">
        <f t="shared" si="397"/>
        <v>#REF!</v>
      </c>
      <c r="AE447" s="97" t="e">
        <f t="shared" si="397"/>
        <v>#REF!</v>
      </c>
      <c r="AF447" s="97" t="e">
        <f t="shared" si="398"/>
        <v>#REF!</v>
      </c>
      <c r="AG447" s="3" t="e">
        <f t="shared" si="399"/>
        <v>#REF!</v>
      </c>
      <c r="AH447" s="16" t="e">
        <f t="shared" si="400"/>
        <v>#REF!</v>
      </c>
      <c r="AI447" s="16">
        <f t="shared" si="401"/>
        <v>500</v>
      </c>
      <c r="AK447" s="3">
        <f t="shared" si="402"/>
        <v>350</v>
      </c>
      <c r="AL447" s="204">
        <f t="shared" si="403"/>
        <v>350</v>
      </c>
    </row>
    <row r="448" spans="1:47" ht="13.5" hidden="1" outlineLevel="1" x14ac:dyDescent="0.15">
      <c r="A448" s="26">
        <v>14080</v>
      </c>
      <c r="B448" s="20" t="s">
        <v>385</v>
      </c>
      <c r="C448" s="16">
        <v>800</v>
      </c>
      <c r="D448" s="3">
        <v>25</v>
      </c>
      <c r="E448" s="3">
        <v>15</v>
      </c>
      <c r="F448" s="103" t="s">
        <v>141</v>
      </c>
      <c r="G448" s="104" t="s">
        <v>764</v>
      </c>
      <c r="H448" s="104" t="s">
        <v>504</v>
      </c>
      <c r="I448" s="21">
        <f t="shared" si="369"/>
        <v>17940</v>
      </c>
      <c r="J448" s="15"/>
      <c r="K448" s="15">
        <v>0.1</v>
      </c>
      <c r="L448" s="15">
        <v>0.35</v>
      </c>
      <c r="M448" s="58"/>
      <c r="N448" s="58">
        <v>0.03</v>
      </c>
      <c r="O448" s="92">
        <f t="shared" si="386"/>
        <v>0</v>
      </c>
      <c r="P448" s="92" t="e">
        <f t="shared" si="387"/>
        <v>#REF!</v>
      </c>
      <c r="Q448" s="92" t="e">
        <f t="shared" si="388"/>
        <v>#REF!</v>
      </c>
      <c r="R448" s="92">
        <f t="shared" si="389"/>
        <v>0</v>
      </c>
      <c r="S448" s="92" t="e">
        <f t="shared" si="390"/>
        <v>#REF!</v>
      </c>
      <c r="T448" s="3" t="e">
        <f>#REF!</f>
        <v>#REF!</v>
      </c>
      <c r="U448" s="3" t="e">
        <f>#REF!*D448</f>
        <v>#REF!</v>
      </c>
      <c r="V448" s="3">
        <f t="shared" si="391"/>
        <v>48</v>
      </c>
      <c r="W448" s="37" t="e">
        <f t="shared" si="392"/>
        <v>#REF!</v>
      </c>
      <c r="X448" s="60" t="e">
        <f>#REF!</f>
        <v>#REF!</v>
      </c>
      <c r="Y448" s="37" t="e">
        <f t="shared" si="404"/>
        <v>#REF!</v>
      </c>
      <c r="Z448" s="16" t="e">
        <f t="shared" si="394"/>
        <v>#REF!</v>
      </c>
      <c r="AA448" s="36" t="e">
        <f t="shared" si="395"/>
        <v>#REF!</v>
      </c>
      <c r="AC448" s="16" t="e">
        <f t="shared" si="396"/>
        <v>#REF!</v>
      </c>
      <c r="AD448" s="3" t="e">
        <f t="shared" si="397"/>
        <v>#REF!</v>
      </c>
      <c r="AE448" s="97" t="e">
        <f t="shared" si="397"/>
        <v>#REF!</v>
      </c>
      <c r="AF448" s="97" t="e">
        <f t="shared" si="398"/>
        <v>#REF!</v>
      </c>
      <c r="AG448" s="3" t="e">
        <f t="shared" si="399"/>
        <v>#REF!</v>
      </c>
      <c r="AH448" s="16" t="e">
        <f t="shared" si="400"/>
        <v>#REF!</v>
      </c>
      <c r="AI448" s="16">
        <f t="shared" si="401"/>
        <v>800</v>
      </c>
      <c r="AK448" s="3">
        <f t="shared" si="402"/>
        <v>560</v>
      </c>
      <c r="AL448" s="204">
        <f t="shared" si="403"/>
        <v>560</v>
      </c>
    </row>
    <row r="449" spans="1:47" s="12" customFormat="1" ht="13.5" hidden="1" outlineLevel="1" x14ac:dyDescent="0.15">
      <c r="A449" s="25"/>
      <c r="B449" s="56" t="s">
        <v>312</v>
      </c>
      <c r="C449" s="199"/>
      <c r="D449" s="56"/>
      <c r="E449" s="56"/>
      <c r="F449" s="128"/>
      <c r="G449" s="137"/>
      <c r="H449" s="137"/>
      <c r="I449" s="5"/>
      <c r="J449" s="6"/>
      <c r="K449" s="65"/>
      <c r="L449" s="65"/>
      <c r="M449" s="7"/>
      <c r="N449" s="7"/>
      <c r="O449" s="8"/>
      <c r="P449" s="8"/>
      <c r="Q449" s="8"/>
      <c r="R449" s="8"/>
      <c r="S449" s="8"/>
      <c r="T449" s="6"/>
      <c r="U449" s="6"/>
      <c r="V449" s="6"/>
      <c r="W449" s="5"/>
      <c r="X449" s="5"/>
      <c r="Y449" s="5"/>
      <c r="Z449" s="5"/>
      <c r="AA449" s="10"/>
      <c r="AB449" s="11"/>
      <c r="AC449" s="199"/>
      <c r="AD449" s="57"/>
      <c r="AE449" s="96"/>
      <c r="AF449" s="96"/>
      <c r="AG449" s="57"/>
      <c r="AH449" s="199"/>
      <c r="AI449" s="199"/>
      <c r="AK449" s="57"/>
      <c r="AL449" s="204"/>
      <c r="AM449" s="180"/>
      <c r="AN449" s="180"/>
      <c r="AO449" s="182"/>
      <c r="AQ449" s="177"/>
      <c r="AR449" s="185"/>
      <c r="AT449" s="177"/>
      <c r="AU449" s="185"/>
    </row>
    <row r="450" spans="1:47" ht="13.5" hidden="1" outlineLevel="1" x14ac:dyDescent="0.15">
      <c r="A450" s="26">
        <v>14027</v>
      </c>
      <c r="B450" s="20" t="s">
        <v>78</v>
      </c>
      <c r="C450" s="16">
        <v>2000</v>
      </c>
      <c r="D450" s="3">
        <v>40</v>
      </c>
      <c r="E450" s="3">
        <f t="shared" ref="E450:E460" si="405">D450-10</f>
        <v>30</v>
      </c>
      <c r="F450" s="103" t="s">
        <v>141</v>
      </c>
      <c r="G450" s="104" t="s">
        <v>764</v>
      </c>
      <c r="H450" s="104" t="s">
        <v>438</v>
      </c>
      <c r="I450" s="21">
        <f t="shared" ref="I450:I460" si="406">((247*12)+(52*7)+(52*5))*60/12</f>
        <v>17940</v>
      </c>
      <c r="J450" s="15"/>
      <c r="K450" s="15">
        <v>0.1</v>
      </c>
      <c r="L450" s="15">
        <v>0.35</v>
      </c>
      <c r="M450" s="58"/>
      <c r="N450" s="58">
        <v>0.03</v>
      </c>
      <c r="O450" s="92">
        <f t="shared" ref="O450:O460" si="407">J450/I450*D450</f>
        <v>0</v>
      </c>
      <c r="P450" s="92" t="e">
        <f t="shared" si="387"/>
        <v>#REF!</v>
      </c>
      <c r="Q450" s="92" t="e">
        <f t="shared" si="388"/>
        <v>#REF!</v>
      </c>
      <c r="R450" s="92">
        <f t="shared" ref="R450:R460" si="408">(C450*M450)</f>
        <v>0</v>
      </c>
      <c r="S450" s="92" t="e">
        <f t="shared" ref="S450:S460" si="409">(C450-T450-U450)*N450</f>
        <v>#REF!</v>
      </c>
      <c r="T450" s="3" t="e">
        <f>#REF!</f>
        <v>#REF!</v>
      </c>
      <c r="U450" s="3" t="e">
        <f>#REF!*D450</f>
        <v>#REF!</v>
      </c>
      <c r="V450" s="3">
        <f t="shared" ref="V450:V460" si="410">C450*0.06</f>
        <v>120</v>
      </c>
      <c r="W450" s="37" t="e">
        <f t="shared" ref="W450:W460" si="411">SUM(O450:V450)</f>
        <v>#REF!</v>
      </c>
      <c r="X450" s="60" t="e">
        <f>#REF!</f>
        <v>#REF!</v>
      </c>
      <c r="Y450" s="37" t="e">
        <f t="shared" ref="Y450:Y460" si="412">21000/I450*D450*X450</f>
        <v>#REF!</v>
      </c>
      <c r="Z450" s="16" t="e">
        <f t="shared" ref="Z450:Z460" si="413">W450+Y450</f>
        <v>#REF!</v>
      </c>
      <c r="AA450" s="36" t="e">
        <f t="shared" ref="AA450:AA460" si="414">(C450-Z450)/Z450</f>
        <v>#REF!</v>
      </c>
      <c r="AC450" s="16" t="e">
        <f t="shared" ref="AC450:AC460" si="415">AD450+AE450+AF450</f>
        <v>#REF!</v>
      </c>
      <c r="AD450" s="3" t="e">
        <f t="shared" ref="AD450:AE460" si="416">T450</f>
        <v>#REF!</v>
      </c>
      <c r="AE450" s="97" t="e">
        <f t="shared" si="416"/>
        <v>#REF!</v>
      </c>
      <c r="AF450" s="97" t="e">
        <f t="shared" ref="AF450:AF460" si="417">(C450-Z450)*0.15</f>
        <v>#REF!</v>
      </c>
      <c r="AG450" s="3" t="e">
        <f t="shared" ref="AG450:AG460" si="418">AE450+AF450</f>
        <v>#REF!</v>
      </c>
      <c r="AH450" s="16" t="e">
        <f t="shared" ref="AH450:AH460" si="419">AI450-AC450</f>
        <v>#REF!</v>
      </c>
      <c r="AI450" s="16">
        <f t="shared" ref="AI450:AI460" si="420">C450</f>
        <v>2000</v>
      </c>
      <c r="AK450" s="3">
        <f t="shared" ref="AK450:AK460" si="421">CEILING(AL450,5)</f>
        <v>1400</v>
      </c>
      <c r="AL450" s="204">
        <f t="shared" ref="AL450:AL460" si="422">C450*0.7</f>
        <v>1400</v>
      </c>
    </row>
    <row r="451" spans="1:47" ht="13.5" hidden="1" outlineLevel="1" x14ac:dyDescent="0.15">
      <c r="A451" s="26">
        <v>14028</v>
      </c>
      <c r="B451" s="20" t="s">
        <v>77</v>
      </c>
      <c r="C451" s="16">
        <v>1500</v>
      </c>
      <c r="D451" s="3">
        <v>30</v>
      </c>
      <c r="E451" s="3">
        <f t="shared" si="405"/>
        <v>20</v>
      </c>
      <c r="F451" s="103" t="s">
        <v>141</v>
      </c>
      <c r="G451" s="104" t="s">
        <v>764</v>
      </c>
      <c r="H451" s="104" t="s">
        <v>438</v>
      </c>
      <c r="I451" s="21">
        <f t="shared" si="406"/>
        <v>17940</v>
      </c>
      <c r="J451" s="15"/>
      <c r="K451" s="15">
        <v>0.1</v>
      </c>
      <c r="L451" s="15">
        <v>0.35</v>
      </c>
      <c r="M451" s="58"/>
      <c r="N451" s="58">
        <v>0.03</v>
      </c>
      <c r="O451" s="92">
        <f t="shared" si="407"/>
        <v>0</v>
      </c>
      <c r="P451" s="92" t="e">
        <f t="shared" si="387"/>
        <v>#REF!</v>
      </c>
      <c r="Q451" s="92" t="e">
        <f t="shared" si="388"/>
        <v>#REF!</v>
      </c>
      <c r="R451" s="92">
        <f t="shared" si="408"/>
        <v>0</v>
      </c>
      <c r="S451" s="92" t="e">
        <f t="shared" si="409"/>
        <v>#REF!</v>
      </c>
      <c r="T451" s="3" t="e">
        <f>#REF!</f>
        <v>#REF!</v>
      </c>
      <c r="U451" s="3" t="e">
        <f>#REF!*D451</f>
        <v>#REF!</v>
      </c>
      <c r="V451" s="3">
        <f t="shared" si="410"/>
        <v>90</v>
      </c>
      <c r="W451" s="37" t="e">
        <f t="shared" si="411"/>
        <v>#REF!</v>
      </c>
      <c r="X451" s="60" t="e">
        <f>#REF!</f>
        <v>#REF!</v>
      </c>
      <c r="Y451" s="37" t="e">
        <f t="shared" si="412"/>
        <v>#REF!</v>
      </c>
      <c r="Z451" s="16" t="e">
        <f t="shared" si="413"/>
        <v>#REF!</v>
      </c>
      <c r="AA451" s="36" t="e">
        <f t="shared" si="414"/>
        <v>#REF!</v>
      </c>
      <c r="AC451" s="16" t="e">
        <f t="shared" si="415"/>
        <v>#REF!</v>
      </c>
      <c r="AD451" s="3" t="e">
        <f t="shared" si="416"/>
        <v>#REF!</v>
      </c>
      <c r="AE451" s="97" t="e">
        <f t="shared" si="416"/>
        <v>#REF!</v>
      </c>
      <c r="AF451" s="97" t="e">
        <f t="shared" si="417"/>
        <v>#REF!</v>
      </c>
      <c r="AG451" s="3" t="e">
        <f t="shared" si="418"/>
        <v>#REF!</v>
      </c>
      <c r="AH451" s="16" t="e">
        <f t="shared" si="419"/>
        <v>#REF!</v>
      </c>
      <c r="AI451" s="16">
        <f t="shared" si="420"/>
        <v>1500</v>
      </c>
      <c r="AK451" s="3">
        <f t="shared" si="421"/>
        <v>1050</v>
      </c>
      <c r="AL451" s="204">
        <f t="shared" si="422"/>
        <v>1050</v>
      </c>
    </row>
    <row r="452" spans="1:47" ht="13.5" hidden="1" outlineLevel="1" x14ac:dyDescent="0.15">
      <c r="A452" s="26">
        <v>14029</v>
      </c>
      <c r="B452" s="20" t="s">
        <v>79</v>
      </c>
      <c r="C452" s="16">
        <v>1600</v>
      </c>
      <c r="D452" s="3">
        <v>30</v>
      </c>
      <c r="E452" s="3">
        <f t="shared" si="405"/>
        <v>20</v>
      </c>
      <c r="F452" s="103" t="s">
        <v>141</v>
      </c>
      <c r="G452" s="104" t="s">
        <v>764</v>
      </c>
      <c r="H452" s="104" t="s">
        <v>438</v>
      </c>
      <c r="I452" s="21">
        <f t="shared" si="406"/>
        <v>17940</v>
      </c>
      <c r="J452" s="15"/>
      <c r="K452" s="15">
        <v>0.1</v>
      </c>
      <c r="L452" s="15">
        <v>0.35</v>
      </c>
      <c r="M452" s="58"/>
      <c r="N452" s="58">
        <v>0.03</v>
      </c>
      <c r="O452" s="92">
        <f t="shared" si="407"/>
        <v>0</v>
      </c>
      <c r="P452" s="92" t="e">
        <f t="shared" si="387"/>
        <v>#REF!</v>
      </c>
      <c r="Q452" s="92" t="e">
        <f t="shared" si="388"/>
        <v>#REF!</v>
      </c>
      <c r="R452" s="92">
        <f t="shared" si="408"/>
        <v>0</v>
      </c>
      <c r="S452" s="92" t="e">
        <f t="shared" si="409"/>
        <v>#REF!</v>
      </c>
      <c r="T452" s="3" t="e">
        <f>#REF!</f>
        <v>#REF!</v>
      </c>
      <c r="U452" s="3" t="e">
        <f>#REF!*D452</f>
        <v>#REF!</v>
      </c>
      <c r="V452" s="3">
        <f t="shared" si="410"/>
        <v>96</v>
      </c>
      <c r="W452" s="37" t="e">
        <f t="shared" si="411"/>
        <v>#REF!</v>
      </c>
      <c r="X452" s="60" t="e">
        <f>#REF!</f>
        <v>#REF!</v>
      </c>
      <c r="Y452" s="37" t="e">
        <f t="shared" si="412"/>
        <v>#REF!</v>
      </c>
      <c r="Z452" s="16" t="e">
        <f t="shared" si="413"/>
        <v>#REF!</v>
      </c>
      <c r="AA452" s="36" t="e">
        <f t="shared" si="414"/>
        <v>#REF!</v>
      </c>
      <c r="AC452" s="16" t="e">
        <f t="shared" si="415"/>
        <v>#REF!</v>
      </c>
      <c r="AD452" s="3" t="e">
        <f t="shared" si="416"/>
        <v>#REF!</v>
      </c>
      <c r="AE452" s="97" t="e">
        <f t="shared" si="416"/>
        <v>#REF!</v>
      </c>
      <c r="AF452" s="97" t="e">
        <f t="shared" si="417"/>
        <v>#REF!</v>
      </c>
      <c r="AG452" s="3" t="e">
        <f t="shared" si="418"/>
        <v>#REF!</v>
      </c>
      <c r="AH452" s="16" t="e">
        <f t="shared" si="419"/>
        <v>#REF!</v>
      </c>
      <c r="AI452" s="16">
        <f t="shared" si="420"/>
        <v>1600</v>
      </c>
      <c r="AK452" s="3">
        <f t="shared" si="421"/>
        <v>1120</v>
      </c>
      <c r="AL452" s="204">
        <f t="shared" si="422"/>
        <v>1120</v>
      </c>
    </row>
    <row r="453" spans="1:47" ht="13.5" hidden="1" outlineLevel="1" x14ac:dyDescent="0.15">
      <c r="A453" s="26">
        <v>14030</v>
      </c>
      <c r="B453" s="20" t="s">
        <v>81</v>
      </c>
      <c r="C453" s="16">
        <v>1450</v>
      </c>
      <c r="D453" s="3">
        <v>30</v>
      </c>
      <c r="E453" s="3">
        <f t="shared" si="405"/>
        <v>20</v>
      </c>
      <c r="F453" s="103" t="s">
        <v>141</v>
      </c>
      <c r="G453" s="104" t="s">
        <v>764</v>
      </c>
      <c r="H453" s="104" t="s">
        <v>438</v>
      </c>
      <c r="I453" s="21">
        <f t="shared" si="406"/>
        <v>17940</v>
      </c>
      <c r="J453" s="15"/>
      <c r="K453" s="15">
        <v>0.1</v>
      </c>
      <c r="L453" s="15">
        <v>0.35</v>
      </c>
      <c r="M453" s="58"/>
      <c r="N453" s="58">
        <v>0.03</v>
      </c>
      <c r="O453" s="92">
        <f t="shared" si="407"/>
        <v>0</v>
      </c>
      <c r="P453" s="92" t="e">
        <f t="shared" si="387"/>
        <v>#REF!</v>
      </c>
      <c r="Q453" s="92" t="e">
        <f t="shared" si="388"/>
        <v>#REF!</v>
      </c>
      <c r="R453" s="92">
        <f t="shared" si="408"/>
        <v>0</v>
      </c>
      <c r="S453" s="92" t="e">
        <f t="shared" si="409"/>
        <v>#REF!</v>
      </c>
      <c r="T453" s="3" t="e">
        <f>#REF!</f>
        <v>#REF!</v>
      </c>
      <c r="U453" s="3" t="e">
        <f>#REF!*D453</f>
        <v>#REF!</v>
      </c>
      <c r="V453" s="3">
        <f t="shared" si="410"/>
        <v>87</v>
      </c>
      <c r="W453" s="37" t="e">
        <f t="shared" si="411"/>
        <v>#REF!</v>
      </c>
      <c r="X453" s="60" t="e">
        <f>#REF!</f>
        <v>#REF!</v>
      </c>
      <c r="Y453" s="37" t="e">
        <f t="shared" si="412"/>
        <v>#REF!</v>
      </c>
      <c r="Z453" s="16" t="e">
        <f t="shared" si="413"/>
        <v>#REF!</v>
      </c>
      <c r="AA453" s="36" t="e">
        <f t="shared" si="414"/>
        <v>#REF!</v>
      </c>
      <c r="AC453" s="16" t="e">
        <f t="shared" si="415"/>
        <v>#REF!</v>
      </c>
      <c r="AD453" s="3" t="e">
        <f t="shared" si="416"/>
        <v>#REF!</v>
      </c>
      <c r="AE453" s="97" t="e">
        <f t="shared" si="416"/>
        <v>#REF!</v>
      </c>
      <c r="AF453" s="97" t="e">
        <f t="shared" si="417"/>
        <v>#REF!</v>
      </c>
      <c r="AG453" s="3" t="e">
        <f t="shared" si="418"/>
        <v>#REF!</v>
      </c>
      <c r="AH453" s="16" t="e">
        <f t="shared" si="419"/>
        <v>#REF!</v>
      </c>
      <c r="AI453" s="16">
        <f t="shared" si="420"/>
        <v>1450</v>
      </c>
      <c r="AK453" s="3">
        <f t="shared" si="421"/>
        <v>1015</v>
      </c>
      <c r="AL453" s="204">
        <f t="shared" si="422"/>
        <v>1014.9999999999999</v>
      </c>
    </row>
    <row r="454" spans="1:47" ht="13.5" hidden="1" outlineLevel="1" x14ac:dyDescent="0.15">
      <c r="A454" s="26">
        <v>14031</v>
      </c>
      <c r="B454" s="20" t="s">
        <v>84</v>
      </c>
      <c r="C454" s="16">
        <v>1450</v>
      </c>
      <c r="D454" s="3">
        <v>30</v>
      </c>
      <c r="E454" s="3">
        <f t="shared" si="405"/>
        <v>20</v>
      </c>
      <c r="F454" s="103" t="s">
        <v>141</v>
      </c>
      <c r="G454" s="104" t="s">
        <v>764</v>
      </c>
      <c r="H454" s="104" t="s">
        <v>438</v>
      </c>
      <c r="I454" s="21">
        <f t="shared" si="406"/>
        <v>17940</v>
      </c>
      <c r="J454" s="15"/>
      <c r="K454" s="15">
        <v>0.1</v>
      </c>
      <c r="L454" s="15">
        <v>0.35</v>
      </c>
      <c r="M454" s="58"/>
      <c r="N454" s="58">
        <v>0.03</v>
      </c>
      <c r="O454" s="92">
        <f t="shared" si="407"/>
        <v>0</v>
      </c>
      <c r="P454" s="92" t="e">
        <f t="shared" si="387"/>
        <v>#REF!</v>
      </c>
      <c r="Q454" s="92" t="e">
        <f t="shared" si="388"/>
        <v>#REF!</v>
      </c>
      <c r="R454" s="92">
        <f t="shared" si="408"/>
        <v>0</v>
      </c>
      <c r="S454" s="92" t="e">
        <f t="shared" si="409"/>
        <v>#REF!</v>
      </c>
      <c r="T454" s="3" t="e">
        <f>#REF!</f>
        <v>#REF!</v>
      </c>
      <c r="U454" s="3" t="e">
        <f>#REF!*D454</f>
        <v>#REF!</v>
      </c>
      <c r="V454" s="3">
        <f t="shared" si="410"/>
        <v>87</v>
      </c>
      <c r="W454" s="37" t="e">
        <f t="shared" si="411"/>
        <v>#REF!</v>
      </c>
      <c r="X454" s="60" t="e">
        <f>#REF!</f>
        <v>#REF!</v>
      </c>
      <c r="Y454" s="37" t="e">
        <f t="shared" si="412"/>
        <v>#REF!</v>
      </c>
      <c r="Z454" s="16" t="e">
        <f t="shared" si="413"/>
        <v>#REF!</v>
      </c>
      <c r="AA454" s="36" t="e">
        <f t="shared" si="414"/>
        <v>#REF!</v>
      </c>
      <c r="AC454" s="16" t="e">
        <f t="shared" si="415"/>
        <v>#REF!</v>
      </c>
      <c r="AD454" s="3" t="e">
        <f t="shared" si="416"/>
        <v>#REF!</v>
      </c>
      <c r="AE454" s="97" t="e">
        <f t="shared" si="416"/>
        <v>#REF!</v>
      </c>
      <c r="AF454" s="97" t="e">
        <f t="shared" si="417"/>
        <v>#REF!</v>
      </c>
      <c r="AG454" s="3" t="e">
        <f t="shared" si="418"/>
        <v>#REF!</v>
      </c>
      <c r="AH454" s="16" t="e">
        <f t="shared" si="419"/>
        <v>#REF!</v>
      </c>
      <c r="AI454" s="16">
        <f t="shared" si="420"/>
        <v>1450</v>
      </c>
      <c r="AK454" s="3">
        <f t="shared" si="421"/>
        <v>1015</v>
      </c>
      <c r="AL454" s="204">
        <f t="shared" si="422"/>
        <v>1014.9999999999999</v>
      </c>
    </row>
    <row r="455" spans="1:47" ht="13.5" hidden="1" outlineLevel="1" x14ac:dyDescent="0.15">
      <c r="A455" s="26">
        <v>14032</v>
      </c>
      <c r="B455" s="20" t="s">
        <v>87</v>
      </c>
      <c r="C455" s="16">
        <v>1330</v>
      </c>
      <c r="D455" s="3">
        <v>30</v>
      </c>
      <c r="E455" s="3">
        <f t="shared" si="405"/>
        <v>20</v>
      </c>
      <c r="F455" s="103" t="s">
        <v>141</v>
      </c>
      <c r="G455" s="104" t="s">
        <v>764</v>
      </c>
      <c r="H455" s="104" t="s">
        <v>438</v>
      </c>
      <c r="I455" s="21">
        <f t="shared" si="406"/>
        <v>17940</v>
      </c>
      <c r="J455" s="15"/>
      <c r="K455" s="15">
        <v>0.1</v>
      </c>
      <c r="L455" s="15">
        <v>0.35</v>
      </c>
      <c r="M455" s="58"/>
      <c r="N455" s="58">
        <v>0.03</v>
      </c>
      <c r="O455" s="92">
        <f t="shared" si="407"/>
        <v>0</v>
      </c>
      <c r="P455" s="92" t="e">
        <f t="shared" si="387"/>
        <v>#REF!</v>
      </c>
      <c r="Q455" s="92" t="e">
        <f t="shared" si="388"/>
        <v>#REF!</v>
      </c>
      <c r="R455" s="92">
        <f t="shared" si="408"/>
        <v>0</v>
      </c>
      <c r="S455" s="92" t="e">
        <f t="shared" si="409"/>
        <v>#REF!</v>
      </c>
      <c r="T455" s="3" t="e">
        <f>#REF!</f>
        <v>#REF!</v>
      </c>
      <c r="U455" s="3" t="e">
        <f>#REF!*D455</f>
        <v>#REF!</v>
      </c>
      <c r="V455" s="3">
        <f t="shared" si="410"/>
        <v>79.8</v>
      </c>
      <c r="W455" s="37" t="e">
        <f t="shared" si="411"/>
        <v>#REF!</v>
      </c>
      <c r="X455" s="60" t="e">
        <f>#REF!</f>
        <v>#REF!</v>
      </c>
      <c r="Y455" s="37" t="e">
        <f t="shared" si="412"/>
        <v>#REF!</v>
      </c>
      <c r="Z455" s="16" t="e">
        <f t="shared" si="413"/>
        <v>#REF!</v>
      </c>
      <c r="AA455" s="36" t="e">
        <f t="shared" si="414"/>
        <v>#REF!</v>
      </c>
      <c r="AC455" s="16" t="e">
        <f t="shared" si="415"/>
        <v>#REF!</v>
      </c>
      <c r="AD455" s="3" t="e">
        <f t="shared" si="416"/>
        <v>#REF!</v>
      </c>
      <c r="AE455" s="97" t="e">
        <f t="shared" si="416"/>
        <v>#REF!</v>
      </c>
      <c r="AF455" s="97" t="e">
        <f t="shared" si="417"/>
        <v>#REF!</v>
      </c>
      <c r="AG455" s="3" t="e">
        <f t="shared" si="418"/>
        <v>#REF!</v>
      </c>
      <c r="AH455" s="16" t="e">
        <f t="shared" si="419"/>
        <v>#REF!</v>
      </c>
      <c r="AI455" s="16">
        <f t="shared" si="420"/>
        <v>1330</v>
      </c>
      <c r="AK455" s="3">
        <f t="shared" si="421"/>
        <v>935</v>
      </c>
      <c r="AL455" s="204">
        <f t="shared" si="422"/>
        <v>930.99999999999989</v>
      </c>
    </row>
    <row r="456" spans="1:47" ht="13.5" hidden="1" outlineLevel="1" x14ac:dyDescent="0.15">
      <c r="A456" s="26">
        <v>14033</v>
      </c>
      <c r="B456" s="20" t="s">
        <v>254</v>
      </c>
      <c r="C456" s="16">
        <v>1330</v>
      </c>
      <c r="D456" s="3">
        <v>40</v>
      </c>
      <c r="E456" s="3">
        <f t="shared" si="405"/>
        <v>30</v>
      </c>
      <c r="F456" s="103" t="s">
        <v>141</v>
      </c>
      <c r="G456" s="104" t="s">
        <v>764</v>
      </c>
      <c r="H456" s="104" t="s">
        <v>438</v>
      </c>
      <c r="I456" s="21">
        <f t="shared" si="406"/>
        <v>17940</v>
      </c>
      <c r="J456" s="15"/>
      <c r="K456" s="15">
        <v>0.1</v>
      </c>
      <c r="L456" s="15">
        <v>0.35</v>
      </c>
      <c r="M456" s="58"/>
      <c r="N456" s="58">
        <v>0.03</v>
      </c>
      <c r="O456" s="92">
        <f t="shared" si="407"/>
        <v>0</v>
      </c>
      <c r="P456" s="92" t="e">
        <f t="shared" si="387"/>
        <v>#REF!</v>
      </c>
      <c r="Q456" s="92" t="e">
        <f t="shared" si="388"/>
        <v>#REF!</v>
      </c>
      <c r="R456" s="92">
        <f t="shared" si="408"/>
        <v>0</v>
      </c>
      <c r="S456" s="92" t="e">
        <f t="shared" si="409"/>
        <v>#REF!</v>
      </c>
      <c r="T456" s="3" t="e">
        <f>#REF!</f>
        <v>#REF!</v>
      </c>
      <c r="U456" s="3" t="e">
        <f>#REF!*D456</f>
        <v>#REF!</v>
      </c>
      <c r="V456" s="3">
        <f t="shared" si="410"/>
        <v>79.8</v>
      </c>
      <c r="W456" s="37" t="e">
        <f t="shared" si="411"/>
        <v>#REF!</v>
      </c>
      <c r="X456" s="60" t="e">
        <f>#REF!</f>
        <v>#REF!</v>
      </c>
      <c r="Y456" s="37" t="e">
        <f t="shared" si="412"/>
        <v>#REF!</v>
      </c>
      <c r="Z456" s="16" t="e">
        <f t="shared" si="413"/>
        <v>#REF!</v>
      </c>
      <c r="AA456" s="36" t="e">
        <f t="shared" si="414"/>
        <v>#REF!</v>
      </c>
      <c r="AC456" s="16" t="e">
        <f t="shared" si="415"/>
        <v>#REF!</v>
      </c>
      <c r="AD456" s="3" t="e">
        <f t="shared" si="416"/>
        <v>#REF!</v>
      </c>
      <c r="AE456" s="97" t="e">
        <f t="shared" si="416"/>
        <v>#REF!</v>
      </c>
      <c r="AF456" s="97" t="e">
        <f t="shared" si="417"/>
        <v>#REF!</v>
      </c>
      <c r="AG456" s="3" t="e">
        <f t="shared" si="418"/>
        <v>#REF!</v>
      </c>
      <c r="AH456" s="16" t="e">
        <f t="shared" si="419"/>
        <v>#REF!</v>
      </c>
      <c r="AI456" s="16">
        <f t="shared" si="420"/>
        <v>1330</v>
      </c>
      <c r="AK456" s="3">
        <f t="shared" si="421"/>
        <v>935</v>
      </c>
      <c r="AL456" s="204">
        <f t="shared" si="422"/>
        <v>930.99999999999989</v>
      </c>
    </row>
    <row r="457" spans="1:47" ht="13.5" hidden="1" outlineLevel="1" x14ac:dyDescent="0.15">
      <c r="A457" s="26">
        <v>14083</v>
      </c>
      <c r="B457" s="20" t="s">
        <v>597</v>
      </c>
      <c r="C457" s="16">
        <v>750</v>
      </c>
      <c r="D457" s="3">
        <v>15</v>
      </c>
      <c r="E457" s="3">
        <f t="shared" si="405"/>
        <v>5</v>
      </c>
      <c r="F457" s="103" t="s">
        <v>141</v>
      </c>
      <c r="G457" s="104" t="s">
        <v>764</v>
      </c>
      <c r="H457" s="104" t="s">
        <v>504</v>
      </c>
      <c r="I457" s="21">
        <f t="shared" si="406"/>
        <v>17940</v>
      </c>
      <c r="J457" s="15"/>
      <c r="K457" s="15">
        <v>0.1</v>
      </c>
      <c r="L457" s="15">
        <v>0.35</v>
      </c>
      <c r="M457" s="58"/>
      <c r="N457" s="58">
        <v>0.03</v>
      </c>
      <c r="O457" s="92">
        <f t="shared" si="407"/>
        <v>0</v>
      </c>
      <c r="P457" s="92" t="e">
        <f t="shared" si="387"/>
        <v>#REF!</v>
      </c>
      <c r="Q457" s="92" t="e">
        <f t="shared" si="388"/>
        <v>#REF!</v>
      </c>
      <c r="R457" s="92">
        <f t="shared" si="408"/>
        <v>0</v>
      </c>
      <c r="S457" s="92" t="e">
        <f t="shared" si="409"/>
        <v>#REF!</v>
      </c>
      <c r="T457" s="3" t="e">
        <f>#REF!</f>
        <v>#REF!</v>
      </c>
      <c r="U457" s="3" t="e">
        <f>#REF!*D457</f>
        <v>#REF!</v>
      </c>
      <c r="V457" s="3">
        <f t="shared" si="410"/>
        <v>45</v>
      </c>
      <c r="W457" s="37" t="e">
        <f t="shared" si="411"/>
        <v>#REF!</v>
      </c>
      <c r="X457" s="60" t="e">
        <f>#REF!</f>
        <v>#REF!</v>
      </c>
      <c r="Y457" s="37" t="e">
        <f t="shared" si="412"/>
        <v>#REF!</v>
      </c>
      <c r="Z457" s="16" t="e">
        <f t="shared" si="413"/>
        <v>#REF!</v>
      </c>
      <c r="AA457" s="36" t="e">
        <f t="shared" si="414"/>
        <v>#REF!</v>
      </c>
      <c r="AB457" s="39"/>
      <c r="AC457" s="16" t="e">
        <f t="shared" si="415"/>
        <v>#REF!</v>
      </c>
      <c r="AD457" s="3" t="e">
        <f t="shared" si="416"/>
        <v>#REF!</v>
      </c>
      <c r="AE457" s="97" t="e">
        <f t="shared" si="416"/>
        <v>#REF!</v>
      </c>
      <c r="AF457" s="97" t="e">
        <f t="shared" si="417"/>
        <v>#REF!</v>
      </c>
      <c r="AG457" s="3" t="e">
        <f t="shared" si="418"/>
        <v>#REF!</v>
      </c>
      <c r="AH457" s="16" t="e">
        <f t="shared" si="419"/>
        <v>#REF!</v>
      </c>
      <c r="AI457" s="16">
        <f t="shared" si="420"/>
        <v>750</v>
      </c>
      <c r="AK457" s="3">
        <f t="shared" si="421"/>
        <v>525</v>
      </c>
      <c r="AL457" s="204">
        <f t="shared" si="422"/>
        <v>525</v>
      </c>
    </row>
    <row r="458" spans="1:47" ht="13.5" hidden="1" outlineLevel="1" x14ac:dyDescent="0.15">
      <c r="A458" s="26">
        <v>14084</v>
      </c>
      <c r="B458" s="20" t="s">
        <v>598</v>
      </c>
      <c r="C458" s="16">
        <v>1330</v>
      </c>
      <c r="D458" s="3">
        <v>20</v>
      </c>
      <c r="E458" s="3">
        <f t="shared" si="405"/>
        <v>10</v>
      </c>
      <c r="F458" s="103" t="s">
        <v>141</v>
      </c>
      <c r="G458" s="104" t="s">
        <v>764</v>
      </c>
      <c r="H458" s="104" t="s">
        <v>504</v>
      </c>
      <c r="I458" s="21">
        <f t="shared" si="406"/>
        <v>17940</v>
      </c>
      <c r="J458" s="15"/>
      <c r="K458" s="15">
        <v>0.1</v>
      </c>
      <c r="L458" s="15">
        <v>0.35</v>
      </c>
      <c r="M458" s="58"/>
      <c r="N458" s="58">
        <v>0.03</v>
      </c>
      <c r="O458" s="92">
        <f t="shared" si="407"/>
        <v>0</v>
      </c>
      <c r="P458" s="92" t="e">
        <f t="shared" si="387"/>
        <v>#REF!</v>
      </c>
      <c r="Q458" s="92" t="e">
        <f t="shared" si="388"/>
        <v>#REF!</v>
      </c>
      <c r="R458" s="92">
        <f t="shared" si="408"/>
        <v>0</v>
      </c>
      <c r="S458" s="92" t="e">
        <f t="shared" si="409"/>
        <v>#REF!</v>
      </c>
      <c r="T458" s="3" t="e">
        <f>#REF!</f>
        <v>#REF!</v>
      </c>
      <c r="U458" s="3" t="e">
        <f>#REF!*D458</f>
        <v>#REF!</v>
      </c>
      <c r="V458" s="3">
        <f t="shared" si="410"/>
        <v>79.8</v>
      </c>
      <c r="W458" s="37" t="e">
        <f t="shared" si="411"/>
        <v>#REF!</v>
      </c>
      <c r="X458" s="60" t="e">
        <f>#REF!</f>
        <v>#REF!</v>
      </c>
      <c r="Y458" s="37" t="e">
        <f t="shared" si="412"/>
        <v>#REF!</v>
      </c>
      <c r="Z458" s="16" t="e">
        <f t="shared" si="413"/>
        <v>#REF!</v>
      </c>
      <c r="AA458" s="36" t="e">
        <f t="shared" si="414"/>
        <v>#REF!</v>
      </c>
      <c r="AB458" s="39"/>
      <c r="AC458" s="16" t="e">
        <f t="shared" si="415"/>
        <v>#REF!</v>
      </c>
      <c r="AD458" s="3" t="e">
        <f t="shared" si="416"/>
        <v>#REF!</v>
      </c>
      <c r="AE458" s="97" t="e">
        <f t="shared" si="416"/>
        <v>#REF!</v>
      </c>
      <c r="AF458" s="97" t="e">
        <f t="shared" si="417"/>
        <v>#REF!</v>
      </c>
      <c r="AG458" s="3" t="e">
        <f t="shared" si="418"/>
        <v>#REF!</v>
      </c>
      <c r="AH458" s="16" t="e">
        <f t="shared" si="419"/>
        <v>#REF!</v>
      </c>
      <c r="AI458" s="16">
        <f t="shared" si="420"/>
        <v>1330</v>
      </c>
      <c r="AK458" s="3">
        <f t="shared" si="421"/>
        <v>935</v>
      </c>
      <c r="AL458" s="204">
        <f t="shared" si="422"/>
        <v>930.99999999999989</v>
      </c>
    </row>
    <row r="459" spans="1:47" ht="13.5" hidden="1" outlineLevel="1" x14ac:dyDescent="0.15">
      <c r="A459" s="26">
        <v>14085</v>
      </c>
      <c r="B459" s="20" t="s">
        <v>599</v>
      </c>
      <c r="C459" s="16">
        <v>700</v>
      </c>
      <c r="D459" s="3">
        <v>20</v>
      </c>
      <c r="E459" s="3">
        <f t="shared" si="405"/>
        <v>10</v>
      </c>
      <c r="F459" s="103" t="s">
        <v>141</v>
      </c>
      <c r="G459" s="104" t="s">
        <v>764</v>
      </c>
      <c r="H459" s="104" t="s">
        <v>504</v>
      </c>
      <c r="I459" s="21">
        <f t="shared" si="406"/>
        <v>17940</v>
      </c>
      <c r="J459" s="15"/>
      <c r="K459" s="15">
        <v>0.1</v>
      </c>
      <c r="L459" s="15">
        <v>0.35</v>
      </c>
      <c r="M459" s="58"/>
      <c r="N459" s="58">
        <v>0.03</v>
      </c>
      <c r="O459" s="92">
        <f t="shared" si="407"/>
        <v>0</v>
      </c>
      <c r="P459" s="92" t="e">
        <f t="shared" si="387"/>
        <v>#REF!</v>
      </c>
      <c r="Q459" s="92" t="e">
        <f t="shared" si="388"/>
        <v>#REF!</v>
      </c>
      <c r="R459" s="92">
        <f t="shared" si="408"/>
        <v>0</v>
      </c>
      <c r="S459" s="92" t="e">
        <f t="shared" si="409"/>
        <v>#REF!</v>
      </c>
      <c r="T459" s="3" t="e">
        <f>#REF!</f>
        <v>#REF!</v>
      </c>
      <c r="U459" s="3" t="e">
        <f>#REF!*D459</f>
        <v>#REF!</v>
      </c>
      <c r="V459" s="3">
        <f t="shared" si="410"/>
        <v>42</v>
      </c>
      <c r="W459" s="37" t="e">
        <f t="shared" si="411"/>
        <v>#REF!</v>
      </c>
      <c r="X459" s="60" t="e">
        <f>#REF!</f>
        <v>#REF!</v>
      </c>
      <c r="Y459" s="37" t="e">
        <f t="shared" si="412"/>
        <v>#REF!</v>
      </c>
      <c r="Z459" s="16" t="e">
        <f t="shared" si="413"/>
        <v>#REF!</v>
      </c>
      <c r="AA459" s="36" t="e">
        <f t="shared" si="414"/>
        <v>#REF!</v>
      </c>
      <c r="AB459" s="39"/>
      <c r="AC459" s="16" t="e">
        <f t="shared" si="415"/>
        <v>#REF!</v>
      </c>
      <c r="AD459" s="3" t="e">
        <f t="shared" si="416"/>
        <v>#REF!</v>
      </c>
      <c r="AE459" s="97" t="e">
        <f t="shared" si="416"/>
        <v>#REF!</v>
      </c>
      <c r="AF459" s="97" t="e">
        <f t="shared" si="417"/>
        <v>#REF!</v>
      </c>
      <c r="AG459" s="3" t="e">
        <f t="shared" si="418"/>
        <v>#REF!</v>
      </c>
      <c r="AH459" s="16" t="e">
        <f t="shared" si="419"/>
        <v>#REF!</v>
      </c>
      <c r="AI459" s="16">
        <f t="shared" si="420"/>
        <v>700</v>
      </c>
      <c r="AK459" s="3">
        <f t="shared" si="421"/>
        <v>490</v>
      </c>
      <c r="AL459" s="204">
        <f t="shared" si="422"/>
        <v>489.99999999999994</v>
      </c>
    </row>
    <row r="460" spans="1:47" ht="13.5" hidden="1" outlineLevel="1" x14ac:dyDescent="0.15">
      <c r="A460" s="26">
        <v>14086</v>
      </c>
      <c r="B460" s="20" t="s">
        <v>600</v>
      </c>
      <c r="C460" s="16">
        <v>1500</v>
      </c>
      <c r="D460" s="3">
        <v>30</v>
      </c>
      <c r="E460" s="3">
        <f t="shared" si="405"/>
        <v>20</v>
      </c>
      <c r="F460" s="103" t="s">
        <v>141</v>
      </c>
      <c r="G460" s="104" t="s">
        <v>764</v>
      </c>
      <c r="H460" s="104" t="s">
        <v>504</v>
      </c>
      <c r="I460" s="21">
        <f t="shared" si="406"/>
        <v>17940</v>
      </c>
      <c r="J460" s="15"/>
      <c r="K460" s="15">
        <v>0.1</v>
      </c>
      <c r="L460" s="15">
        <v>0.35</v>
      </c>
      <c r="M460" s="58"/>
      <c r="N460" s="58">
        <v>0.03</v>
      </c>
      <c r="O460" s="92">
        <f t="shared" si="407"/>
        <v>0</v>
      </c>
      <c r="P460" s="92" t="e">
        <f t="shared" si="387"/>
        <v>#REF!</v>
      </c>
      <c r="Q460" s="92" t="e">
        <f t="shared" si="388"/>
        <v>#REF!</v>
      </c>
      <c r="R460" s="92">
        <f t="shared" si="408"/>
        <v>0</v>
      </c>
      <c r="S460" s="92" t="e">
        <f t="shared" si="409"/>
        <v>#REF!</v>
      </c>
      <c r="T460" s="3" t="e">
        <f>#REF!</f>
        <v>#REF!</v>
      </c>
      <c r="U460" s="3" t="e">
        <f>#REF!*D460</f>
        <v>#REF!</v>
      </c>
      <c r="V460" s="3">
        <f t="shared" si="410"/>
        <v>90</v>
      </c>
      <c r="W460" s="37" t="e">
        <f t="shared" si="411"/>
        <v>#REF!</v>
      </c>
      <c r="X460" s="60" t="e">
        <f>#REF!</f>
        <v>#REF!</v>
      </c>
      <c r="Y460" s="37" t="e">
        <f t="shared" si="412"/>
        <v>#REF!</v>
      </c>
      <c r="Z460" s="16" t="e">
        <f t="shared" si="413"/>
        <v>#REF!</v>
      </c>
      <c r="AA460" s="36" t="e">
        <f t="shared" si="414"/>
        <v>#REF!</v>
      </c>
      <c r="AB460" s="39"/>
      <c r="AC460" s="16" t="e">
        <f t="shared" si="415"/>
        <v>#REF!</v>
      </c>
      <c r="AD460" s="3" t="e">
        <f t="shared" si="416"/>
        <v>#REF!</v>
      </c>
      <c r="AE460" s="97" t="e">
        <f t="shared" si="416"/>
        <v>#REF!</v>
      </c>
      <c r="AF460" s="97" t="e">
        <f t="shared" si="417"/>
        <v>#REF!</v>
      </c>
      <c r="AG460" s="3" t="e">
        <f t="shared" si="418"/>
        <v>#REF!</v>
      </c>
      <c r="AH460" s="16" t="e">
        <f t="shared" si="419"/>
        <v>#REF!</v>
      </c>
      <c r="AI460" s="16">
        <f t="shared" si="420"/>
        <v>1500</v>
      </c>
      <c r="AK460" s="3">
        <f t="shared" si="421"/>
        <v>1050</v>
      </c>
      <c r="AL460" s="204">
        <f t="shared" si="422"/>
        <v>1050</v>
      </c>
    </row>
    <row r="461" spans="1:47" s="12" customFormat="1" ht="13.5" hidden="1" outlineLevel="1" x14ac:dyDescent="0.15">
      <c r="A461" s="25"/>
      <c r="B461" s="56" t="s">
        <v>313</v>
      </c>
      <c r="C461" s="199">
        <f>AVERAGE(C462:C481)</f>
        <v>2457.5</v>
      </c>
      <c r="D461" s="199">
        <f>AVERAGE(D462:D481)</f>
        <v>37.75</v>
      </c>
      <c r="E461" s="56"/>
      <c r="F461" s="128"/>
      <c r="G461" s="137"/>
      <c r="H461" s="137"/>
      <c r="I461" s="5"/>
      <c r="J461" s="6"/>
      <c r="K461" s="7"/>
      <c r="L461" s="7"/>
      <c r="M461" s="7"/>
      <c r="N461" s="7"/>
      <c r="O461" s="8"/>
      <c r="P461" s="8"/>
      <c r="Q461" s="8"/>
      <c r="R461" s="8"/>
      <c r="S461" s="8"/>
      <c r="T461" s="6"/>
      <c r="U461" s="6"/>
      <c r="V461" s="6"/>
      <c r="W461" s="5"/>
      <c r="X461" s="5"/>
      <c r="Y461" s="5"/>
      <c r="Z461" s="5"/>
      <c r="AA461" s="10"/>
      <c r="AB461" s="11"/>
      <c r="AC461" s="199"/>
      <c r="AD461" s="57"/>
      <c r="AE461" s="96"/>
      <c r="AF461" s="96"/>
      <c r="AG461" s="57"/>
      <c r="AH461" s="199"/>
      <c r="AI461" s="199"/>
      <c r="AK461" s="57"/>
      <c r="AL461" s="204"/>
      <c r="AM461" s="180"/>
      <c r="AN461" s="180"/>
      <c r="AO461" s="182"/>
      <c r="AQ461" s="177"/>
      <c r="AR461" s="185"/>
      <c r="AT461" s="177"/>
      <c r="AU461" s="185"/>
    </row>
    <row r="462" spans="1:47" ht="13.5" hidden="1" outlineLevel="1" x14ac:dyDescent="0.15">
      <c r="A462" s="26">
        <v>14026</v>
      </c>
      <c r="B462" s="20" t="s">
        <v>289</v>
      </c>
      <c r="C462" s="16">
        <v>1500</v>
      </c>
      <c r="D462" s="3">
        <v>30</v>
      </c>
      <c r="E462" s="3">
        <f>D462-10</f>
        <v>20</v>
      </c>
      <c r="F462" s="103" t="s">
        <v>141</v>
      </c>
      <c r="G462" s="104" t="s">
        <v>764</v>
      </c>
      <c r="H462" s="104" t="s">
        <v>515</v>
      </c>
      <c r="I462" s="21">
        <f t="shared" ref="I462:I481" si="423">((247*12)+(52*7)+(52*5))*60/12</f>
        <v>17940</v>
      </c>
      <c r="J462" s="3">
        <v>50000</v>
      </c>
      <c r="K462" s="15">
        <v>0.1</v>
      </c>
      <c r="L462" s="15">
        <v>0.3</v>
      </c>
      <c r="M462" s="58"/>
      <c r="N462" s="58">
        <v>0.03</v>
      </c>
      <c r="O462" s="92">
        <f t="shared" ref="O462:O481" si="424">J462/I462*D462</f>
        <v>83.612040133779274</v>
      </c>
      <c r="P462" s="92" t="e">
        <f t="shared" si="387"/>
        <v>#REF!</v>
      </c>
      <c r="Q462" s="92" t="e">
        <f t="shared" si="388"/>
        <v>#REF!</v>
      </c>
      <c r="R462" s="92">
        <f t="shared" ref="R462:R481" si="425">(C462*M462)</f>
        <v>0</v>
      </c>
      <c r="S462" s="92" t="e">
        <f t="shared" ref="S462:S481" si="426">(C462-T462-U462)*N462</f>
        <v>#REF!</v>
      </c>
      <c r="T462" s="3" t="e">
        <f>#REF!</f>
        <v>#REF!</v>
      </c>
      <c r="U462" s="3" t="e">
        <f>#REF!*D462</f>
        <v>#REF!</v>
      </c>
      <c r="V462" s="3">
        <f t="shared" ref="V462:V481" si="427">C462*0.06</f>
        <v>90</v>
      </c>
      <c r="W462" s="37" t="e">
        <f t="shared" ref="W462:W481" si="428">SUM(O462:V462)</f>
        <v>#REF!</v>
      </c>
      <c r="X462" s="60" t="e">
        <f>#REF!</f>
        <v>#REF!</v>
      </c>
      <c r="Y462" s="37" t="e">
        <f t="shared" ref="Y462:Y481" si="429">O462*X462</f>
        <v>#REF!</v>
      </c>
      <c r="Z462" s="16" t="e">
        <f t="shared" ref="Z462:Z481" si="430">W462+Y462</f>
        <v>#REF!</v>
      </c>
      <c r="AA462" s="36" t="e">
        <f t="shared" ref="AA462:AA481" si="431">(C462-Z462)/Z462</f>
        <v>#REF!</v>
      </c>
      <c r="AC462" s="16" t="e">
        <f t="shared" ref="AC462:AC481" si="432">AD462+AE462+AF462</f>
        <v>#REF!</v>
      </c>
      <c r="AD462" s="3" t="e">
        <f t="shared" ref="AD462:AE481" si="433">T462</f>
        <v>#REF!</v>
      </c>
      <c r="AE462" s="97" t="e">
        <f t="shared" si="433"/>
        <v>#REF!</v>
      </c>
      <c r="AF462" s="97" t="e">
        <f t="shared" ref="AF462:AF481" si="434">(C462-Z462)*0.15</f>
        <v>#REF!</v>
      </c>
      <c r="AG462" s="3" t="e">
        <f t="shared" ref="AG462:AG481" si="435">AE462+AF462</f>
        <v>#REF!</v>
      </c>
      <c r="AH462" s="16" t="e">
        <f t="shared" ref="AH462:AH481" si="436">AI462-AC462</f>
        <v>#REF!</v>
      </c>
      <c r="AI462" s="16">
        <f t="shared" ref="AI462:AI481" si="437">C462</f>
        <v>1500</v>
      </c>
      <c r="AK462" s="3">
        <f t="shared" ref="AK462:AK481" si="438">CEILING(AL462,5)</f>
        <v>1050</v>
      </c>
      <c r="AL462" s="204">
        <f t="shared" ref="AL462:AL481" si="439">C462*0.7</f>
        <v>1050</v>
      </c>
    </row>
    <row r="463" spans="1:47" ht="13.5" hidden="1" outlineLevel="1" x14ac:dyDescent="0.15">
      <c r="A463" s="26">
        <v>14044</v>
      </c>
      <c r="B463" s="20" t="s">
        <v>442</v>
      </c>
      <c r="C463" s="16">
        <v>2400</v>
      </c>
      <c r="D463" s="3">
        <v>60</v>
      </c>
      <c r="E463" s="3">
        <v>40</v>
      </c>
      <c r="F463" s="103" t="s">
        <v>141</v>
      </c>
      <c r="G463" s="104" t="s">
        <v>764</v>
      </c>
      <c r="H463" s="104" t="s">
        <v>515</v>
      </c>
      <c r="I463" s="21">
        <f t="shared" si="423"/>
        <v>17940</v>
      </c>
      <c r="J463" s="3">
        <v>50000</v>
      </c>
      <c r="K463" s="15">
        <v>0.1</v>
      </c>
      <c r="L463" s="15">
        <v>0.3</v>
      </c>
      <c r="M463" s="58"/>
      <c r="N463" s="58">
        <v>0.03</v>
      </c>
      <c r="O463" s="92">
        <f t="shared" si="424"/>
        <v>167.22408026755855</v>
      </c>
      <c r="P463" s="92" t="e">
        <f t="shared" si="387"/>
        <v>#REF!</v>
      </c>
      <c r="Q463" s="92" t="e">
        <f t="shared" si="388"/>
        <v>#REF!</v>
      </c>
      <c r="R463" s="92">
        <f t="shared" si="425"/>
        <v>0</v>
      </c>
      <c r="S463" s="92" t="e">
        <f t="shared" si="426"/>
        <v>#REF!</v>
      </c>
      <c r="T463" s="3" t="e">
        <f>#REF!</f>
        <v>#REF!</v>
      </c>
      <c r="U463" s="3" t="e">
        <f>#REF!*D463</f>
        <v>#REF!</v>
      </c>
      <c r="V463" s="3">
        <f t="shared" si="427"/>
        <v>144</v>
      </c>
      <c r="W463" s="37" t="e">
        <f t="shared" si="428"/>
        <v>#REF!</v>
      </c>
      <c r="X463" s="60" t="e">
        <f>#REF!</f>
        <v>#REF!</v>
      </c>
      <c r="Y463" s="37" t="e">
        <f t="shared" si="429"/>
        <v>#REF!</v>
      </c>
      <c r="Z463" s="16" t="e">
        <f t="shared" si="430"/>
        <v>#REF!</v>
      </c>
      <c r="AA463" s="36" t="e">
        <f t="shared" si="431"/>
        <v>#REF!</v>
      </c>
      <c r="AC463" s="16" t="e">
        <f t="shared" si="432"/>
        <v>#REF!</v>
      </c>
      <c r="AD463" s="3" t="e">
        <f t="shared" si="433"/>
        <v>#REF!</v>
      </c>
      <c r="AE463" s="97" t="e">
        <f t="shared" si="433"/>
        <v>#REF!</v>
      </c>
      <c r="AF463" s="97" t="e">
        <f t="shared" si="434"/>
        <v>#REF!</v>
      </c>
      <c r="AG463" s="3" t="e">
        <f t="shared" si="435"/>
        <v>#REF!</v>
      </c>
      <c r="AH463" s="16" t="e">
        <f t="shared" si="436"/>
        <v>#REF!</v>
      </c>
      <c r="AI463" s="16">
        <f t="shared" si="437"/>
        <v>2400</v>
      </c>
      <c r="AK463" s="3">
        <f t="shared" si="438"/>
        <v>1680</v>
      </c>
      <c r="AL463" s="204">
        <f t="shared" si="439"/>
        <v>1680</v>
      </c>
    </row>
    <row r="464" spans="1:47" ht="13.5" hidden="1" outlineLevel="1" x14ac:dyDescent="0.15">
      <c r="A464" s="26">
        <v>14055</v>
      </c>
      <c r="B464" s="20" t="s">
        <v>290</v>
      </c>
      <c r="C464" s="16">
        <v>2400</v>
      </c>
      <c r="D464" s="3">
        <v>40</v>
      </c>
      <c r="E464" s="3">
        <v>30</v>
      </c>
      <c r="F464" s="103" t="s">
        <v>141</v>
      </c>
      <c r="G464" s="104" t="s">
        <v>764</v>
      </c>
      <c r="H464" s="104" t="s">
        <v>516</v>
      </c>
      <c r="I464" s="21">
        <f t="shared" si="423"/>
        <v>17940</v>
      </c>
      <c r="J464" s="3">
        <v>50000</v>
      </c>
      <c r="K464" s="15">
        <v>0.1</v>
      </c>
      <c r="L464" s="15">
        <v>0.3</v>
      </c>
      <c r="M464" s="58"/>
      <c r="N464" s="58">
        <v>0.03</v>
      </c>
      <c r="O464" s="92">
        <f t="shared" si="424"/>
        <v>111.48272017837236</v>
      </c>
      <c r="P464" s="92" t="e">
        <f t="shared" si="387"/>
        <v>#REF!</v>
      </c>
      <c r="Q464" s="92" t="e">
        <f t="shared" si="388"/>
        <v>#REF!</v>
      </c>
      <c r="R464" s="92">
        <f t="shared" si="425"/>
        <v>0</v>
      </c>
      <c r="S464" s="92" t="e">
        <f t="shared" si="426"/>
        <v>#REF!</v>
      </c>
      <c r="T464" s="3" t="e">
        <f>#REF!</f>
        <v>#REF!</v>
      </c>
      <c r="U464" s="3" t="e">
        <f>#REF!*D464</f>
        <v>#REF!</v>
      </c>
      <c r="V464" s="3">
        <f t="shared" si="427"/>
        <v>144</v>
      </c>
      <c r="W464" s="37" t="e">
        <f t="shared" si="428"/>
        <v>#REF!</v>
      </c>
      <c r="X464" s="60" t="e">
        <f>#REF!</f>
        <v>#REF!</v>
      </c>
      <c r="Y464" s="37" t="e">
        <f t="shared" si="429"/>
        <v>#REF!</v>
      </c>
      <c r="Z464" s="16" t="e">
        <f t="shared" si="430"/>
        <v>#REF!</v>
      </c>
      <c r="AA464" s="36" t="e">
        <f t="shared" si="431"/>
        <v>#REF!</v>
      </c>
      <c r="AC464" s="16" t="e">
        <f t="shared" si="432"/>
        <v>#REF!</v>
      </c>
      <c r="AD464" s="3" t="e">
        <f t="shared" si="433"/>
        <v>#REF!</v>
      </c>
      <c r="AE464" s="97" t="e">
        <f t="shared" si="433"/>
        <v>#REF!</v>
      </c>
      <c r="AF464" s="97" t="e">
        <f t="shared" si="434"/>
        <v>#REF!</v>
      </c>
      <c r="AG464" s="3" t="e">
        <f t="shared" si="435"/>
        <v>#REF!</v>
      </c>
      <c r="AH464" s="16" t="e">
        <f t="shared" si="436"/>
        <v>#REF!</v>
      </c>
      <c r="AI464" s="16">
        <f t="shared" si="437"/>
        <v>2400</v>
      </c>
      <c r="AK464" s="3">
        <f t="shared" si="438"/>
        <v>1680</v>
      </c>
      <c r="AL464" s="204">
        <f t="shared" si="439"/>
        <v>1680</v>
      </c>
    </row>
    <row r="465" spans="1:38" ht="13.5" hidden="1" outlineLevel="1" x14ac:dyDescent="0.15">
      <c r="A465" s="26">
        <v>14074</v>
      </c>
      <c r="B465" s="20" t="s">
        <v>314</v>
      </c>
      <c r="C465" s="16">
        <v>1200</v>
      </c>
      <c r="D465" s="3">
        <v>40</v>
      </c>
      <c r="E465" s="3">
        <v>30</v>
      </c>
      <c r="F465" s="103" t="s">
        <v>141</v>
      </c>
      <c r="G465" s="104" t="s">
        <v>764</v>
      </c>
      <c r="H465" s="104" t="s">
        <v>515</v>
      </c>
      <c r="I465" s="21">
        <f t="shared" si="423"/>
        <v>17940</v>
      </c>
      <c r="J465" s="3">
        <v>50000</v>
      </c>
      <c r="K465" s="15">
        <v>0.1</v>
      </c>
      <c r="L465" s="15">
        <v>0.3</v>
      </c>
      <c r="M465" s="58"/>
      <c r="N465" s="58">
        <v>0.03</v>
      </c>
      <c r="O465" s="92">
        <f t="shared" si="424"/>
        <v>111.48272017837236</v>
      </c>
      <c r="P465" s="92" t="e">
        <f t="shared" si="387"/>
        <v>#REF!</v>
      </c>
      <c r="Q465" s="92" t="e">
        <f t="shared" si="388"/>
        <v>#REF!</v>
      </c>
      <c r="R465" s="92">
        <f t="shared" si="425"/>
        <v>0</v>
      </c>
      <c r="S465" s="92" t="e">
        <f t="shared" si="426"/>
        <v>#REF!</v>
      </c>
      <c r="T465" s="3" t="e">
        <f>#REF!</f>
        <v>#REF!</v>
      </c>
      <c r="U465" s="3" t="e">
        <f>#REF!*D465</f>
        <v>#REF!</v>
      </c>
      <c r="V465" s="3">
        <f t="shared" si="427"/>
        <v>72</v>
      </c>
      <c r="W465" s="37" t="e">
        <f t="shared" si="428"/>
        <v>#REF!</v>
      </c>
      <c r="X465" s="60" t="e">
        <f>#REF!</f>
        <v>#REF!</v>
      </c>
      <c r="Y465" s="37" t="e">
        <f t="shared" si="429"/>
        <v>#REF!</v>
      </c>
      <c r="Z465" s="16" t="e">
        <f t="shared" si="430"/>
        <v>#REF!</v>
      </c>
      <c r="AA465" s="36" t="e">
        <f t="shared" si="431"/>
        <v>#REF!</v>
      </c>
      <c r="AC465" s="16" t="e">
        <f t="shared" si="432"/>
        <v>#REF!</v>
      </c>
      <c r="AD465" s="3" t="e">
        <f t="shared" si="433"/>
        <v>#REF!</v>
      </c>
      <c r="AE465" s="97" t="e">
        <f t="shared" si="433"/>
        <v>#REF!</v>
      </c>
      <c r="AF465" s="97" t="e">
        <f t="shared" si="434"/>
        <v>#REF!</v>
      </c>
      <c r="AG465" s="3" t="e">
        <f t="shared" si="435"/>
        <v>#REF!</v>
      </c>
      <c r="AH465" s="16" t="e">
        <f t="shared" si="436"/>
        <v>#REF!</v>
      </c>
      <c r="AI465" s="16">
        <f t="shared" si="437"/>
        <v>1200</v>
      </c>
      <c r="AK465" s="3">
        <f t="shared" si="438"/>
        <v>840</v>
      </c>
      <c r="AL465" s="204">
        <f t="shared" si="439"/>
        <v>840</v>
      </c>
    </row>
    <row r="466" spans="1:38" ht="13.5" hidden="1" outlineLevel="1" x14ac:dyDescent="0.15">
      <c r="A466" s="26">
        <v>14075</v>
      </c>
      <c r="B466" s="20" t="s">
        <v>295</v>
      </c>
      <c r="C466" s="16">
        <v>2400</v>
      </c>
      <c r="D466" s="3">
        <v>40</v>
      </c>
      <c r="E466" s="3">
        <v>30</v>
      </c>
      <c r="F466" s="103" t="s">
        <v>141</v>
      </c>
      <c r="G466" s="104" t="s">
        <v>764</v>
      </c>
      <c r="H466" s="104" t="s">
        <v>515</v>
      </c>
      <c r="I466" s="21">
        <f t="shared" si="423"/>
        <v>17940</v>
      </c>
      <c r="J466" s="3">
        <v>50000</v>
      </c>
      <c r="K466" s="15">
        <v>0.1</v>
      </c>
      <c r="L466" s="15">
        <v>0.3</v>
      </c>
      <c r="M466" s="58"/>
      <c r="N466" s="58">
        <v>0.03</v>
      </c>
      <c r="O466" s="92">
        <f t="shared" si="424"/>
        <v>111.48272017837236</v>
      </c>
      <c r="P466" s="92" t="e">
        <f t="shared" si="387"/>
        <v>#REF!</v>
      </c>
      <c r="Q466" s="92" t="e">
        <f t="shared" si="388"/>
        <v>#REF!</v>
      </c>
      <c r="R466" s="92">
        <f t="shared" si="425"/>
        <v>0</v>
      </c>
      <c r="S466" s="92" t="e">
        <f t="shared" si="426"/>
        <v>#REF!</v>
      </c>
      <c r="T466" s="3" t="e">
        <f>#REF!</f>
        <v>#REF!</v>
      </c>
      <c r="U466" s="3" t="e">
        <f>#REF!*D466</f>
        <v>#REF!</v>
      </c>
      <c r="V466" s="3">
        <f t="shared" si="427"/>
        <v>144</v>
      </c>
      <c r="W466" s="37" t="e">
        <f t="shared" si="428"/>
        <v>#REF!</v>
      </c>
      <c r="X466" s="60" t="e">
        <f>#REF!</f>
        <v>#REF!</v>
      </c>
      <c r="Y466" s="37" t="e">
        <f t="shared" si="429"/>
        <v>#REF!</v>
      </c>
      <c r="Z466" s="16" t="e">
        <f t="shared" si="430"/>
        <v>#REF!</v>
      </c>
      <c r="AA466" s="36" t="e">
        <f t="shared" si="431"/>
        <v>#REF!</v>
      </c>
      <c r="AC466" s="16" t="e">
        <f t="shared" si="432"/>
        <v>#REF!</v>
      </c>
      <c r="AD466" s="3" t="e">
        <f t="shared" si="433"/>
        <v>#REF!</v>
      </c>
      <c r="AE466" s="97" t="e">
        <f t="shared" si="433"/>
        <v>#REF!</v>
      </c>
      <c r="AF466" s="97" t="e">
        <f t="shared" si="434"/>
        <v>#REF!</v>
      </c>
      <c r="AG466" s="3" t="e">
        <f t="shared" si="435"/>
        <v>#REF!</v>
      </c>
      <c r="AH466" s="16" t="e">
        <f t="shared" si="436"/>
        <v>#REF!</v>
      </c>
      <c r="AI466" s="16">
        <f t="shared" si="437"/>
        <v>2400</v>
      </c>
      <c r="AK466" s="3">
        <f t="shared" si="438"/>
        <v>1680</v>
      </c>
      <c r="AL466" s="204">
        <f t="shared" si="439"/>
        <v>1680</v>
      </c>
    </row>
    <row r="467" spans="1:38" ht="13.5" hidden="1" outlineLevel="1" x14ac:dyDescent="0.15">
      <c r="A467" s="26">
        <v>14008</v>
      </c>
      <c r="B467" s="20" t="s">
        <v>283</v>
      </c>
      <c r="C467" s="16">
        <v>1800</v>
      </c>
      <c r="D467" s="3">
        <v>30</v>
      </c>
      <c r="E467" s="3">
        <f>D467-10</f>
        <v>20</v>
      </c>
      <c r="F467" s="103" t="s">
        <v>141</v>
      </c>
      <c r="G467" s="104" t="s">
        <v>764</v>
      </c>
      <c r="H467" s="104" t="s">
        <v>515</v>
      </c>
      <c r="I467" s="21">
        <f t="shared" si="423"/>
        <v>17940</v>
      </c>
      <c r="J467" s="3">
        <v>50000</v>
      </c>
      <c r="K467" s="15">
        <v>0.1</v>
      </c>
      <c r="L467" s="15">
        <v>0.3</v>
      </c>
      <c r="M467" s="58"/>
      <c r="N467" s="58">
        <v>0.03</v>
      </c>
      <c r="O467" s="92">
        <f t="shared" si="424"/>
        <v>83.612040133779274</v>
      </c>
      <c r="P467" s="92" t="e">
        <f t="shared" si="387"/>
        <v>#REF!</v>
      </c>
      <c r="Q467" s="92" t="e">
        <f t="shared" si="388"/>
        <v>#REF!</v>
      </c>
      <c r="R467" s="92">
        <f t="shared" si="425"/>
        <v>0</v>
      </c>
      <c r="S467" s="92" t="e">
        <f t="shared" si="426"/>
        <v>#REF!</v>
      </c>
      <c r="T467" s="3" t="e">
        <f>#REF!</f>
        <v>#REF!</v>
      </c>
      <c r="U467" s="3" t="e">
        <f>#REF!*D467</f>
        <v>#REF!</v>
      </c>
      <c r="V467" s="3">
        <f t="shared" si="427"/>
        <v>108</v>
      </c>
      <c r="W467" s="37" t="e">
        <f t="shared" si="428"/>
        <v>#REF!</v>
      </c>
      <c r="X467" s="60" t="e">
        <f>#REF!</f>
        <v>#REF!</v>
      </c>
      <c r="Y467" s="37" t="e">
        <f t="shared" si="429"/>
        <v>#REF!</v>
      </c>
      <c r="Z467" s="16" t="e">
        <f t="shared" si="430"/>
        <v>#REF!</v>
      </c>
      <c r="AA467" s="36" t="e">
        <f t="shared" si="431"/>
        <v>#REF!</v>
      </c>
      <c r="AC467" s="16" t="e">
        <f t="shared" si="432"/>
        <v>#REF!</v>
      </c>
      <c r="AD467" s="3" t="e">
        <f t="shared" si="433"/>
        <v>#REF!</v>
      </c>
      <c r="AE467" s="97" t="e">
        <f t="shared" si="433"/>
        <v>#REF!</v>
      </c>
      <c r="AF467" s="97" t="e">
        <f t="shared" si="434"/>
        <v>#REF!</v>
      </c>
      <c r="AG467" s="3" t="e">
        <f t="shared" si="435"/>
        <v>#REF!</v>
      </c>
      <c r="AH467" s="16" t="e">
        <f t="shared" si="436"/>
        <v>#REF!</v>
      </c>
      <c r="AI467" s="16">
        <f t="shared" si="437"/>
        <v>1800</v>
      </c>
      <c r="AK467" s="3">
        <f t="shared" si="438"/>
        <v>1260</v>
      </c>
      <c r="AL467" s="204">
        <f t="shared" si="439"/>
        <v>1260</v>
      </c>
    </row>
    <row r="468" spans="1:38" ht="13.5" hidden="1" outlineLevel="1" x14ac:dyDescent="0.15">
      <c r="A468" s="26">
        <v>14051</v>
      </c>
      <c r="B468" s="20" t="s">
        <v>284</v>
      </c>
      <c r="C468" s="16">
        <v>2400</v>
      </c>
      <c r="D468" s="3">
        <v>45</v>
      </c>
      <c r="E468" s="3">
        <v>35</v>
      </c>
      <c r="F468" s="103" t="s">
        <v>141</v>
      </c>
      <c r="G468" s="104" t="s">
        <v>764</v>
      </c>
      <c r="H468" s="104" t="s">
        <v>515</v>
      </c>
      <c r="I468" s="21">
        <f t="shared" si="423"/>
        <v>17940</v>
      </c>
      <c r="J468" s="3">
        <v>50000</v>
      </c>
      <c r="K468" s="15">
        <v>0.1</v>
      </c>
      <c r="L468" s="15">
        <v>0.3</v>
      </c>
      <c r="M468" s="58"/>
      <c r="N468" s="58">
        <v>0.03</v>
      </c>
      <c r="O468" s="92">
        <f t="shared" si="424"/>
        <v>125.4180602006689</v>
      </c>
      <c r="P468" s="92" t="e">
        <f t="shared" si="387"/>
        <v>#REF!</v>
      </c>
      <c r="Q468" s="92" t="e">
        <f t="shared" si="388"/>
        <v>#REF!</v>
      </c>
      <c r="R468" s="92">
        <f t="shared" si="425"/>
        <v>0</v>
      </c>
      <c r="S468" s="92" t="e">
        <f t="shared" si="426"/>
        <v>#REF!</v>
      </c>
      <c r="T468" s="3" t="e">
        <f>#REF!</f>
        <v>#REF!</v>
      </c>
      <c r="U468" s="3" t="e">
        <f>#REF!*D468</f>
        <v>#REF!</v>
      </c>
      <c r="V468" s="3">
        <f t="shared" si="427"/>
        <v>144</v>
      </c>
      <c r="W468" s="37" t="e">
        <f t="shared" si="428"/>
        <v>#REF!</v>
      </c>
      <c r="X468" s="60" t="e">
        <f>#REF!</f>
        <v>#REF!</v>
      </c>
      <c r="Y468" s="37" t="e">
        <f t="shared" si="429"/>
        <v>#REF!</v>
      </c>
      <c r="Z468" s="16" t="e">
        <f t="shared" si="430"/>
        <v>#REF!</v>
      </c>
      <c r="AA468" s="36" t="e">
        <f t="shared" si="431"/>
        <v>#REF!</v>
      </c>
      <c r="AC468" s="16" t="e">
        <f t="shared" si="432"/>
        <v>#REF!</v>
      </c>
      <c r="AD468" s="3" t="e">
        <f t="shared" si="433"/>
        <v>#REF!</v>
      </c>
      <c r="AE468" s="97" t="e">
        <f t="shared" si="433"/>
        <v>#REF!</v>
      </c>
      <c r="AF468" s="97" t="e">
        <f t="shared" si="434"/>
        <v>#REF!</v>
      </c>
      <c r="AG468" s="3" t="e">
        <f t="shared" si="435"/>
        <v>#REF!</v>
      </c>
      <c r="AH468" s="16" t="e">
        <f t="shared" si="436"/>
        <v>#REF!</v>
      </c>
      <c r="AI468" s="16">
        <f t="shared" si="437"/>
        <v>2400</v>
      </c>
      <c r="AK468" s="3">
        <f t="shared" si="438"/>
        <v>1680</v>
      </c>
      <c r="AL468" s="204">
        <f t="shared" si="439"/>
        <v>1680</v>
      </c>
    </row>
    <row r="469" spans="1:38" ht="13.5" hidden="1" outlineLevel="1" x14ac:dyDescent="0.15">
      <c r="A469" s="26">
        <v>14068</v>
      </c>
      <c r="B469" s="20" t="s">
        <v>291</v>
      </c>
      <c r="C469" s="16">
        <v>2650</v>
      </c>
      <c r="D469" s="3">
        <v>40</v>
      </c>
      <c r="E469" s="3">
        <v>30</v>
      </c>
      <c r="F469" s="103" t="s">
        <v>141</v>
      </c>
      <c r="G469" s="104" t="s">
        <v>764</v>
      </c>
      <c r="H469" s="104" t="s">
        <v>515</v>
      </c>
      <c r="I469" s="21">
        <f t="shared" si="423"/>
        <v>17940</v>
      </c>
      <c r="J469" s="3">
        <v>50000</v>
      </c>
      <c r="K469" s="15">
        <v>0.1</v>
      </c>
      <c r="L469" s="15">
        <v>0.3</v>
      </c>
      <c r="M469" s="58"/>
      <c r="N469" s="58">
        <v>0.03</v>
      </c>
      <c r="O469" s="92">
        <f t="shared" si="424"/>
        <v>111.48272017837236</v>
      </c>
      <c r="P469" s="92" t="e">
        <f t="shared" si="387"/>
        <v>#REF!</v>
      </c>
      <c r="Q469" s="92" t="e">
        <f t="shared" si="388"/>
        <v>#REF!</v>
      </c>
      <c r="R469" s="92">
        <f t="shared" si="425"/>
        <v>0</v>
      </c>
      <c r="S469" s="92" t="e">
        <f t="shared" si="426"/>
        <v>#REF!</v>
      </c>
      <c r="T469" s="3" t="e">
        <f>#REF!</f>
        <v>#REF!</v>
      </c>
      <c r="U469" s="3" t="e">
        <f>#REF!*D469</f>
        <v>#REF!</v>
      </c>
      <c r="V469" s="3">
        <f t="shared" si="427"/>
        <v>159</v>
      </c>
      <c r="W469" s="37" t="e">
        <f t="shared" si="428"/>
        <v>#REF!</v>
      </c>
      <c r="X469" s="60" t="e">
        <f>#REF!</f>
        <v>#REF!</v>
      </c>
      <c r="Y469" s="37" t="e">
        <f t="shared" si="429"/>
        <v>#REF!</v>
      </c>
      <c r="Z469" s="16" t="e">
        <f t="shared" si="430"/>
        <v>#REF!</v>
      </c>
      <c r="AA469" s="36" t="e">
        <f t="shared" si="431"/>
        <v>#REF!</v>
      </c>
      <c r="AC469" s="16" t="e">
        <f t="shared" si="432"/>
        <v>#REF!</v>
      </c>
      <c r="AD469" s="3" t="e">
        <f t="shared" si="433"/>
        <v>#REF!</v>
      </c>
      <c r="AE469" s="97" t="e">
        <f t="shared" si="433"/>
        <v>#REF!</v>
      </c>
      <c r="AF469" s="97" t="e">
        <f t="shared" si="434"/>
        <v>#REF!</v>
      </c>
      <c r="AG469" s="3" t="e">
        <f t="shared" si="435"/>
        <v>#REF!</v>
      </c>
      <c r="AH469" s="16" t="e">
        <f t="shared" si="436"/>
        <v>#REF!</v>
      </c>
      <c r="AI469" s="16">
        <f t="shared" si="437"/>
        <v>2650</v>
      </c>
      <c r="AK469" s="3">
        <f t="shared" si="438"/>
        <v>1855</v>
      </c>
      <c r="AL469" s="204">
        <f t="shared" si="439"/>
        <v>1854.9999999999998</v>
      </c>
    </row>
    <row r="470" spans="1:38" ht="13.5" hidden="1" outlineLevel="1" x14ac:dyDescent="0.15">
      <c r="A470" s="26">
        <v>14072</v>
      </c>
      <c r="B470" s="20" t="s">
        <v>294</v>
      </c>
      <c r="C470" s="16">
        <v>2650</v>
      </c>
      <c r="D470" s="3">
        <v>50</v>
      </c>
      <c r="E470" s="3">
        <v>40</v>
      </c>
      <c r="F470" s="103" t="s">
        <v>141</v>
      </c>
      <c r="G470" s="104" t="s">
        <v>764</v>
      </c>
      <c r="H470" s="104" t="s">
        <v>515</v>
      </c>
      <c r="I470" s="21">
        <f t="shared" si="423"/>
        <v>17940</v>
      </c>
      <c r="J470" s="3">
        <v>50000</v>
      </c>
      <c r="K470" s="15">
        <v>0.1</v>
      </c>
      <c r="L470" s="15">
        <v>0.3</v>
      </c>
      <c r="M470" s="58"/>
      <c r="N470" s="58">
        <v>0.03</v>
      </c>
      <c r="O470" s="92">
        <f t="shared" si="424"/>
        <v>139.35340022296546</v>
      </c>
      <c r="P470" s="92" t="e">
        <f t="shared" si="387"/>
        <v>#REF!</v>
      </c>
      <c r="Q470" s="92" t="e">
        <f t="shared" si="388"/>
        <v>#REF!</v>
      </c>
      <c r="R470" s="92">
        <f t="shared" si="425"/>
        <v>0</v>
      </c>
      <c r="S470" s="92" t="e">
        <f t="shared" si="426"/>
        <v>#REF!</v>
      </c>
      <c r="T470" s="3" t="e">
        <f>#REF!</f>
        <v>#REF!</v>
      </c>
      <c r="U470" s="3" t="e">
        <f>#REF!*D470</f>
        <v>#REF!</v>
      </c>
      <c r="V470" s="3">
        <f t="shared" si="427"/>
        <v>159</v>
      </c>
      <c r="W470" s="37" t="e">
        <f t="shared" si="428"/>
        <v>#REF!</v>
      </c>
      <c r="X470" s="60" t="e">
        <f>#REF!</f>
        <v>#REF!</v>
      </c>
      <c r="Y470" s="37" t="e">
        <f t="shared" si="429"/>
        <v>#REF!</v>
      </c>
      <c r="Z470" s="16" t="e">
        <f t="shared" si="430"/>
        <v>#REF!</v>
      </c>
      <c r="AA470" s="36" t="e">
        <f t="shared" si="431"/>
        <v>#REF!</v>
      </c>
      <c r="AC470" s="16" t="e">
        <f t="shared" si="432"/>
        <v>#REF!</v>
      </c>
      <c r="AD470" s="3" t="e">
        <f t="shared" si="433"/>
        <v>#REF!</v>
      </c>
      <c r="AE470" s="97" t="e">
        <f t="shared" si="433"/>
        <v>#REF!</v>
      </c>
      <c r="AF470" s="97" t="e">
        <f t="shared" si="434"/>
        <v>#REF!</v>
      </c>
      <c r="AG470" s="3" t="e">
        <f t="shared" si="435"/>
        <v>#REF!</v>
      </c>
      <c r="AH470" s="16" t="e">
        <f t="shared" si="436"/>
        <v>#REF!</v>
      </c>
      <c r="AI470" s="16">
        <f t="shared" si="437"/>
        <v>2650</v>
      </c>
      <c r="AK470" s="3">
        <f t="shared" si="438"/>
        <v>1855</v>
      </c>
      <c r="AL470" s="204">
        <f t="shared" si="439"/>
        <v>1854.9999999999998</v>
      </c>
    </row>
    <row r="471" spans="1:38" ht="13.5" hidden="1" outlineLevel="1" x14ac:dyDescent="0.15">
      <c r="A471" s="26">
        <v>14069</v>
      </c>
      <c r="B471" s="20" t="s">
        <v>229</v>
      </c>
      <c r="C471" s="16">
        <v>4300</v>
      </c>
      <c r="D471" s="3">
        <v>50</v>
      </c>
      <c r="E471" s="3">
        <v>40</v>
      </c>
      <c r="F471" s="103" t="s">
        <v>141</v>
      </c>
      <c r="G471" s="104" t="s">
        <v>764</v>
      </c>
      <c r="H471" s="104" t="s">
        <v>515</v>
      </c>
      <c r="I471" s="21">
        <f t="shared" si="423"/>
        <v>17940</v>
      </c>
      <c r="J471" s="3">
        <v>50000</v>
      </c>
      <c r="K471" s="15">
        <v>0.1</v>
      </c>
      <c r="L471" s="15">
        <v>0.3</v>
      </c>
      <c r="M471" s="58"/>
      <c r="N471" s="58">
        <v>0.03</v>
      </c>
      <c r="O471" s="92">
        <f t="shared" si="424"/>
        <v>139.35340022296546</v>
      </c>
      <c r="P471" s="92" t="e">
        <f t="shared" si="387"/>
        <v>#REF!</v>
      </c>
      <c r="Q471" s="92" t="e">
        <f t="shared" si="388"/>
        <v>#REF!</v>
      </c>
      <c r="R471" s="92">
        <f t="shared" si="425"/>
        <v>0</v>
      </c>
      <c r="S471" s="92" t="e">
        <f t="shared" si="426"/>
        <v>#REF!</v>
      </c>
      <c r="T471" s="3" t="e">
        <f>#REF!</f>
        <v>#REF!</v>
      </c>
      <c r="U471" s="3" t="e">
        <f>#REF!*D471</f>
        <v>#REF!</v>
      </c>
      <c r="V471" s="3">
        <f t="shared" si="427"/>
        <v>258</v>
      </c>
      <c r="W471" s="37" t="e">
        <f t="shared" si="428"/>
        <v>#REF!</v>
      </c>
      <c r="X471" s="60" t="e">
        <f>#REF!</f>
        <v>#REF!</v>
      </c>
      <c r="Y471" s="37" t="e">
        <f t="shared" si="429"/>
        <v>#REF!</v>
      </c>
      <c r="Z471" s="16" t="e">
        <f t="shared" si="430"/>
        <v>#REF!</v>
      </c>
      <c r="AA471" s="36" t="e">
        <f t="shared" si="431"/>
        <v>#REF!</v>
      </c>
      <c r="AC471" s="16" t="e">
        <f t="shared" si="432"/>
        <v>#REF!</v>
      </c>
      <c r="AD471" s="3" t="e">
        <f t="shared" si="433"/>
        <v>#REF!</v>
      </c>
      <c r="AE471" s="97" t="e">
        <f t="shared" si="433"/>
        <v>#REF!</v>
      </c>
      <c r="AF471" s="97" t="e">
        <f t="shared" si="434"/>
        <v>#REF!</v>
      </c>
      <c r="AG471" s="3" t="e">
        <f t="shared" si="435"/>
        <v>#REF!</v>
      </c>
      <c r="AH471" s="16" t="e">
        <f t="shared" si="436"/>
        <v>#REF!</v>
      </c>
      <c r="AI471" s="16">
        <f t="shared" si="437"/>
        <v>4300</v>
      </c>
      <c r="AK471" s="3">
        <f t="shared" si="438"/>
        <v>3010</v>
      </c>
      <c r="AL471" s="204">
        <f t="shared" si="439"/>
        <v>3010</v>
      </c>
    </row>
    <row r="472" spans="1:38" ht="13.5" hidden="1" outlineLevel="1" x14ac:dyDescent="0.15">
      <c r="A472" s="26">
        <v>14070</v>
      </c>
      <c r="B472" s="20" t="s">
        <v>292</v>
      </c>
      <c r="C472" s="16">
        <v>2550</v>
      </c>
      <c r="D472" s="3">
        <v>40</v>
      </c>
      <c r="E472" s="3">
        <v>30</v>
      </c>
      <c r="F472" s="103" t="s">
        <v>141</v>
      </c>
      <c r="G472" s="104" t="s">
        <v>764</v>
      </c>
      <c r="H472" s="104" t="s">
        <v>515</v>
      </c>
      <c r="I472" s="21">
        <f t="shared" si="423"/>
        <v>17940</v>
      </c>
      <c r="J472" s="3">
        <v>50000</v>
      </c>
      <c r="K472" s="15">
        <v>0.1</v>
      </c>
      <c r="L472" s="15">
        <v>0.3</v>
      </c>
      <c r="M472" s="58"/>
      <c r="N472" s="58">
        <v>0.03</v>
      </c>
      <c r="O472" s="92">
        <f t="shared" si="424"/>
        <v>111.48272017837236</v>
      </c>
      <c r="P472" s="92" t="e">
        <f t="shared" si="387"/>
        <v>#REF!</v>
      </c>
      <c r="Q472" s="92" t="e">
        <f t="shared" si="388"/>
        <v>#REF!</v>
      </c>
      <c r="R472" s="92">
        <f t="shared" si="425"/>
        <v>0</v>
      </c>
      <c r="S472" s="92" t="e">
        <f t="shared" si="426"/>
        <v>#REF!</v>
      </c>
      <c r="T472" s="3" t="e">
        <f>#REF!</f>
        <v>#REF!</v>
      </c>
      <c r="U472" s="3" t="e">
        <f>#REF!*D472</f>
        <v>#REF!</v>
      </c>
      <c r="V472" s="3">
        <f t="shared" si="427"/>
        <v>153</v>
      </c>
      <c r="W472" s="37" t="e">
        <f t="shared" si="428"/>
        <v>#REF!</v>
      </c>
      <c r="X472" s="60" t="e">
        <f>#REF!</f>
        <v>#REF!</v>
      </c>
      <c r="Y472" s="37" t="e">
        <f t="shared" si="429"/>
        <v>#REF!</v>
      </c>
      <c r="Z472" s="16" t="e">
        <f t="shared" si="430"/>
        <v>#REF!</v>
      </c>
      <c r="AA472" s="36" t="e">
        <f t="shared" si="431"/>
        <v>#REF!</v>
      </c>
      <c r="AC472" s="16" t="e">
        <f t="shared" si="432"/>
        <v>#REF!</v>
      </c>
      <c r="AD472" s="3" t="e">
        <f t="shared" si="433"/>
        <v>#REF!</v>
      </c>
      <c r="AE472" s="97" t="e">
        <f t="shared" si="433"/>
        <v>#REF!</v>
      </c>
      <c r="AF472" s="97" t="e">
        <f t="shared" si="434"/>
        <v>#REF!</v>
      </c>
      <c r="AG472" s="3" t="e">
        <f t="shared" si="435"/>
        <v>#REF!</v>
      </c>
      <c r="AH472" s="16" t="e">
        <f t="shared" si="436"/>
        <v>#REF!</v>
      </c>
      <c r="AI472" s="16">
        <f t="shared" si="437"/>
        <v>2550</v>
      </c>
      <c r="AK472" s="3">
        <f t="shared" si="438"/>
        <v>1785</v>
      </c>
      <c r="AL472" s="204">
        <f t="shared" si="439"/>
        <v>1785</v>
      </c>
    </row>
    <row r="473" spans="1:38" ht="13.5" hidden="1" outlineLevel="1" x14ac:dyDescent="0.15">
      <c r="A473" s="26">
        <v>14071</v>
      </c>
      <c r="B473" s="20" t="s">
        <v>293</v>
      </c>
      <c r="C473" s="16">
        <v>2550</v>
      </c>
      <c r="D473" s="3">
        <v>40</v>
      </c>
      <c r="E473" s="3">
        <v>30</v>
      </c>
      <c r="F473" s="103" t="s">
        <v>141</v>
      </c>
      <c r="G473" s="104" t="s">
        <v>764</v>
      </c>
      <c r="H473" s="104" t="s">
        <v>515</v>
      </c>
      <c r="I473" s="21">
        <f t="shared" si="423"/>
        <v>17940</v>
      </c>
      <c r="J473" s="3">
        <v>50000</v>
      </c>
      <c r="K473" s="15">
        <v>0.1</v>
      </c>
      <c r="L473" s="15">
        <v>0.3</v>
      </c>
      <c r="M473" s="58"/>
      <c r="N473" s="58">
        <v>0.03</v>
      </c>
      <c r="O473" s="92">
        <f t="shared" si="424"/>
        <v>111.48272017837236</v>
      </c>
      <c r="P473" s="92" t="e">
        <f t="shared" si="387"/>
        <v>#REF!</v>
      </c>
      <c r="Q473" s="92" t="e">
        <f t="shared" si="388"/>
        <v>#REF!</v>
      </c>
      <c r="R473" s="92">
        <f t="shared" si="425"/>
        <v>0</v>
      </c>
      <c r="S473" s="92" t="e">
        <f t="shared" si="426"/>
        <v>#REF!</v>
      </c>
      <c r="T473" s="3" t="e">
        <f>#REF!</f>
        <v>#REF!</v>
      </c>
      <c r="U473" s="3" t="e">
        <f>#REF!*D473</f>
        <v>#REF!</v>
      </c>
      <c r="V473" s="3">
        <f t="shared" si="427"/>
        <v>153</v>
      </c>
      <c r="W473" s="37" t="e">
        <f t="shared" si="428"/>
        <v>#REF!</v>
      </c>
      <c r="X473" s="60" t="e">
        <f>#REF!</f>
        <v>#REF!</v>
      </c>
      <c r="Y473" s="37" t="e">
        <f t="shared" si="429"/>
        <v>#REF!</v>
      </c>
      <c r="Z473" s="16" t="e">
        <f t="shared" si="430"/>
        <v>#REF!</v>
      </c>
      <c r="AA473" s="36" t="e">
        <f t="shared" si="431"/>
        <v>#REF!</v>
      </c>
      <c r="AC473" s="16" t="e">
        <f t="shared" si="432"/>
        <v>#REF!</v>
      </c>
      <c r="AD473" s="3" t="e">
        <f t="shared" si="433"/>
        <v>#REF!</v>
      </c>
      <c r="AE473" s="97" t="e">
        <f t="shared" si="433"/>
        <v>#REF!</v>
      </c>
      <c r="AF473" s="97" t="e">
        <f t="shared" si="434"/>
        <v>#REF!</v>
      </c>
      <c r="AG473" s="3" t="e">
        <f t="shared" si="435"/>
        <v>#REF!</v>
      </c>
      <c r="AH473" s="16" t="e">
        <f t="shared" si="436"/>
        <v>#REF!</v>
      </c>
      <c r="AI473" s="16">
        <f t="shared" si="437"/>
        <v>2550</v>
      </c>
      <c r="AK473" s="3">
        <f t="shared" si="438"/>
        <v>1785</v>
      </c>
      <c r="AL473" s="204">
        <f t="shared" si="439"/>
        <v>1785</v>
      </c>
    </row>
    <row r="474" spans="1:38" ht="13.5" hidden="1" outlineLevel="1" x14ac:dyDescent="0.15">
      <c r="A474" s="26">
        <v>14064</v>
      </c>
      <c r="B474" s="20" t="s">
        <v>228</v>
      </c>
      <c r="C474" s="16">
        <v>3600</v>
      </c>
      <c r="D474" s="3">
        <v>40</v>
      </c>
      <c r="E474" s="3">
        <v>30</v>
      </c>
      <c r="F474" s="103" t="s">
        <v>141</v>
      </c>
      <c r="G474" s="104" t="s">
        <v>764</v>
      </c>
      <c r="H474" s="104" t="s">
        <v>515</v>
      </c>
      <c r="I474" s="21">
        <f t="shared" si="423"/>
        <v>17940</v>
      </c>
      <c r="J474" s="3">
        <v>50000</v>
      </c>
      <c r="K474" s="15">
        <v>0.1</v>
      </c>
      <c r="L474" s="15">
        <v>0.3</v>
      </c>
      <c r="M474" s="58"/>
      <c r="N474" s="58">
        <v>0.03</v>
      </c>
      <c r="O474" s="92">
        <f t="shared" si="424"/>
        <v>111.48272017837236</v>
      </c>
      <c r="P474" s="92" t="e">
        <f t="shared" si="387"/>
        <v>#REF!</v>
      </c>
      <c r="Q474" s="92" t="e">
        <f t="shared" si="388"/>
        <v>#REF!</v>
      </c>
      <c r="R474" s="92">
        <f t="shared" si="425"/>
        <v>0</v>
      </c>
      <c r="S474" s="92" t="e">
        <f t="shared" si="426"/>
        <v>#REF!</v>
      </c>
      <c r="T474" s="3" t="e">
        <f>#REF!</f>
        <v>#REF!</v>
      </c>
      <c r="U474" s="3" t="e">
        <f>#REF!*D474</f>
        <v>#REF!</v>
      </c>
      <c r="V474" s="3">
        <f t="shared" si="427"/>
        <v>216</v>
      </c>
      <c r="W474" s="37" t="e">
        <f t="shared" si="428"/>
        <v>#REF!</v>
      </c>
      <c r="X474" s="60" t="e">
        <f>#REF!</f>
        <v>#REF!</v>
      </c>
      <c r="Y474" s="37" t="e">
        <f t="shared" si="429"/>
        <v>#REF!</v>
      </c>
      <c r="Z474" s="16" t="e">
        <f t="shared" si="430"/>
        <v>#REF!</v>
      </c>
      <c r="AA474" s="36" t="e">
        <f t="shared" si="431"/>
        <v>#REF!</v>
      </c>
      <c r="AC474" s="16" t="e">
        <f t="shared" si="432"/>
        <v>#REF!</v>
      </c>
      <c r="AD474" s="3" t="e">
        <f t="shared" si="433"/>
        <v>#REF!</v>
      </c>
      <c r="AE474" s="97" t="e">
        <f t="shared" si="433"/>
        <v>#REF!</v>
      </c>
      <c r="AF474" s="97" t="e">
        <f t="shared" si="434"/>
        <v>#REF!</v>
      </c>
      <c r="AG474" s="3" t="e">
        <f t="shared" si="435"/>
        <v>#REF!</v>
      </c>
      <c r="AH474" s="16" t="e">
        <f t="shared" si="436"/>
        <v>#REF!</v>
      </c>
      <c r="AI474" s="16">
        <f t="shared" si="437"/>
        <v>3600</v>
      </c>
      <c r="AK474" s="3">
        <f t="shared" si="438"/>
        <v>2520</v>
      </c>
      <c r="AL474" s="204">
        <f t="shared" si="439"/>
        <v>2520</v>
      </c>
    </row>
    <row r="475" spans="1:38" ht="13.5" hidden="1" outlineLevel="1" x14ac:dyDescent="0.15">
      <c r="A475" s="26">
        <v>14011</v>
      </c>
      <c r="B475" s="20" t="s">
        <v>253</v>
      </c>
      <c r="C475" s="16">
        <v>1950</v>
      </c>
      <c r="D475" s="3">
        <v>30</v>
      </c>
      <c r="E475" s="3">
        <f>D475-10</f>
        <v>20</v>
      </c>
      <c r="F475" s="103" t="s">
        <v>141</v>
      </c>
      <c r="G475" s="104" t="s">
        <v>764</v>
      </c>
      <c r="H475" s="104" t="s">
        <v>516</v>
      </c>
      <c r="I475" s="21">
        <f t="shared" si="423"/>
        <v>17940</v>
      </c>
      <c r="J475" s="3">
        <v>50000</v>
      </c>
      <c r="K475" s="15">
        <v>0.1</v>
      </c>
      <c r="L475" s="15">
        <v>0.3</v>
      </c>
      <c r="M475" s="58"/>
      <c r="N475" s="58">
        <v>0.03</v>
      </c>
      <c r="O475" s="92">
        <f t="shared" si="424"/>
        <v>83.612040133779274</v>
      </c>
      <c r="P475" s="92" t="e">
        <f t="shared" si="387"/>
        <v>#REF!</v>
      </c>
      <c r="Q475" s="92" t="e">
        <f t="shared" si="388"/>
        <v>#REF!</v>
      </c>
      <c r="R475" s="92">
        <f t="shared" si="425"/>
        <v>0</v>
      </c>
      <c r="S475" s="92" t="e">
        <f t="shared" si="426"/>
        <v>#REF!</v>
      </c>
      <c r="T475" s="3" t="e">
        <f>#REF!</f>
        <v>#REF!</v>
      </c>
      <c r="U475" s="3" t="e">
        <f>#REF!*D475</f>
        <v>#REF!</v>
      </c>
      <c r="V475" s="3">
        <f t="shared" si="427"/>
        <v>117</v>
      </c>
      <c r="W475" s="37" t="e">
        <f t="shared" si="428"/>
        <v>#REF!</v>
      </c>
      <c r="X475" s="60" t="e">
        <f>#REF!</f>
        <v>#REF!</v>
      </c>
      <c r="Y475" s="37" t="e">
        <f t="shared" si="429"/>
        <v>#REF!</v>
      </c>
      <c r="Z475" s="16" t="e">
        <f t="shared" si="430"/>
        <v>#REF!</v>
      </c>
      <c r="AA475" s="36" t="e">
        <f t="shared" si="431"/>
        <v>#REF!</v>
      </c>
      <c r="AC475" s="16" t="e">
        <f t="shared" si="432"/>
        <v>#REF!</v>
      </c>
      <c r="AD475" s="3" t="e">
        <f t="shared" si="433"/>
        <v>#REF!</v>
      </c>
      <c r="AE475" s="97" t="e">
        <f t="shared" si="433"/>
        <v>#REF!</v>
      </c>
      <c r="AF475" s="97" t="e">
        <f t="shared" si="434"/>
        <v>#REF!</v>
      </c>
      <c r="AG475" s="3" t="e">
        <f t="shared" si="435"/>
        <v>#REF!</v>
      </c>
      <c r="AH475" s="16" t="e">
        <f t="shared" si="436"/>
        <v>#REF!</v>
      </c>
      <c r="AI475" s="16">
        <f t="shared" si="437"/>
        <v>1950</v>
      </c>
      <c r="AK475" s="3">
        <f t="shared" si="438"/>
        <v>1365</v>
      </c>
      <c r="AL475" s="204">
        <f t="shared" si="439"/>
        <v>1365</v>
      </c>
    </row>
    <row r="476" spans="1:38" ht="13.5" hidden="1" outlineLevel="1" x14ac:dyDescent="0.15">
      <c r="A476" s="26">
        <v>14077</v>
      </c>
      <c r="B476" s="20" t="s">
        <v>388</v>
      </c>
      <c r="C476" s="16">
        <v>1300</v>
      </c>
      <c r="D476" s="3">
        <v>15</v>
      </c>
      <c r="E476" s="3">
        <v>10</v>
      </c>
      <c r="F476" s="103" t="s">
        <v>141</v>
      </c>
      <c r="G476" s="104" t="s">
        <v>764</v>
      </c>
      <c r="H476" s="104" t="s">
        <v>516</v>
      </c>
      <c r="I476" s="21">
        <f t="shared" si="423"/>
        <v>17940</v>
      </c>
      <c r="J476" s="3">
        <v>50000</v>
      </c>
      <c r="K476" s="15">
        <v>0.1</v>
      </c>
      <c r="L476" s="15">
        <v>0.3</v>
      </c>
      <c r="M476" s="58"/>
      <c r="N476" s="58">
        <v>0.03</v>
      </c>
      <c r="O476" s="92">
        <f t="shared" si="424"/>
        <v>41.806020066889637</v>
      </c>
      <c r="P476" s="92" t="e">
        <f t="shared" si="387"/>
        <v>#REF!</v>
      </c>
      <c r="Q476" s="92" t="e">
        <f t="shared" si="388"/>
        <v>#REF!</v>
      </c>
      <c r="R476" s="92">
        <f t="shared" si="425"/>
        <v>0</v>
      </c>
      <c r="S476" s="92" t="e">
        <f t="shared" si="426"/>
        <v>#REF!</v>
      </c>
      <c r="T476" s="3" t="e">
        <f>#REF!</f>
        <v>#REF!</v>
      </c>
      <c r="U476" s="3" t="e">
        <f>#REF!*D476</f>
        <v>#REF!</v>
      </c>
      <c r="V476" s="3">
        <f t="shared" si="427"/>
        <v>78</v>
      </c>
      <c r="W476" s="37" t="e">
        <f t="shared" si="428"/>
        <v>#REF!</v>
      </c>
      <c r="X476" s="60" t="e">
        <f>#REF!</f>
        <v>#REF!</v>
      </c>
      <c r="Y476" s="37" t="e">
        <f t="shared" si="429"/>
        <v>#REF!</v>
      </c>
      <c r="Z476" s="16" t="e">
        <f t="shared" si="430"/>
        <v>#REF!</v>
      </c>
      <c r="AA476" s="36" t="e">
        <f t="shared" si="431"/>
        <v>#REF!</v>
      </c>
      <c r="AC476" s="16" t="e">
        <f t="shared" si="432"/>
        <v>#REF!</v>
      </c>
      <c r="AD476" s="3" t="e">
        <f t="shared" si="433"/>
        <v>#REF!</v>
      </c>
      <c r="AE476" s="97" t="e">
        <f t="shared" si="433"/>
        <v>#REF!</v>
      </c>
      <c r="AF476" s="97" t="e">
        <f t="shared" si="434"/>
        <v>#REF!</v>
      </c>
      <c r="AG476" s="3" t="e">
        <f t="shared" si="435"/>
        <v>#REF!</v>
      </c>
      <c r="AH476" s="16" t="e">
        <f t="shared" si="436"/>
        <v>#REF!</v>
      </c>
      <c r="AI476" s="16">
        <f t="shared" si="437"/>
        <v>1300</v>
      </c>
      <c r="AK476" s="3">
        <f t="shared" si="438"/>
        <v>910</v>
      </c>
      <c r="AL476" s="204">
        <f t="shared" si="439"/>
        <v>909.99999999999989</v>
      </c>
    </row>
    <row r="477" spans="1:38" ht="13.5" hidden="1" outlineLevel="1" x14ac:dyDescent="0.15">
      <c r="A477" s="26">
        <v>14087</v>
      </c>
      <c r="B477" s="20" t="s">
        <v>601</v>
      </c>
      <c r="C477" s="16">
        <v>2500</v>
      </c>
      <c r="D477" s="3">
        <v>30</v>
      </c>
      <c r="E477" s="3">
        <f t="shared" ref="E477:E481" si="440">D477-10</f>
        <v>20</v>
      </c>
      <c r="F477" s="103" t="s">
        <v>141</v>
      </c>
      <c r="G477" s="104" t="s">
        <v>764</v>
      </c>
      <c r="H477" s="104" t="s">
        <v>515</v>
      </c>
      <c r="I477" s="21">
        <f t="shared" si="423"/>
        <v>17940</v>
      </c>
      <c r="J477" s="3">
        <v>50000</v>
      </c>
      <c r="K477" s="15">
        <v>0.1</v>
      </c>
      <c r="L477" s="15">
        <v>0.3</v>
      </c>
      <c r="M477" s="58"/>
      <c r="N477" s="58">
        <v>0.03</v>
      </c>
      <c r="O477" s="92">
        <f t="shared" si="424"/>
        <v>83.612040133779274</v>
      </c>
      <c r="P477" s="92" t="e">
        <f t="shared" si="387"/>
        <v>#REF!</v>
      </c>
      <c r="Q477" s="92" t="e">
        <f t="shared" si="388"/>
        <v>#REF!</v>
      </c>
      <c r="R477" s="92">
        <f t="shared" si="425"/>
        <v>0</v>
      </c>
      <c r="S477" s="92" t="e">
        <f t="shared" si="426"/>
        <v>#REF!</v>
      </c>
      <c r="T477" s="3" t="e">
        <f>#REF!</f>
        <v>#REF!</v>
      </c>
      <c r="U477" s="3" t="e">
        <f>#REF!*D477</f>
        <v>#REF!</v>
      </c>
      <c r="V477" s="3">
        <f t="shared" si="427"/>
        <v>150</v>
      </c>
      <c r="W477" s="37" t="e">
        <f t="shared" si="428"/>
        <v>#REF!</v>
      </c>
      <c r="X477" s="60" t="e">
        <f>#REF!</f>
        <v>#REF!</v>
      </c>
      <c r="Y477" s="37" t="e">
        <f t="shared" si="429"/>
        <v>#REF!</v>
      </c>
      <c r="Z477" s="16" t="e">
        <f t="shared" si="430"/>
        <v>#REF!</v>
      </c>
      <c r="AA477" s="36" t="e">
        <f t="shared" si="431"/>
        <v>#REF!</v>
      </c>
      <c r="AB477" s="39"/>
      <c r="AC477" s="16" t="e">
        <f t="shared" si="432"/>
        <v>#REF!</v>
      </c>
      <c r="AD477" s="3" t="e">
        <f t="shared" si="433"/>
        <v>#REF!</v>
      </c>
      <c r="AE477" s="97" t="e">
        <f t="shared" si="433"/>
        <v>#REF!</v>
      </c>
      <c r="AF477" s="97" t="e">
        <f t="shared" si="434"/>
        <v>#REF!</v>
      </c>
      <c r="AG477" s="3" t="e">
        <f t="shared" si="435"/>
        <v>#REF!</v>
      </c>
      <c r="AH477" s="16" t="e">
        <f t="shared" si="436"/>
        <v>#REF!</v>
      </c>
      <c r="AI477" s="16">
        <f t="shared" si="437"/>
        <v>2500</v>
      </c>
      <c r="AK477" s="3">
        <f t="shared" si="438"/>
        <v>1750</v>
      </c>
      <c r="AL477" s="204">
        <f t="shared" si="439"/>
        <v>1750</v>
      </c>
    </row>
    <row r="478" spans="1:38" ht="13.5" hidden="1" outlineLevel="1" x14ac:dyDescent="0.15">
      <c r="A478" s="26">
        <v>14088</v>
      </c>
      <c r="B478" s="20" t="s">
        <v>602</v>
      </c>
      <c r="C478" s="16">
        <v>2500</v>
      </c>
      <c r="D478" s="3">
        <v>30</v>
      </c>
      <c r="E478" s="3">
        <f t="shared" si="440"/>
        <v>20</v>
      </c>
      <c r="F478" s="103" t="s">
        <v>141</v>
      </c>
      <c r="G478" s="104" t="s">
        <v>764</v>
      </c>
      <c r="H478" s="104" t="s">
        <v>515</v>
      </c>
      <c r="I478" s="21">
        <f t="shared" si="423"/>
        <v>17940</v>
      </c>
      <c r="J478" s="3">
        <v>50000</v>
      </c>
      <c r="K478" s="15">
        <v>0.1</v>
      </c>
      <c r="L478" s="15">
        <v>0.3</v>
      </c>
      <c r="M478" s="58"/>
      <c r="N478" s="58">
        <v>0.03</v>
      </c>
      <c r="O478" s="92">
        <f t="shared" si="424"/>
        <v>83.612040133779274</v>
      </c>
      <c r="P478" s="92" t="e">
        <f t="shared" si="387"/>
        <v>#REF!</v>
      </c>
      <c r="Q478" s="92" t="e">
        <f t="shared" si="388"/>
        <v>#REF!</v>
      </c>
      <c r="R478" s="92">
        <f t="shared" si="425"/>
        <v>0</v>
      </c>
      <c r="S478" s="92" t="e">
        <f t="shared" si="426"/>
        <v>#REF!</v>
      </c>
      <c r="T478" s="3" t="e">
        <f>#REF!</f>
        <v>#REF!</v>
      </c>
      <c r="U478" s="3" t="e">
        <f>#REF!*D478</f>
        <v>#REF!</v>
      </c>
      <c r="V478" s="3">
        <f t="shared" si="427"/>
        <v>150</v>
      </c>
      <c r="W478" s="37" t="e">
        <f t="shared" si="428"/>
        <v>#REF!</v>
      </c>
      <c r="X478" s="60" t="e">
        <f>#REF!</f>
        <v>#REF!</v>
      </c>
      <c r="Y478" s="37" t="e">
        <f t="shared" si="429"/>
        <v>#REF!</v>
      </c>
      <c r="Z478" s="16" t="e">
        <f t="shared" si="430"/>
        <v>#REF!</v>
      </c>
      <c r="AA478" s="36" t="e">
        <f t="shared" si="431"/>
        <v>#REF!</v>
      </c>
      <c r="AB478" s="39"/>
      <c r="AC478" s="16" t="e">
        <f t="shared" si="432"/>
        <v>#REF!</v>
      </c>
      <c r="AD478" s="3" t="e">
        <f t="shared" si="433"/>
        <v>#REF!</v>
      </c>
      <c r="AE478" s="97" t="e">
        <f t="shared" si="433"/>
        <v>#REF!</v>
      </c>
      <c r="AF478" s="97" t="e">
        <f t="shared" si="434"/>
        <v>#REF!</v>
      </c>
      <c r="AG478" s="3" t="e">
        <f t="shared" si="435"/>
        <v>#REF!</v>
      </c>
      <c r="AH478" s="16" t="e">
        <f t="shared" si="436"/>
        <v>#REF!</v>
      </c>
      <c r="AI478" s="16">
        <f t="shared" si="437"/>
        <v>2500</v>
      </c>
      <c r="AK478" s="3">
        <f t="shared" si="438"/>
        <v>1750</v>
      </c>
      <c r="AL478" s="204">
        <f t="shared" si="439"/>
        <v>1750</v>
      </c>
    </row>
    <row r="479" spans="1:38" ht="13.5" hidden="1" outlineLevel="1" x14ac:dyDescent="0.15">
      <c r="A479" s="26">
        <v>14089</v>
      </c>
      <c r="B479" s="20" t="s">
        <v>603</v>
      </c>
      <c r="C479" s="16">
        <v>5000</v>
      </c>
      <c r="D479" s="3">
        <v>45</v>
      </c>
      <c r="E479" s="3">
        <f t="shared" si="440"/>
        <v>35</v>
      </c>
      <c r="F479" s="103" t="s">
        <v>141</v>
      </c>
      <c r="G479" s="104" t="s">
        <v>764</v>
      </c>
      <c r="H479" s="104" t="s">
        <v>515</v>
      </c>
      <c r="I479" s="21">
        <f t="shared" si="423"/>
        <v>17940</v>
      </c>
      <c r="J479" s="3">
        <v>50000</v>
      </c>
      <c r="K479" s="15">
        <v>0.1</v>
      </c>
      <c r="L479" s="15">
        <v>0.3</v>
      </c>
      <c r="M479" s="58"/>
      <c r="N479" s="58">
        <v>0.03</v>
      </c>
      <c r="O479" s="92">
        <f t="shared" si="424"/>
        <v>125.4180602006689</v>
      </c>
      <c r="P479" s="92" t="e">
        <f t="shared" si="387"/>
        <v>#REF!</v>
      </c>
      <c r="Q479" s="92" t="e">
        <f t="shared" si="388"/>
        <v>#REF!</v>
      </c>
      <c r="R479" s="92">
        <f t="shared" si="425"/>
        <v>0</v>
      </c>
      <c r="S479" s="92" t="e">
        <f t="shared" si="426"/>
        <v>#REF!</v>
      </c>
      <c r="T479" s="3" t="e">
        <f>#REF!</f>
        <v>#REF!</v>
      </c>
      <c r="U479" s="3" t="e">
        <f>#REF!*D479</f>
        <v>#REF!</v>
      </c>
      <c r="V479" s="3">
        <f t="shared" si="427"/>
        <v>300</v>
      </c>
      <c r="W479" s="37" t="e">
        <f t="shared" si="428"/>
        <v>#REF!</v>
      </c>
      <c r="X479" s="60" t="e">
        <f>#REF!</f>
        <v>#REF!</v>
      </c>
      <c r="Y479" s="37" t="e">
        <f t="shared" si="429"/>
        <v>#REF!</v>
      </c>
      <c r="Z479" s="16" t="e">
        <f t="shared" si="430"/>
        <v>#REF!</v>
      </c>
      <c r="AA479" s="36" t="e">
        <f t="shared" si="431"/>
        <v>#REF!</v>
      </c>
      <c r="AB479" s="39"/>
      <c r="AC479" s="16" t="e">
        <f t="shared" si="432"/>
        <v>#REF!</v>
      </c>
      <c r="AD479" s="3" t="e">
        <f t="shared" si="433"/>
        <v>#REF!</v>
      </c>
      <c r="AE479" s="97" t="e">
        <f t="shared" si="433"/>
        <v>#REF!</v>
      </c>
      <c r="AF479" s="97" t="e">
        <f t="shared" si="434"/>
        <v>#REF!</v>
      </c>
      <c r="AG479" s="3" t="e">
        <f t="shared" si="435"/>
        <v>#REF!</v>
      </c>
      <c r="AH479" s="16" t="e">
        <f t="shared" si="436"/>
        <v>#REF!</v>
      </c>
      <c r="AI479" s="16">
        <f t="shared" si="437"/>
        <v>5000</v>
      </c>
      <c r="AK479" s="3">
        <f t="shared" si="438"/>
        <v>3500</v>
      </c>
      <c r="AL479" s="204">
        <f t="shared" si="439"/>
        <v>3500</v>
      </c>
    </row>
    <row r="480" spans="1:38" ht="13.5" hidden="1" outlineLevel="1" x14ac:dyDescent="0.15">
      <c r="A480" s="26">
        <v>14090</v>
      </c>
      <c r="B480" s="20" t="s">
        <v>604</v>
      </c>
      <c r="C480" s="16">
        <v>2000</v>
      </c>
      <c r="D480" s="3">
        <v>30</v>
      </c>
      <c r="E480" s="3">
        <f t="shared" si="440"/>
        <v>20</v>
      </c>
      <c r="F480" s="103" t="s">
        <v>141</v>
      </c>
      <c r="G480" s="104" t="s">
        <v>764</v>
      </c>
      <c r="H480" s="104" t="s">
        <v>515</v>
      </c>
      <c r="I480" s="21">
        <f t="shared" si="423"/>
        <v>17940</v>
      </c>
      <c r="J480" s="3">
        <v>50000</v>
      </c>
      <c r="K480" s="15">
        <v>0.1</v>
      </c>
      <c r="L480" s="15">
        <v>0.3</v>
      </c>
      <c r="M480" s="58"/>
      <c r="N480" s="58">
        <v>0.03</v>
      </c>
      <c r="O480" s="92">
        <f t="shared" si="424"/>
        <v>83.612040133779274</v>
      </c>
      <c r="P480" s="92" t="e">
        <f t="shared" si="387"/>
        <v>#REF!</v>
      </c>
      <c r="Q480" s="92" t="e">
        <f t="shared" si="388"/>
        <v>#REF!</v>
      </c>
      <c r="R480" s="92">
        <f t="shared" si="425"/>
        <v>0</v>
      </c>
      <c r="S480" s="92" t="e">
        <f t="shared" si="426"/>
        <v>#REF!</v>
      </c>
      <c r="T480" s="3" t="e">
        <f>#REF!</f>
        <v>#REF!</v>
      </c>
      <c r="U480" s="3" t="e">
        <f>#REF!*D480</f>
        <v>#REF!</v>
      </c>
      <c r="V480" s="3">
        <f t="shared" si="427"/>
        <v>120</v>
      </c>
      <c r="W480" s="37" t="e">
        <f t="shared" si="428"/>
        <v>#REF!</v>
      </c>
      <c r="X480" s="60" t="e">
        <f>#REF!</f>
        <v>#REF!</v>
      </c>
      <c r="Y480" s="37" t="e">
        <f t="shared" si="429"/>
        <v>#REF!</v>
      </c>
      <c r="Z480" s="16" t="e">
        <f t="shared" si="430"/>
        <v>#REF!</v>
      </c>
      <c r="AA480" s="36" t="e">
        <f t="shared" si="431"/>
        <v>#REF!</v>
      </c>
      <c r="AB480" s="39"/>
      <c r="AC480" s="16" t="e">
        <f t="shared" si="432"/>
        <v>#REF!</v>
      </c>
      <c r="AD480" s="3" t="e">
        <f t="shared" si="433"/>
        <v>#REF!</v>
      </c>
      <c r="AE480" s="97" t="e">
        <f t="shared" si="433"/>
        <v>#REF!</v>
      </c>
      <c r="AF480" s="97" t="e">
        <f t="shared" si="434"/>
        <v>#REF!</v>
      </c>
      <c r="AG480" s="3" t="e">
        <f t="shared" si="435"/>
        <v>#REF!</v>
      </c>
      <c r="AH480" s="16" t="e">
        <f t="shared" si="436"/>
        <v>#REF!</v>
      </c>
      <c r="AI480" s="16">
        <f t="shared" si="437"/>
        <v>2000</v>
      </c>
      <c r="AK480" s="3">
        <f t="shared" si="438"/>
        <v>1400</v>
      </c>
      <c r="AL480" s="204">
        <f t="shared" si="439"/>
        <v>1400</v>
      </c>
    </row>
    <row r="481" spans="1:47" ht="13.5" hidden="1" outlineLevel="1" x14ac:dyDescent="0.15">
      <c r="A481" s="26">
        <v>14091</v>
      </c>
      <c r="B481" s="20" t="s">
        <v>644</v>
      </c>
      <c r="C481" s="16">
        <v>1500</v>
      </c>
      <c r="D481" s="3">
        <v>30</v>
      </c>
      <c r="E481" s="3">
        <f t="shared" si="440"/>
        <v>20</v>
      </c>
      <c r="F481" s="103" t="s">
        <v>141</v>
      </c>
      <c r="G481" s="104" t="s">
        <v>764</v>
      </c>
      <c r="H481" s="104" t="s">
        <v>515</v>
      </c>
      <c r="I481" s="21">
        <f t="shared" si="423"/>
        <v>17940</v>
      </c>
      <c r="J481" s="3">
        <v>50000</v>
      </c>
      <c r="K481" s="15">
        <v>0.1</v>
      </c>
      <c r="L481" s="15">
        <v>0.3</v>
      </c>
      <c r="M481" s="58"/>
      <c r="N481" s="58">
        <v>0.03</v>
      </c>
      <c r="O481" s="92">
        <f t="shared" si="424"/>
        <v>83.612040133779274</v>
      </c>
      <c r="P481" s="92" t="e">
        <f t="shared" si="387"/>
        <v>#REF!</v>
      </c>
      <c r="Q481" s="92" t="e">
        <f t="shared" si="388"/>
        <v>#REF!</v>
      </c>
      <c r="R481" s="92">
        <f t="shared" si="425"/>
        <v>0</v>
      </c>
      <c r="S481" s="92" t="e">
        <f t="shared" si="426"/>
        <v>#REF!</v>
      </c>
      <c r="T481" s="3" t="e">
        <f>#REF!</f>
        <v>#REF!</v>
      </c>
      <c r="U481" s="3" t="e">
        <f>#REF!*D481</f>
        <v>#REF!</v>
      </c>
      <c r="V481" s="3">
        <f t="shared" si="427"/>
        <v>90</v>
      </c>
      <c r="W481" s="37" t="e">
        <f t="shared" si="428"/>
        <v>#REF!</v>
      </c>
      <c r="X481" s="60" t="e">
        <f>#REF!</f>
        <v>#REF!</v>
      </c>
      <c r="Y481" s="37" t="e">
        <f t="shared" si="429"/>
        <v>#REF!</v>
      </c>
      <c r="Z481" s="16" t="e">
        <f t="shared" si="430"/>
        <v>#REF!</v>
      </c>
      <c r="AA481" s="36" t="e">
        <f t="shared" si="431"/>
        <v>#REF!</v>
      </c>
      <c r="AB481" s="39"/>
      <c r="AC481" s="16" t="e">
        <f t="shared" si="432"/>
        <v>#REF!</v>
      </c>
      <c r="AD481" s="3" t="e">
        <f t="shared" si="433"/>
        <v>#REF!</v>
      </c>
      <c r="AE481" s="97" t="e">
        <f t="shared" si="433"/>
        <v>#REF!</v>
      </c>
      <c r="AF481" s="97" t="e">
        <f t="shared" si="434"/>
        <v>#REF!</v>
      </c>
      <c r="AG481" s="3" t="e">
        <f t="shared" si="435"/>
        <v>#REF!</v>
      </c>
      <c r="AH481" s="16" t="e">
        <f t="shared" si="436"/>
        <v>#REF!</v>
      </c>
      <c r="AI481" s="16">
        <f t="shared" si="437"/>
        <v>1500</v>
      </c>
      <c r="AK481" s="3">
        <f t="shared" si="438"/>
        <v>1050</v>
      </c>
      <c r="AL481" s="204">
        <f t="shared" si="439"/>
        <v>1050</v>
      </c>
    </row>
    <row r="482" spans="1:47" ht="13.5" hidden="1" outlineLevel="1" x14ac:dyDescent="0.15">
      <c r="A482" s="25"/>
      <c r="B482" s="25" t="s">
        <v>315</v>
      </c>
      <c r="C482" s="199"/>
      <c r="D482" s="56"/>
      <c r="E482" s="56"/>
      <c r="F482" s="128"/>
      <c r="G482" s="137"/>
      <c r="H482" s="137"/>
      <c r="I482" s="5"/>
      <c r="J482" s="6"/>
      <c r="K482" s="7"/>
      <c r="L482" s="7"/>
      <c r="M482" s="7"/>
      <c r="N482" s="7"/>
      <c r="O482" s="8"/>
      <c r="P482" s="8"/>
      <c r="Q482" s="8"/>
      <c r="R482" s="8"/>
      <c r="S482" s="8"/>
      <c r="T482" s="6"/>
      <c r="U482" s="6"/>
      <c r="V482" s="6"/>
      <c r="W482" s="5"/>
      <c r="X482" s="5"/>
      <c r="Y482" s="5"/>
      <c r="Z482" s="5"/>
      <c r="AA482" s="10"/>
      <c r="AB482" s="11"/>
      <c r="AC482" s="199"/>
      <c r="AD482" s="57"/>
      <c r="AE482" s="96"/>
      <c r="AF482" s="96"/>
      <c r="AG482" s="57"/>
      <c r="AH482" s="199"/>
      <c r="AI482" s="199"/>
      <c r="AK482" s="57"/>
      <c r="AL482" s="204"/>
    </row>
    <row r="483" spans="1:47" ht="13.5" hidden="1" outlineLevel="1" x14ac:dyDescent="0.15">
      <c r="A483" s="26">
        <v>14056</v>
      </c>
      <c r="B483" s="20" t="s">
        <v>227</v>
      </c>
      <c r="C483" s="16">
        <v>500</v>
      </c>
      <c r="D483" s="3">
        <v>30</v>
      </c>
      <c r="E483" s="3">
        <v>10</v>
      </c>
      <c r="F483" s="103" t="s">
        <v>141</v>
      </c>
      <c r="G483" s="104" t="s">
        <v>764</v>
      </c>
      <c r="H483" s="104" t="s">
        <v>504</v>
      </c>
      <c r="I483" s="21">
        <f t="shared" ref="I483:I491" si="441">((247*12)+(52*7)+(52*5))*60/12</f>
        <v>17940</v>
      </c>
      <c r="J483" s="15"/>
      <c r="K483" s="15">
        <v>0.1</v>
      </c>
      <c r="L483" s="15">
        <v>0.35</v>
      </c>
      <c r="M483" s="58"/>
      <c r="N483" s="58">
        <v>0.03</v>
      </c>
      <c r="O483" s="92">
        <f t="shared" ref="O483:O491" si="442">J483/I483*D483</f>
        <v>0</v>
      </c>
      <c r="P483" s="92" t="e">
        <f t="shared" si="387"/>
        <v>#REF!</v>
      </c>
      <c r="Q483" s="92" t="e">
        <f t="shared" si="388"/>
        <v>#REF!</v>
      </c>
      <c r="R483" s="92">
        <f t="shared" ref="R483:R491" si="443">(C483*M483)</f>
        <v>0</v>
      </c>
      <c r="S483" s="92" t="e">
        <f t="shared" ref="S483:S491" si="444">(C483-T483-U483)*N483</f>
        <v>#REF!</v>
      </c>
      <c r="T483" s="3" t="e">
        <f>#REF!</f>
        <v>#REF!</v>
      </c>
      <c r="U483" s="3" t="e">
        <f>#REF!*D483</f>
        <v>#REF!</v>
      </c>
      <c r="V483" s="3">
        <f t="shared" ref="V483:V491" si="445">C483*0.06</f>
        <v>30</v>
      </c>
      <c r="W483" s="37" t="e">
        <f t="shared" ref="W483:W491" si="446">SUM(O483:V483)</f>
        <v>#REF!</v>
      </c>
      <c r="X483" s="60" t="e">
        <f>#REF!</f>
        <v>#REF!</v>
      </c>
      <c r="Y483" s="37" t="e">
        <f t="shared" ref="Y483:Y491" si="447">21000/I483*D483*X483</f>
        <v>#REF!</v>
      </c>
      <c r="Z483" s="16" t="e">
        <f t="shared" ref="Z483:Z491" si="448">W483+Y483</f>
        <v>#REF!</v>
      </c>
      <c r="AA483" s="36" t="e">
        <f t="shared" ref="AA483:AA491" si="449">(C483-Z483)/Z483</f>
        <v>#REF!</v>
      </c>
      <c r="AC483" s="16" t="e">
        <f t="shared" ref="AC483:AC491" si="450">AD483+AE483+AF483</f>
        <v>#REF!</v>
      </c>
      <c r="AD483" s="3" t="e">
        <f t="shared" ref="AD483:AE491" si="451">T483</f>
        <v>#REF!</v>
      </c>
      <c r="AE483" s="97" t="e">
        <f t="shared" si="451"/>
        <v>#REF!</v>
      </c>
      <c r="AF483" s="97" t="e">
        <f t="shared" ref="AF483:AF491" si="452">(C483-Z483)*0.15</f>
        <v>#REF!</v>
      </c>
      <c r="AG483" s="3" t="e">
        <f t="shared" ref="AG483:AG491" si="453">AE483+AF483</f>
        <v>#REF!</v>
      </c>
      <c r="AH483" s="16" t="e">
        <f t="shared" ref="AH483:AH491" si="454">AI483-AC483</f>
        <v>#REF!</v>
      </c>
      <c r="AI483" s="16">
        <f t="shared" ref="AI483:AI491" si="455">C483</f>
        <v>500</v>
      </c>
      <c r="AK483" s="3">
        <f t="shared" ref="AK483:AK491" si="456">CEILING(AL483,5)</f>
        <v>350</v>
      </c>
      <c r="AL483" s="204">
        <f t="shared" ref="AL483:AL491" si="457">C483*0.7</f>
        <v>350</v>
      </c>
    </row>
    <row r="484" spans="1:47" ht="13.5" hidden="1" outlineLevel="1" x14ac:dyDescent="0.15">
      <c r="A484" s="26">
        <v>14034</v>
      </c>
      <c r="B484" s="20" t="s">
        <v>222</v>
      </c>
      <c r="C484" s="16">
        <v>1920</v>
      </c>
      <c r="D484" s="3">
        <v>50</v>
      </c>
      <c r="E484" s="3">
        <v>40</v>
      </c>
      <c r="F484" s="103" t="s">
        <v>141</v>
      </c>
      <c r="G484" s="104" t="s">
        <v>764</v>
      </c>
      <c r="H484" s="104" t="s">
        <v>504</v>
      </c>
      <c r="I484" s="21">
        <f t="shared" si="441"/>
        <v>17940</v>
      </c>
      <c r="J484" s="15"/>
      <c r="K484" s="15">
        <v>0.1</v>
      </c>
      <c r="L484" s="15">
        <v>0.35</v>
      </c>
      <c r="M484" s="58"/>
      <c r="N484" s="58">
        <v>0.03</v>
      </c>
      <c r="O484" s="92">
        <f t="shared" si="442"/>
        <v>0</v>
      </c>
      <c r="P484" s="92" t="e">
        <f t="shared" si="387"/>
        <v>#REF!</v>
      </c>
      <c r="Q484" s="92" t="e">
        <f t="shared" si="388"/>
        <v>#REF!</v>
      </c>
      <c r="R484" s="92">
        <f t="shared" si="443"/>
        <v>0</v>
      </c>
      <c r="S484" s="92" t="e">
        <f t="shared" si="444"/>
        <v>#REF!</v>
      </c>
      <c r="T484" s="3" t="e">
        <f>#REF!</f>
        <v>#REF!</v>
      </c>
      <c r="U484" s="3" t="e">
        <f>#REF!*D484</f>
        <v>#REF!</v>
      </c>
      <c r="V484" s="3">
        <f t="shared" si="445"/>
        <v>115.19999999999999</v>
      </c>
      <c r="W484" s="37" t="e">
        <f t="shared" si="446"/>
        <v>#REF!</v>
      </c>
      <c r="X484" s="60" t="e">
        <f>#REF!</f>
        <v>#REF!</v>
      </c>
      <c r="Y484" s="37" t="e">
        <f t="shared" si="447"/>
        <v>#REF!</v>
      </c>
      <c r="Z484" s="16" t="e">
        <f t="shared" si="448"/>
        <v>#REF!</v>
      </c>
      <c r="AA484" s="36" t="e">
        <f t="shared" si="449"/>
        <v>#REF!</v>
      </c>
      <c r="AC484" s="16" t="e">
        <f t="shared" si="450"/>
        <v>#REF!</v>
      </c>
      <c r="AD484" s="3" t="e">
        <f t="shared" si="451"/>
        <v>#REF!</v>
      </c>
      <c r="AE484" s="97" t="e">
        <f t="shared" si="451"/>
        <v>#REF!</v>
      </c>
      <c r="AF484" s="97" t="e">
        <f t="shared" si="452"/>
        <v>#REF!</v>
      </c>
      <c r="AG484" s="3" t="e">
        <f t="shared" si="453"/>
        <v>#REF!</v>
      </c>
      <c r="AH484" s="16" t="e">
        <f t="shared" si="454"/>
        <v>#REF!</v>
      </c>
      <c r="AI484" s="16">
        <f t="shared" si="455"/>
        <v>1920</v>
      </c>
      <c r="AK484" s="3">
        <f t="shared" si="456"/>
        <v>1345</v>
      </c>
      <c r="AL484" s="204">
        <f t="shared" si="457"/>
        <v>1344</v>
      </c>
    </row>
    <row r="485" spans="1:47" ht="13.5" hidden="1" outlineLevel="1" x14ac:dyDescent="0.15">
      <c r="A485" s="26">
        <v>14035</v>
      </c>
      <c r="B485" s="20" t="s">
        <v>223</v>
      </c>
      <c r="C485" s="16">
        <v>2760</v>
      </c>
      <c r="D485" s="3">
        <v>60</v>
      </c>
      <c r="E485" s="3">
        <v>50</v>
      </c>
      <c r="F485" s="103" t="s">
        <v>141</v>
      </c>
      <c r="G485" s="104" t="s">
        <v>764</v>
      </c>
      <c r="H485" s="104" t="s">
        <v>504</v>
      </c>
      <c r="I485" s="21">
        <f t="shared" si="441"/>
        <v>17940</v>
      </c>
      <c r="J485" s="15"/>
      <c r="K485" s="15">
        <v>0.1</v>
      </c>
      <c r="L485" s="15">
        <v>0.35</v>
      </c>
      <c r="M485" s="58"/>
      <c r="N485" s="58">
        <v>0.03</v>
      </c>
      <c r="O485" s="92">
        <f t="shared" si="442"/>
        <v>0</v>
      </c>
      <c r="P485" s="92" t="e">
        <f t="shared" si="387"/>
        <v>#REF!</v>
      </c>
      <c r="Q485" s="92" t="e">
        <f t="shared" si="388"/>
        <v>#REF!</v>
      </c>
      <c r="R485" s="92">
        <f t="shared" si="443"/>
        <v>0</v>
      </c>
      <c r="S485" s="92" t="e">
        <f t="shared" si="444"/>
        <v>#REF!</v>
      </c>
      <c r="T485" s="3" t="e">
        <f>#REF!</f>
        <v>#REF!</v>
      </c>
      <c r="U485" s="3" t="e">
        <f>#REF!*D485</f>
        <v>#REF!</v>
      </c>
      <c r="V485" s="3">
        <f t="shared" si="445"/>
        <v>165.6</v>
      </c>
      <c r="W485" s="37" t="e">
        <f t="shared" si="446"/>
        <v>#REF!</v>
      </c>
      <c r="X485" s="60" t="e">
        <f>#REF!</f>
        <v>#REF!</v>
      </c>
      <c r="Y485" s="37" t="e">
        <f t="shared" si="447"/>
        <v>#REF!</v>
      </c>
      <c r="Z485" s="16" t="e">
        <f t="shared" si="448"/>
        <v>#REF!</v>
      </c>
      <c r="AA485" s="36" t="e">
        <f t="shared" si="449"/>
        <v>#REF!</v>
      </c>
      <c r="AC485" s="16" t="e">
        <f t="shared" si="450"/>
        <v>#REF!</v>
      </c>
      <c r="AD485" s="3" t="e">
        <f t="shared" si="451"/>
        <v>#REF!</v>
      </c>
      <c r="AE485" s="97" t="e">
        <f t="shared" si="451"/>
        <v>#REF!</v>
      </c>
      <c r="AF485" s="97" t="e">
        <f t="shared" si="452"/>
        <v>#REF!</v>
      </c>
      <c r="AG485" s="3" t="e">
        <f t="shared" si="453"/>
        <v>#REF!</v>
      </c>
      <c r="AH485" s="16" t="e">
        <f t="shared" si="454"/>
        <v>#REF!</v>
      </c>
      <c r="AI485" s="16">
        <f t="shared" si="455"/>
        <v>2760</v>
      </c>
      <c r="AK485" s="3">
        <f t="shared" si="456"/>
        <v>1935</v>
      </c>
      <c r="AL485" s="204">
        <f t="shared" si="457"/>
        <v>1931.9999999999998</v>
      </c>
    </row>
    <row r="486" spans="1:47" ht="13.5" hidden="1" outlineLevel="1" x14ac:dyDescent="0.15">
      <c r="A486" s="26">
        <v>14036</v>
      </c>
      <c r="B486" s="20" t="s">
        <v>224</v>
      </c>
      <c r="C486" s="16">
        <v>3240</v>
      </c>
      <c r="D486" s="3">
        <v>60</v>
      </c>
      <c r="E486" s="3">
        <v>50</v>
      </c>
      <c r="F486" s="103" t="s">
        <v>141</v>
      </c>
      <c r="G486" s="104" t="s">
        <v>764</v>
      </c>
      <c r="H486" s="104" t="s">
        <v>504</v>
      </c>
      <c r="I486" s="21">
        <f t="shared" si="441"/>
        <v>17940</v>
      </c>
      <c r="J486" s="15"/>
      <c r="K486" s="15">
        <v>0.1</v>
      </c>
      <c r="L486" s="15">
        <v>0.35</v>
      </c>
      <c r="M486" s="58"/>
      <c r="N486" s="58">
        <v>0.03</v>
      </c>
      <c r="O486" s="92">
        <f t="shared" si="442"/>
        <v>0</v>
      </c>
      <c r="P486" s="92" t="e">
        <f t="shared" si="387"/>
        <v>#REF!</v>
      </c>
      <c r="Q486" s="92" t="e">
        <f t="shared" si="388"/>
        <v>#REF!</v>
      </c>
      <c r="R486" s="92">
        <f t="shared" si="443"/>
        <v>0</v>
      </c>
      <c r="S486" s="92" t="e">
        <f t="shared" si="444"/>
        <v>#REF!</v>
      </c>
      <c r="T486" s="3" t="e">
        <f>#REF!</f>
        <v>#REF!</v>
      </c>
      <c r="U486" s="3" t="e">
        <f>#REF!*D486</f>
        <v>#REF!</v>
      </c>
      <c r="V486" s="3">
        <f t="shared" si="445"/>
        <v>194.4</v>
      </c>
      <c r="W486" s="37" t="e">
        <f t="shared" si="446"/>
        <v>#REF!</v>
      </c>
      <c r="X486" s="60" t="e">
        <f>#REF!</f>
        <v>#REF!</v>
      </c>
      <c r="Y486" s="37" t="e">
        <f t="shared" si="447"/>
        <v>#REF!</v>
      </c>
      <c r="Z486" s="16" t="e">
        <f t="shared" si="448"/>
        <v>#REF!</v>
      </c>
      <c r="AA486" s="36" t="e">
        <f t="shared" si="449"/>
        <v>#REF!</v>
      </c>
      <c r="AC486" s="16" t="e">
        <f t="shared" si="450"/>
        <v>#REF!</v>
      </c>
      <c r="AD486" s="3" t="e">
        <f t="shared" si="451"/>
        <v>#REF!</v>
      </c>
      <c r="AE486" s="97" t="e">
        <f t="shared" si="451"/>
        <v>#REF!</v>
      </c>
      <c r="AF486" s="97" t="e">
        <f t="shared" si="452"/>
        <v>#REF!</v>
      </c>
      <c r="AG486" s="3" t="e">
        <f t="shared" si="453"/>
        <v>#REF!</v>
      </c>
      <c r="AH486" s="16" t="e">
        <f t="shared" si="454"/>
        <v>#REF!</v>
      </c>
      <c r="AI486" s="16">
        <f t="shared" si="455"/>
        <v>3240</v>
      </c>
      <c r="AK486" s="3">
        <f t="shared" si="456"/>
        <v>2270</v>
      </c>
      <c r="AL486" s="204">
        <f t="shared" si="457"/>
        <v>2268</v>
      </c>
    </row>
    <row r="487" spans="1:47" ht="13.5" hidden="1" outlineLevel="1" x14ac:dyDescent="0.15">
      <c r="A487" s="26">
        <v>14066</v>
      </c>
      <c r="B487" s="20" t="s">
        <v>256</v>
      </c>
      <c r="C487" s="16">
        <v>1200</v>
      </c>
      <c r="D487" s="3">
        <v>30</v>
      </c>
      <c r="E487" s="3">
        <v>20</v>
      </c>
      <c r="F487" s="103" t="s">
        <v>141</v>
      </c>
      <c r="G487" s="104" t="s">
        <v>764</v>
      </c>
      <c r="H487" s="104" t="s">
        <v>504</v>
      </c>
      <c r="I487" s="21">
        <f t="shared" si="441"/>
        <v>17940</v>
      </c>
      <c r="J487" s="15"/>
      <c r="K487" s="15">
        <v>0.1</v>
      </c>
      <c r="L487" s="15">
        <v>0.35</v>
      </c>
      <c r="M487" s="58"/>
      <c r="N487" s="58">
        <v>0.03</v>
      </c>
      <c r="O487" s="92">
        <f t="shared" si="442"/>
        <v>0</v>
      </c>
      <c r="P487" s="92" t="e">
        <f t="shared" si="387"/>
        <v>#REF!</v>
      </c>
      <c r="Q487" s="92" t="e">
        <f t="shared" si="388"/>
        <v>#REF!</v>
      </c>
      <c r="R487" s="92">
        <f t="shared" si="443"/>
        <v>0</v>
      </c>
      <c r="S487" s="92" t="e">
        <f t="shared" si="444"/>
        <v>#REF!</v>
      </c>
      <c r="T487" s="3" t="e">
        <f>#REF!</f>
        <v>#REF!</v>
      </c>
      <c r="U487" s="3" t="e">
        <f>#REF!*D487</f>
        <v>#REF!</v>
      </c>
      <c r="V487" s="3">
        <f t="shared" si="445"/>
        <v>72</v>
      </c>
      <c r="W487" s="37" t="e">
        <f t="shared" si="446"/>
        <v>#REF!</v>
      </c>
      <c r="X487" s="60" t="e">
        <f>#REF!</f>
        <v>#REF!</v>
      </c>
      <c r="Y487" s="37" t="e">
        <f t="shared" si="447"/>
        <v>#REF!</v>
      </c>
      <c r="Z487" s="16" t="e">
        <f t="shared" si="448"/>
        <v>#REF!</v>
      </c>
      <c r="AA487" s="36" t="e">
        <f t="shared" si="449"/>
        <v>#REF!</v>
      </c>
      <c r="AC487" s="16" t="e">
        <f t="shared" si="450"/>
        <v>#REF!</v>
      </c>
      <c r="AD487" s="3" t="e">
        <f t="shared" si="451"/>
        <v>#REF!</v>
      </c>
      <c r="AE487" s="97" t="e">
        <f t="shared" si="451"/>
        <v>#REF!</v>
      </c>
      <c r="AF487" s="97" t="e">
        <f t="shared" si="452"/>
        <v>#REF!</v>
      </c>
      <c r="AG487" s="3" t="e">
        <f t="shared" si="453"/>
        <v>#REF!</v>
      </c>
      <c r="AH487" s="16" t="e">
        <f t="shared" si="454"/>
        <v>#REF!</v>
      </c>
      <c r="AI487" s="16">
        <f t="shared" si="455"/>
        <v>1200</v>
      </c>
      <c r="AK487" s="3">
        <f t="shared" si="456"/>
        <v>840</v>
      </c>
      <c r="AL487" s="204">
        <f t="shared" si="457"/>
        <v>840</v>
      </c>
    </row>
    <row r="488" spans="1:47" ht="13.5" hidden="1" outlineLevel="1" x14ac:dyDescent="0.15">
      <c r="A488" s="26">
        <v>14067</v>
      </c>
      <c r="B488" s="20" t="s">
        <v>257</v>
      </c>
      <c r="C488" s="16">
        <v>3840</v>
      </c>
      <c r="D488" s="3">
        <v>50</v>
      </c>
      <c r="E488" s="3">
        <v>40</v>
      </c>
      <c r="F488" s="103" t="s">
        <v>141</v>
      </c>
      <c r="G488" s="104" t="s">
        <v>764</v>
      </c>
      <c r="H488" s="104" t="s">
        <v>504</v>
      </c>
      <c r="I488" s="21">
        <f t="shared" si="441"/>
        <v>17940</v>
      </c>
      <c r="J488" s="15"/>
      <c r="K488" s="15">
        <v>0.1</v>
      </c>
      <c r="L488" s="15">
        <v>0.35</v>
      </c>
      <c r="M488" s="58"/>
      <c r="N488" s="58">
        <v>0.03</v>
      </c>
      <c r="O488" s="92">
        <f t="shared" si="442"/>
        <v>0</v>
      </c>
      <c r="P488" s="92" t="e">
        <f t="shared" si="387"/>
        <v>#REF!</v>
      </c>
      <c r="Q488" s="92" t="e">
        <f t="shared" si="388"/>
        <v>#REF!</v>
      </c>
      <c r="R488" s="92">
        <f t="shared" si="443"/>
        <v>0</v>
      </c>
      <c r="S488" s="92" t="e">
        <f t="shared" si="444"/>
        <v>#REF!</v>
      </c>
      <c r="T488" s="3" t="e">
        <f>#REF!</f>
        <v>#REF!</v>
      </c>
      <c r="U488" s="3" t="e">
        <f>#REF!*D488</f>
        <v>#REF!</v>
      </c>
      <c r="V488" s="3">
        <f t="shared" si="445"/>
        <v>230.39999999999998</v>
      </c>
      <c r="W488" s="37" t="e">
        <f t="shared" si="446"/>
        <v>#REF!</v>
      </c>
      <c r="X488" s="60" t="e">
        <f>#REF!</f>
        <v>#REF!</v>
      </c>
      <c r="Y488" s="37" t="e">
        <f t="shared" si="447"/>
        <v>#REF!</v>
      </c>
      <c r="Z488" s="16" t="e">
        <f t="shared" si="448"/>
        <v>#REF!</v>
      </c>
      <c r="AA488" s="36" t="e">
        <f t="shared" si="449"/>
        <v>#REF!</v>
      </c>
      <c r="AC488" s="16" t="e">
        <f t="shared" si="450"/>
        <v>#REF!</v>
      </c>
      <c r="AD488" s="3" t="e">
        <f t="shared" si="451"/>
        <v>#REF!</v>
      </c>
      <c r="AE488" s="97" t="e">
        <f t="shared" si="451"/>
        <v>#REF!</v>
      </c>
      <c r="AF488" s="97" t="e">
        <f t="shared" si="452"/>
        <v>#REF!</v>
      </c>
      <c r="AG488" s="3" t="e">
        <f t="shared" si="453"/>
        <v>#REF!</v>
      </c>
      <c r="AH488" s="16" t="e">
        <f t="shared" si="454"/>
        <v>#REF!</v>
      </c>
      <c r="AI488" s="16">
        <f t="shared" si="455"/>
        <v>3840</v>
      </c>
      <c r="AK488" s="3">
        <f t="shared" si="456"/>
        <v>2690</v>
      </c>
      <c r="AL488" s="204">
        <f t="shared" si="457"/>
        <v>2688</v>
      </c>
    </row>
    <row r="489" spans="1:47" ht="13.5" hidden="1" outlineLevel="1" x14ac:dyDescent="0.15">
      <c r="A489" s="26">
        <v>14053</v>
      </c>
      <c r="B489" s="20" t="s">
        <v>225</v>
      </c>
      <c r="C489" s="16">
        <v>4200</v>
      </c>
      <c r="D489" s="3">
        <v>80</v>
      </c>
      <c r="E489" s="3">
        <v>60</v>
      </c>
      <c r="F489" s="103" t="s">
        <v>141</v>
      </c>
      <c r="G489" s="104" t="s">
        <v>764</v>
      </c>
      <c r="H489" s="104" t="s">
        <v>504</v>
      </c>
      <c r="I489" s="21">
        <f t="shared" si="441"/>
        <v>17940</v>
      </c>
      <c r="J489" s="15"/>
      <c r="K489" s="15">
        <v>0.1</v>
      </c>
      <c r="L489" s="15">
        <v>0.35</v>
      </c>
      <c r="M489" s="58"/>
      <c r="N489" s="58">
        <v>0.03</v>
      </c>
      <c r="O489" s="92">
        <f t="shared" si="442"/>
        <v>0</v>
      </c>
      <c r="P489" s="92" t="e">
        <f t="shared" si="387"/>
        <v>#REF!</v>
      </c>
      <c r="Q489" s="92" t="e">
        <f t="shared" si="388"/>
        <v>#REF!</v>
      </c>
      <c r="R489" s="92">
        <f t="shared" si="443"/>
        <v>0</v>
      </c>
      <c r="S489" s="92" t="e">
        <f t="shared" si="444"/>
        <v>#REF!</v>
      </c>
      <c r="T489" s="3" t="e">
        <f>#REF!</f>
        <v>#REF!</v>
      </c>
      <c r="U489" s="3" t="e">
        <f>#REF!*D489</f>
        <v>#REF!</v>
      </c>
      <c r="V489" s="3">
        <f t="shared" si="445"/>
        <v>252</v>
      </c>
      <c r="W489" s="37" t="e">
        <f t="shared" si="446"/>
        <v>#REF!</v>
      </c>
      <c r="X489" s="60" t="e">
        <f>#REF!</f>
        <v>#REF!</v>
      </c>
      <c r="Y489" s="37" t="e">
        <f t="shared" si="447"/>
        <v>#REF!</v>
      </c>
      <c r="Z489" s="16" t="e">
        <f t="shared" si="448"/>
        <v>#REF!</v>
      </c>
      <c r="AA489" s="36" t="e">
        <f t="shared" si="449"/>
        <v>#REF!</v>
      </c>
      <c r="AC489" s="16" t="e">
        <f t="shared" si="450"/>
        <v>#REF!</v>
      </c>
      <c r="AD489" s="3" t="e">
        <f t="shared" si="451"/>
        <v>#REF!</v>
      </c>
      <c r="AE489" s="97" t="e">
        <f t="shared" si="451"/>
        <v>#REF!</v>
      </c>
      <c r="AF489" s="97" t="e">
        <f t="shared" si="452"/>
        <v>#REF!</v>
      </c>
      <c r="AG489" s="3" t="e">
        <f t="shared" si="453"/>
        <v>#REF!</v>
      </c>
      <c r="AH489" s="16" t="e">
        <f t="shared" si="454"/>
        <v>#REF!</v>
      </c>
      <c r="AI489" s="16">
        <f t="shared" si="455"/>
        <v>4200</v>
      </c>
      <c r="AK489" s="3">
        <f t="shared" si="456"/>
        <v>2940</v>
      </c>
      <c r="AL489" s="204">
        <f t="shared" si="457"/>
        <v>2940</v>
      </c>
    </row>
    <row r="490" spans="1:47" ht="13.5" hidden="1" outlineLevel="1" x14ac:dyDescent="0.15">
      <c r="A490" s="26">
        <v>14054</v>
      </c>
      <c r="B490" s="20" t="s">
        <v>226</v>
      </c>
      <c r="C490" s="16">
        <v>1920</v>
      </c>
      <c r="D490" s="3">
        <v>40</v>
      </c>
      <c r="E490" s="3">
        <v>30</v>
      </c>
      <c r="F490" s="103" t="s">
        <v>141</v>
      </c>
      <c r="G490" s="104" t="s">
        <v>764</v>
      </c>
      <c r="H490" s="104" t="s">
        <v>504</v>
      </c>
      <c r="I490" s="21">
        <f t="shared" si="441"/>
        <v>17940</v>
      </c>
      <c r="J490" s="15"/>
      <c r="K490" s="15">
        <v>0.1</v>
      </c>
      <c r="L490" s="15">
        <v>0.35</v>
      </c>
      <c r="M490" s="58"/>
      <c r="N490" s="58">
        <v>0.03</v>
      </c>
      <c r="O490" s="92">
        <f t="shared" si="442"/>
        <v>0</v>
      </c>
      <c r="P490" s="92" t="e">
        <f t="shared" si="387"/>
        <v>#REF!</v>
      </c>
      <c r="Q490" s="92" t="e">
        <f t="shared" si="388"/>
        <v>#REF!</v>
      </c>
      <c r="R490" s="92">
        <f t="shared" si="443"/>
        <v>0</v>
      </c>
      <c r="S490" s="92" t="e">
        <f t="shared" si="444"/>
        <v>#REF!</v>
      </c>
      <c r="T490" s="3" t="e">
        <f>#REF!</f>
        <v>#REF!</v>
      </c>
      <c r="U490" s="3" t="e">
        <f>#REF!*D490</f>
        <v>#REF!</v>
      </c>
      <c r="V490" s="3">
        <f t="shared" si="445"/>
        <v>115.19999999999999</v>
      </c>
      <c r="W490" s="37" t="e">
        <f t="shared" si="446"/>
        <v>#REF!</v>
      </c>
      <c r="X490" s="60" t="e">
        <f>#REF!</f>
        <v>#REF!</v>
      </c>
      <c r="Y490" s="37" t="e">
        <f t="shared" si="447"/>
        <v>#REF!</v>
      </c>
      <c r="Z490" s="16" t="e">
        <f t="shared" si="448"/>
        <v>#REF!</v>
      </c>
      <c r="AA490" s="36" t="e">
        <f t="shared" si="449"/>
        <v>#REF!</v>
      </c>
      <c r="AC490" s="16" t="e">
        <f t="shared" si="450"/>
        <v>#REF!</v>
      </c>
      <c r="AD490" s="3" t="e">
        <f t="shared" si="451"/>
        <v>#REF!</v>
      </c>
      <c r="AE490" s="97" t="e">
        <f t="shared" si="451"/>
        <v>#REF!</v>
      </c>
      <c r="AF490" s="97" t="e">
        <f t="shared" si="452"/>
        <v>#REF!</v>
      </c>
      <c r="AG490" s="3" t="e">
        <f t="shared" si="453"/>
        <v>#REF!</v>
      </c>
      <c r="AH490" s="16" t="e">
        <f t="shared" si="454"/>
        <v>#REF!</v>
      </c>
      <c r="AI490" s="16">
        <f t="shared" si="455"/>
        <v>1920</v>
      </c>
      <c r="AK490" s="3">
        <f t="shared" si="456"/>
        <v>1345</v>
      </c>
      <c r="AL490" s="204">
        <f t="shared" si="457"/>
        <v>1344</v>
      </c>
    </row>
    <row r="491" spans="1:47" s="12" customFormat="1" ht="13.5" hidden="1" outlineLevel="1" x14ac:dyDescent="0.15">
      <c r="A491" s="26">
        <v>14079</v>
      </c>
      <c r="B491" s="20" t="s">
        <v>386</v>
      </c>
      <c r="C491" s="16">
        <v>1500</v>
      </c>
      <c r="D491" s="3">
        <v>25</v>
      </c>
      <c r="E491" s="3">
        <v>15</v>
      </c>
      <c r="F491" s="103" t="s">
        <v>141</v>
      </c>
      <c r="G491" s="104" t="s">
        <v>764</v>
      </c>
      <c r="H491" s="104" t="s">
        <v>504</v>
      </c>
      <c r="I491" s="21">
        <f t="shared" si="441"/>
        <v>17940</v>
      </c>
      <c r="J491" s="15"/>
      <c r="K491" s="15">
        <v>0.1</v>
      </c>
      <c r="L491" s="15">
        <v>0.35</v>
      </c>
      <c r="M491" s="58"/>
      <c r="N491" s="58">
        <v>0.03</v>
      </c>
      <c r="O491" s="92">
        <f t="shared" si="442"/>
        <v>0</v>
      </c>
      <c r="P491" s="92" t="e">
        <f t="shared" si="387"/>
        <v>#REF!</v>
      </c>
      <c r="Q491" s="92" t="e">
        <f t="shared" si="388"/>
        <v>#REF!</v>
      </c>
      <c r="R491" s="92">
        <f t="shared" si="443"/>
        <v>0</v>
      </c>
      <c r="S491" s="92" t="e">
        <f t="shared" si="444"/>
        <v>#REF!</v>
      </c>
      <c r="T491" s="3" t="e">
        <f>#REF!</f>
        <v>#REF!</v>
      </c>
      <c r="U491" s="3" t="e">
        <f>#REF!*D491</f>
        <v>#REF!</v>
      </c>
      <c r="V491" s="3">
        <f t="shared" si="445"/>
        <v>90</v>
      </c>
      <c r="W491" s="37" t="e">
        <f t="shared" si="446"/>
        <v>#REF!</v>
      </c>
      <c r="X491" s="60" t="e">
        <f>#REF!</f>
        <v>#REF!</v>
      </c>
      <c r="Y491" s="37" t="e">
        <f t="shared" si="447"/>
        <v>#REF!</v>
      </c>
      <c r="Z491" s="16" t="e">
        <f t="shared" si="448"/>
        <v>#REF!</v>
      </c>
      <c r="AA491" s="36" t="e">
        <f t="shared" si="449"/>
        <v>#REF!</v>
      </c>
      <c r="AB491" s="49"/>
      <c r="AC491" s="16" t="e">
        <f t="shared" si="450"/>
        <v>#REF!</v>
      </c>
      <c r="AD491" s="3" t="e">
        <f t="shared" si="451"/>
        <v>#REF!</v>
      </c>
      <c r="AE491" s="97" t="e">
        <f t="shared" si="451"/>
        <v>#REF!</v>
      </c>
      <c r="AF491" s="97" t="e">
        <f t="shared" si="452"/>
        <v>#REF!</v>
      </c>
      <c r="AG491" s="3" t="e">
        <f t="shared" si="453"/>
        <v>#REF!</v>
      </c>
      <c r="AH491" s="16" t="e">
        <f t="shared" si="454"/>
        <v>#REF!</v>
      </c>
      <c r="AI491" s="16">
        <f t="shared" si="455"/>
        <v>1500</v>
      </c>
      <c r="AK491" s="3">
        <f t="shared" si="456"/>
        <v>1050</v>
      </c>
      <c r="AL491" s="204">
        <f t="shared" si="457"/>
        <v>1050</v>
      </c>
      <c r="AM491" s="180"/>
      <c r="AN491" s="180"/>
      <c r="AO491" s="182"/>
      <c r="AQ491" s="177"/>
      <c r="AR491" s="185"/>
      <c r="AT491" s="177"/>
      <c r="AU491" s="185"/>
    </row>
    <row r="492" spans="1:47" ht="13.5" hidden="1" x14ac:dyDescent="0.15">
      <c r="A492" s="25">
        <v>16000</v>
      </c>
      <c r="B492" s="25" t="s">
        <v>129</v>
      </c>
      <c r="C492" s="56"/>
      <c r="D492" s="56"/>
      <c r="E492" s="56"/>
      <c r="F492" s="128"/>
      <c r="G492" s="137"/>
      <c r="H492" s="137"/>
      <c r="I492" s="5"/>
      <c r="J492" s="6"/>
      <c r="K492" s="7"/>
      <c r="L492" s="7"/>
      <c r="M492" s="7"/>
      <c r="N492" s="7"/>
      <c r="O492" s="8"/>
      <c r="P492" s="8"/>
      <c r="Q492" s="8"/>
      <c r="R492" s="8"/>
      <c r="S492" s="8"/>
      <c r="T492" s="6"/>
      <c r="U492" s="6"/>
      <c r="V492" s="6"/>
      <c r="W492" s="5"/>
      <c r="X492" s="5"/>
      <c r="Y492" s="5"/>
      <c r="Z492" s="5"/>
      <c r="AA492" s="10"/>
      <c r="AB492" s="11"/>
      <c r="AC492" s="56"/>
      <c r="AD492" s="56"/>
      <c r="AE492" s="116"/>
      <c r="AF492" s="116"/>
      <c r="AG492" s="18"/>
      <c r="AH492" s="56"/>
      <c r="AI492" s="56"/>
      <c r="AK492" s="5"/>
      <c r="AL492" s="204"/>
    </row>
    <row r="493" spans="1:47" ht="13.5" hidden="1" outlineLevel="1" collapsed="1" x14ac:dyDescent="0.15">
      <c r="A493" s="26">
        <v>16013</v>
      </c>
      <c r="B493" s="20" t="s">
        <v>177</v>
      </c>
      <c r="C493" s="16">
        <v>220</v>
      </c>
      <c r="D493" s="3">
        <v>15</v>
      </c>
      <c r="E493" s="3"/>
      <c r="F493" s="102"/>
      <c r="G493" s="104">
        <v>111</v>
      </c>
      <c r="H493" s="104" t="s">
        <v>179</v>
      </c>
      <c r="I493" s="21">
        <f>((247*12)+(52*7)+(52*5))*60/12</f>
        <v>17940</v>
      </c>
      <c r="J493" s="3">
        <v>28500</v>
      </c>
      <c r="K493" s="15">
        <v>0.15</v>
      </c>
      <c r="L493" s="15"/>
      <c r="M493" s="58"/>
      <c r="N493" s="58">
        <v>0.03</v>
      </c>
      <c r="O493" s="92">
        <f>J493/I493*D493</f>
        <v>23.829431438127092</v>
      </c>
      <c r="P493" s="92" t="e">
        <f t="shared" si="387"/>
        <v>#REF!</v>
      </c>
      <c r="Q493" s="92" t="e">
        <f t="shared" si="388"/>
        <v>#REF!</v>
      </c>
      <c r="R493" s="92">
        <f>(C493*M493)</f>
        <v>0</v>
      </c>
      <c r="S493" s="92" t="e">
        <f>(C493-T493-U493)*N493</f>
        <v>#REF!</v>
      </c>
      <c r="T493" s="3" t="e">
        <f>#REF!</f>
        <v>#REF!</v>
      </c>
      <c r="U493" s="3" t="e">
        <f>#REF!*D493</f>
        <v>#REF!</v>
      </c>
      <c r="V493" s="3">
        <f>C493*0.06</f>
        <v>13.2</v>
      </c>
      <c r="W493" s="37" t="e">
        <f>SUM(O493:V493)</f>
        <v>#REF!</v>
      </c>
      <c r="X493" s="60" t="e">
        <f>#REF!</f>
        <v>#REF!</v>
      </c>
      <c r="Y493" s="37" t="e">
        <f t="shared" ref="Y493" si="458">O493*X493</f>
        <v>#REF!</v>
      </c>
      <c r="Z493" s="16" t="e">
        <f>W493+Y493</f>
        <v>#REF!</v>
      </c>
      <c r="AA493" s="36" t="e">
        <f>(C493-Z493)/Z493</f>
        <v>#REF!</v>
      </c>
      <c r="AB493" s="49" t="s">
        <v>889</v>
      </c>
      <c r="AC493" s="16" t="e">
        <f>AD493+AE493+AF493</f>
        <v>#REF!</v>
      </c>
      <c r="AD493" s="3" t="e">
        <f>T493</f>
        <v>#REF!</v>
      </c>
      <c r="AE493" s="97" t="e">
        <f>U493</f>
        <v>#REF!</v>
      </c>
      <c r="AF493" s="97" t="e">
        <f>(C493-Z493)*0.15</f>
        <v>#REF!</v>
      </c>
      <c r="AG493" s="3" t="e">
        <f>AE493+AF493</f>
        <v>#REF!</v>
      </c>
      <c r="AH493" s="16" t="e">
        <f>AI493-AC493</f>
        <v>#REF!</v>
      </c>
      <c r="AI493" s="16">
        <f>C493</f>
        <v>220</v>
      </c>
      <c r="AK493" s="3">
        <f>CEILING(AL493,5)</f>
        <v>155</v>
      </c>
      <c r="AL493" s="204">
        <f>C493*0.7</f>
        <v>154</v>
      </c>
      <c r="AM493" s="46" t="s">
        <v>855</v>
      </c>
    </row>
    <row r="494" spans="1:47" ht="13.5" hidden="1" x14ac:dyDescent="0.15">
      <c r="A494" s="25">
        <v>18000</v>
      </c>
      <c r="B494" s="25" t="s">
        <v>271</v>
      </c>
      <c r="C494" s="56"/>
      <c r="D494" s="56"/>
      <c r="E494" s="56"/>
      <c r="F494" s="128"/>
      <c r="G494" s="137"/>
      <c r="H494" s="137"/>
      <c r="I494" s="5"/>
      <c r="J494" s="6"/>
      <c r="K494" s="7"/>
      <c r="L494" s="7"/>
      <c r="M494" s="7"/>
      <c r="N494" s="7"/>
      <c r="O494" s="8"/>
      <c r="P494" s="8"/>
      <c r="Q494" s="8"/>
      <c r="R494" s="8"/>
      <c r="S494" s="8"/>
      <c r="T494" s="6"/>
      <c r="U494" s="6"/>
      <c r="V494" s="6"/>
      <c r="W494" s="5"/>
      <c r="X494" s="5"/>
      <c r="Y494" s="5"/>
      <c r="Z494" s="5"/>
      <c r="AA494" s="10"/>
      <c r="AB494" s="11"/>
      <c r="AC494" s="56"/>
      <c r="AD494" s="56"/>
      <c r="AE494" s="116"/>
      <c r="AF494" s="116"/>
      <c r="AG494" s="18"/>
      <c r="AH494" s="56"/>
      <c r="AI494" s="56"/>
      <c r="AK494" s="5"/>
      <c r="AL494" s="204"/>
    </row>
    <row r="495" spans="1:47" ht="13.5" hidden="1" outlineLevel="1" x14ac:dyDescent="0.15">
      <c r="A495" s="26">
        <v>18001</v>
      </c>
      <c r="B495" s="20" t="s">
        <v>216</v>
      </c>
      <c r="C495" s="16">
        <v>850</v>
      </c>
      <c r="D495" s="3">
        <v>40</v>
      </c>
      <c r="E495" s="3"/>
      <c r="F495" s="102"/>
      <c r="G495" s="104">
        <v>104</v>
      </c>
      <c r="H495" s="104" t="s">
        <v>853</v>
      </c>
      <c r="I495" s="21">
        <f t="shared" ref="I495:I507" si="459">((247*12)+(52*7)+(52*5))*60/12</f>
        <v>17940</v>
      </c>
      <c r="J495" s="3">
        <v>0</v>
      </c>
      <c r="K495" s="15">
        <v>0.15</v>
      </c>
      <c r="L495" s="15">
        <v>0.35</v>
      </c>
      <c r="M495" s="58"/>
      <c r="N495" s="58">
        <v>0.03</v>
      </c>
      <c r="O495" s="92">
        <f t="shared" ref="O495:O507" si="460">J495/I495*D495</f>
        <v>0</v>
      </c>
      <c r="P495" s="92" t="e">
        <f t="shared" si="387"/>
        <v>#REF!</v>
      </c>
      <c r="Q495" s="92" t="e">
        <f t="shared" si="388"/>
        <v>#REF!</v>
      </c>
      <c r="R495" s="92">
        <f t="shared" ref="R495:R507" si="461">(C495*M495)</f>
        <v>0</v>
      </c>
      <c r="S495" s="92" t="e">
        <f t="shared" ref="S495:S507" si="462">(C495-T495-U495)*N495</f>
        <v>#REF!</v>
      </c>
      <c r="T495" s="3" t="e">
        <f>#REF!</f>
        <v>#REF!</v>
      </c>
      <c r="U495" s="3" t="e">
        <f>#REF!*D495</f>
        <v>#REF!</v>
      </c>
      <c r="V495" s="3">
        <f t="shared" ref="V495:V504" si="463">C495*0.06</f>
        <v>51</v>
      </c>
      <c r="W495" s="37" t="e">
        <f t="shared" ref="W495:W507" si="464">SUM(O495:V495)</f>
        <v>#REF!</v>
      </c>
      <c r="X495" s="60" t="e">
        <f>#REF!</f>
        <v>#REF!</v>
      </c>
      <c r="Y495" s="37" t="e">
        <f t="shared" ref="Y495:Y504" si="465">21000/I495*D495*X495</f>
        <v>#REF!</v>
      </c>
      <c r="Z495" s="16" t="e">
        <f t="shared" ref="Z495:Z507" si="466">W495+Y495</f>
        <v>#REF!</v>
      </c>
      <c r="AA495" s="36" t="e">
        <f t="shared" ref="AA495:AA507" si="467">(C495-Z495)/Z495</f>
        <v>#REF!</v>
      </c>
      <c r="AC495" s="16" t="e">
        <f t="shared" ref="AC495:AC507" si="468">AD495+AE495+AF495</f>
        <v>#REF!</v>
      </c>
      <c r="AD495" s="3" t="e">
        <f t="shared" ref="AD495:AE507" si="469">T495</f>
        <v>#REF!</v>
      </c>
      <c r="AE495" s="97" t="e">
        <f t="shared" si="469"/>
        <v>#REF!</v>
      </c>
      <c r="AF495" s="97" t="e">
        <f t="shared" ref="AF495:AF507" si="470">(C495-Z495)*0.15</f>
        <v>#REF!</v>
      </c>
      <c r="AG495" s="3" t="e">
        <f t="shared" ref="AG495:AG507" si="471">AE495+AF495</f>
        <v>#REF!</v>
      </c>
      <c r="AH495" s="16" t="e">
        <f t="shared" ref="AH495:AH507" si="472">AI495-AC495</f>
        <v>#REF!</v>
      </c>
      <c r="AI495" s="16">
        <f t="shared" ref="AI495:AI507" si="473">C495</f>
        <v>850</v>
      </c>
      <c r="AK495" s="3">
        <f t="shared" ref="AK495:AK496" si="474">CEILING(AL495,5)</f>
        <v>595</v>
      </c>
      <c r="AL495" s="204">
        <f t="shared" ref="AL495:AL496" si="475">C495*0.7</f>
        <v>595</v>
      </c>
    </row>
    <row r="496" spans="1:47" ht="13.5" hidden="1" outlineLevel="1" x14ac:dyDescent="0.15">
      <c r="A496" s="26">
        <v>18002</v>
      </c>
      <c r="B496" s="20" t="s">
        <v>217</v>
      </c>
      <c r="C496" s="16">
        <v>1400</v>
      </c>
      <c r="D496" s="3">
        <v>70</v>
      </c>
      <c r="E496" s="3"/>
      <c r="F496" s="102"/>
      <c r="G496" s="104">
        <v>104</v>
      </c>
      <c r="H496" s="104" t="s">
        <v>853</v>
      </c>
      <c r="I496" s="21">
        <f t="shared" si="459"/>
        <v>17940</v>
      </c>
      <c r="J496" s="3">
        <v>0</v>
      </c>
      <c r="K496" s="15">
        <v>0.15</v>
      </c>
      <c r="L496" s="15">
        <v>0.35</v>
      </c>
      <c r="M496" s="58"/>
      <c r="N496" s="58">
        <v>0.03</v>
      </c>
      <c r="O496" s="92">
        <f t="shared" si="460"/>
        <v>0</v>
      </c>
      <c r="P496" s="92" t="e">
        <f t="shared" si="387"/>
        <v>#REF!</v>
      </c>
      <c r="Q496" s="92" t="e">
        <f t="shared" si="388"/>
        <v>#REF!</v>
      </c>
      <c r="R496" s="92">
        <f t="shared" si="461"/>
        <v>0</v>
      </c>
      <c r="S496" s="92" t="e">
        <f t="shared" si="462"/>
        <v>#REF!</v>
      </c>
      <c r="T496" s="3" t="e">
        <f>#REF!</f>
        <v>#REF!</v>
      </c>
      <c r="U496" s="3" t="e">
        <f>#REF!*D496</f>
        <v>#REF!</v>
      </c>
      <c r="V496" s="3">
        <f t="shared" si="463"/>
        <v>84</v>
      </c>
      <c r="W496" s="37" t="e">
        <f t="shared" si="464"/>
        <v>#REF!</v>
      </c>
      <c r="X496" s="60" t="e">
        <f>#REF!</f>
        <v>#REF!</v>
      </c>
      <c r="Y496" s="37" t="e">
        <f t="shared" si="465"/>
        <v>#REF!</v>
      </c>
      <c r="Z496" s="16" t="e">
        <f t="shared" si="466"/>
        <v>#REF!</v>
      </c>
      <c r="AA496" s="36" t="e">
        <f t="shared" si="467"/>
        <v>#REF!</v>
      </c>
      <c r="AC496" s="16" t="e">
        <f t="shared" si="468"/>
        <v>#REF!</v>
      </c>
      <c r="AD496" s="3" t="e">
        <f t="shared" si="469"/>
        <v>#REF!</v>
      </c>
      <c r="AE496" s="97" t="e">
        <f t="shared" si="469"/>
        <v>#REF!</v>
      </c>
      <c r="AF496" s="97" t="e">
        <f t="shared" si="470"/>
        <v>#REF!</v>
      </c>
      <c r="AG496" s="3" t="e">
        <f t="shared" si="471"/>
        <v>#REF!</v>
      </c>
      <c r="AH496" s="16" t="e">
        <f t="shared" si="472"/>
        <v>#REF!</v>
      </c>
      <c r="AI496" s="16">
        <f t="shared" si="473"/>
        <v>1400</v>
      </c>
      <c r="AK496" s="3">
        <f t="shared" si="474"/>
        <v>980</v>
      </c>
      <c r="AL496" s="204">
        <f t="shared" si="475"/>
        <v>979.99999999999989</v>
      </c>
    </row>
    <row r="497" spans="1:47" ht="13.5" hidden="1" outlineLevel="1" x14ac:dyDescent="0.15">
      <c r="A497" s="26">
        <v>18003</v>
      </c>
      <c r="B497" s="20" t="s">
        <v>232</v>
      </c>
      <c r="C497" s="16">
        <v>600</v>
      </c>
      <c r="D497" s="3">
        <v>40</v>
      </c>
      <c r="E497" s="3"/>
      <c r="F497" s="102"/>
      <c r="G497" s="104">
        <v>104</v>
      </c>
      <c r="H497" s="104" t="s">
        <v>853</v>
      </c>
      <c r="I497" s="21">
        <f t="shared" si="459"/>
        <v>17940</v>
      </c>
      <c r="J497" s="3">
        <v>0</v>
      </c>
      <c r="K497" s="15"/>
      <c r="L497" s="15">
        <v>0.35</v>
      </c>
      <c r="M497" s="58"/>
      <c r="N497" s="58">
        <v>0.02</v>
      </c>
      <c r="O497" s="92">
        <f t="shared" si="460"/>
        <v>0</v>
      </c>
      <c r="P497" s="92" t="e">
        <f t="shared" si="387"/>
        <v>#REF!</v>
      </c>
      <c r="Q497" s="92" t="e">
        <f t="shared" si="388"/>
        <v>#REF!</v>
      </c>
      <c r="R497" s="92">
        <f t="shared" si="461"/>
        <v>0</v>
      </c>
      <c r="S497" s="92" t="e">
        <f t="shared" si="462"/>
        <v>#REF!</v>
      </c>
      <c r="T497" s="3" t="e">
        <f>#REF!</f>
        <v>#REF!</v>
      </c>
      <c r="U497" s="3" t="e">
        <f>#REF!*D497</f>
        <v>#REF!</v>
      </c>
      <c r="V497" s="3">
        <f t="shared" si="463"/>
        <v>36</v>
      </c>
      <c r="W497" s="37" t="e">
        <f t="shared" si="464"/>
        <v>#REF!</v>
      </c>
      <c r="X497" s="60" t="e">
        <f>#REF!</f>
        <v>#REF!</v>
      </c>
      <c r="Y497" s="37" t="e">
        <f t="shared" si="465"/>
        <v>#REF!</v>
      </c>
      <c r="Z497" s="16" t="e">
        <f t="shared" si="466"/>
        <v>#REF!</v>
      </c>
      <c r="AA497" s="36" t="e">
        <f t="shared" si="467"/>
        <v>#REF!</v>
      </c>
      <c r="AC497" s="16" t="e">
        <f t="shared" si="468"/>
        <v>#REF!</v>
      </c>
      <c r="AD497" s="3" t="e">
        <f t="shared" si="469"/>
        <v>#REF!</v>
      </c>
      <c r="AE497" s="97" t="e">
        <f t="shared" si="469"/>
        <v>#REF!</v>
      </c>
      <c r="AF497" s="97" t="e">
        <f t="shared" si="470"/>
        <v>#REF!</v>
      </c>
      <c r="AG497" s="3" t="e">
        <f t="shared" si="471"/>
        <v>#REF!</v>
      </c>
      <c r="AH497" s="16" t="e">
        <f t="shared" si="472"/>
        <v>#REF!</v>
      </c>
      <c r="AI497" s="16">
        <f t="shared" si="473"/>
        <v>600</v>
      </c>
      <c r="AK497" s="3" t="s">
        <v>40</v>
      </c>
      <c r="AL497" s="204"/>
    </row>
    <row r="498" spans="1:47" ht="13.5" hidden="1" outlineLevel="1" x14ac:dyDescent="0.15">
      <c r="A498" s="26">
        <v>18004</v>
      </c>
      <c r="B498" s="20" t="s">
        <v>233</v>
      </c>
      <c r="C498" s="16">
        <v>1050</v>
      </c>
      <c r="D498" s="3">
        <v>70</v>
      </c>
      <c r="E498" s="3"/>
      <c r="F498" s="102"/>
      <c r="G498" s="104">
        <v>104</v>
      </c>
      <c r="H498" s="104" t="s">
        <v>853</v>
      </c>
      <c r="I498" s="21">
        <f t="shared" si="459"/>
        <v>17940</v>
      </c>
      <c r="J498" s="3">
        <v>0</v>
      </c>
      <c r="K498" s="15"/>
      <c r="L498" s="15">
        <v>0.35</v>
      </c>
      <c r="M498" s="58"/>
      <c r="N498" s="58">
        <v>0.02</v>
      </c>
      <c r="O498" s="92">
        <f t="shared" si="460"/>
        <v>0</v>
      </c>
      <c r="P498" s="92" t="e">
        <f t="shared" si="387"/>
        <v>#REF!</v>
      </c>
      <c r="Q498" s="92" t="e">
        <f t="shared" si="388"/>
        <v>#REF!</v>
      </c>
      <c r="R498" s="92">
        <f t="shared" si="461"/>
        <v>0</v>
      </c>
      <c r="S498" s="92" t="e">
        <f t="shared" si="462"/>
        <v>#REF!</v>
      </c>
      <c r="T498" s="3" t="e">
        <f>#REF!</f>
        <v>#REF!</v>
      </c>
      <c r="U498" s="3" t="e">
        <f>#REF!*D498</f>
        <v>#REF!</v>
      </c>
      <c r="V498" s="3">
        <f t="shared" si="463"/>
        <v>63</v>
      </c>
      <c r="W498" s="37" t="e">
        <f t="shared" si="464"/>
        <v>#REF!</v>
      </c>
      <c r="X498" s="60" t="e">
        <f>#REF!</f>
        <v>#REF!</v>
      </c>
      <c r="Y498" s="37" t="e">
        <f t="shared" si="465"/>
        <v>#REF!</v>
      </c>
      <c r="Z498" s="16" t="e">
        <f t="shared" si="466"/>
        <v>#REF!</v>
      </c>
      <c r="AA498" s="36" t="e">
        <f t="shared" si="467"/>
        <v>#REF!</v>
      </c>
      <c r="AC498" s="16" t="e">
        <f t="shared" si="468"/>
        <v>#REF!</v>
      </c>
      <c r="AD498" s="3" t="e">
        <f t="shared" si="469"/>
        <v>#REF!</v>
      </c>
      <c r="AE498" s="97" t="e">
        <f t="shared" si="469"/>
        <v>#REF!</v>
      </c>
      <c r="AF498" s="97" t="e">
        <f t="shared" si="470"/>
        <v>#REF!</v>
      </c>
      <c r="AG498" s="3" t="e">
        <f t="shared" si="471"/>
        <v>#REF!</v>
      </c>
      <c r="AH498" s="16" t="e">
        <f t="shared" si="472"/>
        <v>#REF!</v>
      </c>
      <c r="AI498" s="16">
        <f t="shared" si="473"/>
        <v>1050</v>
      </c>
      <c r="AK498" s="3" t="s">
        <v>40</v>
      </c>
      <c r="AL498" s="204"/>
    </row>
    <row r="499" spans="1:47" s="120" customFormat="1" ht="25.5" hidden="1" outlineLevel="1" x14ac:dyDescent="0.15">
      <c r="A499" s="26">
        <v>18005</v>
      </c>
      <c r="B499" s="20" t="s">
        <v>268</v>
      </c>
      <c r="C499" s="16">
        <v>960</v>
      </c>
      <c r="D499" s="158">
        <v>30</v>
      </c>
      <c r="E499" s="147"/>
      <c r="F499" s="148"/>
      <c r="G499" s="149">
        <v>104</v>
      </c>
      <c r="H499" s="149" t="s">
        <v>264</v>
      </c>
      <c r="I499" s="150">
        <f t="shared" si="459"/>
        <v>17940</v>
      </c>
      <c r="J499" s="147">
        <v>0</v>
      </c>
      <c r="K499" s="151"/>
      <c r="L499" s="151">
        <v>0.4</v>
      </c>
      <c r="M499" s="152"/>
      <c r="N499" s="152">
        <v>0.03</v>
      </c>
      <c r="O499" s="153">
        <f t="shared" si="460"/>
        <v>0</v>
      </c>
      <c r="P499" s="153" t="e">
        <f t="shared" si="387"/>
        <v>#REF!</v>
      </c>
      <c r="Q499" s="153" t="e">
        <f t="shared" si="388"/>
        <v>#REF!</v>
      </c>
      <c r="R499" s="153">
        <f t="shared" si="461"/>
        <v>0</v>
      </c>
      <c r="S499" s="153" t="e">
        <f t="shared" si="462"/>
        <v>#REF!</v>
      </c>
      <c r="T499" s="147" t="e">
        <f>#REF!</f>
        <v>#REF!</v>
      </c>
      <c r="U499" s="147" t="e">
        <f>#REF!*D499</f>
        <v>#REF!</v>
      </c>
      <c r="V499" s="147">
        <f t="shared" si="463"/>
        <v>57.599999999999994</v>
      </c>
      <c r="W499" s="154" t="e">
        <f t="shared" si="464"/>
        <v>#REF!</v>
      </c>
      <c r="X499" s="155" t="e">
        <f>#REF!</f>
        <v>#REF!</v>
      </c>
      <c r="Y499" s="154" t="e">
        <f t="shared" si="465"/>
        <v>#REF!</v>
      </c>
      <c r="Z499" s="146" t="e">
        <f t="shared" si="466"/>
        <v>#REF!</v>
      </c>
      <c r="AA499" s="156" t="e">
        <f t="shared" si="467"/>
        <v>#REF!</v>
      </c>
      <c r="AB499" s="157"/>
      <c r="AC499" s="146" t="e">
        <f t="shared" si="468"/>
        <v>#REF!</v>
      </c>
      <c r="AD499" s="147" t="e">
        <f t="shared" si="469"/>
        <v>#REF!</v>
      </c>
      <c r="AE499" s="97" t="e">
        <f t="shared" si="469"/>
        <v>#REF!</v>
      </c>
      <c r="AF499" s="97" t="e">
        <f t="shared" si="470"/>
        <v>#REF!</v>
      </c>
      <c r="AG499" s="147" t="e">
        <f t="shared" si="471"/>
        <v>#REF!</v>
      </c>
      <c r="AH499" s="146" t="e">
        <f t="shared" si="472"/>
        <v>#REF!</v>
      </c>
      <c r="AI499" s="146">
        <f t="shared" si="473"/>
        <v>960</v>
      </c>
      <c r="AK499" s="3">
        <f t="shared" ref="AK499:AK504" si="476">CEILING(AL499,5)</f>
        <v>675</v>
      </c>
      <c r="AL499" s="204">
        <f t="shared" ref="AL499:AL504" si="477">C499*0.7</f>
        <v>672</v>
      </c>
      <c r="AM499" s="176" t="s">
        <v>861</v>
      </c>
      <c r="AN499" s="176"/>
      <c r="AQ499" s="173"/>
      <c r="AR499" s="167"/>
      <c r="AT499" s="173"/>
      <c r="AU499" s="167"/>
    </row>
    <row r="500" spans="1:47" ht="13.5" hidden="1" outlineLevel="1" x14ac:dyDescent="0.15">
      <c r="A500" s="26">
        <v>18006</v>
      </c>
      <c r="B500" s="20" t="s">
        <v>273</v>
      </c>
      <c r="C500" s="16">
        <v>300</v>
      </c>
      <c r="D500" s="63">
        <v>15</v>
      </c>
      <c r="E500" s="3">
        <v>2</v>
      </c>
      <c r="F500" s="103" t="s">
        <v>347</v>
      </c>
      <c r="G500" s="104">
        <v>104</v>
      </c>
      <c r="H500" s="104" t="s">
        <v>264</v>
      </c>
      <c r="I500" s="21">
        <f t="shared" si="459"/>
        <v>17940</v>
      </c>
      <c r="J500" s="3">
        <v>0</v>
      </c>
      <c r="K500" s="15"/>
      <c r="L500" s="151">
        <v>0.4</v>
      </c>
      <c r="M500" s="58"/>
      <c r="N500" s="58">
        <v>0.03</v>
      </c>
      <c r="O500" s="92">
        <f t="shared" si="460"/>
        <v>0</v>
      </c>
      <c r="P500" s="92" t="e">
        <f t="shared" si="387"/>
        <v>#REF!</v>
      </c>
      <c r="Q500" s="92" t="e">
        <f t="shared" si="388"/>
        <v>#REF!</v>
      </c>
      <c r="R500" s="92">
        <f t="shared" si="461"/>
        <v>0</v>
      </c>
      <c r="S500" s="92" t="e">
        <f t="shared" si="462"/>
        <v>#REF!</v>
      </c>
      <c r="T500" s="3" t="e">
        <f>#REF!</f>
        <v>#REF!</v>
      </c>
      <c r="U500" s="3" t="e">
        <f>#REF!*D500</f>
        <v>#REF!</v>
      </c>
      <c r="V500" s="3">
        <f t="shared" si="463"/>
        <v>18</v>
      </c>
      <c r="W500" s="37" t="e">
        <f t="shared" si="464"/>
        <v>#REF!</v>
      </c>
      <c r="X500" s="60" t="e">
        <f>#REF!</f>
        <v>#REF!</v>
      </c>
      <c r="Y500" s="37" t="e">
        <f t="shared" si="465"/>
        <v>#REF!</v>
      </c>
      <c r="Z500" s="16" t="e">
        <f t="shared" si="466"/>
        <v>#REF!</v>
      </c>
      <c r="AA500" s="36" t="e">
        <f t="shared" si="467"/>
        <v>#REF!</v>
      </c>
      <c r="AC500" s="16" t="e">
        <f t="shared" si="468"/>
        <v>#REF!</v>
      </c>
      <c r="AD500" s="3" t="e">
        <f t="shared" si="469"/>
        <v>#REF!</v>
      </c>
      <c r="AE500" s="97" t="e">
        <f t="shared" si="469"/>
        <v>#REF!</v>
      </c>
      <c r="AF500" s="97" t="e">
        <f t="shared" si="470"/>
        <v>#REF!</v>
      </c>
      <c r="AG500" s="3" t="e">
        <f t="shared" si="471"/>
        <v>#REF!</v>
      </c>
      <c r="AH500" s="16" t="e">
        <f t="shared" si="472"/>
        <v>#REF!</v>
      </c>
      <c r="AI500" s="16">
        <f t="shared" si="473"/>
        <v>300</v>
      </c>
      <c r="AK500" s="3">
        <f t="shared" si="476"/>
        <v>210</v>
      </c>
      <c r="AL500" s="204">
        <f t="shared" si="477"/>
        <v>210</v>
      </c>
    </row>
    <row r="501" spans="1:47" ht="38.25" hidden="1" outlineLevel="1" x14ac:dyDescent="0.15">
      <c r="A501" s="26">
        <v>18007</v>
      </c>
      <c r="B501" s="20" t="s">
        <v>265</v>
      </c>
      <c r="C501" s="16">
        <v>600</v>
      </c>
      <c r="D501" s="63">
        <v>30</v>
      </c>
      <c r="E501" s="3"/>
      <c r="F501" s="103"/>
      <c r="G501" s="104">
        <v>104</v>
      </c>
      <c r="H501" s="104" t="s">
        <v>264</v>
      </c>
      <c r="I501" s="21">
        <f t="shared" si="459"/>
        <v>17940</v>
      </c>
      <c r="J501" s="3">
        <v>0</v>
      </c>
      <c r="K501" s="15"/>
      <c r="L501" s="151">
        <v>0.4</v>
      </c>
      <c r="M501" s="58"/>
      <c r="N501" s="58">
        <v>0.03</v>
      </c>
      <c r="O501" s="92">
        <f t="shared" si="460"/>
        <v>0</v>
      </c>
      <c r="P501" s="92" t="e">
        <f t="shared" si="387"/>
        <v>#REF!</v>
      </c>
      <c r="Q501" s="92" t="e">
        <f t="shared" si="388"/>
        <v>#REF!</v>
      </c>
      <c r="R501" s="92">
        <f t="shared" si="461"/>
        <v>0</v>
      </c>
      <c r="S501" s="92" t="e">
        <f t="shared" si="462"/>
        <v>#REF!</v>
      </c>
      <c r="T501" s="3" t="e">
        <f>#REF!</f>
        <v>#REF!</v>
      </c>
      <c r="U501" s="3" t="e">
        <f>#REF!*D501</f>
        <v>#REF!</v>
      </c>
      <c r="V501" s="3">
        <f t="shared" si="463"/>
        <v>36</v>
      </c>
      <c r="W501" s="37" t="e">
        <f t="shared" si="464"/>
        <v>#REF!</v>
      </c>
      <c r="X501" s="60" t="e">
        <f>#REF!</f>
        <v>#REF!</v>
      </c>
      <c r="Y501" s="37" t="e">
        <f t="shared" si="465"/>
        <v>#REF!</v>
      </c>
      <c r="Z501" s="16" t="e">
        <f t="shared" si="466"/>
        <v>#REF!</v>
      </c>
      <c r="AA501" s="36" t="e">
        <f t="shared" si="467"/>
        <v>#REF!</v>
      </c>
      <c r="AC501" s="16" t="e">
        <f t="shared" si="468"/>
        <v>#REF!</v>
      </c>
      <c r="AD501" s="3" t="e">
        <f t="shared" si="469"/>
        <v>#REF!</v>
      </c>
      <c r="AE501" s="97" t="e">
        <f t="shared" si="469"/>
        <v>#REF!</v>
      </c>
      <c r="AF501" s="97" t="e">
        <f t="shared" si="470"/>
        <v>#REF!</v>
      </c>
      <c r="AG501" s="3" t="e">
        <f t="shared" si="471"/>
        <v>#REF!</v>
      </c>
      <c r="AH501" s="16" t="e">
        <f t="shared" si="472"/>
        <v>#REF!</v>
      </c>
      <c r="AI501" s="16">
        <f t="shared" si="473"/>
        <v>600</v>
      </c>
      <c r="AK501" s="3">
        <f t="shared" si="476"/>
        <v>420</v>
      </c>
      <c r="AL501" s="204">
        <f t="shared" si="477"/>
        <v>420</v>
      </c>
    </row>
    <row r="502" spans="1:47" ht="25.5" hidden="1" outlineLevel="1" x14ac:dyDescent="0.15">
      <c r="A502" s="26">
        <v>18008</v>
      </c>
      <c r="B502" s="20" t="s">
        <v>266</v>
      </c>
      <c r="C502" s="16">
        <v>300</v>
      </c>
      <c r="D502" s="63">
        <v>15</v>
      </c>
      <c r="E502" s="3"/>
      <c r="F502" s="103"/>
      <c r="G502" s="104">
        <v>104</v>
      </c>
      <c r="H502" s="104" t="s">
        <v>264</v>
      </c>
      <c r="I502" s="21">
        <f t="shared" si="459"/>
        <v>17940</v>
      </c>
      <c r="J502" s="3">
        <v>0</v>
      </c>
      <c r="K502" s="15"/>
      <c r="L502" s="151">
        <v>0.4</v>
      </c>
      <c r="M502" s="58"/>
      <c r="N502" s="58">
        <v>0.03</v>
      </c>
      <c r="O502" s="92">
        <f t="shared" si="460"/>
        <v>0</v>
      </c>
      <c r="P502" s="92" t="e">
        <f t="shared" si="387"/>
        <v>#REF!</v>
      </c>
      <c r="Q502" s="92" t="e">
        <f t="shared" si="388"/>
        <v>#REF!</v>
      </c>
      <c r="R502" s="92">
        <f t="shared" si="461"/>
        <v>0</v>
      </c>
      <c r="S502" s="92" t="e">
        <f t="shared" si="462"/>
        <v>#REF!</v>
      </c>
      <c r="T502" s="3" t="e">
        <f>#REF!</f>
        <v>#REF!</v>
      </c>
      <c r="U502" s="3" t="e">
        <f>#REF!*D502</f>
        <v>#REF!</v>
      </c>
      <c r="V502" s="3">
        <f t="shared" si="463"/>
        <v>18</v>
      </c>
      <c r="W502" s="37" t="e">
        <f t="shared" si="464"/>
        <v>#REF!</v>
      </c>
      <c r="X502" s="60" t="e">
        <f>#REF!</f>
        <v>#REF!</v>
      </c>
      <c r="Y502" s="37" t="e">
        <f t="shared" si="465"/>
        <v>#REF!</v>
      </c>
      <c r="Z502" s="16" t="e">
        <f t="shared" si="466"/>
        <v>#REF!</v>
      </c>
      <c r="AA502" s="36" t="e">
        <f t="shared" si="467"/>
        <v>#REF!</v>
      </c>
      <c r="AC502" s="16" t="e">
        <f t="shared" si="468"/>
        <v>#REF!</v>
      </c>
      <c r="AD502" s="3" t="e">
        <f t="shared" si="469"/>
        <v>#REF!</v>
      </c>
      <c r="AE502" s="97" t="e">
        <f t="shared" si="469"/>
        <v>#REF!</v>
      </c>
      <c r="AF502" s="97" t="e">
        <f t="shared" si="470"/>
        <v>#REF!</v>
      </c>
      <c r="AG502" s="3" t="e">
        <f t="shared" si="471"/>
        <v>#REF!</v>
      </c>
      <c r="AH502" s="16" t="e">
        <f t="shared" si="472"/>
        <v>#REF!</v>
      </c>
      <c r="AI502" s="16">
        <f t="shared" si="473"/>
        <v>300</v>
      </c>
      <c r="AK502" s="3">
        <f t="shared" si="476"/>
        <v>210</v>
      </c>
      <c r="AL502" s="204">
        <f t="shared" si="477"/>
        <v>210</v>
      </c>
    </row>
    <row r="503" spans="1:47" s="120" customFormat="1" ht="51" hidden="1" outlineLevel="1" x14ac:dyDescent="0.15">
      <c r="A503" s="26">
        <v>18009</v>
      </c>
      <c r="B503" s="20" t="s">
        <v>272</v>
      </c>
      <c r="C503" s="16">
        <v>1200</v>
      </c>
      <c r="D503" s="158">
        <v>60</v>
      </c>
      <c r="E503" s="147"/>
      <c r="F503" s="148"/>
      <c r="G503" s="149">
        <v>104</v>
      </c>
      <c r="H503" s="149" t="s">
        <v>264</v>
      </c>
      <c r="I503" s="150">
        <f t="shared" si="459"/>
        <v>17940</v>
      </c>
      <c r="J503" s="147">
        <v>0</v>
      </c>
      <c r="K503" s="151"/>
      <c r="L503" s="151">
        <v>0.4</v>
      </c>
      <c r="M503" s="152"/>
      <c r="N503" s="152">
        <v>0.03</v>
      </c>
      <c r="O503" s="153">
        <f t="shared" si="460"/>
        <v>0</v>
      </c>
      <c r="P503" s="153" t="e">
        <f t="shared" si="387"/>
        <v>#REF!</v>
      </c>
      <c r="Q503" s="153" t="e">
        <f t="shared" si="388"/>
        <v>#REF!</v>
      </c>
      <c r="R503" s="153">
        <f t="shared" si="461"/>
        <v>0</v>
      </c>
      <c r="S503" s="153" t="e">
        <f t="shared" si="462"/>
        <v>#REF!</v>
      </c>
      <c r="T503" s="147" t="e">
        <f>#REF!</f>
        <v>#REF!</v>
      </c>
      <c r="U503" s="147" t="e">
        <f>#REF!*D503</f>
        <v>#REF!</v>
      </c>
      <c r="V503" s="147">
        <f t="shared" si="463"/>
        <v>72</v>
      </c>
      <c r="W503" s="154" t="e">
        <f t="shared" si="464"/>
        <v>#REF!</v>
      </c>
      <c r="X503" s="155" t="e">
        <f>#REF!</f>
        <v>#REF!</v>
      </c>
      <c r="Y503" s="154" t="e">
        <f t="shared" si="465"/>
        <v>#REF!</v>
      </c>
      <c r="Z503" s="146" t="e">
        <f t="shared" si="466"/>
        <v>#REF!</v>
      </c>
      <c r="AA503" s="156" t="e">
        <f t="shared" si="467"/>
        <v>#REF!</v>
      </c>
      <c r="AB503" s="157"/>
      <c r="AC503" s="146" t="e">
        <f t="shared" si="468"/>
        <v>#REF!</v>
      </c>
      <c r="AD503" s="147" t="e">
        <f t="shared" si="469"/>
        <v>#REF!</v>
      </c>
      <c r="AE503" s="97" t="e">
        <f t="shared" si="469"/>
        <v>#REF!</v>
      </c>
      <c r="AF503" s="97" t="e">
        <f t="shared" si="470"/>
        <v>#REF!</v>
      </c>
      <c r="AG503" s="147" t="e">
        <f t="shared" si="471"/>
        <v>#REF!</v>
      </c>
      <c r="AH503" s="146" t="e">
        <f t="shared" si="472"/>
        <v>#REF!</v>
      </c>
      <c r="AI503" s="146">
        <f t="shared" si="473"/>
        <v>1200</v>
      </c>
      <c r="AK503" s="3">
        <f t="shared" si="476"/>
        <v>840</v>
      </c>
      <c r="AL503" s="204">
        <f t="shared" si="477"/>
        <v>840</v>
      </c>
      <c r="AM503" s="176" t="s">
        <v>861</v>
      </c>
      <c r="AN503" s="176"/>
      <c r="AQ503" s="173"/>
      <c r="AR503" s="167"/>
      <c r="AT503" s="173"/>
      <c r="AU503" s="167"/>
    </row>
    <row r="504" spans="1:47" s="120" customFormat="1" ht="25.5" hidden="1" outlineLevel="1" x14ac:dyDescent="0.15">
      <c r="A504" s="26">
        <v>18010</v>
      </c>
      <c r="B504" s="20" t="s">
        <v>267</v>
      </c>
      <c r="C504" s="16">
        <v>1440</v>
      </c>
      <c r="D504" s="158">
        <v>60</v>
      </c>
      <c r="E504" s="147">
        <v>60</v>
      </c>
      <c r="F504" s="148" t="s">
        <v>346</v>
      </c>
      <c r="G504" s="149" t="s">
        <v>269</v>
      </c>
      <c r="H504" s="149" t="s">
        <v>264</v>
      </c>
      <c r="I504" s="150">
        <f t="shared" si="459"/>
        <v>17940</v>
      </c>
      <c r="J504" s="147">
        <v>0</v>
      </c>
      <c r="K504" s="151"/>
      <c r="L504" s="151">
        <v>0.4</v>
      </c>
      <c r="M504" s="152"/>
      <c r="N504" s="152">
        <v>0.03</v>
      </c>
      <c r="O504" s="153">
        <f t="shared" si="460"/>
        <v>0</v>
      </c>
      <c r="P504" s="153" t="e">
        <f t="shared" si="387"/>
        <v>#REF!</v>
      </c>
      <c r="Q504" s="153" t="e">
        <f t="shared" si="388"/>
        <v>#REF!</v>
      </c>
      <c r="R504" s="153">
        <f t="shared" si="461"/>
        <v>0</v>
      </c>
      <c r="S504" s="153" t="e">
        <f t="shared" si="462"/>
        <v>#REF!</v>
      </c>
      <c r="T504" s="147" t="e">
        <f>#REF!</f>
        <v>#REF!</v>
      </c>
      <c r="U504" s="147" t="e">
        <f>#REF!*D504</f>
        <v>#REF!</v>
      </c>
      <c r="V504" s="147">
        <f t="shared" si="463"/>
        <v>86.399999999999991</v>
      </c>
      <c r="W504" s="154" t="e">
        <f t="shared" si="464"/>
        <v>#REF!</v>
      </c>
      <c r="X504" s="155" t="e">
        <f>#REF!</f>
        <v>#REF!</v>
      </c>
      <c r="Y504" s="154" t="e">
        <f t="shared" si="465"/>
        <v>#REF!</v>
      </c>
      <c r="Z504" s="146" t="e">
        <f t="shared" si="466"/>
        <v>#REF!</v>
      </c>
      <c r="AA504" s="156" t="e">
        <f t="shared" si="467"/>
        <v>#REF!</v>
      </c>
      <c r="AB504" s="157"/>
      <c r="AC504" s="146" t="e">
        <f t="shared" si="468"/>
        <v>#REF!</v>
      </c>
      <c r="AD504" s="147" t="e">
        <f t="shared" si="469"/>
        <v>#REF!</v>
      </c>
      <c r="AE504" s="97" t="e">
        <f t="shared" si="469"/>
        <v>#REF!</v>
      </c>
      <c r="AF504" s="97" t="e">
        <f t="shared" si="470"/>
        <v>#REF!</v>
      </c>
      <c r="AG504" s="147" t="e">
        <f t="shared" si="471"/>
        <v>#REF!</v>
      </c>
      <c r="AH504" s="146" t="e">
        <f t="shared" si="472"/>
        <v>#REF!</v>
      </c>
      <c r="AI504" s="146">
        <f t="shared" si="473"/>
        <v>1440</v>
      </c>
      <c r="AK504" s="3">
        <f t="shared" si="476"/>
        <v>1010</v>
      </c>
      <c r="AL504" s="204">
        <f t="shared" si="477"/>
        <v>1007.9999999999999</v>
      </c>
      <c r="AM504" s="176" t="s">
        <v>861</v>
      </c>
      <c r="AN504" s="176"/>
      <c r="AQ504" s="173"/>
      <c r="AR504" s="167"/>
      <c r="AT504" s="173"/>
      <c r="AU504" s="167"/>
    </row>
    <row r="505" spans="1:47" ht="13.5" hidden="1" outlineLevel="1" x14ac:dyDescent="0.15">
      <c r="A505" s="26">
        <v>18011</v>
      </c>
      <c r="B505" s="20" t="s">
        <v>341</v>
      </c>
      <c r="C505" s="16">
        <v>200</v>
      </c>
      <c r="D505" s="63">
        <v>30</v>
      </c>
      <c r="E505" s="3"/>
      <c r="F505" s="103"/>
      <c r="G505" s="104">
        <v>104</v>
      </c>
      <c r="H505" s="104" t="s">
        <v>854</v>
      </c>
      <c r="I505" s="21">
        <f t="shared" si="459"/>
        <v>17940</v>
      </c>
      <c r="J505" s="3"/>
      <c r="K505" s="15"/>
      <c r="L505" s="15">
        <v>0.35</v>
      </c>
      <c r="M505" s="58"/>
      <c r="N505" s="58">
        <v>0.02</v>
      </c>
      <c r="O505" s="92">
        <f t="shared" si="460"/>
        <v>0</v>
      </c>
      <c r="P505" s="92" t="e">
        <f t="shared" si="387"/>
        <v>#REF!</v>
      </c>
      <c r="Q505" s="92" t="e">
        <f t="shared" si="388"/>
        <v>#REF!</v>
      </c>
      <c r="R505" s="92">
        <f t="shared" si="461"/>
        <v>0</v>
      </c>
      <c r="S505" s="92" t="e">
        <f t="shared" si="462"/>
        <v>#REF!</v>
      </c>
      <c r="T505" s="3" t="e">
        <f>#REF!</f>
        <v>#REF!</v>
      </c>
      <c r="U505" s="3" t="e">
        <f>#REF!*D505</f>
        <v>#REF!</v>
      </c>
      <c r="V505" s="3"/>
      <c r="W505" s="37" t="e">
        <f t="shared" si="464"/>
        <v>#REF!</v>
      </c>
      <c r="X505" s="60" t="e">
        <f>#REF!</f>
        <v>#REF!</v>
      </c>
      <c r="Y505" s="37" t="e">
        <f>21000/I505*D505*X505</f>
        <v>#REF!</v>
      </c>
      <c r="Z505" s="16" t="e">
        <f t="shared" si="466"/>
        <v>#REF!</v>
      </c>
      <c r="AA505" s="36" t="e">
        <f t="shared" si="467"/>
        <v>#REF!</v>
      </c>
      <c r="AC505" s="16" t="e">
        <f t="shared" si="468"/>
        <v>#REF!</v>
      </c>
      <c r="AD505" s="3" t="e">
        <f t="shared" si="469"/>
        <v>#REF!</v>
      </c>
      <c r="AE505" s="97" t="e">
        <f t="shared" si="469"/>
        <v>#REF!</v>
      </c>
      <c r="AF505" s="97" t="e">
        <f t="shared" si="470"/>
        <v>#REF!</v>
      </c>
      <c r="AG505" s="3" t="e">
        <f t="shared" si="471"/>
        <v>#REF!</v>
      </c>
      <c r="AH505" s="16" t="e">
        <f t="shared" si="472"/>
        <v>#REF!</v>
      </c>
      <c r="AI505" s="16">
        <f t="shared" si="473"/>
        <v>200</v>
      </c>
      <c r="AK505" s="3" t="s">
        <v>40</v>
      </c>
      <c r="AL505" s="204"/>
    </row>
    <row r="506" spans="1:47" s="120" customFormat="1" ht="25.5" hidden="1" outlineLevel="1" x14ac:dyDescent="0.15">
      <c r="A506" s="26">
        <v>18012</v>
      </c>
      <c r="B506" s="20" t="s">
        <v>342</v>
      </c>
      <c r="C506" s="16">
        <v>200</v>
      </c>
      <c r="D506" s="158">
        <v>30</v>
      </c>
      <c r="E506" s="147"/>
      <c r="F506" s="148"/>
      <c r="G506" s="149">
        <v>104</v>
      </c>
      <c r="H506" s="149" t="s">
        <v>264</v>
      </c>
      <c r="I506" s="150">
        <f t="shared" si="459"/>
        <v>17940</v>
      </c>
      <c r="J506" s="147">
        <v>0</v>
      </c>
      <c r="K506" s="151"/>
      <c r="L506" s="151">
        <v>0.4</v>
      </c>
      <c r="M506" s="152"/>
      <c r="N506" s="152">
        <v>0.02</v>
      </c>
      <c r="O506" s="153">
        <f t="shared" si="460"/>
        <v>0</v>
      </c>
      <c r="P506" s="153" t="e">
        <f t="shared" si="387"/>
        <v>#REF!</v>
      </c>
      <c r="Q506" s="153" t="e">
        <f t="shared" si="388"/>
        <v>#REF!</v>
      </c>
      <c r="R506" s="153">
        <f t="shared" si="461"/>
        <v>0</v>
      </c>
      <c r="S506" s="153" t="e">
        <f t="shared" si="462"/>
        <v>#REF!</v>
      </c>
      <c r="T506" s="147" t="e">
        <f>#REF!</f>
        <v>#REF!</v>
      </c>
      <c r="U506" s="147" t="e">
        <f>#REF!*D506</f>
        <v>#REF!</v>
      </c>
      <c r="V506" s="147"/>
      <c r="W506" s="154" t="e">
        <f t="shared" si="464"/>
        <v>#REF!</v>
      </c>
      <c r="X506" s="155" t="e">
        <f>#REF!</f>
        <v>#REF!</v>
      </c>
      <c r="Y506" s="154" t="e">
        <f t="shared" ref="Y506:Y507" si="478">21000/I506*D506*X506</f>
        <v>#REF!</v>
      </c>
      <c r="Z506" s="146" t="e">
        <f t="shared" si="466"/>
        <v>#REF!</v>
      </c>
      <c r="AA506" s="156" t="e">
        <f t="shared" si="467"/>
        <v>#REF!</v>
      </c>
      <c r="AB506" s="157"/>
      <c r="AC506" s="146" t="e">
        <f t="shared" si="468"/>
        <v>#REF!</v>
      </c>
      <c r="AD506" s="147" t="e">
        <f t="shared" si="469"/>
        <v>#REF!</v>
      </c>
      <c r="AE506" s="97" t="e">
        <f t="shared" si="469"/>
        <v>#REF!</v>
      </c>
      <c r="AF506" s="97" t="e">
        <f t="shared" si="470"/>
        <v>#REF!</v>
      </c>
      <c r="AG506" s="147" t="e">
        <f t="shared" si="471"/>
        <v>#REF!</v>
      </c>
      <c r="AH506" s="146" t="e">
        <f t="shared" si="472"/>
        <v>#REF!</v>
      </c>
      <c r="AI506" s="146">
        <f t="shared" si="473"/>
        <v>200</v>
      </c>
      <c r="AK506" s="3" t="s">
        <v>40</v>
      </c>
      <c r="AL506" s="204"/>
      <c r="AM506" s="176" t="s">
        <v>861</v>
      </c>
      <c r="AN506" s="176"/>
      <c r="AQ506" s="173"/>
      <c r="AR506" s="167"/>
      <c r="AT506" s="173"/>
      <c r="AU506" s="167"/>
    </row>
    <row r="507" spans="1:47" s="159" customFormat="1" ht="51" hidden="1" outlineLevel="1" x14ac:dyDescent="0.15">
      <c r="A507" s="26">
        <v>18013</v>
      </c>
      <c r="B507" s="20" t="s">
        <v>443</v>
      </c>
      <c r="C507" s="16">
        <v>350</v>
      </c>
      <c r="D507" s="158">
        <v>60</v>
      </c>
      <c r="E507" s="147"/>
      <c r="F507" s="148"/>
      <c r="G507" s="149">
        <v>104</v>
      </c>
      <c r="H507" s="149" t="s">
        <v>264</v>
      </c>
      <c r="I507" s="150">
        <f t="shared" si="459"/>
        <v>17940</v>
      </c>
      <c r="J507" s="147">
        <v>0</v>
      </c>
      <c r="K507" s="151"/>
      <c r="L507" s="151">
        <v>0.4</v>
      </c>
      <c r="M507" s="152"/>
      <c r="N507" s="152">
        <v>0.02</v>
      </c>
      <c r="O507" s="153">
        <f t="shared" si="460"/>
        <v>0</v>
      </c>
      <c r="P507" s="153" t="e">
        <f t="shared" ref="P507:P568" si="479">(C507-T507-U507)*K507</f>
        <v>#REF!</v>
      </c>
      <c r="Q507" s="153" t="e">
        <f t="shared" ref="Q507:Q568" si="480">(C507-T507-U507)*L507</f>
        <v>#REF!</v>
      </c>
      <c r="R507" s="153">
        <f t="shared" si="461"/>
        <v>0</v>
      </c>
      <c r="S507" s="153" t="e">
        <f t="shared" si="462"/>
        <v>#REF!</v>
      </c>
      <c r="T507" s="147" t="e">
        <f>#REF!</f>
        <v>#REF!</v>
      </c>
      <c r="U507" s="147" t="e">
        <f>#REF!*D507</f>
        <v>#REF!</v>
      </c>
      <c r="V507" s="147"/>
      <c r="W507" s="154" t="e">
        <f t="shared" si="464"/>
        <v>#REF!</v>
      </c>
      <c r="X507" s="155" t="e">
        <f>#REF!</f>
        <v>#REF!</v>
      </c>
      <c r="Y507" s="154" t="e">
        <f t="shared" si="478"/>
        <v>#REF!</v>
      </c>
      <c r="Z507" s="146" t="e">
        <f t="shared" si="466"/>
        <v>#REF!</v>
      </c>
      <c r="AA507" s="156" t="e">
        <f t="shared" si="467"/>
        <v>#REF!</v>
      </c>
      <c r="AB507" s="157"/>
      <c r="AC507" s="146" t="e">
        <f t="shared" si="468"/>
        <v>#REF!</v>
      </c>
      <c r="AD507" s="147" t="e">
        <f t="shared" si="469"/>
        <v>#REF!</v>
      </c>
      <c r="AE507" s="97" t="e">
        <f t="shared" si="469"/>
        <v>#REF!</v>
      </c>
      <c r="AF507" s="97" t="e">
        <f t="shared" si="470"/>
        <v>#REF!</v>
      </c>
      <c r="AG507" s="147" t="e">
        <f t="shared" si="471"/>
        <v>#REF!</v>
      </c>
      <c r="AH507" s="146" t="e">
        <f t="shared" si="472"/>
        <v>#REF!</v>
      </c>
      <c r="AI507" s="146">
        <f t="shared" si="473"/>
        <v>350</v>
      </c>
      <c r="AK507" s="3" t="s">
        <v>40</v>
      </c>
      <c r="AL507" s="204"/>
      <c r="AM507" s="176" t="s">
        <v>861</v>
      </c>
      <c r="AN507" s="176"/>
      <c r="AO507" s="183"/>
      <c r="AQ507" s="178"/>
      <c r="AR507" s="186"/>
      <c r="AT507" s="178"/>
      <c r="AU507" s="186"/>
    </row>
    <row r="508" spans="1:47" ht="13.5" hidden="1" outlineLevel="1" x14ac:dyDescent="0.15">
      <c r="A508" s="25">
        <v>19000</v>
      </c>
      <c r="B508" s="56" t="s">
        <v>278</v>
      </c>
      <c r="C508" s="56"/>
      <c r="D508" s="56"/>
      <c r="E508" s="56"/>
      <c r="F508" s="128"/>
      <c r="G508" s="137"/>
      <c r="H508" s="137"/>
      <c r="I508" s="5"/>
      <c r="J508" s="6"/>
      <c r="K508" s="7"/>
      <c r="L508" s="7"/>
      <c r="M508" s="7"/>
      <c r="N508" s="7"/>
      <c r="O508" s="8"/>
      <c r="P508" s="8"/>
      <c r="Q508" s="8"/>
      <c r="R508" s="8"/>
      <c r="S508" s="8"/>
      <c r="T508" s="6"/>
      <c r="U508" s="6"/>
      <c r="V508" s="6"/>
      <c r="W508" s="5"/>
      <c r="X508" s="5"/>
      <c r="Y508" s="5"/>
      <c r="Z508" s="5"/>
      <c r="AA508" s="10"/>
      <c r="AB508" s="11"/>
      <c r="AC508" s="56"/>
      <c r="AD508" s="56"/>
      <c r="AE508" s="116"/>
      <c r="AF508" s="116"/>
      <c r="AG508" s="18"/>
      <c r="AH508" s="56"/>
      <c r="AI508" s="56"/>
      <c r="AK508" s="5"/>
      <c r="AL508" s="204"/>
    </row>
    <row r="509" spans="1:47" ht="13.5" hidden="1" outlineLevel="1" x14ac:dyDescent="0.15">
      <c r="A509" s="26">
        <v>19005</v>
      </c>
      <c r="B509" s="20" t="s">
        <v>350</v>
      </c>
      <c r="C509" s="16">
        <v>12500</v>
      </c>
      <c r="D509" s="3">
        <v>20</v>
      </c>
      <c r="E509" s="3">
        <v>20</v>
      </c>
      <c r="F509" s="103" t="s">
        <v>349</v>
      </c>
      <c r="G509" s="104" t="s">
        <v>654</v>
      </c>
      <c r="H509" s="104" t="s">
        <v>785</v>
      </c>
      <c r="I509" s="21">
        <f t="shared" ref="I509:I522" si="481">((247*12)+(52*7)+(52*5))*60/12</f>
        <v>17940</v>
      </c>
      <c r="J509" s="3">
        <v>0</v>
      </c>
      <c r="K509" s="15"/>
      <c r="L509" s="15">
        <v>0.4</v>
      </c>
      <c r="M509" s="58"/>
      <c r="N509" s="58">
        <v>0.03</v>
      </c>
      <c r="O509" s="92">
        <f t="shared" ref="O509:O522" si="482">J509/I509*D509</f>
        <v>0</v>
      </c>
      <c r="P509" s="92" t="e">
        <f t="shared" si="479"/>
        <v>#REF!</v>
      </c>
      <c r="Q509" s="92" t="e">
        <f t="shared" si="480"/>
        <v>#REF!</v>
      </c>
      <c r="R509" s="92">
        <f t="shared" ref="R509:R522" si="483">(C509*M509)</f>
        <v>0</v>
      </c>
      <c r="S509" s="92" t="e">
        <f t="shared" ref="S509:S522" si="484">(C509-T509-U509)*N509</f>
        <v>#REF!</v>
      </c>
      <c r="T509" s="3" t="e">
        <f>#REF!</f>
        <v>#REF!</v>
      </c>
      <c r="U509" s="3" t="e">
        <f>#REF!*D509</f>
        <v>#REF!</v>
      </c>
      <c r="V509" s="3">
        <f t="shared" ref="V509:V522" si="485">C509*0.06</f>
        <v>750</v>
      </c>
      <c r="W509" s="37" t="e">
        <f t="shared" ref="W509:W522" si="486">SUM(O509:V509)</f>
        <v>#REF!</v>
      </c>
      <c r="X509" s="60" t="e">
        <f>#REF!</f>
        <v>#REF!</v>
      </c>
      <c r="Y509" s="37" t="e">
        <f t="shared" ref="Y509:Y522" si="487">21000/I509*D509*X509</f>
        <v>#REF!</v>
      </c>
      <c r="Z509" s="16" t="e">
        <f t="shared" ref="Z509:Z522" si="488">W509+Y509</f>
        <v>#REF!</v>
      </c>
      <c r="AA509" s="36" t="e">
        <f t="shared" ref="AA509:AA522" si="489">(C509-Z509)/Z509</f>
        <v>#REF!</v>
      </c>
      <c r="AC509" s="16" t="e">
        <f t="shared" ref="AC509:AC522" si="490">AD509+AE509+AF509</f>
        <v>#REF!</v>
      </c>
      <c r="AD509" s="3" t="e">
        <f t="shared" ref="AD509:AE522" si="491">T509</f>
        <v>#REF!</v>
      </c>
      <c r="AE509" s="97" t="e">
        <f t="shared" si="491"/>
        <v>#REF!</v>
      </c>
      <c r="AF509" s="97" t="e">
        <f t="shared" ref="AF509:AF522" si="492">(C509-Z509)*0.15</f>
        <v>#REF!</v>
      </c>
      <c r="AG509" s="3" t="e">
        <f t="shared" ref="AG509:AG522" si="493">AE509+AF509</f>
        <v>#REF!</v>
      </c>
      <c r="AH509" s="16" t="e">
        <f t="shared" ref="AH509:AH522" si="494">AI509-AC509</f>
        <v>#REF!</v>
      </c>
      <c r="AI509" s="16">
        <f t="shared" ref="AI509:AI522" si="495">C509</f>
        <v>12500</v>
      </c>
      <c r="AK509" s="3">
        <f t="shared" ref="AK509:AK522" si="496">CEILING(AL509,5)</f>
        <v>8750</v>
      </c>
      <c r="AL509" s="204">
        <f t="shared" ref="AL509:AL522" si="497">C509*0.7</f>
        <v>8750</v>
      </c>
    </row>
    <row r="510" spans="1:47" ht="13.5" hidden="1" outlineLevel="1" x14ac:dyDescent="0.15">
      <c r="A510" s="26">
        <v>19006</v>
      </c>
      <c r="B510" s="20" t="s">
        <v>351</v>
      </c>
      <c r="C510" s="16">
        <v>19500</v>
      </c>
      <c r="D510" s="3">
        <v>40</v>
      </c>
      <c r="E510" s="3">
        <v>40</v>
      </c>
      <c r="F510" s="103" t="s">
        <v>349</v>
      </c>
      <c r="G510" s="104" t="s">
        <v>654</v>
      </c>
      <c r="H510" s="104" t="s">
        <v>785</v>
      </c>
      <c r="I510" s="21">
        <f t="shared" si="481"/>
        <v>17940</v>
      </c>
      <c r="J510" s="3">
        <v>0</v>
      </c>
      <c r="K510" s="15"/>
      <c r="L510" s="15">
        <v>0.4</v>
      </c>
      <c r="M510" s="58"/>
      <c r="N510" s="58">
        <v>0.03</v>
      </c>
      <c r="O510" s="92">
        <f t="shared" si="482"/>
        <v>0</v>
      </c>
      <c r="P510" s="92" t="e">
        <f t="shared" si="479"/>
        <v>#REF!</v>
      </c>
      <c r="Q510" s="92" t="e">
        <f t="shared" si="480"/>
        <v>#REF!</v>
      </c>
      <c r="R510" s="92">
        <f t="shared" si="483"/>
        <v>0</v>
      </c>
      <c r="S510" s="92" t="e">
        <f t="shared" si="484"/>
        <v>#REF!</v>
      </c>
      <c r="T510" s="3" t="e">
        <f>#REF!</f>
        <v>#REF!</v>
      </c>
      <c r="U510" s="3" t="e">
        <f>#REF!*D510</f>
        <v>#REF!</v>
      </c>
      <c r="V510" s="3">
        <f t="shared" si="485"/>
        <v>1170</v>
      </c>
      <c r="W510" s="37" t="e">
        <f t="shared" si="486"/>
        <v>#REF!</v>
      </c>
      <c r="X510" s="60" t="e">
        <f>#REF!</f>
        <v>#REF!</v>
      </c>
      <c r="Y510" s="37" t="e">
        <f t="shared" si="487"/>
        <v>#REF!</v>
      </c>
      <c r="Z510" s="16" t="e">
        <f t="shared" si="488"/>
        <v>#REF!</v>
      </c>
      <c r="AA510" s="36" t="e">
        <f t="shared" si="489"/>
        <v>#REF!</v>
      </c>
      <c r="AC510" s="16" t="e">
        <f t="shared" si="490"/>
        <v>#REF!</v>
      </c>
      <c r="AD510" s="3" t="e">
        <f t="shared" si="491"/>
        <v>#REF!</v>
      </c>
      <c r="AE510" s="97" t="e">
        <f t="shared" si="491"/>
        <v>#REF!</v>
      </c>
      <c r="AF510" s="97" t="e">
        <f t="shared" si="492"/>
        <v>#REF!</v>
      </c>
      <c r="AG510" s="3" t="e">
        <f t="shared" si="493"/>
        <v>#REF!</v>
      </c>
      <c r="AH510" s="16" t="e">
        <f t="shared" si="494"/>
        <v>#REF!</v>
      </c>
      <c r="AI510" s="16">
        <f t="shared" si="495"/>
        <v>19500</v>
      </c>
      <c r="AK510" s="3">
        <f t="shared" si="496"/>
        <v>13650</v>
      </c>
      <c r="AL510" s="204">
        <f t="shared" si="497"/>
        <v>13650</v>
      </c>
    </row>
    <row r="511" spans="1:47" ht="13.5" hidden="1" outlineLevel="1" x14ac:dyDescent="0.15">
      <c r="A511" s="26">
        <v>19007</v>
      </c>
      <c r="B511" s="20" t="s">
        <v>352</v>
      </c>
      <c r="C511" s="16">
        <v>15500</v>
      </c>
      <c r="D511" s="3">
        <v>30</v>
      </c>
      <c r="E511" s="3">
        <v>30</v>
      </c>
      <c r="F511" s="103" t="s">
        <v>349</v>
      </c>
      <c r="G511" s="104" t="s">
        <v>654</v>
      </c>
      <c r="H511" s="104" t="s">
        <v>785</v>
      </c>
      <c r="I511" s="21">
        <f t="shared" si="481"/>
        <v>17940</v>
      </c>
      <c r="J511" s="3">
        <v>0</v>
      </c>
      <c r="K511" s="15"/>
      <c r="L511" s="15">
        <v>0.4</v>
      </c>
      <c r="M511" s="58"/>
      <c r="N511" s="58">
        <v>0.03</v>
      </c>
      <c r="O511" s="92">
        <f t="shared" si="482"/>
        <v>0</v>
      </c>
      <c r="P511" s="92" t="e">
        <f t="shared" si="479"/>
        <v>#REF!</v>
      </c>
      <c r="Q511" s="92" t="e">
        <f t="shared" si="480"/>
        <v>#REF!</v>
      </c>
      <c r="R511" s="92">
        <f t="shared" si="483"/>
        <v>0</v>
      </c>
      <c r="S511" s="92" t="e">
        <f t="shared" si="484"/>
        <v>#REF!</v>
      </c>
      <c r="T511" s="3" t="e">
        <f>#REF!</f>
        <v>#REF!</v>
      </c>
      <c r="U511" s="3" t="e">
        <f>#REF!*D511</f>
        <v>#REF!</v>
      </c>
      <c r="V511" s="3">
        <f t="shared" si="485"/>
        <v>930</v>
      </c>
      <c r="W511" s="37" t="e">
        <f t="shared" si="486"/>
        <v>#REF!</v>
      </c>
      <c r="X511" s="60" t="e">
        <f>#REF!</f>
        <v>#REF!</v>
      </c>
      <c r="Y511" s="37" t="e">
        <f t="shared" si="487"/>
        <v>#REF!</v>
      </c>
      <c r="Z511" s="16" t="e">
        <f t="shared" si="488"/>
        <v>#REF!</v>
      </c>
      <c r="AA511" s="36" t="e">
        <f t="shared" si="489"/>
        <v>#REF!</v>
      </c>
      <c r="AC511" s="16" t="e">
        <f t="shared" si="490"/>
        <v>#REF!</v>
      </c>
      <c r="AD511" s="3" t="e">
        <f t="shared" si="491"/>
        <v>#REF!</v>
      </c>
      <c r="AE511" s="97" t="e">
        <f t="shared" si="491"/>
        <v>#REF!</v>
      </c>
      <c r="AF511" s="97" t="e">
        <f t="shared" si="492"/>
        <v>#REF!</v>
      </c>
      <c r="AG511" s="3" t="e">
        <f t="shared" si="493"/>
        <v>#REF!</v>
      </c>
      <c r="AH511" s="16" t="e">
        <f t="shared" si="494"/>
        <v>#REF!</v>
      </c>
      <c r="AI511" s="16">
        <f t="shared" si="495"/>
        <v>15500</v>
      </c>
      <c r="AK511" s="3">
        <f t="shared" si="496"/>
        <v>10850</v>
      </c>
      <c r="AL511" s="204">
        <f t="shared" si="497"/>
        <v>10850</v>
      </c>
    </row>
    <row r="512" spans="1:47" ht="13.5" hidden="1" outlineLevel="1" x14ac:dyDescent="0.15">
      <c r="A512" s="26">
        <v>19008</v>
      </c>
      <c r="B512" s="20" t="s">
        <v>353</v>
      </c>
      <c r="C512" s="16">
        <v>9500</v>
      </c>
      <c r="D512" s="3">
        <v>30</v>
      </c>
      <c r="E512" s="3">
        <v>30</v>
      </c>
      <c r="F512" s="103" t="s">
        <v>349</v>
      </c>
      <c r="G512" s="104" t="s">
        <v>654</v>
      </c>
      <c r="H512" s="104" t="s">
        <v>785</v>
      </c>
      <c r="I512" s="21">
        <f t="shared" si="481"/>
        <v>17940</v>
      </c>
      <c r="J512" s="3">
        <v>0</v>
      </c>
      <c r="K512" s="15"/>
      <c r="L512" s="15">
        <v>0.4</v>
      </c>
      <c r="M512" s="58"/>
      <c r="N512" s="58">
        <v>0.03</v>
      </c>
      <c r="O512" s="92">
        <f t="shared" si="482"/>
        <v>0</v>
      </c>
      <c r="P512" s="92" t="e">
        <f t="shared" si="479"/>
        <v>#REF!</v>
      </c>
      <c r="Q512" s="92" t="e">
        <f t="shared" si="480"/>
        <v>#REF!</v>
      </c>
      <c r="R512" s="92">
        <f t="shared" si="483"/>
        <v>0</v>
      </c>
      <c r="S512" s="92" t="e">
        <f t="shared" si="484"/>
        <v>#REF!</v>
      </c>
      <c r="T512" s="3" t="e">
        <f>#REF!</f>
        <v>#REF!</v>
      </c>
      <c r="U512" s="3" t="e">
        <f>#REF!*D512</f>
        <v>#REF!</v>
      </c>
      <c r="V512" s="3">
        <f t="shared" si="485"/>
        <v>570</v>
      </c>
      <c r="W512" s="37" t="e">
        <f t="shared" si="486"/>
        <v>#REF!</v>
      </c>
      <c r="X512" s="60" t="e">
        <f>#REF!</f>
        <v>#REF!</v>
      </c>
      <c r="Y512" s="37" t="e">
        <f t="shared" si="487"/>
        <v>#REF!</v>
      </c>
      <c r="Z512" s="16" t="e">
        <f t="shared" si="488"/>
        <v>#REF!</v>
      </c>
      <c r="AA512" s="36" t="e">
        <f t="shared" si="489"/>
        <v>#REF!</v>
      </c>
      <c r="AC512" s="16" t="e">
        <f t="shared" si="490"/>
        <v>#REF!</v>
      </c>
      <c r="AD512" s="3" t="e">
        <f t="shared" si="491"/>
        <v>#REF!</v>
      </c>
      <c r="AE512" s="97" t="e">
        <f t="shared" si="491"/>
        <v>#REF!</v>
      </c>
      <c r="AF512" s="97" t="e">
        <f t="shared" si="492"/>
        <v>#REF!</v>
      </c>
      <c r="AG512" s="3" t="e">
        <f t="shared" si="493"/>
        <v>#REF!</v>
      </c>
      <c r="AH512" s="16" t="e">
        <f t="shared" si="494"/>
        <v>#REF!</v>
      </c>
      <c r="AI512" s="16">
        <f t="shared" si="495"/>
        <v>9500</v>
      </c>
      <c r="AK512" s="3">
        <f t="shared" si="496"/>
        <v>6650</v>
      </c>
      <c r="AL512" s="204">
        <f t="shared" si="497"/>
        <v>6650</v>
      </c>
    </row>
    <row r="513" spans="1:95" ht="13.5" hidden="1" outlineLevel="1" x14ac:dyDescent="0.15">
      <c r="A513" s="26">
        <v>19009</v>
      </c>
      <c r="B513" s="20" t="s">
        <v>354</v>
      </c>
      <c r="C513" s="16">
        <v>3500</v>
      </c>
      <c r="D513" s="3">
        <v>15</v>
      </c>
      <c r="E513" s="3">
        <v>15</v>
      </c>
      <c r="F513" s="103" t="s">
        <v>349</v>
      </c>
      <c r="G513" s="104" t="s">
        <v>654</v>
      </c>
      <c r="H513" s="104" t="s">
        <v>785</v>
      </c>
      <c r="I513" s="21">
        <f t="shared" si="481"/>
        <v>17940</v>
      </c>
      <c r="J513" s="3">
        <v>0</v>
      </c>
      <c r="K513" s="15"/>
      <c r="L513" s="15">
        <v>0.4</v>
      </c>
      <c r="M513" s="58"/>
      <c r="N513" s="58">
        <v>0.03</v>
      </c>
      <c r="O513" s="92">
        <f t="shared" si="482"/>
        <v>0</v>
      </c>
      <c r="P513" s="92" t="e">
        <f t="shared" si="479"/>
        <v>#REF!</v>
      </c>
      <c r="Q513" s="92" t="e">
        <f t="shared" si="480"/>
        <v>#REF!</v>
      </c>
      <c r="R513" s="92">
        <f t="shared" si="483"/>
        <v>0</v>
      </c>
      <c r="S513" s="92" t="e">
        <f t="shared" si="484"/>
        <v>#REF!</v>
      </c>
      <c r="T513" s="3" t="e">
        <f>#REF!</f>
        <v>#REF!</v>
      </c>
      <c r="U513" s="3" t="e">
        <f>#REF!*D513</f>
        <v>#REF!</v>
      </c>
      <c r="V513" s="3">
        <f t="shared" si="485"/>
        <v>210</v>
      </c>
      <c r="W513" s="37" t="e">
        <f t="shared" si="486"/>
        <v>#REF!</v>
      </c>
      <c r="X513" s="60" t="e">
        <f>#REF!</f>
        <v>#REF!</v>
      </c>
      <c r="Y513" s="37" t="e">
        <f t="shared" si="487"/>
        <v>#REF!</v>
      </c>
      <c r="Z513" s="16" t="e">
        <f t="shared" si="488"/>
        <v>#REF!</v>
      </c>
      <c r="AA513" s="36" t="e">
        <f t="shared" si="489"/>
        <v>#REF!</v>
      </c>
      <c r="AC513" s="16" t="e">
        <f t="shared" si="490"/>
        <v>#REF!</v>
      </c>
      <c r="AD513" s="3" t="e">
        <f t="shared" si="491"/>
        <v>#REF!</v>
      </c>
      <c r="AE513" s="97" t="e">
        <f t="shared" si="491"/>
        <v>#REF!</v>
      </c>
      <c r="AF513" s="97" t="e">
        <f t="shared" si="492"/>
        <v>#REF!</v>
      </c>
      <c r="AG513" s="3" t="e">
        <f t="shared" si="493"/>
        <v>#REF!</v>
      </c>
      <c r="AH513" s="16" t="e">
        <f t="shared" si="494"/>
        <v>#REF!</v>
      </c>
      <c r="AI513" s="16">
        <f t="shared" si="495"/>
        <v>3500</v>
      </c>
      <c r="AK513" s="3">
        <f t="shared" si="496"/>
        <v>2450</v>
      </c>
      <c r="AL513" s="204">
        <f t="shared" si="497"/>
        <v>2450</v>
      </c>
    </row>
    <row r="514" spans="1:95" ht="13.5" hidden="1" outlineLevel="1" x14ac:dyDescent="0.15">
      <c r="A514" s="26">
        <v>19010</v>
      </c>
      <c r="B514" s="20" t="s">
        <v>355</v>
      </c>
      <c r="C514" s="16">
        <v>9500</v>
      </c>
      <c r="D514" s="3">
        <v>20</v>
      </c>
      <c r="E514" s="3">
        <v>15</v>
      </c>
      <c r="F514" s="103" t="s">
        <v>349</v>
      </c>
      <c r="G514" s="104" t="s">
        <v>654</v>
      </c>
      <c r="H514" s="104" t="s">
        <v>785</v>
      </c>
      <c r="I514" s="21">
        <f t="shared" si="481"/>
        <v>17940</v>
      </c>
      <c r="J514" s="3">
        <v>0</v>
      </c>
      <c r="K514" s="15"/>
      <c r="L514" s="15">
        <v>0.4</v>
      </c>
      <c r="M514" s="58"/>
      <c r="N514" s="58">
        <v>0.03</v>
      </c>
      <c r="O514" s="92">
        <f t="shared" si="482"/>
        <v>0</v>
      </c>
      <c r="P514" s="92" t="e">
        <f t="shared" si="479"/>
        <v>#REF!</v>
      </c>
      <c r="Q514" s="92" t="e">
        <f t="shared" si="480"/>
        <v>#REF!</v>
      </c>
      <c r="R514" s="92">
        <f t="shared" si="483"/>
        <v>0</v>
      </c>
      <c r="S514" s="92" t="e">
        <f t="shared" si="484"/>
        <v>#REF!</v>
      </c>
      <c r="T514" s="3" t="e">
        <f>#REF!</f>
        <v>#REF!</v>
      </c>
      <c r="U514" s="3" t="e">
        <f>#REF!*D514</f>
        <v>#REF!</v>
      </c>
      <c r="V514" s="3">
        <f t="shared" si="485"/>
        <v>570</v>
      </c>
      <c r="W514" s="37" t="e">
        <f t="shared" si="486"/>
        <v>#REF!</v>
      </c>
      <c r="X514" s="60" t="e">
        <f>#REF!</f>
        <v>#REF!</v>
      </c>
      <c r="Y514" s="37" t="e">
        <f t="shared" si="487"/>
        <v>#REF!</v>
      </c>
      <c r="Z514" s="16" t="e">
        <f t="shared" si="488"/>
        <v>#REF!</v>
      </c>
      <c r="AA514" s="36" t="e">
        <f t="shared" si="489"/>
        <v>#REF!</v>
      </c>
      <c r="AC514" s="16" t="e">
        <f t="shared" si="490"/>
        <v>#REF!</v>
      </c>
      <c r="AD514" s="3" t="e">
        <f t="shared" si="491"/>
        <v>#REF!</v>
      </c>
      <c r="AE514" s="97" t="e">
        <f t="shared" si="491"/>
        <v>#REF!</v>
      </c>
      <c r="AF514" s="97" t="e">
        <f t="shared" si="492"/>
        <v>#REF!</v>
      </c>
      <c r="AG514" s="3" t="e">
        <f t="shared" si="493"/>
        <v>#REF!</v>
      </c>
      <c r="AH514" s="16" t="e">
        <f t="shared" si="494"/>
        <v>#REF!</v>
      </c>
      <c r="AI514" s="16">
        <f t="shared" si="495"/>
        <v>9500</v>
      </c>
      <c r="AK514" s="3">
        <f t="shared" si="496"/>
        <v>6650</v>
      </c>
      <c r="AL514" s="204">
        <f t="shared" si="497"/>
        <v>6650</v>
      </c>
    </row>
    <row r="515" spans="1:95" ht="13.5" hidden="1" outlineLevel="1" x14ac:dyDescent="0.15">
      <c r="A515" s="26">
        <v>19011</v>
      </c>
      <c r="B515" s="20" t="s">
        <v>47</v>
      </c>
      <c r="C515" s="16">
        <v>900</v>
      </c>
      <c r="D515" s="3">
        <v>15</v>
      </c>
      <c r="E515" s="3">
        <v>15</v>
      </c>
      <c r="F515" s="103" t="s">
        <v>349</v>
      </c>
      <c r="G515" s="104" t="s">
        <v>654</v>
      </c>
      <c r="H515" s="104" t="s">
        <v>785</v>
      </c>
      <c r="I515" s="21">
        <f t="shared" si="481"/>
        <v>17940</v>
      </c>
      <c r="J515" s="3">
        <v>0</v>
      </c>
      <c r="K515" s="15"/>
      <c r="L515" s="15">
        <v>0.4</v>
      </c>
      <c r="M515" s="58"/>
      <c r="N515" s="58">
        <v>0.03</v>
      </c>
      <c r="O515" s="92">
        <f t="shared" si="482"/>
        <v>0</v>
      </c>
      <c r="P515" s="92" t="e">
        <f t="shared" si="479"/>
        <v>#REF!</v>
      </c>
      <c r="Q515" s="92" t="e">
        <f t="shared" si="480"/>
        <v>#REF!</v>
      </c>
      <c r="R515" s="92">
        <f t="shared" si="483"/>
        <v>0</v>
      </c>
      <c r="S515" s="92" t="e">
        <f t="shared" si="484"/>
        <v>#REF!</v>
      </c>
      <c r="T515" s="3" t="e">
        <f>#REF!</f>
        <v>#REF!</v>
      </c>
      <c r="U515" s="3" t="e">
        <f>#REF!*D515</f>
        <v>#REF!</v>
      </c>
      <c r="V515" s="3">
        <f t="shared" si="485"/>
        <v>54</v>
      </c>
      <c r="W515" s="37" t="e">
        <f t="shared" si="486"/>
        <v>#REF!</v>
      </c>
      <c r="X515" s="60" t="e">
        <f>#REF!</f>
        <v>#REF!</v>
      </c>
      <c r="Y515" s="37" t="e">
        <f t="shared" si="487"/>
        <v>#REF!</v>
      </c>
      <c r="Z515" s="16" t="e">
        <f t="shared" si="488"/>
        <v>#REF!</v>
      </c>
      <c r="AA515" s="36" t="e">
        <f t="shared" si="489"/>
        <v>#REF!</v>
      </c>
      <c r="AC515" s="16" t="e">
        <f t="shared" si="490"/>
        <v>#REF!</v>
      </c>
      <c r="AD515" s="3" t="e">
        <f t="shared" si="491"/>
        <v>#REF!</v>
      </c>
      <c r="AE515" s="97" t="e">
        <f t="shared" si="491"/>
        <v>#REF!</v>
      </c>
      <c r="AF515" s="97" t="e">
        <f t="shared" si="492"/>
        <v>#REF!</v>
      </c>
      <c r="AG515" s="3" t="e">
        <f t="shared" si="493"/>
        <v>#REF!</v>
      </c>
      <c r="AH515" s="16" t="e">
        <f t="shared" si="494"/>
        <v>#REF!</v>
      </c>
      <c r="AI515" s="16">
        <f t="shared" si="495"/>
        <v>900</v>
      </c>
      <c r="AK515" s="3">
        <f t="shared" si="496"/>
        <v>630</v>
      </c>
      <c r="AL515" s="204">
        <f t="shared" si="497"/>
        <v>630</v>
      </c>
    </row>
    <row r="516" spans="1:95" ht="13.5" hidden="1" outlineLevel="1" x14ac:dyDescent="0.15">
      <c r="A516" s="26">
        <v>19012</v>
      </c>
      <c r="B516" s="20" t="s">
        <v>356</v>
      </c>
      <c r="C516" s="16">
        <v>400</v>
      </c>
      <c r="D516" s="3">
        <v>10</v>
      </c>
      <c r="E516" s="3">
        <v>10</v>
      </c>
      <c r="F516" s="103" t="s">
        <v>349</v>
      </c>
      <c r="G516" s="104" t="s">
        <v>654</v>
      </c>
      <c r="H516" s="104" t="s">
        <v>785</v>
      </c>
      <c r="I516" s="21">
        <f t="shared" si="481"/>
        <v>17940</v>
      </c>
      <c r="J516" s="3">
        <v>0</v>
      </c>
      <c r="K516" s="15"/>
      <c r="L516" s="15">
        <v>0.4</v>
      </c>
      <c r="M516" s="58"/>
      <c r="N516" s="58">
        <v>0.03</v>
      </c>
      <c r="O516" s="92">
        <f t="shared" si="482"/>
        <v>0</v>
      </c>
      <c r="P516" s="92" t="e">
        <f t="shared" si="479"/>
        <v>#REF!</v>
      </c>
      <c r="Q516" s="92" t="e">
        <f t="shared" si="480"/>
        <v>#REF!</v>
      </c>
      <c r="R516" s="92">
        <f t="shared" si="483"/>
        <v>0</v>
      </c>
      <c r="S516" s="92" t="e">
        <f t="shared" si="484"/>
        <v>#REF!</v>
      </c>
      <c r="T516" s="3" t="e">
        <f>#REF!</f>
        <v>#REF!</v>
      </c>
      <c r="U516" s="3" t="e">
        <f>#REF!*D516</f>
        <v>#REF!</v>
      </c>
      <c r="V516" s="3">
        <f t="shared" si="485"/>
        <v>24</v>
      </c>
      <c r="W516" s="37" t="e">
        <f t="shared" si="486"/>
        <v>#REF!</v>
      </c>
      <c r="X516" s="60" t="e">
        <f>#REF!</f>
        <v>#REF!</v>
      </c>
      <c r="Y516" s="37" t="e">
        <f t="shared" si="487"/>
        <v>#REF!</v>
      </c>
      <c r="Z516" s="16" t="e">
        <f t="shared" si="488"/>
        <v>#REF!</v>
      </c>
      <c r="AA516" s="36" t="e">
        <f t="shared" si="489"/>
        <v>#REF!</v>
      </c>
      <c r="AC516" s="16" t="e">
        <f t="shared" si="490"/>
        <v>#REF!</v>
      </c>
      <c r="AD516" s="3" t="e">
        <f t="shared" si="491"/>
        <v>#REF!</v>
      </c>
      <c r="AE516" s="97" t="e">
        <f t="shared" si="491"/>
        <v>#REF!</v>
      </c>
      <c r="AF516" s="97" t="e">
        <f t="shared" si="492"/>
        <v>#REF!</v>
      </c>
      <c r="AG516" s="3" t="e">
        <f t="shared" si="493"/>
        <v>#REF!</v>
      </c>
      <c r="AH516" s="16" t="e">
        <f t="shared" si="494"/>
        <v>#REF!</v>
      </c>
      <c r="AI516" s="16">
        <f t="shared" si="495"/>
        <v>400</v>
      </c>
      <c r="AK516" s="3">
        <f t="shared" si="496"/>
        <v>280</v>
      </c>
      <c r="AL516" s="204">
        <f t="shared" si="497"/>
        <v>280</v>
      </c>
    </row>
    <row r="517" spans="1:95" ht="13.5" hidden="1" outlineLevel="1" x14ac:dyDescent="0.15">
      <c r="A517" s="26">
        <v>19013</v>
      </c>
      <c r="B517" s="20" t="s">
        <v>357</v>
      </c>
      <c r="C517" s="16">
        <v>500</v>
      </c>
      <c r="D517" s="3">
        <v>15</v>
      </c>
      <c r="E517" s="3">
        <v>15</v>
      </c>
      <c r="F517" s="103" t="s">
        <v>349</v>
      </c>
      <c r="G517" s="104" t="s">
        <v>654</v>
      </c>
      <c r="H517" s="104" t="s">
        <v>785</v>
      </c>
      <c r="I517" s="21">
        <f t="shared" si="481"/>
        <v>17940</v>
      </c>
      <c r="J517" s="3">
        <v>0</v>
      </c>
      <c r="K517" s="15"/>
      <c r="L517" s="15">
        <v>0.4</v>
      </c>
      <c r="M517" s="58"/>
      <c r="N517" s="58">
        <v>0.03</v>
      </c>
      <c r="O517" s="92">
        <f t="shared" si="482"/>
        <v>0</v>
      </c>
      <c r="P517" s="92" t="e">
        <f t="shared" si="479"/>
        <v>#REF!</v>
      </c>
      <c r="Q517" s="92" t="e">
        <f t="shared" si="480"/>
        <v>#REF!</v>
      </c>
      <c r="R517" s="92">
        <f t="shared" si="483"/>
        <v>0</v>
      </c>
      <c r="S517" s="92" t="e">
        <f t="shared" si="484"/>
        <v>#REF!</v>
      </c>
      <c r="T517" s="3" t="e">
        <f>#REF!</f>
        <v>#REF!</v>
      </c>
      <c r="U517" s="3" t="e">
        <f>#REF!*D517</f>
        <v>#REF!</v>
      </c>
      <c r="V517" s="3">
        <f t="shared" si="485"/>
        <v>30</v>
      </c>
      <c r="W517" s="37" t="e">
        <f t="shared" si="486"/>
        <v>#REF!</v>
      </c>
      <c r="X517" s="60" t="e">
        <f>#REF!</f>
        <v>#REF!</v>
      </c>
      <c r="Y517" s="37" t="e">
        <f t="shared" si="487"/>
        <v>#REF!</v>
      </c>
      <c r="Z517" s="16" t="e">
        <f t="shared" si="488"/>
        <v>#REF!</v>
      </c>
      <c r="AA517" s="36" t="e">
        <f t="shared" si="489"/>
        <v>#REF!</v>
      </c>
      <c r="AC517" s="16" t="e">
        <f t="shared" si="490"/>
        <v>#REF!</v>
      </c>
      <c r="AD517" s="3" t="e">
        <f t="shared" si="491"/>
        <v>#REF!</v>
      </c>
      <c r="AE517" s="97" t="e">
        <f t="shared" si="491"/>
        <v>#REF!</v>
      </c>
      <c r="AF517" s="97" t="e">
        <f t="shared" si="492"/>
        <v>#REF!</v>
      </c>
      <c r="AG517" s="3" t="e">
        <f t="shared" si="493"/>
        <v>#REF!</v>
      </c>
      <c r="AH517" s="16" t="e">
        <f t="shared" si="494"/>
        <v>#REF!</v>
      </c>
      <c r="AI517" s="16">
        <f t="shared" si="495"/>
        <v>500</v>
      </c>
      <c r="AK517" s="3">
        <f t="shared" si="496"/>
        <v>350</v>
      </c>
      <c r="AL517" s="204">
        <f t="shared" si="497"/>
        <v>350</v>
      </c>
    </row>
    <row r="518" spans="1:95" ht="13.5" hidden="1" outlineLevel="1" x14ac:dyDescent="0.15">
      <c r="A518" s="26">
        <v>19014</v>
      </c>
      <c r="B518" s="20" t="s">
        <v>358</v>
      </c>
      <c r="C518" s="16">
        <v>3500</v>
      </c>
      <c r="D518" s="3">
        <v>25</v>
      </c>
      <c r="E518" s="3">
        <v>25</v>
      </c>
      <c r="F518" s="103" t="s">
        <v>349</v>
      </c>
      <c r="G518" s="104" t="s">
        <v>654</v>
      </c>
      <c r="H518" s="104" t="s">
        <v>785</v>
      </c>
      <c r="I518" s="21">
        <f t="shared" si="481"/>
        <v>17940</v>
      </c>
      <c r="J518" s="3">
        <v>0</v>
      </c>
      <c r="K518" s="15"/>
      <c r="L518" s="15">
        <v>0.4</v>
      </c>
      <c r="M518" s="58"/>
      <c r="N518" s="58">
        <v>0.03</v>
      </c>
      <c r="O518" s="92">
        <f t="shared" si="482"/>
        <v>0</v>
      </c>
      <c r="P518" s="92" t="e">
        <f t="shared" si="479"/>
        <v>#REF!</v>
      </c>
      <c r="Q518" s="92" t="e">
        <f t="shared" si="480"/>
        <v>#REF!</v>
      </c>
      <c r="R518" s="92">
        <f t="shared" si="483"/>
        <v>0</v>
      </c>
      <c r="S518" s="92" t="e">
        <f t="shared" si="484"/>
        <v>#REF!</v>
      </c>
      <c r="T518" s="3" t="e">
        <f>#REF!</f>
        <v>#REF!</v>
      </c>
      <c r="U518" s="3" t="e">
        <f>#REF!*D518</f>
        <v>#REF!</v>
      </c>
      <c r="V518" s="3">
        <f t="shared" si="485"/>
        <v>210</v>
      </c>
      <c r="W518" s="37" t="e">
        <f t="shared" si="486"/>
        <v>#REF!</v>
      </c>
      <c r="X518" s="60" t="e">
        <f>#REF!</f>
        <v>#REF!</v>
      </c>
      <c r="Y518" s="37" t="e">
        <f t="shared" si="487"/>
        <v>#REF!</v>
      </c>
      <c r="Z518" s="16" t="e">
        <f t="shared" si="488"/>
        <v>#REF!</v>
      </c>
      <c r="AA518" s="36" t="e">
        <f t="shared" si="489"/>
        <v>#REF!</v>
      </c>
      <c r="AC518" s="16" t="e">
        <f t="shared" si="490"/>
        <v>#REF!</v>
      </c>
      <c r="AD518" s="3" t="e">
        <f t="shared" si="491"/>
        <v>#REF!</v>
      </c>
      <c r="AE518" s="97" t="e">
        <f t="shared" si="491"/>
        <v>#REF!</v>
      </c>
      <c r="AF518" s="97" t="e">
        <f t="shared" si="492"/>
        <v>#REF!</v>
      </c>
      <c r="AG518" s="3" t="e">
        <f t="shared" si="493"/>
        <v>#REF!</v>
      </c>
      <c r="AH518" s="16" t="e">
        <f t="shared" si="494"/>
        <v>#REF!</v>
      </c>
      <c r="AI518" s="16">
        <f t="shared" si="495"/>
        <v>3500</v>
      </c>
      <c r="AK518" s="3">
        <f t="shared" si="496"/>
        <v>2450</v>
      </c>
      <c r="AL518" s="204">
        <f t="shared" si="497"/>
        <v>2450</v>
      </c>
    </row>
    <row r="519" spans="1:95" ht="13.5" hidden="1" outlineLevel="1" x14ac:dyDescent="0.15">
      <c r="A519" s="26">
        <v>19015</v>
      </c>
      <c r="B519" s="20" t="s">
        <v>359</v>
      </c>
      <c r="C519" s="16">
        <v>12500</v>
      </c>
      <c r="D519" s="3">
        <v>40</v>
      </c>
      <c r="E519" s="3">
        <v>40</v>
      </c>
      <c r="F519" s="103" t="s">
        <v>349</v>
      </c>
      <c r="G519" s="104" t="s">
        <v>654</v>
      </c>
      <c r="H519" s="104" t="s">
        <v>785</v>
      </c>
      <c r="I519" s="21">
        <f t="shared" si="481"/>
        <v>17940</v>
      </c>
      <c r="J519" s="3">
        <v>0</v>
      </c>
      <c r="K519" s="15"/>
      <c r="L519" s="15">
        <v>0.4</v>
      </c>
      <c r="M519" s="58"/>
      <c r="N519" s="58">
        <v>0.03</v>
      </c>
      <c r="O519" s="92">
        <f t="shared" si="482"/>
        <v>0</v>
      </c>
      <c r="P519" s="92" t="e">
        <f t="shared" si="479"/>
        <v>#REF!</v>
      </c>
      <c r="Q519" s="92" t="e">
        <f t="shared" si="480"/>
        <v>#REF!</v>
      </c>
      <c r="R519" s="92">
        <f t="shared" si="483"/>
        <v>0</v>
      </c>
      <c r="S519" s="92" t="e">
        <f t="shared" si="484"/>
        <v>#REF!</v>
      </c>
      <c r="T519" s="3" t="e">
        <f>#REF!</f>
        <v>#REF!</v>
      </c>
      <c r="U519" s="3" t="e">
        <f>#REF!*D519</f>
        <v>#REF!</v>
      </c>
      <c r="V519" s="3">
        <f t="shared" si="485"/>
        <v>750</v>
      </c>
      <c r="W519" s="37" t="e">
        <f t="shared" si="486"/>
        <v>#REF!</v>
      </c>
      <c r="X519" s="60" t="e">
        <f>#REF!</f>
        <v>#REF!</v>
      </c>
      <c r="Y519" s="37" t="e">
        <f t="shared" si="487"/>
        <v>#REF!</v>
      </c>
      <c r="Z519" s="16" t="e">
        <f t="shared" si="488"/>
        <v>#REF!</v>
      </c>
      <c r="AA519" s="36" t="e">
        <f t="shared" si="489"/>
        <v>#REF!</v>
      </c>
      <c r="AC519" s="16" t="e">
        <f t="shared" si="490"/>
        <v>#REF!</v>
      </c>
      <c r="AD519" s="3" t="e">
        <f t="shared" si="491"/>
        <v>#REF!</v>
      </c>
      <c r="AE519" s="97" t="e">
        <f t="shared" si="491"/>
        <v>#REF!</v>
      </c>
      <c r="AF519" s="97" t="e">
        <f t="shared" si="492"/>
        <v>#REF!</v>
      </c>
      <c r="AG519" s="3" t="e">
        <f t="shared" si="493"/>
        <v>#REF!</v>
      </c>
      <c r="AH519" s="16" t="e">
        <f t="shared" si="494"/>
        <v>#REF!</v>
      </c>
      <c r="AI519" s="16">
        <f t="shared" si="495"/>
        <v>12500</v>
      </c>
      <c r="AK519" s="3">
        <f t="shared" si="496"/>
        <v>8750</v>
      </c>
      <c r="AL519" s="204">
        <f t="shared" si="497"/>
        <v>8750</v>
      </c>
    </row>
    <row r="520" spans="1:95" ht="13.5" hidden="1" outlineLevel="1" x14ac:dyDescent="0.15">
      <c r="A520" s="26">
        <v>19016</v>
      </c>
      <c r="B520" s="20" t="s">
        <v>360</v>
      </c>
      <c r="C520" s="16">
        <v>950</v>
      </c>
      <c r="D520" s="3">
        <v>10</v>
      </c>
      <c r="E520" s="3">
        <v>10</v>
      </c>
      <c r="F520" s="103" t="s">
        <v>361</v>
      </c>
      <c r="G520" s="104" t="s">
        <v>654</v>
      </c>
      <c r="H520" s="104" t="s">
        <v>785</v>
      </c>
      <c r="I520" s="21">
        <f t="shared" si="481"/>
        <v>17940</v>
      </c>
      <c r="J520" s="3">
        <v>0</v>
      </c>
      <c r="K520" s="15"/>
      <c r="L520" s="15">
        <v>0.4</v>
      </c>
      <c r="M520" s="58"/>
      <c r="N520" s="58">
        <v>0.03</v>
      </c>
      <c r="O520" s="92">
        <f t="shared" si="482"/>
        <v>0</v>
      </c>
      <c r="P520" s="92" t="e">
        <f t="shared" si="479"/>
        <v>#REF!</v>
      </c>
      <c r="Q520" s="92" t="e">
        <f t="shared" si="480"/>
        <v>#REF!</v>
      </c>
      <c r="R520" s="92">
        <f t="shared" si="483"/>
        <v>0</v>
      </c>
      <c r="S520" s="92" t="e">
        <f t="shared" si="484"/>
        <v>#REF!</v>
      </c>
      <c r="T520" s="3" t="e">
        <f>#REF!</f>
        <v>#REF!</v>
      </c>
      <c r="U520" s="3" t="e">
        <f>#REF!*D520</f>
        <v>#REF!</v>
      </c>
      <c r="V520" s="3">
        <f t="shared" si="485"/>
        <v>57</v>
      </c>
      <c r="W520" s="37" t="e">
        <f t="shared" si="486"/>
        <v>#REF!</v>
      </c>
      <c r="X520" s="60" t="e">
        <f>#REF!</f>
        <v>#REF!</v>
      </c>
      <c r="Y520" s="37" t="e">
        <f t="shared" si="487"/>
        <v>#REF!</v>
      </c>
      <c r="Z520" s="16" t="e">
        <f t="shared" si="488"/>
        <v>#REF!</v>
      </c>
      <c r="AA520" s="36" t="e">
        <f t="shared" si="489"/>
        <v>#REF!</v>
      </c>
      <c r="AC520" s="16" t="e">
        <f t="shared" si="490"/>
        <v>#REF!</v>
      </c>
      <c r="AD520" s="3" t="e">
        <f t="shared" si="491"/>
        <v>#REF!</v>
      </c>
      <c r="AE520" s="97" t="e">
        <f t="shared" si="491"/>
        <v>#REF!</v>
      </c>
      <c r="AF520" s="97" t="e">
        <f t="shared" si="492"/>
        <v>#REF!</v>
      </c>
      <c r="AG520" s="3" t="e">
        <f t="shared" si="493"/>
        <v>#REF!</v>
      </c>
      <c r="AH520" s="16" t="e">
        <f t="shared" si="494"/>
        <v>#REF!</v>
      </c>
      <c r="AI520" s="16">
        <f t="shared" si="495"/>
        <v>950</v>
      </c>
      <c r="AK520" s="3">
        <f t="shared" si="496"/>
        <v>665</v>
      </c>
      <c r="AL520" s="204">
        <f t="shared" si="497"/>
        <v>665</v>
      </c>
    </row>
    <row r="521" spans="1:95" ht="13.5" hidden="1" outlineLevel="1" x14ac:dyDescent="0.15">
      <c r="A521" s="26">
        <v>19017</v>
      </c>
      <c r="B521" s="20" t="s">
        <v>362</v>
      </c>
      <c r="C521" s="16">
        <v>7500</v>
      </c>
      <c r="D521" s="3">
        <v>20</v>
      </c>
      <c r="E521" s="3">
        <v>20</v>
      </c>
      <c r="F521" s="103" t="s">
        <v>349</v>
      </c>
      <c r="G521" s="104" t="s">
        <v>654</v>
      </c>
      <c r="H521" s="104" t="s">
        <v>785</v>
      </c>
      <c r="I521" s="21">
        <f t="shared" si="481"/>
        <v>17940</v>
      </c>
      <c r="J521" s="3">
        <v>0</v>
      </c>
      <c r="K521" s="15"/>
      <c r="L521" s="15">
        <v>0.4</v>
      </c>
      <c r="M521" s="58"/>
      <c r="N521" s="58">
        <v>0.03</v>
      </c>
      <c r="O521" s="92">
        <f t="shared" si="482"/>
        <v>0</v>
      </c>
      <c r="P521" s="92" t="e">
        <f t="shared" si="479"/>
        <v>#REF!</v>
      </c>
      <c r="Q521" s="92" t="e">
        <f t="shared" si="480"/>
        <v>#REF!</v>
      </c>
      <c r="R521" s="92">
        <f t="shared" si="483"/>
        <v>0</v>
      </c>
      <c r="S521" s="92" t="e">
        <f t="shared" si="484"/>
        <v>#REF!</v>
      </c>
      <c r="T521" s="3" t="e">
        <f>#REF!</f>
        <v>#REF!</v>
      </c>
      <c r="U521" s="3" t="e">
        <f>#REF!*D521</f>
        <v>#REF!</v>
      </c>
      <c r="V521" s="3">
        <f t="shared" si="485"/>
        <v>450</v>
      </c>
      <c r="W521" s="37" t="e">
        <f t="shared" si="486"/>
        <v>#REF!</v>
      </c>
      <c r="X521" s="60" t="e">
        <f>#REF!</f>
        <v>#REF!</v>
      </c>
      <c r="Y521" s="37" t="e">
        <f t="shared" si="487"/>
        <v>#REF!</v>
      </c>
      <c r="Z521" s="16" t="e">
        <f t="shared" si="488"/>
        <v>#REF!</v>
      </c>
      <c r="AA521" s="36" t="e">
        <f t="shared" si="489"/>
        <v>#REF!</v>
      </c>
      <c r="AC521" s="16" t="e">
        <f t="shared" si="490"/>
        <v>#REF!</v>
      </c>
      <c r="AD521" s="3" t="e">
        <f t="shared" si="491"/>
        <v>#REF!</v>
      </c>
      <c r="AE521" s="97" t="e">
        <f t="shared" si="491"/>
        <v>#REF!</v>
      </c>
      <c r="AF521" s="97" t="e">
        <f t="shared" si="492"/>
        <v>#REF!</v>
      </c>
      <c r="AG521" s="3" t="e">
        <f t="shared" si="493"/>
        <v>#REF!</v>
      </c>
      <c r="AH521" s="16" t="e">
        <f t="shared" si="494"/>
        <v>#REF!</v>
      </c>
      <c r="AI521" s="16">
        <f t="shared" si="495"/>
        <v>7500</v>
      </c>
      <c r="AK521" s="3">
        <f t="shared" si="496"/>
        <v>5250</v>
      </c>
      <c r="AL521" s="204">
        <f t="shared" si="497"/>
        <v>5250</v>
      </c>
    </row>
    <row r="522" spans="1:95" s="12" customFormat="1" ht="13.5" hidden="1" outlineLevel="1" collapsed="1" x14ac:dyDescent="0.15">
      <c r="A522" s="26">
        <v>19018</v>
      </c>
      <c r="B522" s="20" t="s">
        <v>363</v>
      </c>
      <c r="C522" s="16">
        <v>12500</v>
      </c>
      <c r="D522" s="3">
        <v>25</v>
      </c>
      <c r="E522" s="3">
        <v>25</v>
      </c>
      <c r="F522" s="103" t="s">
        <v>349</v>
      </c>
      <c r="G522" s="104" t="s">
        <v>654</v>
      </c>
      <c r="H522" s="104" t="s">
        <v>785</v>
      </c>
      <c r="I522" s="21">
        <f t="shared" si="481"/>
        <v>17940</v>
      </c>
      <c r="J522" s="3">
        <v>0</v>
      </c>
      <c r="K522" s="15"/>
      <c r="L522" s="15">
        <v>0.4</v>
      </c>
      <c r="M522" s="58"/>
      <c r="N522" s="58">
        <v>0.03</v>
      </c>
      <c r="O522" s="92">
        <f t="shared" si="482"/>
        <v>0</v>
      </c>
      <c r="P522" s="92" t="e">
        <f t="shared" si="479"/>
        <v>#REF!</v>
      </c>
      <c r="Q522" s="92" t="e">
        <f t="shared" si="480"/>
        <v>#REF!</v>
      </c>
      <c r="R522" s="92">
        <f t="shared" si="483"/>
        <v>0</v>
      </c>
      <c r="S522" s="92" t="e">
        <f t="shared" si="484"/>
        <v>#REF!</v>
      </c>
      <c r="T522" s="3" t="e">
        <f>#REF!</f>
        <v>#REF!</v>
      </c>
      <c r="U522" s="3" t="e">
        <f>#REF!*D522</f>
        <v>#REF!</v>
      </c>
      <c r="V522" s="3">
        <f t="shared" si="485"/>
        <v>750</v>
      </c>
      <c r="W522" s="37" t="e">
        <f t="shared" si="486"/>
        <v>#REF!</v>
      </c>
      <c r="X522" s="60" t="e">
        <f>#REF!</f>
        <v>#REF!</v>
      </c>
      <c r="Y522" s="37" t="e">
        <f t="shared" si="487"/>
        <v>#REF!</v>
      </c>
      <c r="Z522" s="16" t="e">
        <f t="shared" si="488"/>
        <v>#REF!</v>
      </c>
      <c r="AA522" s="36" t="e">
        <f t="shared" si="489"/>
        <v>#REF!</v>
      </c>
      <c r="AB522" s="49"/>
      <c r="AC522" s="16" t="e">
        <f t="shared" si="490"/>
        <v>#REF!</v>
      </c>
      <c r="AD522" s="3" t="e">
        <f t="shared" si="491"/>
        <v>#REF!</v>
      </c>
      <c r="AE522" s="97" t="e">
        <f t="shared" si="491"/>
        <v>#REF!</v>
      </c>
      <c r="AF522" s="97" t="e">
        <f t="shared" si="492"/>
        <v>#REF!</v>
      </c>
      <c r="AG522" s="3" t="e">
        <f t="shared" si="493"/>
        <v>#REF!</v>
      </c>
      <c r="AH522" s="16" t="e">
        <f t="shared" si="494"/>
        <v>#REF!</v>
      </c>
      <c r="AI522" s="16">
        <f t="shared" si="495"/>
        <v>12500</v>
      </c>
      <c r="AK522" s="3">
        <f t="shared" si="496"/>
        <v>8750</v>
      </c>
      <c r="AL522" s="204">
        <f t="shared" si="497"/>
        <v>8750</v>
      </c>
      <c r="AM522" s="180"/>
      <c r="AN522" s="180"/>
      <c r="AO522" s="182"/>
      <c r="AQ522" s="177"/>
      <c r="AR522" s="185"/>
      <c r="AT522" s="177"/>
      <c r="AU522" s="185"/>
    </row>
    <row r="523" spans="1:95" s="12" customFormat="1" ht="13.5" hidden="1" x14ac:dyDescent="0.15">
      <c r="A523" s="25">
        <v>21000</v>
      </c>
      <c r="B523" s="56" t="s">
        <v>786</v>
      </c>
      <c r="C523" s="199"/>
      <c r="D523" s="56"/>
      <c r="E523" s="56"/>
      <c r="F523" s="128"/>
      <c r="G523" s="137"/>
      <c r="H523" s="137"/>
      <c r="I523" s="5"/>
      <c r="J523" s="6"/>
      <c r="K523" s="7"/>
      <c r="L523" s="7"/>
      <c r="M523" s="7"/>
      <c r="N523" s="7"/>
      <c r="O523" s="8"/>
      <c r="P523" s="8"/>
      <c r="Q523" s="8"/>
      <c r="R523" s="8"/>
      <c r="S523" s="8"/>
      <c r="T523" s="6"/>
      <c r="U523" s="6"/>
      <c r="V523" s="6"/>
      <c r="W523" s="5"/>
      <c r="X523" s="5"/>
      <c r="Y523" s="5"/>
      <c r="Z523" s="5"/>
      <c r="AA523" s="10"/>
      <c r="AB523" s="11"/>
      <c r="AC523" s="199"/>
      <c r="AD523" s="57"/>
      <c r="AE523" s="96"/>
      <c r="AF523" s="96"/>
      <c r="AG523" s="57"/>
      <c r="AH523" s="199"/>
      <c r="AI523" s="199"/>
      <c r="AK523" s="57"/>
      <c r="AL523" s="204"/>
      <c r="AM523" s="180"/>
      <c r="AN523" s="180"/>
      <c r="AO523" s="182"/>
      <c r="AQ523" s="177"/>
      <c r="AR523" s="185"/>
      <c r="AT523" s="177"/>
      <c r="AU523" s="185"/>
    </row>
    <row r="524" spans="1:95" s="107" customFormat="1" ht="13.5" hidden="1" outlineLevel="1" x14ac:dyDescent="0.15">
      <c r="A524" s="108">
        <v>21005</v>
      </c>
      <c r="B524" s="109" t="s">
        <v>788</v>
      </c>
      <c r="C524" s="102">
        <v>300</v>
      </c>
      <c r="D524" s="103">
        <v>10</v>
      </c>
      <c r="E524" s="103">
        <v>5</v>
      </c>
      <c r="F524" s="103" t="s">
        <v>349</v>
      </c>
      <c r="G524" s="104" t="s">
        <v>654</v>
      </c>
      <c r="H524" s="104" t="s">
        <v>785</v>
      </c>
      <c r="I524" s="110">
        <f t="shared" si="25"/>
        <v>17940</v>
      </c>
      <c r="J524" s="3">
        <v>0</v>
      </c>
      <c r="K524" s="15"/>
      <c r="L524" s="15">
        <v>0.4</v>
      </c>
      <c r="M524" s="58"/>
      <c r="N524" s="58">
        <v>0.03</v>
      </c>
      <c r="O524" s="92">
        <f t="shared" ref="O524:O540" si="498">J524/I524*D524</f>
        <v>0</v>
      </c>
      <c r="P524" s="92" t="e">
        <f t="shared" si="479"/>
        <v>#REF!</v>
      </c>
      <c r="Q524" s="92" t="e">
        <f t="shared" si="480"/>
        <v>#REF!</v>
      </c>
      <c r="R524" s="92">
        <f t="shared" ref="R524:R540" si="499">(C524*M524)</f>
        <v>0</v>
      </c>
      <c r="S524" s="92" t="e">
        <f t="shared" ref="S524:S540" si="500">(C524-T524-U524)*N524</f>
        <v>#REF!</v>
      </c>
      <c r="T524" s="3" t="e">
        <f>#REF!</f>
        <v>#REF!</v>
      </c>
      <c r="U524" s="3" t="e">
        <f>(#REF!+#REF!)*D524</f>
        <v>#REF!</v>
      </c>
      <c r="V524" s="3">
        <f t="shared" ref="V524:V540" si="501">C524*0.06</f>
        <v>18</v>
      </c>
      <c r="W524" s="37" t="e">
        <f t="shared" ref="W524:W540" si="502">SUM(O524:V524)</f>
        <v>#REF!</v>
      </c>
      <c r="X524" s="60" t="e">
        <f>#REF!</f>
        <v>#REF!</v>
      </c>
      <c r="Y524" s="37" t="e">
        <f t="shared" ref="Y524:Y540" si="503">21000/I524*D524*X524</f>
        <v>#REF!</v>
      </c>
      <c r="Z524" s="16" t="e">
        <f t="shared" ref="Z524:Z540" si="504">W524+Y524</f>
        <v>#REF!</v>
      </c>
      <c r="AA524" s="36" t="e">
        <f t="shared" ref="AA524:AA540" si="505">(C524-Z524)/Z524</f>
        <v>#REF!</v>
      </c>
      <c r="AB524" s="49"/>
      <c r="AC524" s="16" t="e">
        <f t="shared" ref="AC524:AC540" si="506">AD524+AE524+AF524</f>
        <v>#REF!</v>
      </c>
      <c r="AD524" s="3" t="e">
        <f t="shared" ref="AD524:AE540" si="507">T524</f>
        <v>#REF!</v>
      </c>
      <c r="AE524" s="97" t="e">
        <f t="shared" si="507"/>
        <v>#REF!</v>
      </c>
      <c r="AF524" s="97" t="e">
        <f t="shared" ref="AF524:AF540" si="508">(C524-Z524)*0.15</f>
        <v>#REF!</v>
      </c>
      <c r="AG524" s="3" t="e">
        <f t="shared" ref="AG524:AG540" si="509">AE524+AF524</f>
        <v>#REF!</v>
      </c>
      <c r="AH524" s="16" t="e">
        <f t="shared" ref="AH524:AH540" si="510">AI524-AC524</f>
        <v>#REF!</v>
      </c>
      <c r="AI524" s="16">
        <f t="shared" ref="AI524:AI540" si="511">C524</f>
        <v>300</v>
      </c>
      <c r="AJ524" s="106"/>
      <c r="AK524" s="3">
        <f t="shared" ref="AK524:AK540" si="512">CEILING(AL524,5)</f>
        <v>210</v>
      </c>
      <c r="AL524" s="204">
        <f t="shared" ref="AL524:AL540" si="513">C524*0.7</f>
        <v>210</v>
      </c>
      <c r="AM524" s="174"/>
      <c r="AN524" s="174"/>
      <c r="AO524" s="106"/>
      <c r="AP524" s="106"/>
      <c r="AQ524" s="170"/>
      <c r="AR524" s="165"/>
      <c r="AS524" s="106"/>
      <c r="AT524" s="170"/>
      <c r="AU524" s="165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</row>
    <row r="525" spans="1:95" s="107" customFormat="1" ht="13.5" hidden="1" outlineLevel="1" x14ac:dyDescent="0.15">
      <c r="A525" s="108">
        <v>21006</v>
      </c>
      <c r="B525" s="109" t="s">
        <v>789</v>
      </c>
      <c r="C525" s="102">
        <v>200</v>
      </c>
      <c r="D525" s="103">
        <v>10</v>
      </c>
      <c r="E525" s="103">
        <v>5</v>
      </c>
      <c r="F525" s="103" t="s">
        <v>348</v>
      </c>
      <c r="G525" s="104" t="s">
        <v>654</v>
      </c>
      <c r="H525" s="104" t="s">
        <v>785</v>
      </c>
      <c r="I525" s="110">
        <f t="shared" si="25"/>
        <v>17940</v>
      </c>
      <c r="J525" s="3">
        <v>0</v>
      </c>
      <c r="K525" s="15"/>
      <c r="L525" s="15">
        <v>0.4</v>
      </c>
      <c r="M525" s="58"/>
      <c r="N525" s="58">
        <v>0.03</v>
      </c>
      <c r="O525" s="92">
        <f t="shared" si="498"/>
        <v>0</v>
      </c>
      <c r="P525" s="92" t="e">
        <f t="shared" si="479"/>
        <v>#REF!</v>
      </c>
      <c r="Q525" s="92" t="e">
        <f t="shared" si="480"/>
        <v>#REF!</v>
      </c>
      <c r="R525" s="92">
        <f t="shared" si="499"/>
        <v>0</v>
      </c>
      <c r="S525" s="92" t="e">
        <f t="shared" si="500"/>
        <v>#REF!</v>
      </c>
      <c r="T525" s="3" t="e">
        <f>#REF!</f>
        <v>#REF!</v>
      </c>
      <c r="U525" s="3" t="e">
        <f>(#REF!+#REF!)*D525</f>
        <v>#REF!</v>
      </c>
      <c r="V525" s="3">
        <f t="shared" si="501"/>
        <v>12</v>
      </c>
      <c r="W525" s="37" t="e">
        <f t="shared" si="502"/>
        <v>#REF!</v>
      </c>
      <c r="X525" s="60" t="e">
        <f>#REF!</f>
        <v>#REF!</v>
      </c>
      <c r="Y525" s="37" t="e">
        <f t="shared" si="503"/>
        <v>#REF!</v>
      </c>
      <c r="Z525" s="16" t="e">
        <f t="shared" si="504"/>
        <v>#REF!</v>
      </c>
      <c r="AA525" s="36" t="e">
        <f t="shared" si="505"/>
        <v>#REF!</v>
      </c>
      <c r="AB525" s="49"/>
      <c r="AC525" s="16" t="e">
        <f t="shared" si="506"/>
        <v>#REF!</v>
      </c>
      <c r="AD525" s="3" t="e">
        <f t="shared" si="507"/>
        <v>#REF!</v>
      </c>
      <c r="AE525" s="97" t="e">
        <f t="shared" si="507"/>
        <v>#REF!</v>
      </c>
      <c r="AF525" s="97" t="e">
        <f t="shared" si="508"/>
        <v>#REF!</v>
      </c>
      <c r="AG525" s="3" t="e">
        <f t="shared" si="509"/>
        <v>#REF!</v>
      </c>
      <c r="AH525" s="16" t="e">
        <f t="shared" si="510"/>
        <v>#REF!</v>
      </c>
      <c r="AI525" s="16">
        <f t="shared" si="511"/>
        <v>200</v>
      </c>
      <c r="AJ525" s="106"/>
      <c r="AK525" s="3">
        <f t="shared" si="512"/>
        <v>140</v>
      </c>
      <c r="AL525" s="204">
        <f t="shared" si="513"/>
        <v>140</v>
      </c>
      <c r="AM525" s="174"/>
      <c r="AN525" s="174"/>
      <c r="AO525" s="106"/>
      <c r="AP525" s="106"/>
      <c r="AQ525" s="170"/>
      <c r="AR525" s="165"/>
      <c r="AS525" s="106"/>
      <c r="AT525" s="170"/>
      <c r="AU525" s="165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</row>
    <row r="526" spans="1:95" s="107" customFormat="1" ht="13.5" hidden="1" outlineLevel="1" x14ac:dyDescent="0.15">
      <c r="A526" s="108">
        <v>21007</v>
      </c>
      <c r="B526" s="109" t="s">
        <v>790</v>
      </c>
      <c r="C526" s="102">
        <v>400</v>
      </c>
      <c r="D526" s="103">
        <v>10</v>
      </c>
      <c r="E526" s="103">
        <v>10</v>
      </c>
      <c r="F526" s="103" t="s">
        <v>349</v>
      </c>
      <c r="G526" s="104" t="s">
        <v>654</v>
      </c>
      <c r="H526" s="104" t="s">
        <v>785</v>
      </c>
      <c r="I526" s="110">
        <f t="shared" si="25"/>
        <v>17940</v>
      </c>
      <c r="J526" s="3">
        <v>0</v>
      </c>
      <c r="K526" s="15"/>
      <c r="L526" s="15">
        <v>0.4</v>
      </c>
      <c r="M526" s="58"/>
      <c r="N526" s="58">
        <v>0.03</v>
      </c>
      <c r="O526" s="92">
        <f t="shared" si="498"/>
        <v>0</v>
      </c>
      <c r="P526" s="92" t="e">
        <f t="shared" si="479"/>
        <v>#REF!</v>
      </c>
      <c r="Q526" s="92" t="e">
        <f t="shared" si="480"/>
        <v>#REF!</v>
      </c>
      <c r="R526" s="92">
        <f t="shared" si="499"/>
        <v>0</v>
      </c>
      <c r="S526" s="92" t="e">
        <f t="shared" si="500"/>
        <v>#REF!</v>
      </c>
      <c r="T526" s="3" t="e">
        <f>#REF!</f>
        <v>#REF!</v>
      </c>
      <c r="U526" s="3" t="e">
        <f>(#REF!+#REF!)*D526</f>
        <v>#REF!</v>
      </c>
      <c r="V526" s="3">
        <f t="shared" si="501"/>
        <v>24</v>
      </c>
      <c r="W526" s="37" t="e">
        <f t="shared" si="502"/>
        <v>#REF!</v>
      </c>
      <c r="X526" s="60" t="e">
        <f>#REF!</f>
        <v>#REF!</v>
      </c>
      <c r="Y526" s="37" t="e">
        <f t="shared" si="503"/>
        <v>#REF!</v>
      </c>
      <c r="Z526" s="16" t="e">
        <f t="shared" si="504"/>
        <v>#REF!</v>
      </c>
      <c r="AA526" s="36" t="e">
        <f t="shared" si="505"/>
        <v>#REF!</v>
      </c>
      <c r="AB526" s="49"/>
      <c r="AC526" s="16" t="e">
        <f t="shared" si="506"/>
        <v>#REF!</v>
      </c>
      <c r="AD526" s="3" t="e">
        <f t="shared" si="507"/>
        <v>#REF!</v>
      </c>
      <c r="AE526" s="97" t="e">
        <f t="shared" si="507"/>
        <v>#REF!</v>
      </c>
      <c r="AF526" s="97" t="e">
        <f t="shared" si="508"/>
        <v>#REF!</v>
      </c>
      <c r="AG526" s="3" t="e">
        <f t="shared" si="509"/>
        <v>#REF!</v>
      </c>
      <c r="AH526" s="16" t="e">
        <f t="shared" si="510"/>
        <v>#REF!</v>
      </c>
      <c r="AI526" s="16">
        <f t="shared" si="511"/>
        <v>400</v>
      </c>
      <c r="AJ526" s="106"/>
      <c r="AK526" s="3">
        <f t="shared" si="512"/>
        <v>280</v>
      </c>
      <c r="AL526" s="204">
        <f t="shared" si="513"/>
        <v>280</v>
      </c>
      <c r="AM526" s="174"/>
      <c r="AN526" s="174"/>
      <c r="AO526" s="106"/>
      <c r="AP526" s="106"/>
      <c r="AQ526" s="170"/>
      <c r="AR526" s="165"/>
      <c r="AS526" s="106"/>
      <c r="AT526" s="170"/>
      <c r="AU526" s="165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</row>
    <row r="527" spans="1:95" s="107" customFormat="1" ht="13.5" hidden="1" outlineLevel="1" x14ac:dyDescent="0.15">
      <c r="A527" s="108">
        <v>21008</v>
      </c>
      <c r="B527" s="109" t="s">
        <v>791</v>
      </c>
      <c r="C527" s="102">
        <v>500</v>
      </c>
      <c r="D527" s="103">
        <v>15</v>
      </c>
      <c r="E527" s="103">
        <v>15</v>
      </c>
      <c r="F527" s="103" t="s">
        <v>349</v>
      </c>
      <c r="G527" s="104" t="s">
        <v>654</v>
      </c>
      <c r="H527" s="104" t="s">
        <v>785</v>
      </c>
      <c r="I527" s="110">
        <f t="shared" si="25"/>
        <v>17940</v>
      </c>
      <c r="J527" s="3">
        <v>0</v>
      </c>
      <c r="K527" s="15"/>
      <c r="L527" s="15">
        <v>0.4</v>
      </c>
      <c r="M527" s="58"/>
      <c r="N527" s="58">
        <v>0.03</v>
      </c>
      <c r="O527" s="92">
        <f t="shared" si="498"/>
        <v>0</v>
      </c>
      <c r="P527" s="92" t="e">
        <f t="shared" si="479"/>
        <v>#REF!</v>
      </c>
      <c r="Q527" s="92" t="e">
        <f t="shared" si="480"/>
        <v>#REF!</v>
      </c>
      <c r="R527" s="92">
        <f t="shared" si="499"/>
        <v>0</v>
      </c>
      <c r="S527" s="92" t="e">
        <f t="shared" si="500"/>
        <v>#REF!</v>
      </c>
      <c r="T527" s="3" t="e">
        <f>#REF!</f>
        <v>#REF!</v>
      </c>
      <c r="U527" s="3" t="e">
        <f>(#REF!+#REF!)*D527</f>
        <v>#REF!</v>
      </c>
      <c r="V527" s="3">
        <f t="shared" si="501"/>
        <v>30</v>
      </c>
      <c r="W527" s="37" t="e">
        <f t="shared" si="502"/>
        <v>#REF!</v>
      </c>
      <c r="X527" s="60" t="e">
        <f>#REF!</f>
        <v>#REF!</v>
      </c>
      <c r="Y527" s="37" t="e">
        <f t="shared" si="503"/>
        <v>#REF!</v>
      </c>
      <c r="Z527" s="16" t="e">
        <f t="shared" si="504"/>
        <v>#REF!</v>
      </c>
      <c r="AA527" s="36" t="e">
        <f t="shared" si="505"/>
        <v>#REF!</v>
      </c>
      <c r="AB527" s="49"/>
      <c r="AC527" s="16" t="e">
        <f t="shared" si="506"/>
        <v>#REF!</v>
      </c>
      <c r="AD527" s="3" t="e">
        <f t="shared" si="507"/>
        <v>#REF!</v>
      </c>
      <c r="AE527" s="97" t="e">
        <f t="shared" si="507"/>
        <v>#REF!</v>
      </c>
      <c r="AF527" s="97" t="e">
        <f t="shared" si="508"/>
        <v>#REF!</v>
      </c>
      <c r="AG527" s="3" t="e">
        <f t="shared" si="509"/>
        <v>#REF!</v>
      </c>
      <c r="AH527" s="16" t="e">
        <f t="shared" si="510"/>
        <v>#REF!</v>
      </c>
      <c r="AI527" s="16">
        <f t="shared" si="511"/>
        <v>500</v>
      </c>
      <c r="AJ527" s="106"/>
      <c r="AK527" s="3">
        <f t="shared" si="512"/>
        <v>350</v>
      </c>
      <c r="AL527" s="204">
        <f t="shared" si="513"/>
        <v>350</v>
      </c>
      <c r="AM527" s="174"/>
      <c r="AN527" s="174"/>
      <c r="AO527" s="106"/>
      <c r="AP527" s="106"/>
      <c r="AQ527" s="170"/>
      <c r="AR527" s="165"/>
      <c r="AS527" s="106"/>
      <c r="AT527" s="170"/>
      <c r="AU527" s="165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</row>
    <row r="528" spans="1:95" s="107" customFormat="1" ht="13.5" hidden="1" outlineLevel="1" x14ac:dyDescent="0.15">
      <c r="A528" s="108">
        <v>21009</v>
      </c>
      <c r="B528" s="109" t="s">
        <v>792</v>
      </c>
      <c r="C528" s="102">
        <v>5500</v>
      </c>
      <c r="D528" s="103">
        <v>15</v>
      </c>
      <c r="E528" s="103">
        <v>15</v>
      </c>
      <c r="F528" s="103" t="s">
        <v>349</v>
      </c>
      <c r="G528" s="104" t="s">
        <v>654</v>
      </c>
      <c r="H528" s="104" t="s">
        <v>785</v>
      </c>
      <c r="I528" s="110">
        <f t="shared" si="25"/>
        <v>17940</v>
      </c>
      <c r="J528" s="3">
        <v>0</v>
      </c>
      <c r="K528" s="15"/>
      <c r="L528" s="15">
        <v>0.4</v>
      </c>
      <c r="M528" s="58"/>
      <c r="N528" s="58">
        <v>0.03</v>
      </c>
      <c r="O528" s="92">
        <f t="shared" si="498"/>
        <v>0</v>
      </c>
      <c r="P528" s="92" t="e">
        <f t="shared" si="479"/>
        <v>#REF!</v>
      </c>
      <c r="Q528" s="92" t="e">
        <f t="shared" si="480"/>
        <v>#REF!</v>
      </c>
      <c r="R528" s="92">
        <f t="shared" si="499"/>
        <v>0</v>
      </c>
      <c r="S528" s="92" t="e">
        <f t="shared" si="500"/>
        <v>#REF!</v>
      </c>
      <c r="T528" s="3" t="e">
        <f>#REF!</f>
        <v>#REF!</v>
      </c>
      <c r="U528" s="3" t="e">
        <f>(#REF!+#REF!)*D528</f>
        <v>#REF!</v>
      </c>
      <c r="V528" s="3">
        <f t="shared" si="501"/>
        <v>330</v>
      </c>
      <c r="W528" s="37" t="e">
        <f t="shared" si="502"/>
        <v>#REF!</v>
      </c>
      <c r="X528" s="60" t="e">
        <f>#REF!</f>
        <v>#REF!</v>
      </c>
      <c r="Y528" s="37" t="e">
        <f t="shared" si="503"/>
        <v>#REF!</v>
      </c>
      <c r="Z528" s="16" t="e">
        <f t="shared" si="504"/>
        <v>#REF!</v>
      </c>
      <c r="AA528" s="36" t="e">
        <f t="shared" si="505"/>
        <v>#REF!</v>
      </c>
      <c r="AB528" s="49"/>
      <c r="AC528" s="16" t="e">
        <f t="shared" si="506"/>
        <v>#REF!</v>
      </c>
      <c r="AD528" s="3" t="e">
        <f t="shared" si="507"/>
        <v>#REF!</v>
      </c>
      <c r="AE528" s="97" t="e">
        <f t="shared" si="507"/>
        <v>#REF!</v>
      </c>
      <c r="AF528" s="97" t="e">
        <f t="shared" si="508"/>
        <v>#REF!</v>
      </c>
      <c r="AG528" s="3" t="e">
        <f t="shared" si="509"/>
        <v>#REF!</v>
      </c>
      <c r="AH528" s="16" t="e">
        <f t="shared" si="510"/>
        <v>#REF!</v>
      </c>
      <c r="AI528" s="16">
        <f t="shared" si="511"/>
        <v>5500</v>
      </c>
      <c r="AJ528" s="106"/>
      <c r="AK528" s="3">
        <f t="shared" si="512"/>
        <v>3850</v>
      </c>
      <c r="AL528" s="204">
        <f t="shared" si="513"/>
        <v>3849.9999999999995</v>
      </c>
      <c r="AM528" s="174"/>
      <c r="AN528" s="174"/>
      <c r="AO528" s="106"/>
      <c r="AP528" s="106"/>
      <c r="AQ528" s="170"/>
      <c r="AR528" s="165"/>
      <c r="AS528" s="106"/>
      <c r="AT528" s="170"/>
      <c r="AU528" s="165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</row>
    <row r="529" spans="1:95" s="107" customFormat="1" ht="13.5" hidden="1" outlineLevel="1" x14ac:dyDescent="0.15">
      <c r="A529" s="108">
        <v>21010</v>
      </c>
      <c r="B529" s="109" t="s">
        <v>793</v>
      </c>
      <c r="C529" s="102">
        <v>9500</v>
      </c>
      <c r="D529" s="103">
        <v>30</v>
      </c>
      <c r="E529" s="103">
        <v>25</v>
      </c>
      <c r="F529" s="103" t="s">
        <v>349</v>
      </c>
      <c r="G529" s="104" t="s">
        <v>654</v>
      </c>
      <c r="H529" s="104" t="s">
        <v>785</v>
      </c>
      <c r="I529" s="110">
        <f t="shared" si="25"/>
        <v>17940</v>
      </c>
      <c r="J529" s="3">
        <v>0</v>
      </c>
      <c r="K529" s="15"/>
      <c r="L529" s="15">
        <v>0.4</v>
      </c>
      <c r="M529" s="58"/>
      <c r="N529" s="58">
        <v>0.03</v>
      </c>
      <c r="O529" s="92">
        <f t="shared" si="498"/>
        <v>0</v>
      </c>
      <c r="P529" s="92" t="e">
        <f t="shared" si="479"/>
        <v>#REF!</v>
      </c>
      <c r="Q529" s="92" t="e">
        <f t="shared" si="480"/>
        <v>#REF!</v>
      </c>
      <c r="R529" s="92">
        <f t="shared" si="499"/>
        <v>0</v>
      </c>
      <c r="S529" s="92" t="e">
        <f t="shared" si="500"/>
        <v>#REF!</v>
      </c>
      <c r="T529" s="3" t="e">
        <f>#REF!</f>
        <v>#REF!</v>
      </c>
      <c r="U529" s="3" t="e">
        <f>(#REF!+#REF!)*D529</f>
        <v>#REF!</v>
      </c>
      <c r="V529" s="3">
        <f t="shared" si="501"/>
        <v>570</v>
      </c>
      <c r="W529" s="37" t="e">
        <f t="shared" si="502"/>
        <v>#REF!</v>
      </c>
      <c r="X529" s="60" t="e">
        <f>#REF!</f>
        <v>#REF!</v>
      </c>
      <c r="Y529" s="37" t="e">
        <f t="shared" si="503"/>
        <v>#REF!</v>
      </c>
      <c r="Z529" s="16" t="e">
        <f t="shared" si="504"/>
        <v>#REF!</v>
      </c>
      <c r="AA529" s="36" t="e">
        <f t="shared" si="505"/>
        <v>#REF!</v>
      </c>
      <c r="AB529" s="49"/>
      <c r="AC529" s="16" t="e">
        <f t="shared" si="506"/>
        <v>#REF!</v>
      </c>
      <c r="AD529" s="3" t="e">
        <f t="shared" si="507"/>
        <v>#REF!</v>
      </c>
      <c r="AE529" s="97" t="e">
        <f t="shared" si="507"/>
        <v>#REF!</v>
      </c>
      <c r="AF529" s="97" t="e">
        <f t="shared" si="508"/>
        <v>#REF!</v>
      </c>
      <c r="AG529" s="3" t="e">
        <f t="shared" si="509"/>
        <v>#REF!</v>
      </c>
      <c r="AH529" s="16" t="e">
        <f t="shared" si="510"/>
        <v>#REF!</v>
      </c>
      <c r="AI529" s="16">
        <f t="shared" si="511"/>
        <v>9500</v>
      </c>
      <c r="AJ529" s="106"/>
      <c r="AK529" s="3">
        <f t="shared" si="512"/>
        <v>6650</v>
      </c>
      <c r="AL529" s="204">
        <f t="shared" si="513"/>
        <v>6650</v>
      </c>
      <c r="AM529" s="174"/>
      <c r="AN529" s="174"/>
      <c r="AO529" s="106"/>
      <c r="AP529" s="106"/>
      <c r="AQ529" s="170"/>
      <c r="AR529" s="165"/>
      <c r="AS529" s="106"/>
      <c r="AT529" s="170"/>
      <c r="AU529" s="165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</row>
    <row r="530" spans="1:95" s="107" customFormat="1" ht="13.5" hidden="1" outlineLevel="1" x14ac:dyDescent="0.15">
      <c r="A530" s="108">
        <v>21011</v>
      </c>
      <c r="B530" s="109" t="s">
        <v>794</v>
      </c>
      <c r="C530" s="102">
        <v>8500</v>
      </c>
      <c r="D530" s="103">
        <v>15</v>
      </c>
      <c r="E530" s="103">
        <v>10</v>
      </c>
      <c r="F530" s="103" t="s">
        <v>349</v>
      </c>
      <c r="G530" s="104" t="s">
        <v>654</v>
      </c>
      <c r="H530" s="104" t="s">
        <v>785</v>
      </c>
      <c r="I530" s="110">
        <f t="shared" si="25"/>
        <v>17940</v>
      </c>
      <c r="J530" s="3">
        <v>0</v>
      </c>
      <c r="K530" s="15"/>
      <c r="L530" s="15">
        <v>0.4</v>
      </c>
      <c r="M530" s="58"/>
      <c r="N530" s="58">
        <v>0.03</v>
      </c>
      <c r="O530" s="92">
        <f t="shared" si="498"/>
        <v>0</v>
      </c>
      <c r="P530" s="92" t="e">
        <f t="shared" si="479"/>
        <v>#REF!</v>
      </c>
      <c r="Q530" s="92" t="e">
        <f t="shared" si="480"/>
        <v>#REF!</v>
      </c>
      <c r="R530" s="92">
        <f t="shared" si="499"/>
        <v>0</v>
      </c>
      <c r="S530" s="92" t="e">
        <f t="shared" si="500"/>
        <v>#REF!</v>
      </c>
      <c r="T530" s="3" t="e">
        <f>#REF!</f>
        <v>#REF!</v>
      </c>
      <c r="U530" s="3" t="e">
        <f>(#REF!+#REF!)*D530</f>
        <v>#REF!</v>
      </c>
      <c r="V530" s="3">
        <f t="shared" si="501"/>
        <v>510</v>
      </c>
      <c r="W530" s="37" t="e">
        <f t="shared" si="502"/>
        <v>#REF!</v>
      </c>
      <c r="X530" s="60" t="e">
        <f>#REF!</f>
        <v>#REF!</v>
      </c>
      <c r="Y530" s="37" t="e">
        <f t="shared" si="503"/>
        <v>#REF!</v>
      </c>
      <c r="Z530" s="16" t="e">
        <f t="shared" si="504"/>
        <v>#REF!</v>
      </c>
      <c r="AA530" s="36" t="e">
        <f t="shared" si="505"/>
        <v>#REF!</v>
      </c>
      <c r="AB530" s="49"/>
      <c r="AC530" s="16" t="e">
        <f t="shared" si="506"/>
        <v>#REF!</v>
      </c>
      <c r="AD530" s="3" t="e">
        <f t="shared" si="507"/>
        <v>#REF!</v>
      </c>
      <c r="AE530" s="97" t="e">
        <f t="shared" si="507"/>
        <v>#REF!</v>
      </c>
      <c r="AF530" s="97" t="e">
        <f t="shared" si="508"/>
        <v>#REF!</v>
      </c>
      <c r="AG530" s="3" t="e">
        <f t="shared" si="509"/>
        <v>#REF!</v>
      </c>
      <c r="AH530" s="16" t="e">
        <f t="shared" si="510"/>
        <v>#REF!</v>
      </c>
      <c r="AI530" s="16">
        <f t="shared" si="511"/>
        <v>8500</v>
      </c>
      <c r="AJ530" s="106"/>
      <c r="AK530" s="3">
        <f t="shared" si="512"/>
        <v>5950</v>
      </c>
      <c r="AL530" s="204">
        <f t="shared" si="513"/>
        <v>5950</v>
      </c>
      <c r="AM530" s="174"/>
      <c r="AN530" s="174"/>
      <c r="AO530" s="106"/>
      <c r="AP530" s="106"/>
      <c r="AQ530" s="170"/>
      <c r="AR530" s="165"/>
      <c r="AS530" s="106"/>
      <c r="AT530" s="170"/>
      <c r="AU530" s="165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</row>
    <row r="531" spans="1:95" s="107" customFormat="1" ht="13.5" hidden="1" outlineLevel="1" x14ac:dyDescent="0.15">
      <c r="A531" s="108">
        <v>21012</v>
      </c>
      <c r="B531" s="109" t="s">
        <v>795</v>
      </c>
      <c r="C531" s="102">
        <v>16500</v>
      </c>
      <c r="D531" s="103">
        <v>30</v>
      </c>
      <c r="E531" s="103">
        <v>20</v>
      </c>
      <c r="F531" s="103" t="s">
        <v>349</v>
      </c>
      <c r="G531" s="104" t="s">
        <v>654</v>
      </c>
      <c r="H531" s="104" t="s">
        <v>785</v>
      </c>
      <c r="I531" s="110">
        <f t="shared" si="25"/>
        <v>17940</v>
      </c>
      <c r="J531" s="3">
        <v>0</v>
      </c>
      <c r="K531" s="15"/>
      <c r="L531" s="15">
        <v>0.4</v>
      </c>
      <c r="M531" s="58"/>
      <c r="N531" s="58">
        <v>0.03</v>
      </c>
      <c r="O531" s="92">
        <f t="shared" si="498"/>
        <v>0</v>
      </c>
      <c r="P531" s="92" t="e">
        <f t="shared" si="479"/>
        <v>#REF!</v>
      </c>
      <c r="Q531" s="92" t="e">
        <f t="shared" si="480"/>
        <v>#REF!</v>
      </c>
      <c r="R531" s="92">
        <f t="shared" si="499"/>
        <v>0</v>
      </c>
      <c r="S531" s="92" t="e">
        <f t="shared" si="500"/>
        <v>#REF!</v>
      </c>
      <c r="T531" s="3" t="e">
        <f>#REF!</f>
        <v>#REF!</v>
      </c>
      <c r="U531" s="3" t="e">
        <f>(#REF!+#REF!)*D531</f>
        <v>#REF!</v>
      </c>
      <c r="V531" s="3">
        <f t="shared" si="501"/>
        <v>990</v>
      </c>
      <c r="W531" s="37" t="e">
        <f t="shared" si="502"/>
        <v>#REF!</v>
      </c>
      <c r="X531" s="60" t="e">
        <f>#REF!</f>
        <v>#REF!</v>
      </c>
      <c r="Y531" s="37" t="e">
        <f t="shared" si="503"/>
        <v>#REF!</v>
      </c>
      <c r="Z531" s="16" t="e">
        <f t="shared" si="504"/>
        <v>#REF!</v>
      </c>
      <c r="AA531" s="36" t="e">
        <f t="shared" si="505"/>
        <v>#REF!</v>
      </c>
      <c r="AB531" s="49"/>
      <c r="AC531" s="16" t="e">
        <f t="shared" si="506"/>
        <v>#REF!</v>
      </c>
      <c r="AD531" s="3" t="e">
        <f t="shared" si="507"/>
        <v>#REF!</v>
      </c>
      <c r="AE531" s="97" t="e">
        <f t="shared" si="507"/>
        <v>#REF!</v>
      </c>
      <c r="AF531" s="97" t="e">
        <f t="shared" si="508"/>
        <v>#REF!</v>
      </c>
      <c r="AG531" s="3" t="e">
        <f t="shared" si="509"/>
        <v>#REF!</v>
      </c>
      <c r="AH531" s="16" t="e">
        <f t="shared" si="510"/>
        <v>#REF!</v>
      </c>
      <c r="AI531" s="16">
        <f t="shared" si="511"/>
        <v>16500</v>
      </c>
      <c r="AJ531" s="106"/>
      <c r="AK531" s="3">
        <f t="shared" si="512"/>
        <v>11550</v>
      </c>
      <c r="AL531" s="204">
        <f t="shared" si="513"/>
        <v>11550</v>
      </c>
      <c r="AM531" s="174"/>
      <c r="AN531" s="174"/>
      <c r="AO531" s="106"/>
      <c r="AP531" s="106"/>
      <c r="AQ531" s="170"/>
      <c r="AR531" s="165"/>
      <c r="AS531" s="106"/>
      <c r="AT531" s="170"/>
      <c r="AU531" s="165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</row>
    <row r="532" spans="1:95" s="107" customFormat="1" ht="13.5" hidden="1" outlineLevel="1" x14ac:dyDescent="0.15">
      <c r="A532" s="108">
        <v>21013</v>
      </c>
      <c r="B532" s="109" t="s">
        <v>796</v>
      </c>
      <c r="C532" s="102">
        <v>9500</v>
      </c>
      <c r="D532" s="103">
        <v>15</v>
      </c>
      <c r="E532" s="103">
        <v>15</v>
      </c>
      <c r="F532" s="103" t="s">
        <v>348</v>
      </c>
      <c r="G532" s="104" t="s">
        <v>654</v>
      </c>
      <c r="H532" s="104" t="s">
        <v>785</v>
      </c>
      <c r="I532" s="110">
        <f t="shared" si="25"/>
        <v>17940</v>
      </c>
      <c r="J532" s="3">
        <v>0</v>
      </c>
      <c r="K532" s="15"/>
      <c r="L532" s="15">
        <v>0.4</v>
      </c>
      <c r="M532" s="58"/>
      <c r="N532" s="58">
        <v>0.03</v>
      </c>
      <c r="O532" s="92">
        <f t="shared" si="498"/>
        <v>0</v>
      </c>
      <c r="P532" s="92" t="e">
        <f t="shared" si="479"/>
        <v>#REF!</v>
      </c>
      <c r="Q532" s="92" t="e">
        <f t="shared" si="480"/>
        <v>#REF!</v>
      </c>
      <c r="R532" s="92">
        <f t="shared" si="499"/>
        <v>0</v>
      </c>
      <c r="S532" s="92" t="e">
        <f t="shared" si="500"/>
        <v>#REF!</v>
      </c>
      <c r="T532" s="3" t="e">
        <f>#REF!</f>
        <v>#REF!</v>
      </c>
      <c r="U532" s="3" t="e">
        <f>(#REF!+#REF!)*D532</f>
        <v>#REF!</v>
      </c>
      <c r="V532" s="3">
        <f t="shared" si="501"/>
        <v>570</v>
      </c>
      <c r="W532" s="37" t="e">
        <f t="shared" si="502"/>
        <v>#REF!</v>
      </c>
      <c r="X532" s="60" t="e">
        <f>#REF!</f>
        <v>#REF!</v>
      </c>
      <c r="Y532" s="37" t="e">
        <f t="shared" si="503"/>
        <v>#REF!</v>
      </c>
      <c r="Z532" s="16" t="e">
        <f t="shared" si="504"/>
        <v>#REF!</v>
      </c>
      <c r="AA532" s="36" t="e">
        <f t="shared" si="505"/>
        <v>#REF!</v>
      </c>
      <c r="AB532" s="49"/>
      <c r="AC532" s="16" t="e">
        <f t="shared" si="506"/>
        <v>#REF!</v>
      </c>
      <c r="AD532" s="3" t="e">
        <f t="shared" si="507"/>
        <v>#REF!</v>
      </c>
      <c r="AE532" s="97" t="e">
        <f t="shared" si="507"/>
        <v>#REF!</v>
      </c>
      <c r="AF532" s="97" t="e">
        <f t="shared" si="508"/>
        <v>#REF!</v>
      </c>
      <c r="AG532" s="3" t="e">
        <f t="shared" si="509"/>
        <v>#REF!</v>
      </c>
      <c r="AH532" s="16" t="e">
        <f t="shared" si="510"/>
        <v>#REF!</v>
      </c>
      <c r="AI532" s="16">
        <f t="shared" si="511"/>
        <v>9500</v>
      </c>
      <c r="AJ532" s="106"/>
      <c r="AK532" s="3">
        <f t="shared" si="512"/>
        <v>6650</v>
      </c>
      <c r="AL532" s="204">
        <f t="shared" si="513"/>
        <v>6650</v>
      </c>
      <c r="AM532" s="174"/>
      <c r="AN532" s="174"/>
      <c r="AO532" s="106"/>
      <c r="AP532" s="106"/>
      <c r="AQ532" s="170"/>
      <c r="AR532" s="165"/>
      <c r="AS532" s="106"/>
      <c r="AT532" s="170"/>
      <c r="AU532" s="165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</row>
    <row r="533" spans="1:95" s="107" customFormat="1" ht="13.5" hidden="1" outlineLevel="1" x14ac:dyDescent="0.15">
      <c r="A533" s="108">
        <v>21014</v>
      </c>
      <c r="B533" s="109" t="s">
        <v>797</v>
      </c>
      <c r="C533" s="102">
        <v>25500</v>
      </c>
      <c r="D533" s="103">
        <v>15</v>
      </c>
      <c r="E533" s="103">
        <v>15</v>
      </c>
      <c r="F533" s="103" t="s">
        <v>348</v>
      </c>
      <c r="G533" s="104" t="s">
        <v>654</v>
      </c>
      <c r="H533" s="104" t="s">
        <v>785</v>
      </c>
      <c r="I533" s="110">
        <f t="shared" si="25"/>
        <v>17940</v>
      </c>
      <c r="J533" s="3">
        <v>0</v>
      </c>
      <c r="K533" s="15"/>
      <c r="L533" s="15">
        <v>0.4</v>
      </c>
      <c r="M533" s="58"/>
      <c r="N533" s="58">
        <v>0.03</v>
      </c>
      <c r="O533" s="92">
        <f t="shared" si="498"/>
        <v>0</v>
      </c>
      <c r="P533" s="92" t="e">
        <f t="shared" si="479"/>
        <v>#REF!</v>
      </c>
      <c r="Q533" s="92" t="e">
        <f t="shared" si="480"/>
        <v>#REF!</v>
      </c>
      <c r="R533" s="92">
        <f t="shared" si="499"/>
        <v>0</v>
      </c>
      <c r="S533" s="92" t="e">
        <f t="shared" si="500"/>
        <v>#REF!</v>
      </c>
      <c r="T533" s="3" t="e">
        <f>#REF!</f>
        <v>#REF!</v>
      </c>
      <c r="U533" s="3" t="e">
        <f>(#REF!+#REF!)*D533</f>
        <v>#REF!</v>
      </c>
      <c r="V533" s="3">
        <f t="shared" si="501"/>
        <v>1530</v>
      </c>
      <c r="W533" s="37" t="e">
        <f t="shared" si="502"/>
        <v>#REF!</v>
      </c>
      <c r="X533" s="60" t="e">
        <f>#REF!</f>
        <v>#REF!</v>
      </c>
      <c r="Y533" s="37" t="e">
        <f t="shared" si="503"/>
        <v>#REF!</v>
      </c>
      <c r="Z533" s="16" t="e">
        <f t="shared" si="504"/>
        <v>#REF!</v>
      </c>
      <c r="AA533" s="36" t="e">
        <f t="shared" si="505"/>
        <v>#REF!</v>
      </c>
      <c r="AB533" s="49"/>
      <c r="AC533" s="16" t="e">
        <f t="shared" si="506"/>
        <v>#REF!</v>
      </c>
      <c r="AD533" s="3" t="e">
        <f t="shared" si="507"/>
        <v>#REF!</v>
      </c>
      <c r="AE533" s="97" t="e">
        <f t="shared" si="507"/>
        <v>#REF!</v>
      </c>
      <c r="AF533" s="97" t="e">
        <f t="shared" si="508"/>
        <v>#REF!</v>
      </c>
      <c r="AG533" s="3" t="e">
        <f t="shared" si="509"/>
        <v>#REF!</v>
      </c>
      <c r="AH533" s="16" t="e">
        <f t="shared" si="510"/>
        <v>#REF!</v>
      </c>
      <c r="AI533" s="16">
        <f t="shared" si="511"/>
        <v>25500</v>
      </c>
      <c r="AJ533" s="106"/>
      <c r="AK533" s="3">
        <f t="shared" si="512"/>
        <v>17850</v>
      </c>
      <c r="AL533" s="204">
        <f t="shared" si="513"/>
        <v>17850</v>
      </c>
      <c r="AM533" s="174"/>
      <c r="AN533" s="174"/>
      <c r="AO533" s="106"/>
      <c r="AP533" s="106"/>
      <c r="AQ533" s="170"/>
      <c r="AR533" s="165"/>
      <c r="AS533" s="106"/>
      <c r="AT533" s="170"/>
      <c r="AU533" s="165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</row>
    <row r="534" spans="1:95" s="107" customFormat="1" ht="25.5" hidden="1" outlineLevel="1" x14ac:dyDescent="0.15">
      <c r="A534" s="108">
        <v>21015</v>
      </c>
      <c r="B534" s="109" t="s">
        <v>798</v>
      </c>
      <c r="C534" s="102">
        <v>23500</v>
      </c>
      <c r="D534" s="103">
        <v>20</v>
      </c>
      <c r="E534" s="103">
        <v>15</v>
      </c>
      <c r="F534" s="103" t="s">
        <v>807</v>
      </c>
      <c r="G534" s="104" t="s">
        <v>654</v>
      </c>
      <c r="H534" s="104" t="s">
        <v>785</v>
      </c>
      <c r="I534" s="110">
        <f t="shared" si="25"/>
        <v>17940</v>
      </c>
      <c r="J534" s="3">
        <v>0</v>
      </c>
      <c r="K534" s="15"/>
      <c r="L534" s="15">
        <v>0.4</v>
      </c>
      <c r="M534" s="58"/>
      <c r="N534" s="58">
        <v>0.03</v>
      </c>
      <c r="O534" s="92">
        <f t="shared" si="498"/>
        <v>0</v>
      </c>
      <c r="P534" s="92" t="e">
        <f t="shared" si="479"/>
        <v>#REF!</v>
      </c>
      <c r="Q534" s="92" t="e">
        <f t="shared" si="480"/>
        <v>#REF!</v>
      </c>
      <c r="R534" s="92">
        <f t="shared" si="499"/>
        <v>0</v>
      </c>
      <c r="S534" s="92" t="e">
        <f t="shared" si="500"/>
        <v>#REF!</v>
      </c>
      <c r="T534" s="3" t="e">
        <f>#REF!</f>
        <v>#REF!</v>
      </c>
      <c r="U534" s="3" t="e">
        <f>(#REF!+#REF!)*D534</f>
        <v>#REF!</v>
      </c>
      <c r="V534" s="3">
        <f t="shared" si="501"/>
        <v>1410</v>
      </c>
      <c r="W534" s="37" t="e">
        <f t="shared" si="502"/>
        <v>#REF!</v>
      </c>
      <c r="X534" s="60" t="e">
        <f>#REF!</f>
        <v>#REF!</v>
      </c>
      <c r="Y534" s="37" t="e">
        <f t="shared" si="503"/>
        <v>#REF!</v>
      </c>
      <c r="Z534" s="16" t="e">
        <f t="shared" si="504"/>
        <v>#REF!</v>
      </c>
      <c r="AA534" s="36" t="e">
        <f t="shared" si="505"/>
        <v>#REF!</v>
      </c>
      <c r="AB534" s="49"/>
      <c r="AC534" s="16" t="e">
        <f t="shared" si="506"/>
        <v>#REF!</v>
      </c>
      <c r="AD534" s="3" t="e">
        <f t="shared" si="507"/>
        <v>#REF!</v>
      </c>
      <c r="AE534" s="97" t="e">
        <f t="shared" si="507"/>
        <v>#REF!</v>
      </c>
      <c r="AF534" s="97" t="e">
        <f t="shared" si="508"/>
        <v>#REF!</v>
      </c>
      <c r="AG534" s="3" t="e">
        <f t="shared" si="509"/>
        <v>#REF!</v>
      </c>
      <c r="AH534" s="16" t="e">
        <f t="shared" si="510"/>
        <v>#REF!</v>
      </c>
      <c r="AI534" s="16">
        <f t="shared" si="511"/>
        <v>23500</v>
      </c>
      <c r="AJ534" s="106"/>
      <c r="AK534" s="3">
        <f t="shared" si="512"/>
        <v>16450</v>
      </c>
      <c r="AL534" s="204">
        <f t="shared" si="513"/>
        <v>16450</v>
      </c>
      <c r="AM534" s="174"/>
      <c r="AN534" s="174"/>
      <c r="AO534" s="106"/>
      <c r="AP534" s="106"/>
      <c r="AQ534" s="170"/>
      <c r="AR534" s="165"/>
      <c r="AS534" s="106"/>
      <c r="AT534" s="170"/>
      <c r="AU534" s="165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</row>
    <row r="535" spans="1:95" s="107" customFormat="1" ht="13.5" hidden="1" outlineLevel="1" x14ac:dyDescent="0.15">
      <c r="A535" s="108">
        <v>21016</v>
      </c>
      <c r="B535" s="109" t="s">
        <v>799</v>
      </c>
      <c r="C535" s="102">
        <v>30500</v>
      </c>
      <c r="D535" s="103">
        <v>30</v>
      </c>
      <c r="E535" s="103">
        <v>30</v>
      </c>
      <c r="F535" s="103" t="s">
        <v>807</v>
      </c>
      <c r="G535" s="104" t="s">
        <v>654</v>
      </c>
      <c r="H535" s="104" t="s">
        <v>785</v>
      </c>
      <c r="I535" s="110">
        <f t="shared" si="25"/>
        <v>17940</v>
      </c>
      <c r="J535" s="3">
        <v>0</v>
      </c>
      <c r="K535" s="15"/>
      <c r="L535" s="15">
        <v>0.4</v>
      </c>
      <c r="M535" s="58"/>
      <c r="N535" s="58">
        <v>0.03</v>
      </c>
      <c r="O535" s="92">
        <f t="shared" si="498"/>
        <v>0</v>
      </c>
      <c r="P535" s="92" t="e">
        <f t="shared" si="479"/>
        <v>#REF!</v>
      </c>
      <c r="Q535" s="92" t="e">
        <f t="shared" si="480"/>
        <v>#REF!</v>
      </c>
      <c r="R535" s="92">
        <f t="shared" si="499"/>
        <v>0</v>
      </c>
      <c r="S535" s="92" t="e">
        <f t="shared" si="500"/>
        <v>#REF!</v>
      </c>
      <c r="T535" s="3" t="e">
        <f>#REF!</f>
        <v>#REF!</v>
      </c>
      <c r="U535" s="3" t="e">
        <f>(#REF!+#REF!)*D535</f>
        <v>#REF!</v>
      </c>
      <c r="V535" s="3">
        <f t="shared" si="501"/>
        <v>1830</v>
      </c>
      <c r="W535" s="37" t="e">
        <f t="shared" si="502"/>
        <v>#REF!</v>
      </c>
      <c r="X535" s="60" t="e">
        <f>#REF!</f>
        <v>#REF!</v>
      </c>
      <c r="Y535" s="37" t="e">
        <f t="shared" si="503"/>
        <v>#REF!</v>
      </c>
      <c r="Z535" s="16" t="e">
        <f t="shared" si="504"/>
        <v>#REF!</v>
      </c>
      <c r="AA535" s="36" t="e">
        <f t="shared" si="505"/>
        <v>#REF!</v>
      </c>
      <c r="AB535" s="49"/>
      <c r="AC535" s="16" t="e">
        <f t="shared" si="506"/>
        <v>#REF!</v>
      </c>
      <c r="AD535" s="3" t="e">
        <f t="shared" si="507"/>
        <v>#REF!</v>
      </c>
      <c r="AE535" s="97" t="e">
        <f t="shared" si="507"/>
        <v>#REF!</v>
      </c>
      <c r="AF535" s="97" t="e">
        <f t="shared" si="508"/>
        <v>#REF!</v>
      </c>
      <c r="AG535" s="3" t="e">
        <f t="shared" si="509"/>
        <v>#REF!</v>
      </c>
      <c r="AH535" s="16" t="e">
        <f t="shared" si="510"/>
        <v>#REF!</v>
      </c>
      <c r="AI535" s="16">
        <f t="shared" si="511"/>
        <v>30500</v>
      </c>
      <c r="AJ535" s="106"/>
      <c r="AK535" s="3">
        <f t="shared" si="512"/>
        <v>21350</v>
      </c>
      <c r="AL535" s="204">
        <f t="shared" si="513"/>
        <v>21350</v>
      </c>
      <c r="AM535" s="174"/>
      <c r="AN535" s="174"/>
      <c r="AO535" s="106"/>
      <c r="AP535" s="106"/>
      <c r="AQ535" s="170"/>
      <c r="AR535" s="165"/>
      <c r="AS535" s="106"/>
      <c r="AT535" s="170"/>
      <c r="AU535" s="165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</row>
    <row r="536" spans="1:95" s="107" customFormat="1" ht="13.5" hidden="1" outlineLevel="1" x14ac:dyDescent="0.15">
      <c r="A536" s="108">
        <v>21017</v>
      </c>
      <c r="B536" s="109" t="s">
        <v>800</v>
      </c>
      <c r="C536" s="102">
        <v>9500</v>
      </c>
      <c r="D536" s="103">
        <v>30</v>
      </c>
      <c r="E536" s="103">
        <v>30</v>
      </c>
      <c r="F536" s="103" t="s">
        <v>349</v>
      </c>
      <c r="G536" s="104" t="s">
        <v>654</v>
      </c>
      <c r="H536" s="104" t="s">
        <v>785</v>
      </c>
      <c r="I536" s="110">
        <f t="shared" si="25"/>
        <v>17940</v>
      </c>
      <c r="J536" s="3">
        <v>0</v>
      </c>
      <c r="K536" s="15"/>
      <c r="L536" s="15">
        <v>0.4</v>
      </c>
      <c r="M536" s="58"/>
      <c r="N536" s="58">
        <v>0.03</v>
      </c>
      <c r="O536" s="92">
        <f t="shared" si="498"/>
        <v>0</v>
      </c>
      <c r="P536" s="92" t="e">
        <f t="shared" si="479"/>
        <v>#REF!</v>
      </c>
      <c r="Q536" s="92" t="e">
        <f t="shared" si="480"/>
        <v>#REF!</v>
      </c>
      <c r="R536" s="92">
        <f t="shared" si="499"/>
        <v>0</v>
      </c>
      <c r="S536" s="92" t="e">
        <f t="shared" si="500"/>
        <v>#REF!</v>
      </c>
      <c r="T536" s="3" t="e">
        <f>#REF!</f>
        <v>#REF!</v>
      </c>
      <c r="U536" s="3" t="e">
        <f>(#REF!+#REF!)*D536</f>
        <v>#REF!</v>
      </c>
      <c r="V536" s="3">
        <f t="shared" si="501"/>
        <v>570</v>
      </c>
      <c r="W536" s="37" t="e">
        <f t="shared" si="502"/>
        <v>#REF!</v>
      </c>
      <c r="X536" s="60" t="e">
        <f>#REF!</f>
        <v>#REF!</v>
      </c>
      <c r="Y536" s="37" t="e">
        <f t="shared" si="503"/>
        <v>#REF!</v>
      </c>
      <c r="Z536" s="16" t="e">
        <f t="shared" si="504"/>
        <v>#REF!</v>
      </c>
      <c r="AA536" s="36" t="e">
        <f t="shared" si="505"/>
        <v>#REF!</v>
      </c>
      <c r="AB536" s="49"/>
      <c r="AC536" s="16" t="e">
        <f t="shared" si="506"/>
        <v>#REF!</v>
      </c>
      <c r="AD536" s="3" t="e">
        <f t="shared" si="507"/>
        <v>#REF!</v>
      </c>
      <c r="AE536" s="97" t="e">
        <f t="shared" si="507"/>
        <v>#REF!</v>
      </c>
      <c r="AF536" s="97" t="e">
        <f t="shared" si="508"/>
        <v>#REF!</v>
      </c>
      <c r="AG536" s="3" t="e">
        <f t="shared" si="509"/>
        <v>#REF!</v>
      </c>
      <c r="AH536" s="16" t="e">
        <f t="shared" si="510"/>
        <v>#REF!</v>
      </c>
      <c r="AI536" s="16">
        <f t="shared" si="511"/>
        <v>9500</v>
      </c>
      <c r="AJ536" s="106"/>
      <c r="AK536" s="3">
        <f t="shared" si="512"/>
        <v>6650</v>
      </c>
      <c r="AL536" s="204">
        <f t="shared" si="513"/>
        <v>6650</v>
      </c>
      <c r="AM536" s="174"/>
      <c r="AN536" s="174"/>
      <c r="AO536" s="106"/>
      <c r="AP536" s="106"/>
      <c r="AQ536" s="170"/>
      <c r="AR536" s="165"/>
      <c r="AS536" s="106"/>
      <c r="AT536" s="170"/>
      <c r="AU536" s="165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</row>
    <row r="537" spans="1:95" s="107" customFormat="1" ht="13.5" hidden="1" outlineLevel="1" x14ac:dyDescent="0.15">
      <c r="A537" s="108">
        <v>21018</v>
      </c>
      <c r="B537" s="109" t="s">
        <v>801</v>
      </c>
      <c r="C537" s="102">
        <v>1200</v>
      </c>
      <c r="D537" s="103">
        <v>15</v>
      </c>
      <c r="E537" s="103">
        <v>15</v>
      </c>
      <c r="F537" s="103" t="s">
        <v>349</v>
      </c>
      <c r="G537" s="104" t="s">
        <v>654</v>
      </c>
      <c r="H537" s="104" t="s">
        <v>785</v>
      </c>
      <c r="I537" s="110">
        <f t="shared" si="25"/>
        <v>17940</v>
      </c>
      <c r="J537" s="3">
        <v>0</v>
      </c>
      <c r="K537" s="15"/>
      <c r="L537" s="15">
        <v>0.4</v>
      </c>
      <c r="M537" s="58"/>
      <c r="N537" s="58">
        <v>0.03</v>
      </c>
      <c r="O537" s="92">
        <f t="shared" si="498"/>
        <v>0</v>
      </c>
      <c r="P537" s="92" t="e">
        <f t="shared" si="479"/>
        <v>#REF!</v>
      </c>
      <c r="Q537" s="92" t="e">
        <f t="shared" si="480"/>
        <v>#REF!</v>
      </c>
      <c r="R537" s="92">
        <f t="shared" si="499"/>
        <v>0</v>
      </c>
      <c r="S537" s="92" t="e">
        <f t="shared" si="500"/>
        <v>#REF!</v>
      </c>
      <c r="T537" s="3" t="e">
        <f>#REF!</f>
        <v>#REF!</v>
      </c>
      <c r="U537" s="3" t="e">
        <f>(#REF!+#REF!)*D537</f>
        <v>#REF!</v>
      </c>
      <c r="V537" s="3">
        <f t="shared" si="501"/>
        <v>72</v>
      </c>
      <c r="W537" s="37" t="e">
        <f t="shared" si="502"/>
        <v>#REF!</v>
      </c>
      <c r="X537" s="60" t="e">
        <f>#REF!</f>
        <v>#REF!</v>
      </c>
      <c r="Y537" s="37" t="e">
        <f t="shared" si="503"/>
        <v>#REF!</v>
      </c>
      <c r="Z537" s="16" t="e">
        <f t="shared" si="504"/>
        <v>#REF!</v>
      </c>
      <c r="AA537" s="36" t="e">
        <f t="shared" si="505"/>
        <v>#REF!</v>
      </c>
      <c r="AB537" s="49"/>
      <c r="AC537" s="16" t="e">
        <f t="shared" si="506"/>
        <v>#REF!</v>
      </c>
      <c r="AD537" s="3" t="e">
        <f t="shared" si="507"/>
        <v>#REF!</v>
      </c>
      <c r="AE537" s="97" t="e">
        <f t="shared" si="507"/>
        <v>#REF!</v>
      </c>
      <c r="AF537" s="97" t="e">
        <f t="shared" si="508"/>
        <v>#REF!</v>
      </c>
      <c r="AG537" s="3" t="e">
        <f t="shared" si="509"/>
        <v>#REF!</v>
      </c>
      <c r="AH537" s="16" t="e">
        <f t="shared" si="510"/>
        <v>#REF!</v>
      </c>
      <c r="AI537" s="16">
        <f t="shared" si="511"/>
        <v>1200</v>
      </c>
      <c r="AJ537" s="106"/>
      <c r="AK537" s="3">
        <f t="shared" si="512"/>
        <v>840</v>
      </c>
      <c r="AL537" s="204">
        <f t="shared" si="513"/>
        <v>840</v>
      </c>
      <c r="AM537" s="174"/>
      <c r="AN537" s="174"/>
      <c r="AO537" s="106"/>
      <c r="AP537" s="106"/>
      <c r="AQ537" s="170"/>
      <c r="AR537" s="165"/>
      <c r="AS537" s="106"/>
      <c r="AT537" s="170"/>
      <c r="AU537" s="165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</row>
    <row r="538" spans="1:95" s="107" customFormat="1" ht="13.5" hidden="1" outlineLevel="1" x14ac:dyDescent="0.15">
      <c r="A538" s="108">
        <v>21019</v>
      </c>
      <c r="B538" s="109" t="s">
        <v>802</v>
      </c>
      <c r="C538" s="102">
        <v>17500</v>
      </c>
      <c r="D538" s="103">
        <v>30</v>
      </c>
      <c r="E538" s="103">
        <v>30</v>
      </c>
      <c r="F538" s="103" t="s">
        <v>806</v>
      </c>
      <c r="G538" s="104" t="s">
        <v>654</v>
      </c>
      <c r="H538" s="104" t="s">
        <v>785</v>
      </c>
      <c r="I538" s="110">
        <f t="shared" si="25"/>
        <v>17940</v>
      </c>
      <c r="J538" s="3">
        <v>0</v>
      </c>
      <c r="K538" s="15"/>
      <c r="L538" s="15">
        <v>0.4</v>
      </c>
      <c r="M538" s="58"/>
      <c r="N538" s="58">
        <v>0.03</v>
      </c>
      <c r="O538" s="92">
        <f t="shared" si="498"/>
        <v>0</v>
      </c>
      <c r="P538" s="92" t="e">
        <f t="shared" si="479"/>
        <v>#REF!</v>
      </c>
      <c r="Q538" s="92" t="e">
        <f t="shared" si="480"/>
        <v>#REF!</v>
      </c>
      <c r="R538" s="92">
        <f t="shared" si="499"/>
        <v>0</v>
      </c>
      <c r="S538" s="92" t="e">
        <f t="shared" si="500"/>
        <v>#REF!</v>
      </c>
      <c r="T538" s="3" t="e">
        <f>#REF!</f>
        <v>#REF!</v>
      </c>
      <c r="U538" s="3" t="e">
        <f>(#REF!+#REF!)*D538</f>
        <v>#REF!</v>
      </c>
      <c r="V538" s="3">
        <f t="shared" si="501"/>
        <v>1050</v>
      </c>
      <c r="W538" s="37" t="e">
        <f t="shared" si="502"/>
        <v>#REF!</v>
      </c>
      <c r="X538" s="60" t="e">
        <f>#REF!</f>
        <v>#REF!</v>
      </c>
      <c r="Y538" s="37" t="e">
        <f t="shared" si="503"/>
        <v>#REF!</v>
      </c>
      <c r="Z538" s="16" t="e">
        <f t="shared" si="504"/>
        <v>#REF!</v>
      </c>
      <c r="AA538" s="36" t="e">
        <f t="shared" si="505"/>
        <v>#REF!</v>
      </c>
      <c r="AB538" s="49"/>
      <c r="AC538" s="16" t="e">
        <f t="shared" si="506"/>
        <v>#REF!</v>
      </c>
      <c r="AD538" s="3" t="e">
        <f t="shared" si="507"/>
        <v>#REF!</v>
      </c>
      <c r="AE538" s="97" t="e">
        <f t="shared" si="507"/>
        <v>#REF!</v>
      </c>
      <c r="AF538" s="97" t="e">
        <f t="shared" si="508"/>
        <v>#REF!</v>
      </c>
      <c r="AG538" s="3" t="e">
        <f t="shared" si="509"/>
        <v>#REF!</v>
      </c>
      <c r="AH538" s="16" t="e">
        <f t="shared" si="510"/>
        <v>#REF!</v>
      </c>
      <c r="AI538" s="16">
        <f t="shared" si="511"/>
        <v>17500</v>
      </c>
      <c r="AJ538" s="106"/>
      <c r="AK538" s="3">
        <f t="shared" si="512"/>
        <v>12250</v>
      </c>
      <c r="AL538" s="204">
        <f t="shared" si="513"/>
        <v>12250</v>
      </c>
      <c r="AM538" s="174"/>
      <c r="AN538" s="174"/>
      <c r="AO538" s="106"/>
      <c r="AP538" s="106"/>
      <c r="AQ538" s="170"/>
      <c r="AR538" s="165"/>
      <c r="AS538" s="106"/>
      <c r="AT538" s="170"/>
      <c r="AU538" s="165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</row>
    <row r="539" spans="1:95" s="107" customFormat="1" ht="13.5" hidden="1" outlineLevel="1" x14ac:dyDescent="0.15">
      <c r="A539" s="108">
        <v>21020</v>
      </c>
      <c r="B539" s="109" t="s">
        <v>803</v>
      </c>
      <c r="C539" s="102">
        <v>12500</v>
      </c>
      <c r="D539" s="103">
        <v>30</v>
      </c>
      <c r="E539" s="103">
        <v>30</v>
      </c>
      <c r="F539" s="103" t="s">
        <v>349</v>
      </c>
      <c r="G539" s="104" t="s">
        <v>654</v>
      </c>
      <c r="H539" s="104" t="s">
        <v>785</v>
      </c>
      <c r="I539" s="110">
        <f t="shared" si="25"/>
        <v>17940</v>
      </c>
      <c r="J539" s="3">
        <v>0</v>
      </c>
      <c r="K539" s="15"/>
      <c r="L539" s="15">
        <v>0.4</v>
      </c>
      <c r="M539" s="58"/>
      <c r="N539" s="58">
        <v>0.03</v>
      </c>
      <c r="O539" s="92">
        <f t="shared" si="498"/>
        <v>0</v>
      </c>
      <c r="P539" s="92" t="e">
        <f t="shared" si="479"/>
        <v>#REF!</v>
      </c>
      <c r="Q539" s="92" t="e">
        <f t="shared" si="480"/>
        <v>#REF!</v>
      </c>
      <c r="R539" s="92">
        <f t="shared" si="499"/>
        <v>0</v>
      </c>
      <c r="S539" s="92" t="e">
        <f t="shared" si="500"/>
        <v>#REF!</v>
      </c>
      <c r="T539" s="3" t="e">
        <f>#REF!</f>
        <v>#REF!</v>
      </c>
      <c r="U539" s="3" t="e">
        <f>(#REF!+#REF!)*D539</f>
        <v>#REF!</v>
      </c>
      <c r="V539" s="3">
        <f t="shared" si="501"/>
        <v>750</v>
      </c>
      <c r="W539" s="37" t="e">
        <f t="shared" si="502"/>
        <v>#REF!</v>
      </c>
      <c r="X539" s="60" t="e">
        <f>#REF!</f>
        <v>#REF!</v>
      </c>
      <c r="Y539" s="37" t="e">
        <f t="shared" si="503"/>
        <v>#REF!</v>
      </c>
      <c r="Z539" s="16" t="e">
        <f t="shared" si="504"/>
        <v>#REF!</v>
      </c>
      <c r="AA539" s="36" t="e">
        <f t="shared" si="505"/>
        <v>#REF!</v>
      </c>
      <c r="AB539" s="49"/>
      <c r="AC539" s="16" t="e">
        <f t="shared" si="506"/>
        <v>#REF!</v>
      </c>
      <c r="AD539" s="3" t="e">
        <f t="shared" si="507"/>
        <v>#REF!</v>
      </c>
      <c r="AE539" s="97" t="e">
        <f t="shared" si="507"/>
        <v>#REF!</v>
      </c>
      <c r="AF539" s="97" t="e">
        <f t="shared" si="508"/>
        <v>#REF!</v>
      </c>
      <c r="AG539" s="3" t="e">
        <f t="shared" si="509"/>
        <v>#REF!</v>
      </c>
      <c r="AH539" s="16" t="e">
        <f t="shared" si="510"/>
        <v>#REF!</v>
      </c>
      <c r="AI539" s="16">
        <f t="shared" si="511"/>
        <v>12500</v>
      </c>
      <c r="AJ539" s="106"/>
      <c r="AK539" s="3">
        <f t="shared" si="512"/>
        <v>8750</v>
      </c>
      <c r="AL539" s="204">
        <f t="shared" si="513"/>
        <v>8750</v>
      </c>
      <c r="AM539" s="174"/>
      <c r="AN539" s="174"/>
      <c r="AO539" s="106"/>
      <c r="AP539" s="106"/>
      <c r="AQ539" s="170"/>
      <c r="AR539" s="165"/>
      <c r="AS539" s="106"/>
      <c r="AT539" s="170"/>
      <c r="AU539" s="165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</row>
    <row r="540" spans="1:95" s="111" customFormat="1" ht="13.5" hidden="1" outlineLevel="1" collapsed="1" x14ac:dyDescent="0.15">
      <c r="A540" s="108">
        <v>21021</v>
      </c>
      <c r="B540" s="109" t="s">
        <v>804</v>
      </c>
      <c r="C540" s="102">
        <v>5500</v>
      </c>
      <c r="D540" s="103">
        <v>15</v>
      </c>
      <c r="E540" s="103">
        <v>15</v>
      </c>
      <c r="F540" s="103" t="s">
        <v>349</v>
      </c>
      <c r="G540" s="104" t="s">
        <v>654</v>
      </c>
      <c r="H540" s="104" t="s">
        <v>785</v>
      </c>
      <c r="I540" s="110">
        <f t="shared" si="25"/>
        <v>17940</v>
      </c>
      <c r="J540" s="3">
        <v>0</v>
      </c>
      <c r="K540" s="15"/>
      <c r="L540" s="15">
        <v>0.4</v>
      </c>
      <c r="M540" s="58"/>
      <c r="N540" s="58">
        <v>0.03</v>
      </c>
      <c r="O540" s="92">
        <f t="shared" si="498"/>
        <v>0</v>
      </c>
      <c r="P540" s="92" t="e">
        <f t="shared" si="479"/>
        <v>#REF!</v>
      </c>
      <c r="Q540" s="92" t="e">
        <f t="shared" si="480"/>
        <v>#REF!</v>
      </c>
      <c r="R540" s="92">
        <f t="shared" si="499"/>
        <v>0</v>
      </c>
      <c r="S540" s="92" t="e">
        <f t="shared" si="500"/>
        <v>#REF!</v>
      </c>
      <c r="T540" s="3" t="e">
        <f>#REF!</f>
        <v>#REF!</v>
      </c>
      <c r="U540" s="3" t="e">
        <f>(#REF!+#REF!)*D540</f>
        <v>#REF!</v>
      </c>
      <c r="V540" s="3">
        <f t="shared" si="501"/>
        <v>330</v>
      </c>
      <c r="W540" s="37" t="e">
        <f t="shared" si="502"/>
        <v>#REF!</v>
      </c>
      <c r="X540" s="60" t="e">
        <f>#REF!</f>
        <v>#REF!</v>
      </c>
      <c r="Y540" s="37" t="e">
        <f t="shared" si="503"/>
        <v>#REF!</v>
      </c>
      <c r="Z540" s="16" t="e">
        <f t="shared" si="504"/>
        <v>#REF!</v>
      </c>
      <c r="AA540" s="36" t="e">
        <f t="shared" si="505"/>
        <v>#REF!</v>
      </c>
      <c r="AB540" s="49"/>
      <c r="AC540" s="16" t="e">
        <f t="shared" si="506"/>
        <v>#REF!</v>
      </c>
      <c r="AD540" s="3" t="e">
        <f t="shared" si="507"/>
        <v>#REF!</v>
      </c>
      <c r="AE540" s="97" t="e">
        <f t="shared" si="507"/>
        <v>#REF!</v>
      </c>
      <c r="AF540" s="97" t="e">
        <f t="shared" si="508"/>
        <v>#REF!</v>
      </c>
      <c r="AG540" s="3" t="e">
        <f t="shared" si="509"/>
        <v>#REF!</v>
      </c>
      <c r="AH540" s="16" t="e">
        <f t="shared" si="510"/>
        <v>#REF!</v>
      </c>
      <c r="AI540" s="16">
        <f t="shared" si="511"/>
        <v>5500</v>
      </c>
      <c r="AJ540" s="105"/>
      <c r="AK540" s="3">
        <f t="shared" si="512"/>
        <v>3850</v>
      </c>
      <c r="AL540" s="204">
        <f t="shared" si="513"/>
        <v>3849.9999999999995</v>
      </c>
      <c r="AM540" s="181"/>
      <c r="AN540" s="181"/>
      <c r="AO540" s="184"/>
      <c r="AP540" s="105"/>
      <c r="AQ540" s="179"/>
      <c r="AR540" s="187"/>
      <c r="AS540" s="105"/>
      <c r="AT540" s="179"/>
      <c r="AU540" s="187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  <c r="BY540" s="105"/>
      <c r="BZ540" s="105"/>
      <c r="CA540" s="105"/>
      <c r="CB540" s="105"/>
      <c r="CC540" s="105"/>
      <c r="CD540" s="105"/>
      <c r="CE540" s="105"/>
      <c r="CF540" s="105"/>
      <c r="CG540" s="105"/>
      <c r="CH540" s="105"/>
      <c r="CI540" s="105"/>
      <c r="CJ540" s="105"/>
      <c r="CK540" s="105"/>
      <c r="CL540" s="105"/>
      <c r="CM540" s="105"/>
      <c r="CN540" s="105"/>
      <c r="CO540" s="105"/>
      <c r="CP540" s="105"/>
      <c r="CQ540" s="105"/>
    </row>
    <row r="541" spans="1:95" s="12" customFormat="1" ht="13.5" hidden="1" x14ac:dyDescent="0.15">
      <c r="A541" s="25">
        <v>22000</v>
      </c>
      <c r="B541" s="56" t="s">
        <v>67</v>
      </c>
      <c r="C541" s="199"/>
      <c r="D541" s="56"/>
      <c r="E541" s="56"/>
      <c r="F541" s="128"/>
      <c r="G541" s="137"/>
      <c r="H541" s="137"/>
      <c r="I541" s="5"/>
      <c r="J541" s="6"/>
      <c r="K541" s="7"/>
      <c r="L541" s="7"/>
      <c r="M541" s="7"/>
      <c r="N541" s="7"/>
      <c r="O541" s="8"/>
      <c r="P541" s="8"/>
      <c r="Q541" s="8"/>
      <c r="R541" s="8"/>
      <c r="S541" s="8"/>
      <c r="T541" s="6"/>
      <c r="U541" s="6"/>
      <c r="V541" s="6"/>
      <c r="W541" s="5"/>
      <c r="X541" s="5"/>
      <c r="Y541" s="5"/>
      <c r="Z541" s="5"/>
      <c r="AA541" s="10"/>
      <c r="AB541" s="11"/>
      <c r="AC541" s="199"/>
      <c r="AD541" s="57"/>
      <c r="AE541" s="96"/>
      <c r="AF541" s="96"/>
      <c r="AG541" s="57"/>
      <c r="AH541" s="199"/>
      <c r="AI541" s="199"/>
      <c r="AK541" s="57"/>
      <c r="AL541" s="204"/>
      <c r="AM541" s="180"/>
      <c r="AN541" s="180"/>
      <c r="AO541" s="182"/>
      <c r="AQ541" s="177"/>
      <c r="AR541" s="185"/>
      <c r="AT541" s="177"/>
      <c r="AU541" s="185"/>
    </row>
    <row r="542" spans="1:95" ht="25.5" hidden="1" outlineLevel="1" x14ac:dyDescent="0.15">
      <c r="A542" s="25"/>
      <c r="B542" s="56" t="s">
        <v>446</v>
      </c>
      <c r="C542" s="198"/>
      <c r="D542" s="56"/>
      <c r="E542" s="56"/>
      <c r="F542" s="133"/>
      <c r="G542" s="137"/>
      <c r="H542" s="137"/>
      <c r="I542" s="6"/>
      <c r="J542" s="6"/>
      <c r="K542" s="7"/>
      <c r="L542" s="7"/>
      <c r="M542" s="7"/>
      <c r="N542" s="7"/>
      <c r="O542" s="13"/>
      <c r="P542" s="13"/>
      <c r="Q542" s="13"/>
      <c r="R542" s="13"/>
      <c r="S542" s="13"/>
      <c r="T542" s="6"/>
      <c r="U542" s="6"/>
      <c r="V542" s="6"/>
      <c r="W542" s="18"/>
      <c r="X542" s="9"/>
      <c r="Y542" s="18"/>
      <c r="Z542" s="18"/>
      <c r="AA542" s="68"/>
      <c r="AB542" s="69"/>
      <c r="AC542" s="198"/>
      <c r="AD542" s="70"/>
      <c r="AE542" s="96"/>
      <c r="AF542" s="96"/>
      <c r="AG542" s="57"/>
      <c r="AH542" s="198"/>
      <c r="AI542" s="198"/>
      <c r="AK542" s="70"/>
      <c r="AL542" s="204"/>
      <c r="AO542" s="47">
        <v>0.43</v>
      </c>
      <c r="AQ542" s="169" t="s">
        <v>857</v>
      </c>
      <c r="AR542" s="47"/>
      <c r="AS542" s="1" t="s">
        <v>858</v>
      </c>
      <c r="AT542" s="169" t="s">
        <v>859</v>
      </c>
      <c r="AU542" s="47"/>
    </row>
    <row r="543" spans="1:95" s="12" customFormat="1" ht="13.5" hidden="1" outlineLevel="1" collapsed="1" x14ac:dyDescent="0.15">
      <c r="A543" s="26">
        <v>22001</v>
      </c>
      <c r="B543" s="20" t="s">
        <v>426</v>
      </c>
      <c r="C543" s="16">
        <v>1000</v>
      </c>
      <c r="D543" s="3">
        <v>40</v>
      </c>
      <c r="E543" s="3"/>
      <c r="F543" s="103"/>
      <c r="G543" s="104" t="s">
        <v>765</v>
      </c>
      <c r="H543" s="104" t="s">
        <v>562</v>
      </c>
      <c r="I543" s="21">
        <f t="shared" ref="I543:I586" si="514">((247*12)+(52*7)+(52*5))*60/12</f>
        <v>17940</v>
      </c>
      <c r="J543" s="3">
        <v>0</v>
      </c>
      <c r="K543" s="15">
        <v>0.1</v>
      </c>
      <c r="L543" s="15">
        <v>0.43</v>
      </c>
      <c r="M543" s="58"/>
      <c r="N543" s="58">
        <v>0.03</v>
      </c>
      <c r="O543" s="92">
        <f t="shared" ref="O543:O551" si="515">J543/I543*D543</f>
        <v>0</v>
      </c>
      <c r="P543" s="92" t="e">
        <f t="shared" si="479"/>
        <v>#REF!</v>
      </c>
      <c r="Q543" s="92" t="e">
        <f t="shared" si="480"/>
        <v>#REF!</v>
      </c>
      <c r="R543" s="92">
        <f t="shared" ref="R543:R551" si="516">(C543*M543)</f>
        <v>0</v>
      </c>
      <c r="S543" s="92" t="e">
        <f t="shared" ref="S543:S551" si="517">(C543-T543-U543)*N543</f>
        <v>#REF!</v>
      </c>
      <c r="T543" s="3" t="e">
        <f>#REF!</f>
        <v>#REF!</v>
      </c>
      <c r="U543" s="3" t="e">
        <f>#REF!*D543</f>
        <v>#REF!</v>
      </c>
      <c r="V543" s="3">
        <f t="shared" ref="V543:V551" si="518">C543*0.06</f>
        <v>60</v>
      </c>
      <c r="W543" s="37" t="e">
        <f t="shared" ref="W543:W551" si="519">SUM(O543:V543)</f>
        <v>#REF!</v>
      </c>
      <c r="X543" s="60" t="e">
        <f>#REF!</f>
        <v>#REF!</v>
      </c>
      <c r="Y543" s="37" t="e">
        <f t="shared" ref="Y543:Y551" si="520">21000/I543*D543*X543</f>
        <v>#REF!</v>
      </c>
      <c r="Z543" s="16" t="e">
        <f t="shared" ref="Z543:Z551" si="521">W543+Y543</f>
        <v>#REF!</v>
      </c>
      <c r="AA543" s="36" t="e">
        <f t="shared" ref="AA543:AA551" si="522">(C543-Z543)/Z543</f>
        <v>#REF!</v>
      </c>
      <c r="AB543" s="162"/>
      <c r="AC543" s="16" t="e">
        <f t="shared" ref="AC543:AC551" si="523">AD543+AE543+AF543</f>
        <v>#REF!</v>
      </c>
      <c r="AD543" s="3" t="e">
        <f t="shared" ref="AD543:AE551" si="524">T543</f>
        <v>#REF!</v>
      </c>
      <c r="AE543" s="97" t="e">
        <f t="shared" si="524"/>
        <v>#REF!</v>
      </c>
      <c r="AF543" s="97" t="e">
        <f t="shared" ref="AF543:AF551" si="525">(C543-Z543)*0.15</f>
        <v>#REF!</v>
      </c>
      <c r="AG543" s="3" t="e">
        <f t="shared" ref="AG543:AG551" si="526">AE543+AF543</f>
        <v>#REF!</v>
      </c>
      <c r="AH543" s="16" t="e">
        <f t="shared" ref="AH543:AH551" si="527">AI543-AC543</f>
        <v>#REF!</v>
      </c>
      <c r="AI543" s="16">
        <f t="shared" ref="AI543:AI551" si="528">C543</f>
        <v>1000</v>
      </c>
      <c r="AK543" s="3">
        <f t="shared" ref="AK543:AK551" si="529">CEILING(AL543,5)</f>
        <v>700</v>
      </c>
      <c r="AL543" s="204">
        <f t="shared" ref="AL543:AL551" si="530">C543*0.7</f>
        <v>700</v>
      </c>
      <c r="AM543" s="46" t="s">
        <v>855</v>
      </c>
      <c r="AN543" s="180" t="e">
        <f>(C543-AD543-AE543-AF543)*0.43</f>
        <v>#REF!</v>
      </c>
      <c r="AO543" s="185" t="e">
        <f>AN543/C543</f>
        <v>#REF!</v>
      </c>
      <c r="AP543" s="163"/>
      <c r="AQ543" s="177">
        <v>347.28098329480804</v>
      </c>
      <c r="AR543" s="185">
        <f>AQ543/C543</f>
        <v>0.34728098329480805</v>
      </c>
      <c r="AS543" s="46" t="e">
        <f>AN543-AQ543</f>
        <v>#REF!</v>
      </c>
      <c r="AT543" s="185" t="e">
        <f>AN543/AQ543-1</f>
        <v>#REF!</v>
      </c>
      <c r="AU543" s="185"/>
      <c r="AX543" s="168"/>
      <c r="AY543" s="168"/>
    </row>
    <row r="544" spans="1:95" s="12" customFormat="1" ht="13.5" hidden="1" outlineLevel="1" collapsed="1" x14ac:dyDescent="0.15">
      <c r="A544" s="26">
        <v>22002</v>
      </c>
      <c r="B544" s="20" t="s">
        <v>427</v>
      </c>
      <c r="C544" s="16">
        <v>1500</v>
      </c>
      <c r="D544" s="3">
        <v>60</v>
      </c>
      <c r="E544" s="3"/>
      <c r="F544" s="103"/>
      <c r="G544" s="104" t="s">
        <v>765</v>
      </c>
      <c r="H544" s="104" t="s">
        <v>562</v>
      </c>
      <c r="I544" s="21">
        <f t="shared" si="514"/>
        <v>17940</v>
      </c>
      <c r="J544" s="3">
        <v>0</v>
      </c>
      <c r="K544" s="15">
        <v>0.1</v>
      </c>
      <c r="L544" s="15">
        <v>0.43</v>
      </c>
      <c r="M544" s="58"/>
      <c r="N544" s="58">
        <v>0.03</v>
      </c>
      <c r="O544" s="92">
        <f t="shared" si="515"/>
        <v>0</v>
      </c>
      <c r="P544" s="92" t="e">
        <f t="shared" si="479"/>
        <v>#REF!</v>
      </c>
      <c r="Q544" s="92" t="e">
        <f t="shared" si="480"/>
        <v>#REF!</v>
      </c>
      <c r="R544" s="92">
        <f t="shared" si="516"/>
        <v>0</v>
      </c>
      <c r="S544" s="92" t="e">
        <f t="shared" si="517"/>
        <v>#REF!</v>
      </c>
      <c r="T544" s="3" t="e">
        <f>#REF!</f>
        <v>#REF!</v>
      </c>
      <c r="U544" s="3" t="e">
        <f>#REF!*D544</f>
        <v>#REF!</v>
      </c>
      <c r="V544" s="3">
        <f t="shared" si="518"/>
        <v>90</v>
      </c>
      <c r="W544" s="37" t="e">
        <f t="shared" si="519"/>
        <v>#REF!</v>
      </c>
      <c r="X544" s="60" t="e">
        <f>#REF!</f>
        <v>#REF!</v>
      </c>
      <c r="Y544" s="37" t="e">
        <f t="shared" si="520"/>
        <v>#REF!</v>
      </c>
      <c r="Z544" s="16" t="e">
        <f t="shared" si="521"/>
        <v>#REF!</v>
      </c>
      <c r="AA544" s="36" t="e">
        <f t="shared" si="522"/>
        <v>#REF!</v>
      </c>
      <c r="AB544" s="162"/>
      <c r="AC544" s="16" t="e">
        <f t="shared" si="523"/>
        <v>#REF!</v>
      </c>
      <c r="AD544" s="3" t="e">
        <f t="shared" si="524"/>
        <v>#REF!</v>
      </c>
      <c r="AE544" s="97" t="e">
        <f t="shared" si="524"/>
        <v>#REF!</v>
      </c>
      <c r="AF544" s="97" t="e">
        <f t="shared" si="525"/>
        <v>#REF!</v>
      </c>
      <c r="AG544" s="3" t="e">
        <f t="shared" si="526"/>
        <v>#REF!</v>
      </c>
      <c r="AH544" s="16" t="e">
        <f t="shared" si="527"/>
        <v>#REF!</v>
      </c>
      <c r="AI544" s="16">
        <f t="shared" si="528"/>
        <v>1500</v>
      </c>
      <c r="AK544" s="3">
        <f t="shared" si="529"/>
        <v>1050</v>
      </c>
      <c r="AL544" s="204">
        <f t="shared" si="530"/>
        <v>1050</v>
      </c>
      <c r="AM544" s="46" t="s">
        <v>855</v>
      </c>
      <c r="AN544" s="180" t="e">
        <f>(C544-AD544-AE544-AF544)*0.43</f>
        <v>#REF!</v>
      </c>
      <c r="AO544" s="185" t="e">
        <f t="shared" ref="AO544:AO586" si="531">AN544/AI544</f>
        <v>#REF!</v>
      </c>
      <c r="AP544" s="163"/>
      <c r="AQ544" s="177">
        <v>526.53108321505204</v>
      </c>
      <c r="AR544" s="185">
        <f t="shared" ref="AR544:AR586" si="532">AQ544/C544</f>
        <v>0.35102072214336805</v>
      </c>
      <c r="AS544" s="46" t="e">
        <f t="shared" ref="AS544:AS551" si="533">AN544-AQ544</f>
        <v>#REF!</v>
      </c>
      <c r="AT544" s="185" t="e">
        <f t="shared" ref="AT544:AT586" si="534">AN544/AQ544-1</f>
        <v>#REF!</v>
      </c>
      <c r="AU544" s="185"/>
      <c r="AX544" s="168"/>
      <c r="AY544" s="168"/>
    </row>
    <row r="545" spans="1:52" s="12" customFormat="1" ht="13.5" hidden="1" outlineLevel="1" collapsed="1" x14ac:dyDescent="0.15">
      <c r="A545" s="26">
        <v>22003</v>
      </c>
      <c r="B545" s="20" t="s">
        <v>428</v>
      </c>
      <c r="C545" s="16">
        <v>2500</v>
      </c>
      <c r="D545" s="3">
        <v>100</v>
      </c>
      <c r="E545" s="3"/>
      <c r="F545" s="103"/>
      <c r="G545" s="104" t="s">
        <v>765</v>
      </c>
      <c r="H545" s="104" t="s">
        <v>562</v>
      </c>
      <c r="I545" s="21">
        <f t="shared" si="514"/>
        <v>17940</v>
      </c>
      <c r="J545" s="3">
        <v>0</v>
      </c>
      <c r="K545" s="15">
        <v>0.1</v>
      </c>
      <c r="L545" s="15">
        <v>0.43</v>
      </c>
      <c r="M545" s="58"/>
      <c r="N545" s="58">
        <v>0.03</v>
      </c>
      <c r="O545" s="92">
        <f t="shared" si="515"/>
        <v>0</v>
      </c>
      <c r="P545" s="92" t="e">
        <f t="shared" si="479"/>
        <v>#REF!</v>
      </c>
      <c r="Q545" s="92" t="e">
        <f t="shared" si="480"/>
        <v>#REF!</v>
      </c>
      <c r="R545" s="92">
        <f t="shared" si="516"/>
        <v>0</v>
      </c>
      <c r="S545" s="92" t="e">
        <f t="shared" si="517"/>
        <v>#REF!</v>
      </c>
      <c r="T545" s="3" t="e">
        <f>#REF!</f>
        <v>#REF!</v>
      </c>
      <c r="U545" s="3" t="e">
        <f>#REF!*D545</f>
        <v>#REF!</v>
      </c>
      <c r="V545" s="3">
        <f t="shared" si="518"/>
        <v>150</v>
      </c>
      <c r="W545" s="37" t="e">
        <f t="shared" si="519"/>
        <v>#REF!</v>
      </c>
      <c r="X545" s="60" t="e">
        <f>#REF!</f>
        <v>#REF!</v>
      </c>
      <c r="Y545" s="37" t="e">
        <f t="shared" si="520"/>
        <v>#REF!</v>
      </c>
      <c r="Z545" s="16" t="e">
        <f t="shared" si="521"/>
        <v>#REF!</v>
      </c>
      <c r="AA545" s="36" t="e">
        <f t="shared" si="522"/>
        <v>#REF!</v>
      </c>
      <c r="AB545" s="162"/>
      <c r="AC545" s="16" t="e">
        <f t="shared" si="523"/>
        <v>#REF!</v>
      </c>
      <c r="AD545" s="3" t="e">
        <f t="shared" si="524"/>
        <v>#REF!</v>
      </c>
      <c r="AE545" s="97" t="e">
        <f t="shared" si="524"/>
        <v>#REF!</v>
      </c>
      <c r="AF545" s="97" t="e">
        <f t="shared" si="525"/>
        <v>#REF!</v>
      </c>
      <c r="AG545" s="3" t="e">
        <f t="shared" si="526"/>
        <v>#REF!</v>
      </c>
      <c r="AH545" s="16" t="e">
        <f t="shared" si="527"/>
        <v>#REF!</v>
      </c>
      <c r="AI545" s="16">
        <f t="shared" si="528"/>
        <v>2500</v>
      </c>
      <c r="AK545" s="3">
        <f t="shared" si="529"/>
        <v>1750</v>
      </c>
      <c r="AL545" s="204">
        <f t="shared" si="530"/>
        <v>1750</v>
      </c>
      <c r="AM545" s="46" t="s">
        <v>855</v>
      </c>
      <c r="AN545" s="180" t="e">
        <f t="shared" ref="AN545:AN586" si="535">(C545-AD545-AE545-AF545)*0.43</f>
        <v>#REF!</v>
      </c>
      <c r="AO545" s="190" t="e">
        <f t="shared" si="531"/>
        <v>#REF!</v>
      </c>
      <c r="AP545" s="163"/>
      <c r="AQ545" s="177">
        <v>881.79290505554002</v>
      </c>
      <c r="AR545" s="185">
        <f t="shared" si="532"/>
        <v>0.35271716202221598</v>
      </c>
      <c r="AS545" s="46" t="e">
        <f t="shared" si="533"/>
        <v>#REF!</v>
      </c>
      <c r="AT545" s="185" t="e">
        <f t="shared" si="534"/>
        <v>#REF!</v>
      </c>
      <c r="AU545" s="190"/>
      <c r="AX545" s="168"/>
      <c r="AY545" s="168"/>
    </row>
    <row r="546" spans="1:52" s="159" customFormat="1" ht="25.5" hidden="1" outlineLevel="1" collapsed="1" x14ac:dyDescent="0.15">
      <c r="A546" s="144">
        <v>22004</v>
      </c>
      <c r="B546" s="145" t="s">
        <v>429</v>
      </c>
      <c r="C546" s="146">
        <v>450</v>
      </c>
      <c r="D546" s="147">
        <v>30</v>
      </c>
      <c r="E546" s="147"/>
      <c r="F546" s="148"/>
      <c r="G546" s="149" t="s">
        <v>765</v>
      </c>
      <c r="H546" s="149" t="s">
        <v>562</v>
      </c>
      <c r="I546" s="150">
        <f t="shared" si="514"/>
        <v>17940</v>
      </c>
      <c r="J546" s="147">
        <v>0</v>
      </c>
      <c r="K546" s="151">
        <v>0.1</v>
      </c>
      <c r="L546" s="151">
        <v>0.43</v>
      </c>
      <c r="M546" s="152"/>
      <c r="N546" s="152">
        <v>0.03</v>
      </c>
      <c r="O546" s="153">
        <f t="shared" si="515"/>
        <v>0</v>
      </c>
      <c r="P546" s="153" t="e">
        <f t="shared" si="479"/>
        <v>#REF!</v>
      </c>
      <c r="Q546" s="153" t="e">
        <f t="shared" si="480"/>
        <v>#REF!</v>
      </c>
      <c r="R546" s="153">
        <f t="shared" si="516"/>
        <v>0</v>
      </c>
      <c r="S546" s="153" t="e">
        <f t="shared" si="517"/>
        <v>#REF!</v>
      </c>
      <c r="T546" s="147" t="e">
        <f>#REF!</f>
        <v>#REF!</v>
      </c>
      <c r="U546" s="147" t="e">
        <f>#REF!*D546</f>
        <v>#REF!</v>
      </c>
      <c r="V546" s="147">
        <f t="shared" si="518"/>
        <v>27</v>
      </c>
      <c r="W546" s="154" t="e">
        <f t="shared" si="519"/>
        <v>#REF!</v>
      </c>
      <c r="X546" s="155" t="e">
        <f>#REF!</f>
        <v>#REF!</v>
      </c>
      <c r="Y546" s="154" t="e">
        <f t="shared" si="520"/>
        <v>#REF!</v>
      </c>
      <c r="Z546" s="146" t="e">
        <f t="shared" si="521"/>
        <v>#REF!</v>
      </c>
      <c r="AA546" s="156" t="e">
        <f t="shared" si="522"/>
        <v>#REF!</v>
      </c>
      <c r="AB546" s="162"/>
      <c r="AC546" s="146" t="e">
        <f t="shared" si="523"/>
        <v>#REF!</v>
      </c>
      <c r="AD546" s="147" t="e">
        <f t="shared" si="524"/>
        <v>#REF!</v>
      </c>
      <c r="AE546" s="160" t="e">
        <f t="shared" si="524"/>
        <v>#REF!</v>
      </c>
      <c r="AF546" s="160" t="e">
        <f t="shared" si="525"/>
        <v>#REF!</v>
      </c>
      <c r="AG546" s="147" t="e">
        <f t="shared" si="526"/>
        <v>#REF!</v>
      </c>
      <c r="AH546" s="146" t="e">
        <f t="shared" si="527"/>
        <v>#REF!</v>
      </c>
      <c r="AI546" s="146">
        <f t="shared" si="528"/>
        <v>450</v>
      </c>
      <c r="AK546" s="147">
        <f t="shared" si="529"/>
        <v>315</v>
      </c>
      <c r="AL546" s="161">
        <f t="shared" si="530"/>
        <v>315</v>
      </c>
      <c r="AM546" s="46" t="s">
        <v>860</v>
      </c>
      <c r="AN546" s="180" t="e">
        <f t="shared" si="535"/>
        <v>#REF!</v>
      </c>
      <c r="AO546" s="185" t="e">
        <f t="shared" si="531"/>
        <v>#REF!</v>
      </c>
      <c r="AP546" s="163"/>
      <c r="AQ546" s="178">
        <v>143.59593333468595</v>
      </c>
      <c r="AR546" s="185">
        <f t="shared" si="532"/>
        <v>0.31910207407707991</v>
      </c>
      <c r="AS546" s="46" t="e">
        <f t="shared" si="533"/>
        <v>#REF!</v>
      </c>
      <c r="AT546" s="185" t="e">
        <f t="shared" si="534"/>
        <v>#REF!</v>
      </c>
      <c r="AU546" s="186"/>
      <c r="AX546" s="168"/>
      <c r="AY546" s="168"/>
    </row>
    <row r="547" spans="1:52" s="159" customFormat="1" ht="25.5" hidden="1" outlineLevel="1" collapsed="1" x14ac:dyDescent="0.15">
      <c r="A547" s="144">
        <v>22005</v>
      </c>
      <c r="B547" s="145" t="s">
        <v>430</v>
      </c>
      <c r="C547" s="146">
        <v>500</v>
      </c>
      <c r="D547" s="147">
        <v>30</v>
      </c>
      <c r="E547" s="147"/>
      <c r="F547" s="148"/>
      <c r="G547" s="149" t="s">
        <v>765</v>
      </c>
      <c r="H547" s="149" t="s">
        <v>562</v>
      </c>
      <c r="I547" s="150">
        <f t="shared" si="514"/>
        <v>17940</v>
      </c>
      <c r="J547" s="147">
        <v>0</v>
      </c>
      <c r="K547" s="151">
        <v>0.1</v>
      </c>
      <c r="L547" s="151">
        <v>0.43</v>
      </c>
      <c r="M547" s="152"/>
      <c r="N547" s="152">
        <v>0.03</v>
      </c>
      <c r="O547" s="153">
        <f t="shared" si="515"/>
        <v>0</v>
      </c>
      <c r="P547" s="153" t="e">
        <f t="shared" si="479"/>
        <v>#REF!</v>
      </c>
      <c r="Q547" s="153" t="e">
        <f t="shared" si="480"/>
        <v>#REF!</v>
      </c>
      <c r="R547" s="153">
        <f t="shared" si="516"/>
        <v>0</v>
      </c>
      <c r="S547" s="153" t="e">
        <f t="shared" si="517"/>
        <v>#REF!</v>
      </c>
      <c r="T547" s="147" t="e">
        <f>#REF!</f>
        <v>#REF!</v>
      </c>
      <c r="U547" s="147" t="e">
        <f>#REF!*D547</f>
        <v>#REF!</v>
      </c>
      <c r="V547" s="147">
        <f t="shared" si="518"/>
        <v>30</v>
      </c>
      <c r="W547" s="154" t="e">
        <f t="shared" si="519"/>
        <v>#REF!</v>
      </c>
      <c r="X547" s="155" t="e">
        <f>#REF!</f>
        <v>#REF!</v>
      </c>
      <c r="Y547" s="154" t="e">
        <f t="shared" si="520"/>
        <v>#REF!</v>
      </c>
      <c r="Z547" s="146" t="e">
        <f t="shared" si="521"/>
        <v>#REF!</v>
      </c>
      <c r="AA547" s="156" t="e">
        <f t="shared" si="522"/>
        <v>#REF!</v>
      </c>
      <c r="AB547" s="162"/>
      <c r="AC547" s="146" t="e">
        <f t="shared" si="523"/>
        <v>#REF!</v>
      </c>
      <c r="AD547" s="147" t="e">
        <f t="shared" si="524"/>
        <v>#REF!</v>
      </c>
      <c r="AE547" s="160" t="e">
        <f t="shared" si="524"/>
        <v>#REF!</v>
      </c>
      <c r="AF547" s="160" t="e">
        <f t="shared" si="525"/>
        <v>#REF!</v>
      </c>
      <c r="AG547" s="147" t="e">
        <f t="shared" si="526"/>
        <v>#REF!</v>
      </c>
      <c r="AH547" s="146" t="e">
        <f t="shared" si="527"/>
        <v>#REF!</v>
      </c>
      <c r="AI547" s="146">
        <f t="shared" si="528"/>
        <v>500</v>
      </c>
      <c r="AK547" s="147">
        <f t="shared" si="529"/>
        <v>350</v>
      </c>
      <c r="AL547" s="161">
        <f t="shared" si="530"/>
        <v>350</v>
      </c>
      <c r="AM547" s="46" t="s">
        <v>860</v>
      </c>
      <c r="AN547" s="180" t="e">
        <f t="shared" si="535"/>
        <v>#REF!</v>
      </c>
      <c r="AO547" s="185" t="e">
        <f t="shared" si="531"/>
        <v>#REF!</v>
      </c>
      <c r="AP547" s="163"/>
      <c r="AQ547" s="178">
        <v>162.60593333468594</v>
      </c>
      <c r="AR547" s="185">
        <f t="shared" si="532"/>
        <v>0.32521186666937191</v>
      </c>
      <c r="AS547" s="46" t="e">
        <f t="shared" si="533"/>
        <v>#REF!</v>
      </c>
      <c r="AT547" s="185" t="e">
        <f t="shared" si="534"/>
        <v>#REF!</v>
      </c>
      <c r="AU547" s="186"/>
      <c r="AX547" s="168"/>
      <c r="AY547" s="168"/>
    </row>
    <row r="548" spans="1:52" s="12" customFormat="1" ht="13.5" hidden="1" outlineLevel="1" collapsed="1" x14ac:dyDescent="0.15">
      <c r="A548" s="26">
        <v>22006</v>
      </c>
      <c r="B548" s="20" t="s">
        <v>412</v>
      </c>
      <c r="C548" s="16">
        <v>360</v>
      </c>
      <c r="D548" s="3">
        <v>30</v>
      </c>
      <c r="E548" s="3"/>
      <c r="F548" s="103"/>
      <c r="G548" s="104" t="s">
        <v>765</v>
      </c>
      <c r="H548" s="104" t="s">
        <v>562</v>
      </c>
      <c r="I548" s="21">
        <f t="shared" si="514"/>
        <v>17940</v>
      </c>
      <c r="J548" s="3">
        <v>0</v>
      </c>
      <c r="K548" s="15">
        <v>0.1</v>
      </c>
      <c r="L548" s="15">
        <v>0.43</v>
      </c>
      <c r="M548" s="58"/>
      <c r="N548" s="58">
        <v>0.03</v>
      </c>
      <c r="O548" s="92">
        <f t="shared" si="515"/>
        <v>0</v>
      </c>
      <c r="P548" s="92" t="e">
        <f t="shared" si="479"/>
        <v>#REF!</v>
      </c>
      <c r="Q548" s="92" t="e">
        <f t="shared" si="480"/>
        <v>#REF!</v>
      </c>
      <c r="R548" s="92">
        <f t="shared" si="516"/>
        <v>0</v>
      </c>
      <c r="S548" s="92" t="e">
        <f t="shared" si="517"/>
        <v>#REF!</v>
      </c>
      <c r="T548" s="3" t="e">
        <f>#REF!</f>
        <v>#REF!</v>
      </c>
      <c r="U548" s="3" t="e">
        <f>#REF!*D548</f>
        <v>#REF!</v>
      </c>
      <c r="V548" s="3">
        <f t="shared" si="518"/>
        <v>21.599999999999998</v>
      </c>
      <c r="W548" s="37" t="e">
        <f t="shared" si="519"/>
        <v>#REF!</v>
      </c>
      <c r="X548" s="60" t="e">
        <f>#REF!</f>
        <v>#REF!</v>
      </c>
      <c r="Y548" s="37" t="e">
        <f t="shared" si="520"/>
        <v>#REF!</v>
      </c>
      <c r="Z548" s="16" t="e">
        <f t="shared" si="521"/>
        <v>#REF!</v>
      </c>
      <c r="AA548" s="36" t="e">
        <f t="shared" si="522"/>
        <v>#REF!</v>
      </c>
      <c r="AB548" s="162"/>
      <c r="AC548" s="16" t="e">
        <f t="shared" si="523"/>
        <v>#REF!</v>
      </c>
      <c r="AD548" s="3" t="e">
        <f t="shared" si="524"/>
        <v>#REF!</v>
      </c>
      <c r="AE548" s="97" t="e">
        <f t="shared" si="524"/>
        <v>#REF!</v>
      </c>
      <c r="AF548" s="97" t="e">
        <f t="shared" si="525"/>
        <v>#REF!</v>
      </c>
      <c r="AG548" s="3" t="e">
        <f t="shared" si="526"/>
        <v>#REF!</v>
      </c>
      <c r="AH548" s="16" t="e">
        <f t="shared" si="527"/>
        <v>#REF!</v>
      </c>
      <c r="AI548" s="16">
        <f t="shared" si="528"/>
        <v>360</v>
      </c>
      <c r="AK548" s="3">
        <f t="shared" si="529"/>
        <v>255</v>
      </c>
      <c r="AL548" s="204">
        <f t="shared" si="530"/>
        <v>251.99999999999997</v>
      </c>
      <c r="AM548" s="46" t="s">
        <v>855</v>
      </c>
      <c r="AN548" s="180" t="e">
        <f t="shared" si="535"/>
        <v>#REF!</v>
      </c>
      <c r="AO548" s="185" t="e">
        <f t="shared" si="531"/>
        <v>#REF!</v>
      </c>
      <c r="AP548" s="163"/>
      <c r="AQ548" s="177">
        <v>112.61631133468596</v>
      </c>
      <c r="AR548" s="185">
        <f t="shared" si="532"/>
        <v>0.31282308704079431</v>
      </c>
      <c r="AS548" s="46" t="e">
        <f t="shared" si="533"/>
        <v>#REF!</v>
      </c>
      <c r="AT548" s="185" t="e">
        <f t="shared" si="534"/>
        <v>#REF!</v>
      </c>
      <c r="AU548" s="185"/>
      <c r="AX548" s="168"/>
      <c r="AY548" s="168"/>
    </row>
    <row r="549" spans="1:52" s="12" customFormat="1" ht="25.5" hidden="1" outlineLevel="1" collapsed="1" x14ac:dyDescent="0.15">
      <c r="A549" s="26">
        <v>22007</v>
      </c>
      <c r="B549" s="20" t="s">
        <v>413</v>
      </c>
      <c r="C549" s="16">
        <v>420</v>
      </c>
      <c r="D549" s="3">
        <v>30</v>
      </c>
      <c r="E549" s="3"/>
      <c r="F549" s="103"/>
      <c r="G549" s="104" t="s">
        <v>765</v>
      </c>
      <c r="H549" s="104" t="s">
        <v>562</v>
      </c>
      <c r="I549" s="21">
        <f t="shared" si="514"/>
        <v>17940</v>
      </c>
      <c r="J549" s="3">
        <v>0</v>
      </c>
      <c r="K549" s="15">
        <v>0.1</v>
      </c>
      <c r="L549" s="15">
        <v>0.43</v>
      </c>
      <c r="M549" s="58"/>
      <c r="N549" s="58">
        <v>0.03</v>
      </c>
      <c r="O549" s="92">
        <f t="shared" si="515"/>
        <v>0</v>
      </c>
      <c r="P549" s="92" t="e">
        <f t="shared" si="479"/>
        <v>#REF!</v>
      </c>
      <c r="Q549" s="92" t="e">
        <f t="shared" si="480"/>
        <v>#REF!</v>
      </c>
      <c r="R549" s="92">
        <f t="shared" si="516"/>
        <v>0</v>
      </c>
      <c r="S549" s="92" t="e">
        <f t="shared" si="517"/>
        <v>#REF!</v>
      </c>
      <c r="T549" s="3" t="e">
        <f>#REF!</f>
        <v>#REF!</v>
      </c>
      <c r="U549" s="3" t="e">
        <f>#REF!*D549</f>
        <v>#REF!</v>
      </c>
      <c r="V549" s="3">
        <f t="shared" si="518"/>
        <v>25.2</v>
      </c>
      <c r="W549" s="37" t="e">
        <f t="shared" si="519"/>
        <v>#REF!</v>
      </c>
      <c r="X549" s="60" t="e">
        <f>#REF!</f>
        <v>#REF!</v>
      </c>
      <c r="Y549" s="37" t="e">
        <f t="shared" si="520"/>
        <v>#REF!</v>
      </c>
      <c r="Z549" s="16" t="e">
        <f t="shared" si="521"/>
        <v>#REF!</v>
      </c>
      <c r="AA549" s="36" t="e">
        <f t="shared" si="522"/>
        <v>#REF!</v>
      </c>
      <c r="AB549" s="162"/>
      <c r="AC549" s="16" t="e">
        <f t="shared" si="523"/>
        <v>#REF!</v>
      </c>
      <c r="AD549" s="3" t="e">
        <f t="shared" si="524"/>
        <v>#REF!</v>
      </c>
      <c r="AE549" s="97" t="e">
        <f t="shared" si="524"/>
        <v>#REF!</v>
      </c>
      <c r="AF549" s="97" t="e">
        <f t="shared" si="525"/>
        <v>#REF!</v>
      </c>
      <c r="AG549" s="3" t="e">
        <f t="shared" si="526"/>
        <v>#REF!</v>
      </c>
      <c r="AH549" s="16" t="e">
        <f t="shared" si="527"/>
        <v>#REF!</v>
      </c>
      <c r="AI549" s="16">
        <f t="shared" si="528"/>
        <v>420</v>
      </c>
      <c r="AK549" s="3">
        <f t="shared" si="529"/>
        <v>295</v>
      </c>
      <c r="AL549" s="204">
        <f t="shared" si="530"/>
        <v>294</v>
      </c>
      <c r="AM549" s="46" t="s">
        <v>855</v>
      </c>
      <c r="AN549" s="180" t="e">
        <f t="shared" si="535"/>
        <v>#REF!</v>
      </c>
      <c r="AO549" s="185" t="e">
        <f t="shared" si="531"/>
        <v>#REF!</v>
      </c>
      <c r="AP549" s="163"/>
      <c r="AQ549" s="177">
        <v>132.18993333468595</v>
      </c>
      <c r="AR549" s="185">
        <f t="shared" si="532"/>
        <v>0.314737936511157</v>
      </c>
      <c r="AS549" s="46" t="e">
        <f t="shared" si="533"/>
        <v>#REF!</v>
      </c>
      <c r="AT549" s="185" t="e">
        <f t="shared" si="534"/>
        <v>#REF!</v>
      </c>
      <c r="AU549" s="185"/>
      <c r="AX549" s="168"/>
      <c r="AY549" s="168"/>
    </row>
    <row r="550" spans="1:52" s="12" customFormat="1" ht="13.5" hidden="1" outlineLevel="1" collapsed="1" x14ac:dyDescent="0.15">
      <c r="A550" s="26">
        <v>22008</v>
      </c>
      <c r="B550" s="20" t="s">
        <v>414</v>
      </c>
      <c r="C550" s="16">
        <v>420</v>
      </c>
      <c r="D550" s="3">
        <v>30</v>
      </c>
      <c r="E550" s="3"/>
      <c r="F550" s="103"/>
      <c r="G550" s="104" t="s">
        <v>765</v>
      </c>
      <c r="H550" s="104" t="s">
        <v>562</v>
      </c>
      <c r="I550" s="21">
        <f t="shared" si="514"/>
        <v>17940</v>
      </c>
      <c r="J550" s="3">
        <v>0</v>
      </c>
      <c r="K550" s="15">
        <v>0.1</v>
      </c>
      <c r="L550" s="15">
        <v>0.43</v>
      </c>
      <c r="M550" s="58"/>
      <c r="N550" s="58">
        <v>0.03</v>
      </c>
      <c r="O550" s="92">
        <f t="shared" si="515"/>
        <v>0</v>
      </c>
      <c r="P550" s="92" t="e">
        <f t="shared" si="479"/>
        <v>#REF!</v>
      </c>
      <c r="Q550" s="92" t="e">
        <f t="shared" si="480"/>
        <v>#REF!</v>
      </c>
      <c r="R550" s="92">
        <f t="shared" si="516"/>
        <v>0</v>
      </c>
      <c r="S550" s="92" t="e">
        <f t="shared" si="517"/>
        <v>#REF!</v>
      </c>
      <c r="T550" s="3" t="e">
        <f>#REF!</f>
        <v>#REF!</v>
      </c>
      <c r="U550" s="3" t="e">
        <f>#REF!*D550</f>
        <v>#REF!</v>
      </c>
      <c r="V550" s="3">
        <f t="shared" si="518"/>
        <v>25.2</v>
      </c>
      <c r="W550" s="37" t="e">
        <f t="shared" si="519"/>
        <v>#REF!</v>
      </c>
      <c r="X550" s="60" t="e">
        <f>#REF!</f>
        <v>#REF!</v>
      </c>
      <c r="Y550" s="37" t="e">
        <f t="shared" si="520"/>
        <v>#REF!</v>
      </c>
      <c r="Z550" s="16" t="e">
        <f t="shared" si="521"/>
        <v>#REF!</v>
      </c>
      <c r="AA550" s="36" t="e">
        <f t="shared" si="522"/>
        <v>#REF!</v>
      </c>
      <c r="AB550" s="162"/>
      <c r="AC550" s="16" t="e">
        <f t="shared" si="523"/>
        <v>#REF!</v>
      </c>
      <c r="AD550" s="3" t="e">
        <f t="shared" si="524"/>
        <v>#REF!</v>
      </c>
      <c r="AE550" s="97" t="e">
        <f t="shared" si="524"/>
        <v>#REF!</v>
      </c>
      <c r="AF550" s="97" t="e">
        <f t="shared" si="525"/>
        <v>#REF!</v>
      </c>
      <c r="AG550" s="3" t="e">
        <f t="shared" si="526"/>
        <v>#REF!</v>
      </c>
      <c r="AH550" s="16" t="e">
        <f t="shared" si="527"/>
        <v>#REF!</v>
      </c>
      <c r="AI550" s="16">
        <f t="shared" si="528"/>
        <v>420</v>
      </c>
      <c r="AK550" s="3">
        <f t="shared" si="529"/>
        <v>295</v>
      </c>
      <c r="AL550" s="204">
        <f t="shared" si="530"/>
        <v>294</v>
      </c>
      <c r="AM550" s="46" t="s">
        <v>855</v>
      </c>
      <c r="AN550" s="180" t="e">
        <f t="shared" si="535"/>
        <v>#REF!</v>
      </c>
      <c r="AO550" s="185" t="e">
        <f t="shared" si="531"/>
        <v>#REF!</v>
      </c>
      <c r="AP550" s="163"/>
      <c r="AQ550" s="177">
        <v>133.07932533532596</v>
      </c>
      <c r="AR550" s="185">
        <f t="shared" si="532"/>
        <v>0.31685553651268084</v>
      </c>
      <c r="AS550" s="46" t="e">
        <f t="shared" si="533"/>
        <v>#REF!</v>
      </c>
      <c r="AT550" s="185" t="e">
        <f t="shared" si="534"/>
        <v>#REF!</v>
      </c>
      <c r="AU550" s="185"/>
      <c r="AX550" s="168"/>
      <c r="AY550" s="168"/>
    </row>
    <row r="551" spans="1:52" s="12" customFormat="1" ht="13.5" hidden="1" outlineLevel="1" x14ac:dyDescent="0.15">
      <c r="A551" s="26">
        <v>22038</v>
      </c>
      <c r="B551" s="20" t="s">
        <v>475</v>
      </c>
      <c r="C551" s="16">
        <v>500</v>
      </c>
      <c r="D551" s="3">
        <v>30</v>
      </c>
      <c r="E551" s="3"/>
      <c r="F551" s="103"/>
      <c r="G551" s="104" t="s">
        <v>765</v>
      </c>
      <c r="H551" s="104" t="s">
        <v>562</v>
      </c>
      <c r="I551" s="21">
        <f t="shared" si="514"/>
        <v>17940</v>
      </c>
      <c r="J551" s="3">
        <v>0</v>
      </c>
      <c r="K551" s="15">
        <v>0.1</v>
      </c>
      <c r="L551" s="15">
        <v>0.43</v>
      </c>
      <c r="M551" s="58"/>
      <c r="N551" s="58">
        <v>0.03</v>
      </c>
      <c r="O551" s="92">
        <f t="shared" si="515"/>
        <v>0</v>
      </c>
      <c r="P551" s="92" t="e">
        <f t="shared" si="479"/>
        <v>#REF!</v>
      </c>
      <c r="Q551" s="92" t="e">
        <f t="shared" si="480"/>
        <v>#REF!</v>
      </c>
      <c r="R551" s="92">
        <f t="shared" si="516"/>
        <v>0</v>
      </c>
      <c r="S551" s="92" t="e">
        <f t="shared" si="517"/>
        <v>#REF!</v>
      </c>
      <c r="T551" s="3" t="e">
        <f>#REF!</f>
        <v>#REF!</v>
      </c>
      <c r="U551" s="3" t="e">
        <f>#REF!*D551</f>
        <v>#REF!</v>
      </c>
      <c r="V551" s="3">
        <f t="shared" si="518"/>
        <v>30</v>
      </c>
      <c r="W551" s="37" t="e">
        <f t="shared" si="519"/>
        <v>#REF!</v>
      </c>
      <c r="X551" s="60" t="e">
        <f>#REF!</f>
        <v>#REF!</v>
      </c>
      <c r="Y551" s="37" t="e">
        <f t="shared" si="520"/>
        <v>#REF!</v>
      </c>
      <c r="Z551" s="16" t="e">
        <f t="shared" si="521"/>
        <v>#REF!</v>
      </c>
      <c r="AA551" s="36" t="e">
        <f t="shared" si="522"/>
        <v>#REF!</v>
      </c>
      <c r="AB551" s="162"/>
      <c r="AC551" s="16" t="e">
        <f t="shared" si="523"/>
        <v>#REF!</v>
      </c>
      <c r="AD551" s="3" t="e">
        <f t="shared" si="524"/>
        <v>#REF!</v>
      </c>
      <c r="AE551" s="97" t="e">
        <f t="shared" si="524"/>
        <v>#REF!</v>
      </c>
      <c r="AF551" s="97" t="e">
        <f t="shared" si="525"/>
        <v>#REF!</v>
      </c>
      <c r="AG551" s="3" t="e">
        <f t="shared" si="526"/>
        <v>#REF!</v>
      </c>
      <c r="AH551" s="16" t="e">
        <f t="shared" si="527"/>
        <v>#REF!</v>
      </c>
      <c r="AI551" s="16">
        <f t="shared" si="528"/>
        <v>500</v>
      </c>
      <c r="AK551" s="3">
        <f t="shared" si="529"/>
        <v>350</v>
      </c>
      <c r="AL551" s="204">
        <f t="shared" si="530"/>
        <v>350</v>
      </c>
      <c r="AM551" s="46" t="s">
        <v>855</v>
      </c>
      <c r="AN551" s="180" t="e">
        <f t="shared" si="535"/>
        <v>#REF!</v>
      </c>
      <c r="AO551" s="185" t="e">
        <f t="shared" si="531"/>
        <v>#REF!</v>
      </c>
      <c r="AP551" s="163"/>
      <c r="AQ551" s="177">
        <v>164.384717335966</v>
      </c>
      <c r="AR551" s="185">
        <f t="shared" si="532"/>
        <v>0.32876943467193198</v>
      </c>
      <c r="AS551" s="46" t="e">
        <f t="shared" si="533"/>
        <v>#REF!</v>
      </c>
      <c r="AT551" s="185" t="e">
        <f t="shared" si="534"/>
        <v>#REF!</v>
      </c>
      <c r="AU551" s="185"/>
      <c r="AX551" s="168"/>
      <c r="AY551" s="168"/>
    </row>
    <row r="552" spans="1:52" s="12" customFormat="1" ht="13.5" hidden="1" outlineLevel="1" x14ac:dyDescent="0.15">
      <c r="A552" s="25"/>
      <c r="B552" s="56" t="s">
        <v>447</v>
      </c>
      <c r="C552" s="198"/>
      <c r="D552" s="56"/>
      <c r="E552" s="56"/>
      <c r="F552" s="133"/>
      <c r="G552" s="137"/>
      <c r="H552" s="137"/>
      <c r="I552" s="6"/>
      <c r="J552" s="6"/>
      <c r="K552" s="7"/>
      <c r="L552" s="7"/>
      <c r="M552" s="7"/>
      <c r="N552" s="7"/>
      <c r="O552" s="13"/>
      <c r="P552" s="13"/>
      <c r="Q552" s="13"/>
      <c r="R552" s="13"/>
      <c r="S552" s="13"/>
      <c r="T552" s="6"/>
      <c r="U552" s="6"/>
      <c r="V552" s="6"/>
      <c r="W552" s="18"/>
      <c r="X552" s="9"/>
      <c r="Y552" s="18"/>
      <c r="Z552" s="18"/>
      <c r="AA552" s="68"/>
      <c r="AB552" s="162"/>
      <c r="AC552" s="198"/>
      <c r="AD552" s="70"/>
      <c r="AE552" s="96"/>
      <c r="AF552" s="96"/>
      <c r="AG552" s="57"/>
      <c r="AH552" s="198"/>
      <c r="AI552" s="198"/>
      <c r="AK552" s="70"/>
      <c r="AL552" s="204"/>
      <c r="AM552" s="180"/>
      <c r="AN552" s="180"/>
      <c r="AO552" s="185"/>
      <c r="AP552" s="163"/>
      <c r="AQ552" s="177"/>
      <c r="AR552" s="185"/>
      <c r="AS552" s="1"/>
      <c r="AT552" s="185"/>
      <c r="AU552" s="185"/>
      <c r="AX552" s="168"/>
      <c r="AY552" s="168"/>
    </row>
    <row r="553" spans="1:52" s="12" customFormat="1" ht="13.5" hidden="1" outlineLevel="1" collapsed="1" x14ac:dyDescent="0.15">
      <c r="A553" s="26">
        <v>22009</v>
      </c>
      <c r="B553" s="20" t="s">
        <v>431</v>
      </c>
      <c r="C553" s="16">
        <v>800</v>
      </c>
      <c r="D553" s="3">
        <v>40</v>
      </c>
      <c r="E553" s="3"/>
      <c r="F553" s="103"/>
      <c r="G553" s="104" t="s">
        <v>765</v>
      </c>
      <c r="H553" s="104" t="s">
        <v>562</v>
      </c>
      <c r="I553" s="21">
        <f t="shared" si="514"/>
        <v>17940</v>
      </c>
      <c r="J553" s="3">
        <v>0</v>
      </c>
      <c r="K553" s="15">
        <v>0.1</v>
      </c>
      <c r="L553" s="15">
        <v>0.43</v>
      </c>
      <c r="M553" s="58"/>
      <c r="N553" s="58">
        <v>0.03</v>
      </c>
      <c r="O553" s="92">
        <f t="shared" ref="O553:O568" si="536">J553/I553*D553</f>
        <v>0</v>
      </c>
      <c r="P553" s="92" t="e">
        <f t="shared" si="479"/>
        <v>#REF!</v>
      </c>
      <c r="Q553" s="92" t="e">
        <f t="shared" si="480"/>
        <v>#REF!</v>
      </c>
      <c r="R553" s="92">
        <f t="shared" ref="R553:R568" si="537">(C553*M553)</f>
        <v>0</v>
      </c>
      <c r="S553" s="92" t="e">
        <f t="shared" ref="S553:S568" si="538">(C553-T553-U553)*N553</f>
        <v>#REF!</v>
      </c>
      <c r="T553" s="3" t="e">
        <f>#REF!</f>
        <v>#REF!</v>
      </c>
      <c r="U553" s="3" t="e">
        <f>#REF!*D553</f>
        <v>#REF!</v>
      </c>
      <c r="V553" s="3">
        <f t="shared" ref="V553:V568" si="539">C553*0.06</f>
        <v>48</v>
      </c>
      <c r="W553" s="37" t="e">
        <f t="shared" ref="W553:W568" si="540">SUM(O553:V553)</f>
        <v>#REF!</v>
      </c>
      <c r="X553" s="60" t="e">
        <f>#REF!</f>
        <v>#REF!</v>
      </c>
      <c r="Y553" s="37" t="e">
        <f t="shared" ref="Y553:Y568" si="541">21000/I553*D553*X553</f>
        <v>#REF!</v>
      </c>
      <c r="Z553" s="16" t="e">
        <f t="shared" ref="Z553:Z568" si="542">W553+Y553</f>
        <v>#REF!</v>
      </c>
      <c r="AA553" s="36" t="e">
        <f t="shared" ref="AA553:AA568" si="543">(C553-Z553)/Z553</f>
        <v>#REF!</v>
      </c>
      <c r="AB553" s="162"/>
      <c r="AC553" s="16" t="e">
        <f t="shared" ref="AC553:AC568" si="544">AD553+AE553+AF553</f>
        <v>#REF!</v>
      </c>
      <c r="AD553" s="3" t="e">
        <f t="shared" ref="AD553:AE568" si="545">T553</f>
        <v>#REF!</v>
      </c>
      <c r="AE553" s="97" t="e">
        <f t="shared" si="545"/>
        <v>#REF!</v>
      </c>
      <c r="AF553" s="97" t="e">
        <f t="shared" ref="AF553:AF568" si="546">(C553-Z553)*0.15</f>
        <v>#REF!</v>
      </c>
      <c r="AG553" s="3" t="e">
        <f t="shared" ref="AG553:AG568" si="547">AE553+AF553</f>
        <v>#REF!</v>
      </c>
      <c r="AH553" s="16" t="e">
        <f t="shared" ref="AH553:AH568" si="548">AI553-AC553</f>
        <v>#REF!</v>
      </c>
      <c r="AI553" s="16">
        <f t="shared" ref="AI553:AI568" si="549">C553</f>
        <v>800</v>
      </c>
      <c r="AK553" s="3">
        <f t="shared" ref="AK553:AK568" si="550">CEILING(AL553,5)</f>
        <v>560</v>
      </c>
      <c r="AL553" s="204">
        <f t="shared" ref="AL553:AL568" si="551">C553*0.7</f>
        <v>560</v>
      </c>
      <c r="AM553" s="46" t="s">
        <v>855</v>
      </c>
      <c r="AN553" s="180" t="e">
        <f t="shared" si="535"/>
        <v>#REF!</v>
      </c>
      <c r="AO553" s="185" t="e">
        <f t="shared" si="531"/>
        <v>#REF!</v>
      </c>
      <c r="AP553" s="163"/>
      <c r="AQ553" s="177">
        <v>271.24098329480802</v>
      </c>
      <c r="AR553" s="185">
        <f t="shared" si="532"/>
        <v>0.33905122911851004</v>
      </c>
      <c r="AS553" s="46" t="e">
        <f t="shared" ref="AS553:AS568" si="552">AN553-AQ553</f>
        <v>#REF!</v>
      </c>
      <c r="AT553" s="185" t="e">
        <f t="shared" si="534"/>
        <v>#REF!</v>
      </c>
      <c r="AU553" s="185"/>
      <c r="AX553" s="168"/>
      <c r="AY553" s="168"/>
    </row>
    <row r="554" spans="1:52" s="12" customFormat="1" ht="13.5" hidden="1" outlineLevel="1" collapsed="1" x14ac:dyDescent="0.15">
      <c r="A554" s="26">
        <v>22010</v>
      </c>
      <c r="B554" s="20" t="s">
        <v>432</v>
      </c>
      <c r="C554" s="16">
        <v>900</v>
      </c>
      <c r="D554" s="3">
        <v>40</v>
      </c>
      <c r="E554" s="3"/>
      <c r="F554" s="103"/>
      <c r="G554" s="104" t="s">
        <v>765</v>
      </c>
      <c r="H554" s="104" t="s">
        <v>562</v>
      </c>
      <c r="I554" s="21">
        <f t="shared" si="514"/>
        <v>17940</v>
      </c>
      <c r="J554" s="3">
        <v>0</v>
      </c>
      <c r="K554" s="15">
        <v>0.1</v>
      </c>
      <c r="L554" s="15">
        <v>0.43</v>
      </c>
      <c r="M554" s="58"/>
      <c r="N554" s="58">
        <v>0.03</v>
      </c>
      <c r="O554" s="92">
        <f t="shared" si="536"/>
        <v>0</v>
      </c>
      <c r="P554" s="92" t="e">
        <f t="shared" si="479"/>
        <v>#REF!</v>
      </c>
      <c r="Q554" s="92" t="e">
        <f t="shared" si="480"/>
        <v>#REF!</v>
      </c>
      <c r="R554" s="92">
        <f t="shared" si="537"/>
        <v>0</v>
      </c>
      <c r="S554" s="92" t="e">
        <f t="shared" si="538"/>
        <v>#REF!</v>
      </c>
      <c r="T554" s="3" t="e">
        <f>#REF!</f>
        <v>#REF!</v>
      </c>
      <c r="U554" s="3" t="e">
        <f>#REF!*D554</f>
        <v>#REF!</v>
      </c>
      <c r="V554" s="3">
        <f t="shared" si="539"/>
        <v>54</v>
      </c>
      <c r="W554" s="37" t="e">
        <f t="shared" si="540"/>
        <v>#REF!</v>
      </c>
      <c r="X554" s="60" t="e">
        <f>#REF!</f>
        <v>#REF!</v>
      </c>
      <c r="Y554" s="37" t="e">
        <f t="shared" si="541"/>
        <v>#REF!</v>
      </c>
      <c r="Z554" s="16" t="e">
        <f t="shared" si="542"/>
        <v>#REF!</v>
      </c>
      <c r="AA554" s="36" t="e">
        <f t="shared" si="543"/>
        <v>#REF!</v>
      </c>
      <c r="AB554" s="162"/>
      <c r="AC554" s="16" t="e">
        <f t="shared" si="544"/>
        <v>#REF!</v>
      </c>
      <c r="AD554" s="3" t="e">
        <f t="shared" si="545"/>
        <v>#REF!</v>
      </c>
      <c r="AE554" s="97" t="e">
        <f t="shared" si="545"/>
        <v>#REF!</v>
      </c>
      <c r="AF554" s="97" t="e">
        <f t="shared" si="546"/>
        <v>#REF!</v>
      </c>
      <c r="AG554" s="3" t="e">
        <f t="shared" si="547"/>
        <v>#REF!</v>
      </c>
      <c r="AH554" s="16" t="e">
        <f t="shared" si="548"/>
        <v>#REF!</v>
      </c>
      <c r="AI554" s="16">
        <f t="shared" si="549"/>
        <v>900</v>
      </c>
      <c r="AK554" s="3">
        <f t="shared" si="550"/>
        <v>630</v>
      </c>
      <c r="AL554" s="204">
        <f t="shared" si="551"/>
        <v>630</v>
      </c>
      <c r="AM554" s="46" t="s">
        <v>855</v>
      </c>
      <c r="AN554" s="180" t="e">
        <f t="shared" si="535"/>
        <v>#REF!</v>
      </c>
      <c r="AO554" s="185" t="e">
        <f t="shared" si="531"/>
        <v>#REF!</v>
      </c>
      <c r="AP554" s="163"/>
      <c r="AQ554" s="177">
        <v>309.260983294808</v>
      </c>
      <c r="AR554" s="185">
        <f t="shared" si="532"/>
        <v>0.34362331477200891</v>
      </c>
      <c r="AS554" s="46" t="e">
        <f t="shared" si="552"/>
        <v>#REF!</v>
      </c>
      <c r="AT554" s="185" t="e">
        <f t="shared" si="534"/>
        <v>#REF!</v>
      </c>
      <c r="AU554" s="185"/>
      <c r="AX554" s="168"/>
      <c r="AY554" s="168"/>
    </row>
    <row r="555" spans="1:52" s="12" customFormat="1" ht="13.5" hidden="1" outlineLevel="1" collapsed="1" x14ac:dyDescent="0.15">
      <c r="A555" s="26">
        <v>22011</v>
      </c>
      <c r="B555" s="20" t="s">
        <v>415</v>
      </c>
      <c r="C555" s="16">
        <v>400</v>
      </c>
      <c r="D555" s="3">
        <v>20</v>
      </c>
      <c r="E555" s="3"/>
      <c r="F555" s="103"/>
      <c r="G555" s="104" t="s">
        <v>765</v>
      </c>
      <c r="H555" s="104" t="s">
        <v>562</v>
      </c>
      <c r="I555" s="21">
        <f t="shared" si="514"/>
        <v>17940</v>
      </c>
      <c r="J555" s="3">
        <v>0</v>
      </c>
      <c r="K555" s="15">
        <v>0.1</v>
      </c>
      <c r="L555" s="15">
        <v>0.43</v>
      </c>
      <c r="M555" s="58"/>
      <c r="N555" s="58">
        <v>0.03</v>
      </c>
      <c r="O555" s="92">
        <f t="shared" si="536"/>
        <v>0</v>
      </c>
      <c r="P555" s="92" t="e">
        <f t="shared" si="479"/>
        <v>#REF!</v>
      </c>
      <c r="Q555" s="92" t="e">
        <f t="shared" si="480"/>
        <v>#REF!</v>
      </c>
      <c r="R555" s="92">
        <f t="shared" si="537"/>
        <v>0</v>
      </c>
      <c r="S555" s="92" t="e">
        <f t="shared" si="538"/>
        <v>#REF!</v>
      </c>
      <c r="T555" s="3" t="e">
        <f>#REF!</f>
        <v>#REF!</v>
      </c>
      <c r="U555" s="3" t="e">
        <f>#REF!*D555</f>
        <v>#REF!</v>
      </c>
      <c r="V555" s="3">
        <f t="shared" si="539"/>
        <v>24</v>
      </c>
      <c r="W555" s="37" t="e">
        <f t="shared" si="540"/>
        <v>#REF!</v>
      </c>
      <c r="X555" s="60" t="e">
        <f>#REF!</f>
        <v>#REF!</v>
      </c>
      <c r="Y555" s="37" t="e">
        <f t="shared" si="541"/>
        <v>#REF!</v>
      </c>
      <c r="Z555" s="16" t="e">
        <f t="shared" si="542"/>
        <v>#REF!</v>
      </c>
      <c r="AA555" s="36" t="e">
        <f t="shared" si="543"/>
        <v>#REF!</v>
      </c>
      <c r="AB555" s="162"/>
      <c r="AC555" s="16" t="e">
        <f t="shared" si="544"/>
        <v>#REF!</v>
      </c>
      <c r="AD555" s="3" t="e">
        <f t="shared" si="545"/>
        <v>#REF!</v>
      </c>
      <c r="AE555" s="97" t="e">
        <f t="shared" si="545"/>
        <v>#REF!</v>
      </c>
      <c r="AF555" s="97" t="e">
        <f t="shared" si="546"/>
        <v>#REF!</v>
      </c>
      <c r="AG555" s="3" t="e">
        <f t="shared" si="547"/>
        <v>#REF!</v>
      </c>
      <c r="AH555" s="16" t="e">
        <f t="shared" si="548"/>
        <v>#REF!</v>
      </c>
      <c r="AI555" s="16">
        <f t="shared" si="549"/>
        <v>400</v>
      </c>
      <c r="AK555" s="3">
        <f t="shared" si="550"/>
        <v>280</v>
      </c>
      <c r="AL555" s="204">
        <f t="shared" si="551"/>
        <v>280</v>
      </c>
      <c r="AM555" s="46" t="s">
        <v>855</v>
      </c>
      <c r="AN555" s="180" t="e">
        <f t="shared" si="535"/>
        <v>#REF!</v>
      </c>
      <c r="AO555" s="185" t="e">
        <f t="shared" si="531"/>
        <v>#REF!</v>
      </c>
      <c r="AP555" s="163"/>
      <c r="AQ555" s="177">
        <v>138.266423375844</v>
      </c>
      <c r="AR555" s="185">
        <f t="shared" si="532"/>
        <v>0.34566605843961001</v>
      </c>
      <c r="AS555" s="46" t="e">
        <f t="shared" si="552"/>
        <v>#REF!</v>
      </c>
      <c r="AT555" s="185" t="e">
        <f t="shared" si="534"/>
        <v>#REF!</v>
      </c>
      <c r="AU555" s="185"/>
      <c r="AX555" s="168"/>
      <c r="AY555" s="168"/>
    </row>
    <row r="556" spans="1:52" s="12" customFormat="1" ht="13.5" hidden="1" outlineLevel="1" collapsed="1" x14ac:dyDescent="0.15">
      <c r="A556" s="26">
        <v>22012</v>
      </c>
      <c r="B556" s="20" t="s">
        <v>416</v>
      </c>
      <c r="C556" s="16">
        <v>540</v>
      </c>
      <c r="D556" s="3">
        <v>30</v>
      </c>
      <c r="E556" s="3"/>
      <c r="F556" s="103"/>
      <c r="G556" s="104" t="s">
        <v>765</v>
      </c>
      <c r="H556" s="104" t="s">
        <v>562</v>
      </c>
      <c r="I556" s="21">
        <f t="shared" si="514"/>
        <v>17940</v>
      </c>
      <c r="J556" s="3">
        <v>0</v>
      </c>
      <c r="K556" s="15">
        <v>0.1</v>
      </c>
      <c r="L556" s="15">
        <v>0.43</v>
      </c>
      <c r="M556" s="58"/>
      <c r="N556" s="58">
        <v>0.03</v>
      </c>
      <c r="O556" s="92">
        <f t="shared" si="536"/>
        <v>0</v>
      </c>
      <c r="P556" s="92" t="e">
        <f t="shared" si="479"/>
        <v>#REF!</v>
      </c>
      <c r="Q556" s="92" t="e">
        <f t="shared" si="480"/>
        <v>#REF!</v>
      </c>
      <c r="R556" s="92">
        <f t="shared" si="537"/>
        <v>0</v>
      </c>
      <c r="S556" s="92" t="e">
        <f t="shared" si="538"/>
        <v>#REF!</v>
      </c>
      <c r="T556" s="3" t="e">
        <f>#REF!</f>
        <v>#REF!</v>
      </c>
      <c r="U556" s="3" t="e">
        <f>#REF!*D556</f>
        <v>#REF!</v>
      </c>
      <c r="V556" s="3">
        <f t="shared" si="539"/>
        <v>32.4</v>
      </c>
      <c r="W556" s="37" t="e">
        <f t="shared" si="540"/>
        <v>#REF!</v>
      </c>
      <c r="X556" s="60" t="e">
        <f>#REF!</f>
        <v>#REF!</v>
      </c>
      <c r="Y556" s="37" t="e">
        <f t="shared" si="541"/>
        <v>#REF!</v>
      </c>
      <c r="Z556" s="16" t="e">
        <f t="shared" si="542"/>
        <v>#REF!</v>
      </c>
      <c r="AA556" s="36" t="e">
        <f t="shared" si="543"/>
        <v>#REF!</v>
      </c>
      <c r="AB556" s="162"/>
      <c r="AC556" s="16" t="e">
        <f t="shared" si="544"/>
        <v>#REF!</v>
      </c>
      <c r="AD556" s="3" t="e">
        <f t="shared" si="545"/>
        <v>#REF!</v>
      </c>
      <c r="AE556" s="97" t="e">
        <f t="shared" si="545"/>
        <v>#REF!</v>
      </c>
      <c r="AF556" s="97" t="e">
        <f t="shared" si="546"/>
        <v>#REF!</v>
      </c>
      <c r="AG556" s="3" t="e">
        <f t="shared" si="547"/>
        <v>#REF!</v>
      </c>
      <c r="AH556" s="16" t="e">
        <f t="shared" si="548"/>
        <v>#REF!</v>
      </c>
      <c r="AI556" s="16">
        <f t="shared" si="549"/>
        <v>540</v>
      </c>
      <c r="AK556" s="3">
        <f t="shared" si="550"/>
        <v>380</v>
      </c>
      <c r="AL556" s="204">
        <f t="shared" si="551"/>
        <v>378</v>
      </c>
      <c r="AM556" s="46" t="s">
        <v>855</v>
      </c>
      <c r="AN556" s="180" t="e">
        <f t="shared" si="535"/>
        <v>#REF!</v>
      </c>
      <c r="AO556" s="185" t="e">
        <f t="shared" si="531"/>
        <v>#REF!</v>
      </c>
      <c r="AP556" s="163"/>
      <c r="AQ556" s="177">
        <v>178.70332533532599</v>
      </c>
      <c r="AR556" s="185">
        <f t="shared" si="532"/>
        <v>0.3309320839543074</v>
      </c>
      <c r="AS556" s="46" t="e">
        <f t="shared" si="552"/>
        <v>#REF!</v>
      </c>
      <c r="AT556" s="185" t="e">
        <f t="shared" si="534"/>
        <v>#REF!</v>
      </c>
      <c r="AU556" s="185"/>
      <c r="AX556" s="168"/>
      <c r="AY556" s="168"/>
    </row>
    <row r="557" spans="1:52" s="12" customFormat="1" ht="13.5" hidden="1" outlineLevel="1" collapsed="1" x14ac:dyDescent="0.15">
      <c r="A557" s="26">
        <v>22013</v>
      </c>
      <c r="B557" s="20" t="s">
        <v>448</v>
      </c>
      <c r="C557" s="16">
        <v>560</v>
      </c>
      <c r="D557" s="3">
        <v>30</v>
      </c>
      <c r="E557" s="3"/>
      <c r="F557" s="103"/>
      <c r="G557" s="104" t="s">
        <v>765</v>
      </c>
      <c r="H557" s="104" t="s">
        <v>562</v>
      </c>
      <c r="I557" s="21">
        <f t="shared" si="514"/>
        <v>17940</v>
      </c>
      <c r="J557" s="3">
        <v>0</v>
      </c>
      <c r="K557" s="15">
        <v>0.1</v>
      </c>
      <c r="L557" s="15">
        <v>0.43</v>
      </c>
      <c r="M557" s="58"/>
      <c r="N557" s="58">
        <v>0.03</v>
      </c>
      <c r="O557" s="92">
        <f t="shared" si="536"/>
        <v>0</v>
      </c>
      <c r="P557" s="92" t="e">
        <f t="shared" si="479"/>
        <v>#REF!</v>
      </c>
      <c r="Q557" s="92" t="e">
        <f t="shared" si="480"/>
        <v>#REF!</v>
      </c>
      <c r="R557" s="92">
        <f t="shared" si="537"/>
        <v>0</v>
      </c>
      <c r="S557" s="92" t="e">
        <f t="shared" si="538"/>
        <v>#REF!</v>
      </c>
      <c r="T557" s="3" t="e">
        <f>#REF!</f>
        <v>#REF!</v>
      </c>
      <c r="U557" s="3" t="e">
        <f>#REF!*D557</f>
        <v>#REF!</v>
      </c>
      <c r="V557" s="3">
        <f t="shared" si="539"/>
        <v>33.6</v>
      </c>
      <c r="W557" s="37" t="e">
        <f t="shared" si="540"/>
        <v>#REF!</v>
      </c>
      <c r="X557" s="60" t="e">
        <f>#REF!</f>
        <v>#REF!</v>
      </c>
      <c r="Y557" s="37" t="e">
        <f t="shared" si="541"/>
        <v>#REF!</v>
      </c>
      <c r="Z557" s="16" t="e">
        <f t="shared" si="542"/>
        <v>#REF!</v>
      </c>
      <c r="AA557" s="36" t="e">
        <f t="shared" si="543"/>
        <v>#REF!</v>
      </c>
      <c r="AB557" s="162"/>
      <c r="AC557" s="16" t="e">
        <f t="shared" si="544"/>
        <v>#REF!</v>
      </c>
      <c r="AD557" s="3" t="e">
        <f t="shared" si="545"/>
        <v>#REF!</v>
      </c>
      <c r="AE557" s="97" t="e">
        <f t="shared" si="545"/>
        <v>#REF!</v>
      </c>
      <c r="AF557" s="97" t="e">
        <f t="shared" si="546"/>
        <v>#REF!</v>
      </c>
      <c r="AG557" s="3" t="e">
        <f t="shared" si="547"/>
        <v>#REF!</v>
      </c>
      <c r="AH557" s="16" t="e">
        <f t="shared" si="548"/>
        <v>#REF!</v>
      </c>
      <c r="AI557" s="16">
        <f t="shared" si="549"/>
        <v>560</v>
      </c>
      <c r="AK557" s="3">
        <f t="shared" si="550"/>
        <v>395</v>
      </c>
      <c r="AL557" s="204">
        <f t="shared" si="551"/>
        <v>392</v>
      </c>
      <c r="AM557" s="46" t="s">
        <v>855</v>
      </c>
      <c r="AN557" s="180" t="e">
        <f t="shared" si="535"/>
        <v>#REF!</v>
      </c>
      <c r="AO557" s="185" t="e">
        <f t="shared" si="531"/>
        <v>#REF!</v>
      </c>
      <c r="AP557" s="163"/>
      <c r="AQ557" s="177">
        <v>186.30732533532597</v>
      </c>
      <c r="AR557" s="185">
        <f t="shared" si="532"/>
        <v>0.33269165238451065</v>
      </c>
      <c r="AS557" s="46" t="e">
        <f t="shared" si="552"/>
        <v>#REF!</v>
      </c>
      <c r="AT557" s="185" t="e">
        <f t="shared" si="534"/>
        <v>#REF!</v>
      </c>
      <c r="AU557" s="185"/>
      <c r="AX557" s="168"/>
      <c r="AY557" s="168"/>
    </row>
    <row r="558" spans="1:52" s="12" customFormat="1" ht="13.5" hidden="1" outlineLevel="1" collapsed="1" x14ac:dyDescent="0.15">
      <c r="A558" s="26">
        <v>22014</v>
      </c>
      <c r="B558" s="20" t="s">
        <v>417</v>
      </c>
      <c r="C558" s="16">
        <v>500</v>
      </c>
      <c r="D558" s="3">
        <v>30</v>
      </c>
      <c r="E558" s="3"/>
      <c r="F558" s="103"/>
      <c r="G558" s="104" t="s">
        <v>765</v>
      </c>
      <c r="H558" s="104" t="s">
        <v>562</v>
      </c>
      <c r="I558" s="21">
        <f t="shared" si="514"/>
        <v>17940</v>
      </c>
      <c r="J558" s="3">
        <v>0</v>
      </c>
      <c r="K558" s="15">
        <v>0.1</v>
      </c>
      <c r="L558" s="15">
        <v>0.43</v>
      </c>
      <c r="M558" s="58"/>
      <c r="N558" s="58">
        <v>0.03</v>
      </c>
      <c r="O558" s="92">
        <f t="shared" si="536"/>
        <v>0</v>
      </c>
      <c r="P558" s="92" t="e">
        <f t="shared" si="479"/>
        <v>#REF!</v>
      </c>
      <c r="Q558" s="92" t="e">
        <f t="shared" si="480"/>
        <v>#REF!</v>
      </c>
      <c r="R558" s="92">
        <f t="shared" si="537"/>
        <v>0</v>
      </c>
      <c r="S558" s="92" t="e">
        <f t="shared" si="538"/>
        <v>#REF!</v>
      </c>
      <c r="T558" s="3" t="e">
        <f>#REF!</f>
        <v>#REF!</v>
      </c>
      <c r="U558" s="3" t="e">
        <f>#REF!*D558</f>
        <v>#REF!</v>
      </c>
      <c r="V558" s="3">
        <f t="shared" si="539"/>
        <v>30</v>
      </c>
      <c r="W558" s="37" t="e">
        <f t="shared" si="540"/>
        <v>#REF!</v>
      </c>
      <c r="X558" s="60" t="e">
        <f>#REF!</f>
        <v>#REF!</v>
      </c>
      <c r="Y558" s="37" t="e">
        <f t="shared" si="541"/>
        <v>#REF!</v>
      </c>
      <c r="Z558" s="16" t="e">
        <f t="shared" si="542"/>
        <v>#REF!</v>
      </c>
      <c r="AA558" s="36" t="e">
        <f t="shared" si="543"/>
        <v>#REF!</v>
      </c>
      <c r="AB558" s="162"/>
      <c r="AC558" s="16" t="e">
        <f t="shared" si="544"/>
        <v>#REF!</v>
      </c>
      <c r="AD558" s="3" t="e">
        <f t="shared" si="545"/>
        <v>#REF!</v>
      </c>
      <c r="AE558" s="97" t="e">
        <f t="shared" si="545"/>
        <v>#REF!</v>
      </c>
      <c r="AF558" s="97" t="e">
        <f t="shared" si="546"/>
        <v>#REF!</v>
      </c>
      <c r="AG558" s="3" t="e">
        <f t="shared" si="547"/>
        <v>#REF!</v>
      </c>
      <c r="AH558" s="16" t="e">
        <f t="shared" si="548"/>
        <v>#REF!</v>
      </c>
      <c r="AI558" s="16">
        <f t="shared" si="549"/>
        <v>500</v>
      </c>
      <c r="AK558" s="3">
        <f t="shared" si="550"/>
        <v>350</v>
      </c>
      <c r="AL558" s="204">
        <f t="shared" si="551"/>
        <v>350</v>
      </c>
      <c r="AM558" s="46" t="s">
        <v>855</v>
      </c>
      <c r="AN558" s="180" t="e">
        <f t="shared" si="535"/>
        <v>#REF!</v>
      </c>
      <c r="AO558" s="185" t="e">
        <f t="shared" si="531"/>
        <v>#REF!</v>
      </c>
      <c r="AP558" s="163"/>
      <c r="AQ558" s="177">
        <v>163.49532533532599</v>
      </c>
      <c r="AR558" s="185">
        <f t="shared" si="532"/>
        <v>0.32699065067065197</v>
      </c>
      <c r="AS558" s="46" t="e">
        <f t="shared" si="552"/>
        <v>#REF!</v>
      </c>
      <c r="AT558" s="185" t="e">
        <f t="shared" si="534"/>
        <v>#REF!</v>
      </c>
      <c r="AU558" s="185"/>
      <c r="AX558" s="168"/>
      <c r="AY558" s="168"/>
    </row>
    <row r="559" spans="1:52" s="12" customFormat="1" ht="13.5" hidden="1" outlineLevel="1" collapsed="1" x14ac:dyDescent="0.15">
      <c r="A559" s="26">
        <v>22015</v>
      </c>
      <c r="B559" s="20" t="s">
        <v>433</v>
      </c>
      <c r="C559" s="16">
        <v>1250</v>
      </c>
      <c r="D559" s="3">
        <v>40</v>
      </c>
      <c r="E559" s="3"/>
      <c r="F559" s="103"/>
      <c r="G559" s="104" t="s">
        <v>765</v>
      </c>
      <c r="H559" s="104" t="s">
        <v>562</v>
      </c>
      <c r="I559" s="21">
        <f t="shared" si="514"/>
        <v>17940</v>
      </c>
      <c r="J559" s="3">
        <v>0</v>
      </c>
      <c r="K559" s="15">
        <v>0.1</v>
      </c>
      <c r="L559" s="15">
        <v>0.43</v>
      </c>
      <c r="M559" s="58"/>
      <c r="N559" s="58">
        <v>0.03</v>
      </c>
      <c r="O559" s="92">
        <f t="shared" si="536"/>
        <v>0</v>
      </c>
      <c r="P559" s="92" t="e">
        <f t="shared" si="479"/>
        <v>#REF!</v>
      </c>
      <c r="Q559" s="92" t="e">
        <f t="shared" si="480"/>
        <v>#REF!</v>
      </c>
      <c r="R559" s="92">
        <f t="shared" si="537"/>
        <v>0</v>
      </c>
      <c r="S559" s="92" t="e">
        <f t="shared" si="538"/>
        <v>#REF!</v>
      </c>
      <c r="T559" s="3" t="e">
        <f>#REF!</f>
        <v>#REF!</v>
      </c>
      <c r="U559" s="3" t="e">
        <f>#REF!*D559</f>
        <v>#REF!</v>
      </c>
      <c r="V559" s="3">
        <f t="shared" si="539"/>
        <v>75</v>
      </c>
      <c r="W559" s="37" t="e">
        <f t="shared" si="540"/>
        <v>#REF!</v>
      </c>
      <c r="X559" s="60" t="e">
        <f>#REF!</f>
        <v>#REF!</v>
      </c>
      <c r="Y559" s="37" t="e">
        <f t="shared" si="541"/>
        <v>#REF!</v>
      </c>
      <c r="Z559" s="16" t="e">
        <f t="shared" si="542"/>
        <v>#REF!</v>
      </c>
      <c r="AA559" s="36" t="e">
        <f t="shared" si="543"/>
        <v>#REF!</v>
      </c>
      <c r="AB559" s="162"/>
      <c r="AC559" s="16" t="e">
        <f t="shared" si="544"/>
        <v>#REF!</v>
      </c>
      <c r="AD559" s="3" t="e">
        <f t="shared" si="545"/>
        <v>#REF!</v>
      </c>
      <c r="AE559" s="97" t="e">
        <f t="shared" si="545"/>
        <v>#REF!</v>
      </c>
      <c r="AF559" s="97" t="e">
        <f t="shared" si="546"/>
        <v>#REF!</v>
      </c>
      <c r="AG559" s="3" t="e">
        <f t="shared" si="547"/>
        <v>#REF!</v>
      </c>
      <c r="AH559" s="16" t="e">
        <f t="shared" si="548"/>
        <v>#REF!</v>
      </c>
      <c r="AI559" s="16">
        <f t="shared" si="549"/>
        <v>1250</v>
      </c>
      <c r="AK559" s="3">
        <f t="shared" si="550"/>
        <v>875</v>
      </c>
      <c r="AL559" s="204">
        <f t="shared" si="551"/>
        <v>875</v>
      </c>
      <c r="AM559" s="46" t="s">
        <v>855</v>
      </c>
      <c r="AN559" s="180" t="e">
        <f t="shared" si="535"/>
        <v>#REF!</v>
      </c>
      <c r="AO559" s="185" t="e">
        <f t="shared" si="531"/>
        <v>#REF!</v>
      </c>
      <c r="AP559" s="163"/>
      <c r="AQ559" s="177">
        <v>439.09260529480798</v>
      </c>
      <c r="AR559" s="185">
        <f t="shared" si="532"/>
        <v>0.35127408423584638</v>
      </c>
      <c r="AS559" s="46" t="e">
        <f t="shared" si="552"/>
        <v>#REF!</v>
      </c>
      <c r="AT559" s="185" t="e">
        <f t="shared" si="534"/>
        <v>#REF!</v>
      </c>
      <c r="AU559" s="185"/>
      <c r="AX559" s="168"/>
      <c r="AY559" s="168"/>
      <c r="AZ559" s="12" t="e">
        <f>AX559/AY559</f>
        <v>#DIV/0!</v>
      </c>
    </row>
    <row r="560" spans="1:52" s="12" customFormat="1" ht="13.5" hidden="1" outlineLevel="1" collapsed="1" x14ac:dyDescent="0.15">
      <c r="A560" s="26">
        <v>22016</v>
      </c>
      <c r="B560" s="20" t="s">
        <v>418</v>
      </c>
      <c r="C560" s="16">
        <v>520</v>
      </c>
      <c r="D560" s="3">
        <v>30</v>
      </c>
      <c r="E560" s="3"/>
      <c r="F560" s="103"/>
      <c r="G560" s="104" t="s">
        <v>765</v>
      </c>
      <c r="H560" s="104" t="s">
        <v>562</v>
      </c>
      <c r="I560" s="21">
        <f t="shared" si="514"/>
        <v>17940</v>
      </c>
      <c r="J560" s="3">
        <v>0</v>
      </c>
      <c r="K560" s="15">
        <v>0.1</v>
      </c>
      <c r="L560" s="15">
        <v>0.43</v>
      </c>
      <c r="M560" s="58"/>
      <c r="N560" s="58">
        <v>0.03</v>
      </c>
      <c r="O560" s="92">
        <f t="shared" si="536"/>
        <v>0</v>
      </c>
      <c r="P560" s="92" t="e">
        <f t="shared" si="479"/>
        <v>#REF!</v>
      </c>
      <c r="Q560" s="92" t="e">
        <f t="shared" si="480"/>
        <v>#REF!</v>
      </c>
      <c r="R560" s="92">
        <f t="shared" si="537"/>
        <v>0</v>
      </c>
      <c r="S560" s="92" t="e">
        <f t="shared" si="538"/>
        <v>#REF!</v>
      </c>
      <c r="T560" s="3" t="e">
        <f>#REF!</f>
        <v>#REF!</v>
      </c>
      <c r="U560" s="3" t="e">
        <f>#REF!*D560</f>
        <v>#REF!</v>
      </c>
      <c r="V560" s="3">
        <f t="shared" si="539"/>
        <v>31.2</v>
      </c>
      <c r="W560" s="37" t="e">
        <f t="shared" si="540"/>
        <v>#REF!</v>
      </c>
      <c r="X560" s="60" t="e">
        <f>#REF!</f>
        <v>#REF!</v>
      </c>
      <c r="Y560" s="37" t="e">
        <f t="shared" si="541"/>
        <v>#REF!</v>
      </c>
      <c r="Z560" s="16" t="e">
        <f t="shared" si="542"/>
        <v>#REF!</v>
      </c>
      <c r="AA560" s="36" t="e">
        <f t="shared" si="543"/>
        <v>#REF!</v>
      </c>
      <c r="AB560" s="162"/>
      <c r="AC560" s="16" t="e">
        <f t="shared" si="544"/>
        <v>#REF!</v>
      </c>
      <c r="AD560" s="3" t="e">
        <f t="shared" si="545"/>
        <v>#REF!</v>
      </c>
      <c r="AE560" s="97" t="e">
        <f t="shared" si="545"/>
        <v>#REF!</v>
      </c>
      <c r="AF560" s="97" t="e">
        <f t="shared" si="546"/>
        <v>#REF!</v>
      </c>
      <c r="AG560" s="3" t="e">
        <f t="shared" si="547"/>
        <v>#REF!</v>
      </c>
      <c r="AH560" s="16" t="e">
        <f t="shared" si="548"/>
        <v>#REF!</v>
      </c>
      <c r="AI560" s="16">
        <f t="shared" si="549"/>
        <v>520</v>
      </c>
      <c r="AK560" s="3">
        <f t="shared" si="550"/>
        <v>365</v>
      </c>
      <c r="AL560" s="204">
        <f t="shared" si="551"/>
        <v>364</v>
      </c>
      <c r="AM560" s="46" t="s">
        <v>855</v>
      </c>
      <c r="AN560" s="180" t="e">
        <f t="shared" si="535"/>
        <v>#REF!</v>
      </c>
      <c r="AO560" s="185" t="e">
        <f t="shared" si="531"/>
        <v>#REF!</v>
      </c>
      <c r="AP560" s="163"/>
      <c r="AQ560" s="177">
        <v>171.09932533532597</v>
      </c>
      <c r="AR560" s="185">
        <f t="shared" si="532"/>
        <v>0.32903716410639611</v>
      </c>
      <c r="AS560" s="46" t="e">
        <f t="shared" si="552"/>
        <v>#REF!</v>
      </c>
      <c r="AT560" s="185" t="e">
        <f t="shared" si="534"/>
        <v>#REF!</v>
      </c>
      <c r="AU560" s="185"/>
      <c r="AX560" s="168"/>
      <c r="AY560" s="168"/>
    </row>
    <row r="561" spans="1:51" s="12" customFormat="1" ht="13.5" hidden="1" outlineLevel="1" collapsed="1" x14ac:dyDescent="0.15">
      <c r="A561" s="26">
        <v>22017</v>
      </c>
      <c r="B561" s="20" t="s">
        <v>419</v>
      </c>
      <c r="C561" s="16">
        <v>620</v>
      </c>
      <c r="D561" s="3">
        <v>30</v>
      </c>
      <c r="E561" s="3"/>
      <c r="F561" s="103"/>
      <c r="G561" s="104" t="s">
        <v>765</v>
      </c>
      <c r="H561" s="104" t="s">
        <v>562</v>
      </c>
      <c r="I561" s="21">
        <f t="shared" si="514"/>
        <v>17940</v>
      </c>
      <c r="J561" s="3">
        <v>0</v>
      </c>
      <c r="K561" s="15">
        <v>0.1</v>
      </c>
      <c r="L561" s="15">
        <v>0.43</v>
      </c>
      <c r="M561" s="58"/>
      <c r="N561" s="58">
        <v>0.03</v>
      </c>
      <c r="O561" s="92">
        <f t="shared" si="536"/>
        <v>0</v>
      </c>
      <c r="P561" s="92" t="e">
        <f t="shared" si="479"/>
        <v>#REF!</v>
      </c>
      <c r="Q561" s="92" t="e">
        <f t="shared" si="480"/>
        <v>#REF!</v>
      </c>
      <c r="R561" s="92">
        <f t="shared" si="537"/>
        <v>0</v>
      </c>
      <c r="S561" s="92" t="e">
        <f t="shared" si="538"/>
        <v>#REF!</v>
      </c>
      <c r="T561" s="3" t="e">
        <f>#REF!</f>
        <v>#REF!</v>
      </c>
      <c r="U561" s="3" t="e">
        <f>#REF!*D561</f>
        <v>#REF!</v>
      </c>
      <c r="V561" s="3">
        <f t="shared" si="539"/>
        <v>37.199999999999996</v>
      </c>
      <c r="W561" s="37" t="e">
        <f t="shared" si="540"/>
        <v>#REF!</v>
      </c>
      <c r="X561" s="60" t="e">
        <f>#REF!</f>
        <v>#REF!</v>
      </c>
      <c r="Y561" s="37" t="e">
        <f t="shared" si="541"/>
        <v>#REF!</v>
      </c>
      <c r="Z561" s="16" t="e">
        <f t="shared" si="542"/>
        <v>#REF!</v>
      </c>
      <c r="AA561" s="36" t="e">
        <f t="shared" si="543"/>
        <v>#REF!</v>
      </c>
      <c r="AB561" s="162"/>
      <c r="AC561" s="16" t="e">
        <f t="shared" si="544"/>
        <v>#REF!</v>
      </c>
      <c r="AD561" s="3" t="e">
        <f t="shared" si="545"/>
        <v>#REF!</v>
      </c>
      <c r="AE561" s="97" t="e">
        <f t="shared" si="545"/>
        <v>#REF!</v>
      </c>
      <c r="AF561" s="97" t="e">
        <f t="shared" si="546"/>
        <v>#REF!</v>
      </c>
      <c r="AG561" s="3" t="e">
        <f t="shared" si="547"/>
        <v>#REF!</v>
      </c>
      <c r="AH561" s="16" t="e">
        <f t="shared" si="548"/>
        <v>#REF!</v>
      </c>
      <c r="AI561" s="16">
        <f t="shared" si="549"/>
        <v>620</v>
      </c>
      <c r="AK561" s="3">
        <f t="shared" si="550"/>
        <v>435</v>
      </c>
      <c r="AL561" s="204">
        <f t="shared" si="551"/>
        <v>434</v>
      </c>
      <c r="AM561" s="46" t="s">
        <v>855</v>
      </c>
      <c r="AN561" s="180" t="e">
        <f t="shared" si="535"/>
        <v>#REF!</v>
      </c>
      <c r="AO561" s="185" t="e">
        <f t="shared" si="531"/>
        <v>#REF!</v>
      </c>
      <c r="AP561" s="163"/>
      <c r="AQ561" s="177">
        <v>209.11932533532595</v>
      </c>
      <c r="AR561" s="185">
        <f t="shared" si="532"/>
        <v>0.33728923441181607</v>
      </c>
      <c r="AS561" s="46" t="e">
        <f t="shared" si="552"/>
        <v>#REF!</v>
      </c>
      <c r="AT561" s="185" t="e">
        <f t="shared" si="534"/>
        <v>#REF!</v>
      </c>
      <c r="AU561" s="185"/>
      <c r="AX561" s="168"/>
      <c r="AY561" s="168"/>
    </row>
    <row r="562" spans="1:51" s="12" customFormat="1" ht="13.5" hidden="1" outlineLevel="1" collapsed="1" x14ac:dyDescent="0.15">
      <c r="A562" s="26">
        <v>22018</v>
      </c>
      <c r="B562" s="20" t="s">
        <v>420</v>
      </c>
      <c r="C562" s="16">
        <v>2500</v>
      </c>
      <c r="D562" s="3">
        <v>90</v>
      </c>
      <c r="E562" s="3"/>
      <c r="F562" s="103"/>
      <c r="G562" s="104" t="s">
        <v>765</v>
      </c>
      <c r="H562" s="104" t="s">
        <v>562</v>
      </c>
      <c r="I562" s="21">
        <f t="shared" si="514"/>
        <v>17940</v>
      </c>
      <c r="J562" s="3">
        <v>0</v>
      </c>
      <c r="K562" s="15">
        <v>0.1</v>
      </c>
      <c r="L562" s="15">
        <v>0.43</v>
      </c>
      <c r="M562" s="58"/>
      <c r="N562" s="58">
        <v>0.03</v>
      </c>
      <c r="O562" s="92">
        <f t="shared" si="536"/>
        <v>0</v>
      </c>
      <c r="P562" s="92" t="e">
        <f t="shared" si="479"/>
        <v>#REF!</v>
      </c>
      <c r="Q562" s="92" t="e">
        <f t="shared" si="480"/>
        <v>#REF!</v>
      </c>
      <c r="R562" s="92">
        <f t="shared" si="537"/>
        <v>0</v>
      </c>
      <c r="S562" s="92" t="e">
        <f t="shared" si="538"/>
        <v>#REF!</v>
      </c>
      <c r="T562" s="3" t="e">
        <f>#REF!</f>
        <v>#REF!</v>
      </c>
      <c r="U562" s="3" t="e">
        <f>#REF!*D562</f>
        <v>#REF!</v>
      </c>
      <c r="V562" s="3">
        <f t="shared" si="539"/>
        <v>150</v>
      </c>
      <c r="W562" s="37" t="e">
        <f t="shared" si="540"/>
        <v>#REF!</v>
      </c>
      <c r="X562" s="60" t="e">
        <f>#REF!</f>
        <v>#REF!</v>
      </c>
      <c r="Y562" s="37" t="e">
        <f t="shared" si="541"/>
        <v>#REF!</v>
      </c>
      <c r="Z562" s="16" t="e">
        <f t="shared" si="542"/>
        <v>#REF!</v>
      </c>
      <c r="AA562" s="36" t="e">
        <f t="shared" si="543"/>
        <v>#REF!</v>
      </c>
      <c r="AB562" s="162"/>
      <c r="AC562" s="16" t="e">
        <f t="shared" si="544"/>
        <v>#REF!</v>
      </c>
      <c r="AD562" s="3" t="e">
        <f t="shared" si="545"/>
        <v>#REF!</v>
      </c>
      <c r="AE562" s="97" t="e">
        <f t="shared" si="545"/>
        <v>#REF!</v>
      </c>
      <c r="AF562" s="97" t="e">
        <f t="shared" si="546"/>
        <v>#REF!</v>
      </c>
      <c r="AG562" s="3" t="e">
        <f t="shared" si="547"/>
        <v>#REF!</v>
      </c>
      <c r="AH562" s="16" t="e">
        <f t="shared" si="548"/>
        <v>#REF!</v>
      </c>
      <c r="AI562" s="16">
        <f t="shared" si="549"/>
        <v>2500</v>
      </c>
      <c r="AK562" s="3">
        <f t="shared" si="550"/>
        <v>1750</v>
      </c>
      <c r="AL562" s="204">
        <f t="shared" si="551"/>
        <v>1750</v>
      </c>
      <c r="AM562" s="46" t="s">
        <v>855</v>
      </c>
      <c r="AN562" s="180" t="e">
        <f t="shared" si="535"/>
        <v>#REF!</v>
      </c>
      <c r="AO562" s="185" t="e">
        <f t="shared" si="531"/>
        <v>#REF!</v>
      </c>
      <c r="AP562" s="163"/>
      <c r="AQ562" s="177">
        <v>883.97947709541813</v>
      </c>
      <c r="AR562" s="185">
        <f t="shared" si="532"/>
        <v>0.35359179083816727</v>
      </c>
      <c r="AS562" s="46" t="e">
        <f t="shared" si="552"/>
        <v>#REF!</v>
      </c>
      <c r="AT562" s="185" t="e">
        <f t="shared" si="534"/>
        <v>#REF!</v>
      </c>
      <c r="AU562" s="185"/>
      <c r="AX562" s="168"/>
      <c r="AY562" s="168"/>
    </row>
    <row r="563" spans="1:51" s="12" customFormat="1" ht="13.5" hidden="1" outlineLevel="1" collapsed="1" x14ac:dyDescent="0.15">
      <c r="A563" s="26">
        <v>22019</v>
      </c>
      <c r="B563" s="20" t="s">
        <v>452</v>
      </c>
      <c r="C563" s="16">
        <v>1150</v>
      </c>
      <c r="D563" s="3">
        <v>40</v>
      </c>
      <c r="E563" s="3"/>
      <c r="F563" s="103"/>
      <c r="G563" s="104" t="s">
        <v>765</v>
      </c>
      <c r="H563" s="104" t="s">
        <v>562</v>
      </c>
      <c r="I563" s="21">
        <f t="shared" si="514"/>
        <v>17940</v>
      </c>
      <c r="J563" s="3">
        <v>0</v>
      </c>
      <c r="K563" s="15">
        <v>0.1</v>
      </c>
      <c r="L563" s="15">
        <v>0.43</v>
      </c>
      <c r="M563" s="58"/>
      <c r="N563" s="58">
        <v>0.03</v>
      </c>
      <c r="O563" s="92">
        <f t="shared" si="536"/>
        <v>0</v>
      </c>
      <c r="P563" s="92" t="e">
        <f t="shared" si="479"/>
        <v>#REF!</v>
      </c>
      <c r="Q563" s="92" t="e">
        <f t="shared" si="480"/>
        <v>#REF!</v>
      </c>
      <c r="R563" s="92">
        <f t="shared" si="537"/>
        <v>0</v>
      </c>
      <c r="S563" s="92" t="e">
        <f t="shared" si="538"/>
        <v>#REF!</v>
      </c>
      <c r="T563" s="3" t="e">
        <f>#REF!</f>
        <v>#REF!</v>
      </c>
      <c r="U563" s="3" t="e">
        <f>#REF!*D563</f>
        <v>#REF!</v>
      </c>
      <c r="V563" s="3">
        <f t="shared" si="539"/>
        <v>69</v>
      </c>
      <c r="W563" s="37" t="e">
        <f t="shared" si="540"/>
        <v>#REF!</v>
      </c>
      <c r="X563" s="60" t="e">
        <f>#REF!</f>
        <v>#REF!</v>
      </c>
      <c r="Y563" s="37" t="e">
        <f t="shared" si="541"/>
        <v>#REF!</v>
      </c>
      <c r="Z563" s="16" t="e">
        <f t="shared" si="542"/>
        <v>#REF!</v>
      </c>
      <c r="AA563" s="36" t="e">
        <f t="shared" si="543"/>
        <v>#REF!</v>
      </c>
      <c r="AB563" s="162"/>
      <c r="AC563" s="16" t="e">
        <f t="shared" si="544"/>
        <v>#REF!</v>
      </c>
      <c r="AD563" s="3" t="e">
        <f t="shared" si="545"/>
        <v>#REF!</v>
      </c>
      <c r="AE563" s="97" t="e">
        <f t="shared" si="545"/>
        <v>#REF!</v>
      </c>
      <c r="AF563" s="97" t="e">
        <f t="shared" si="546"/>
        <v>#REF!</v>
      </c>
      <c r="AG563" s="3" t="e">
        <f t="shared" si="547"/>
        <v>#REF!</v>
      </c>
      <c r="AH563" s="16" t="e">
        <f t="shared" si="548"/>
        <v>#REF!</v>
      </c>
      <c r="AI563" s="16">
        <f t="shared" si="549"/>
        <v>1150</v>
      </c>
      <c r="AK563" s="3">
        <f t="shared" si="550"/>
        <v>805</v>
      </c>
      <c r="AL563" s="204">
        <f t="shared" si="551"/>
        <v>805</v>
      </c>
      <c r="AM563" s="46" t="s">
        <v>855</v>
      </c>
      <c r="AN563" s="180" t="e">
        <f t="shared" si="535"/>
        <v>#REF!</v>
      </c>
      <c r="AO563" s="185" t="e">
        <f t="shared" si="531"/>
        <v>#REF!</v>
      </c>
      <c r="AP563" s="163"/>
      <c r="AQ563" s="177">
        <v>405.20037529544788</v>
      </c>
      <c r="AR563" s="185">
        <f t="shared" si="532"/>
        <v>0.35234815243082424</v>
      </c>
      <c r="AS563" s="46" t="e">
        <f t="shared" si="552"/>
        <v>#REF!</v>
      </c>
      <c r="AT563" s="185" t="e">
        <f t="shared" si="534"/>
        <v>#REF!</v>
      </c>
      <c r="AU563" s="185"/>
      <c r="AX563" s="168"/>
      <c r="AY563" s="168"/>
    </row>
    <row r="564" spans="1:51" s="12" customFormat="1" ht="13.5" hidden="1" outlineLevel="1" collapsed="1" x14ac:dyDescent="0.15">
      <c r="A564" s="26">
        <v>22020</v>
      </c>
      <c r="B564" s="20" t="s">
        <v>449</v>
      </c>
      <c r="C564" s="16">
        <v>670</v>
      </c>
      <c r="D564" s="3">
        <v>30</v>
      </c>
      <c r="E564" s="3"/>
      <c r="F564" s="103"/>
      <c r="G564" s="104" t="s">
        <v>765</v>
      </c>
      <c r="H564" s="104" t="s">
        <v>562</v>
      </c>
      <c r="I564" s="21">
        <f t="shared" si="514"/>
        <v>17940</v>
      </c>
      <c r="J564" s="3">
        <v>0</v>
      </c>
      <c r="K564" s="15">
        <v>0.1</v>
      </c>
      <c r="L564" s="15">
        <v>0.43</v>
      </c>
      <c r="M564" s="58"/>
      <c r="N564" s="58">
        <v>0.03</v>
      </c>
      <c r="O564" s="92">
        <f t="shared" si="536"/>
        <v>0</v>
      </c>
      <c r="P564" s="92" t="e">
        <f t="shared" si="479"/>
        <v>#REF!</v>
      </c>
      <c r="Q564" s="92" t="e">
        <f t="shared" si="480"/>
        <v>#REF!</v>
      </c>
      <c r="R564" s="92">
        <f t="shared" si="537"/>
        <v>0</v>
      </c>
      <c r="S564" s="92" t="e">
        <f t="shared" si="538"/>
        <v>#REF!</v>
      </c>
      <c r="T564" s="3" t="e">
        <f>#REF!</f>
        <v>#REF!</v>
      </c>
      <c r="U564" s="3" t="e">
        <f>#REF!*D564</f>
        <v>#REF!</v>
      </c>
      <c r="V564" s="3">
        <f t="shared" si="539"/>
        <v>40.199999999999996</v>
      </c>
      <c r="W564" s="37" t="e">
        <f t="shared" si="540"/>
        <v>#REF!</v>
      </c>
      <c r="X564" s="60" t="e">
        <f>#REF!</f>
        <v>#REF!</v>
      </c>
      <c r="Y564" s="37" t="e">
        <f t="shared" si="541"/>
        <v>#REF!</v>
      </c>
      <c r="Z564" s="16" t="e">
        <f t="shared" si="542"/>
        <v>#REF!</v>
      </c>
      <c r="AA564" s="36" t="e">
        <f t="shared" si="543"/>
        <v>#REF!</v>
      </c>
      <c r="AB564" s="162"/>
      <c r="AC564" s="16" t="e">
        <f t="shared" si="544"/>
        <v>#REF!</v>
      </c>
      <c r="AD564" s="3" t="e">
        <f t="shared" si="545"/>
        <v>#REF!</v>
      </c>
      <c r="AE564" s="97" t="e">
        <f t="shared" si="545"/>
        <v>#REF!</v>
      </c>
      <c r="AF564" s="97" t="e">
        <f t="shared" si="546"/>
        <v>#REF!</v>
      </c>
      <c r="AG564" s="3" t="e">
        <f t="shared" si="547"/>
        <v>#REF!</v>
      </c>
      <c r="AH564" s="16" t="e">
        <f t="shared" si="548"/>
        <v>#REF!</v>
      </c>
      <c r="AI564" s="16">
        <f t="shared" si="549"/>
        <v>670</v>
      </c>
      <c r="AK564" s="3">
        <f t="shared" si="550"/>
        <v>470</v>
      </c>
      <c r="AL564" s="204">
        <f t="shared" si="551"/>
        <v>468.99999999999994</v>
      </c>
      <c r="AM564" s="46" t="s">
        <v>855</v>
      </c>
      <c r="AN564" s="180" t="e">
        <f t="shared" si="535"/>
        <v>#REF!</v>
      </c>
      <c r="AO564" s="185" t="e">
        <f t="shared" si="531"/>
        <v>#REF!</v>
      </c>
      <c r="AP564" s="163"/>
      <c r="AQ564" s="177">
        <v>228.129325335326</v>
      </c>
      <c r="AR564" s="185">
        <f t="shared" si="532"/>
        <v>0.34049153035123286</v>
      </c>
      <c r="AS564" s="46" t="e">
        <f t="shared" si="552"/>
        <v>#REF!</v>
      </c>
      <c r="AT564" s="185" t="e">
        <f t="shared" si="534"/>
        <v>#REF!</v>
      </c>
      <c r="AU564" s="185"/>
      <c r="AX564" s="168"/>
      <c r="AY564" s="168"/>
    </row>
    <row r="565" spans="1:51" s="12" customFormat="1" ht="13.5" hidden="1" outlineLevel="1" collapsed="1" x14ac:dyDescent="0.15">
      <c r="A565" s="26">
        <v>22021</v>
      </c>
      <c r="B565" s="20" t="s">
        <v>451</v>
      </c>
      <c r="C565" s="16">
        <v>820</v>
      </c>
      <c r="D565" s="3">
        <v>40</v>
      </c>
      <c r="E565" s="3"/>
      <c r="F565" s="103"/>
      <c r="G565" s="104" t="s">
        <v>765</v>
      </c>
      <c r="H565" s="104" t="s">
        <v>562</v>
      </c>
      <c r="I565" s="21">
        <f t="shared" si="514"/>
        <v>17940</v>
      </c>
      <c r="J565" s="3">
        <v>0</v>
      </c>
      <c r="K565" s="15">
        <v>0.1</v>
      </c>
      <c r="L565" s="15">
        <v>0.43</v>
      </c>
      <c r="M565" s="58"/>
      <c r="N565" s="58">
        <v>0.03</v>
      </c>
      <c r="O565" s="92">
        <f t="shared" si="536"/>
        <v>0</v>
      </c>
      <c r="P565" s="92" t="e">
        <f t="shared" si="479"/>
        <v>#REF!</v>
      </c>
      <c r="Q565" s="92" t="e">
        <f t="shared" si="480"/>
        <v>#REF!</v>
      </c>
      <c r="R565" s="92">
        <f t="shared" si="537"/>
        <v>0</v>
      </c>
      <c r="S565" s="92" t="e">
        <f t="shared" si="538"/>
        <v>#REF!</v>
      </c>
      <c r="T565" s="3" t="e">
        <f>#REF!</f>
        <v>#REF!</v>
      </c>
      <c r="U565" s="3" t="e">
        <f>#REF!*D565</f>
        <v>#REF!</v>
      </c>
      <c r="V565" s="3">
        <f t="shared" si="539"/>
        <v>49.199999999999996</v>
      </c>
      <c r="W565" s="37" t="e">
        <f t="shared" si="540"/>
        <v>#REF!</v>
      </c>
      <c r="X565" s="60" t="e">
        <f>#REF!</f>
        <v>#REF!</v>
      </c>
      <c r="Y565" s="37" t="e">
        <f t="shared" si="541"/>
        <v>#REF!</v>
      </c>
      <c r="Z565" s="16" t="e">
        <f t="shared" si="542"/>
        <v>#REF!</v>
      </c>
      <c r="AA565" s="36" t="e">
        <f t="shared" si="543"/>
        <v>#REF!</v>
      </c>
      <c r="AB565" s="162"/>
      <c r="AC565" s="16" t="e">
        <f t="shared" si="544"/>
        <v>#REF!</v>
      </c>
      <c r="AD565" s="3" t="e">
        <f t="shared" si="545"/>
        <v>#REF!</v>
      </c>
      <c r="AE565" s="97" t="e">
        <f t="shared" si="545"/>
        <v>#REF!</v>
      </c>
      <c r="AF565" s="97" t="e">
        <f t="shared" si="546"/>
        <v>#REF!</v>
      </c>
      <c r="AG565" s="3" t="e">
        <f t="shared" si="547"/>
        <v>#REF!</v>
      </c>
      <c r="AH565" s="16" t="e">
        <f t="shared" si="548"/>
        <v>#REF!</v>
      </c>
      <c r="AI565" s="16">
        <f t="shared" si="549"/>
        <v>820</v>
      </c>
      <c r="AK565" s="3">
        <f t="shared" si="550"/>
        <v>575</v>
      </c>
      <c r="AL565" s="204">
        <f t="shared" si="551"/>
        <v>574</v>
      </c>
      <c r="AM565" s="46" t="s">
        <v>855</v>
      </c>
      <c r="AN565" s="180" t="e">
        <f t="shared" si="535"/>
        <v>#REF!</v>
      </c>
      <c r="AO565" s="185" t="e">
        <f t="shared" si="531"/>
        <v>#REF!</v>
      </c>
      <c r="AP565" s="163"/>
      <c r="AQ565" s="177">
        <v>279.73437529544793</v>
      </c>
      <c r="AR565" s="185">
        <f t="shared" si="532"/>
        <v>0.3411394820676194</v>
      </c>
      <c r="AS565" s="46" t="e">
        <f t="shared" si="552"/>
        <v>#REF!</v>
      </c>
      <c r="AT565" s="185" t="e">
        <f t="shared" si="534"/>
        <v>#REF!</v>
      </c>
      <c r="AU565" s="185"/>
      <c r="AX565" s="168"/>
      <c r="AY565" s="168"/>
    </row>
    <row r="566" spans="1:51" s="12" customFormat="1" ht="13.5" hidden="1" outlineLevel="1" collapsed="1" x14ac:dyDescent="0.15">
      <c r="A566" s="26">
        <v>22022</v>
      </c>
      <c r="B566" s="20" t="s">
        <v>450</v>
      </c>
      <c r="C566" s="16">
        <v>500</v>
      </c>
      <c r="D566" s="3">
        <v>20</v>
      </c>
      <c r="E566" s="3"/>
      <c r="F566" s="103"/>
      <c r="G566" s="104" t="s">
        <v>765</v>
      </c>
      <c r="H566" s="104" t="s">
        <v>562</v>
      </c>
      <c r="I566" s="21">
        <f t="shared" si="514"/>
        <v>17940</v>
      </c>
      <c r="J566" s="3">
        <v>0</v>
      </c>
      <c r="K566" s="15">
        <v>0.1</v>
      </c>
      <c r="L566" s="15">
        <v>0.43</v>
      </c>
      <c r="M566" s="58"/>
      <c r="N566" s="58">
        <v>0.03</v>
      </c>
      <c r="O566" s="92">
        <f t="shared" si="536"/>
        <v>0</v>
      </c>
      <c r="P566" s="92" t="e">
        <f t="shared" si="479"/>
        <v>#REF!</v>
      </c>
      <c r="Q566" s="92" t="e">
        <f t="shared" si="480"/>
        <v>#REF!</v>
      </c>
      <c r="R566" s="92">
        <f t="shared" si="537"/>
        <v>0</v>
      </c>
      <c r="S566" s="92" t="e">
        <f t="shared" si="538"/>
        <v>#REF!</v>
      </c>
      <c r="T566" s="3" t="e">
        <f>#REF!</f>
        <v>#REF!</v>
      </c>
      <c r="U566" s="3" t="e">
        <f>#REF!*D566</f>
        <v>#REF!</v>
      </c>
      <c r="V566" s="3">
        <f t="shared" si="539"/>
        <v>30</v>
      </c>
      <c r="W566" s="37" t="e">
        <f t="shared" si="540"/>
        <v>#REF!</v>
      </c>
      <c r="X566" s="60" t="e">
        <f>#REF!</f>
        <v>#REF!</v>
      </c>
      <c r="Y566" s="37" t="e">
        <f t="shared" si="541"/>
        <v>#REF!</v>
      </c>
      <c r="Z566" s="16" t="e">
        <f t="shared" si="542"/>
        <v>#REF!</v>
      </c>
      <c r="AA566" s="36" t="e">
        <f t="shared" si="543"/>
        <v>#REF!</v>
      </c>
      <c r="AB566" s="162"/>
      <c r="AC566" s="16" t="e">
        <f t="shared" si="544"/>
        <v>#REF!</v>
      </c>
      <c r="AD566" s="3" t="e">
        <f t="shared" si="545"/>
        <v>#REF!</v>
      </c>
      <c r="AE566" s="97" t="e">
        <f t="shared" si="545"/>
        <v>#REF!</v>
      </c>
      <c r="AF566" s="97" t="e">
        <f t="shared" si="546"/>
        <v>#REF!</v>
      </c>
      <c r="AG566" s="3" t="e">
        <f t="shared" si="547"/>
        <v>#REF!</v>
      </c>
      <c r="AH566" s="16" t="e">
        <f t="shared" si="548"/>
        <v>#REF!</v>
      </c>
      <c r="AI566" s="16">
        <f t="shared" si="549"/>
        <v>500</v>
      </c>
      <c r="AK566" s="3">
        <f t="shared" si="550"/>
        <v>350</v>
      </c>
      <c r="AL566" s="204">
        <f t="shared" si="551"/>
        <v>350</v>
      </c>
      <c r="AM566" s="46" t="s">
        <v>855</v>
      </c>
      <c r="AN566" s="180" t="e">
        <f t="shared" si="535"/>
        <v>#REF!</v>
      </c>
      <c r="AO566" s="185" t="e">
        <f t="shared" si="531"/>
        <v>#REF!</v>
      </c>
      <c r="AP566" s="163"/>
      <c r="AQ566" s="177">
        <v>168.920275375204</v>
      </c>
      <c r="AR566" s="185">
        <f t="shared" si="532"/>
        <v>0.33784055075040798</v>
      </c>
      <c r="AS566" s="46" t="e">
        <f t="shared" si="552"/>
        <v>#REF!</v>
      </c>
      <c r="AT566" s="185" t="e">
        <f t="shared" si="534"/>
        <v>#REF!</v>
      </c>
      <c r="AU566" s="185"/>
      <c r="AX566" s="168"/>
      <c r="AY566" s="168"/>
    </row>
    <row r="567" spans="1:51" s="12" customFormat="1" ht="13.5" hidden="1" outlineLevel="1" x14ac:dyDescent="0.15">
      <c r="A567" s="26">
        <v>22039</v>
      </c>
      <c r="B567" s="20" t="s">
        <v>476</v>
      </c>
      <c r="C567" s="16">
        <v>960</v>
      </c>
      <c r="D567" s="3">
        <v>40</v>
      </c>
      <c r="E567" s="3"/>
      <c r="F567" s="103"/>
      <c r="G567" s="104" t="s">
        <v>765</v>
      </c>
      <c r="H567" s="104" t="s">
        <v>562</v>
      </c>
      <c r="I567" s="21">
        <f t="shared" si="514"/>
        <v>17940</v>
      </c>
      <c r="J567" s="3">
        <v>0</v>
      </c>
      <c r="K567" s="15">
        <v>0.1</v>
      </c>
      <c r="L567" s="15">
        <v>0.43</v>
      </c>
      <c r="M567" s="58"/>
      <c r="N567" s="58">
        <v>0.03</v>
      </c>
      <c r="O567" s="92">
        <f t="shared" si="536"/>
        <v>0</v>
      </c>
      <c r="P567" s="92" t="e">
        <f t="shared" si="479"/>
        <v>#REF!</v>
      </c>
      <c r="Q567" s="92" t="e">
        <f t="shared" si="480"/>
        <v>#REF!</v>
      </c>
      <c r="R567" s="92">
        <f t="shared" si="537"/>
        <v>0</v>
      </c>
      <c r="S567" s="92" t="e">
        <f t="shared" si="538"/>
        <v>#REF!</v>
      </c>
      <c r="T567" s="3" t="e">
        <f>#REF!</f>
        <v>#REF!</v>
      </c>
      <c r="U567" s="3" t="e">
        <f>#REF!*D567</f>
        <v>#REF!</v>
      </c>
      <c r="V567" s="3">
        <f t="shared" si="539"/>
        <v>57.599999999999994</v>
      </c>
      <c r="W567" s="37" t="e">
        <f t="shared" si="540"/>
        <v>#REF!</v>
      </c>
      <c r="X567" s="60" t="e">
        <f>#REF!</f>
        <v>#REF!</v>
      </c>
      <c r="Y567" s="37" t="e">
        <f t="shared" si="541"/>
        <v>#REF!</v>
      </c>
      <c r="Z567" s="16" t="e">
        <f t="shared" si="542"/>
        <v>#REF!</v>
      </c>
      <c r="AA567" s="36" t="e">
        <f t="shared" si="543"/>
        <v>#REF!</v>
      </c>
      <c r="AB567" s="162"/>
      <c r="AC567" s="16" t="e">
        <f t="shared" si="544"/>
        <v>#REF!</v>
      </c>
      <c r="AD567" s="3" t="e">
        <f t="shared" si="545"/>
        <v>#REF!</v>
      </c>
      <c r="AE567" s="97" t="e">
        <f t="shared" si="545"/>
        <v>#REF!</v>
      </c>
      <c r="AF567" s="97" t="e">
        <f t="shared" si="546"/>
        <v>#REF!</v>
      </c>
      <c r="AG567" s="3" t="e">
        <f t="shared" si="547"/>
        <v>#REF!</v>
      </c>
      <c r="AH567" s="16" t="e">
        <f t="shared" si="548"/>
        <v>#REF!</v>
      </c>
      <c r="AI567" s="16">
        <f t="shared" si="549"/>
        <v>960</v>
      </c>
      <c r="AK567" s="3">
        <f t="shared" si="550"/>
        <v>675</v>
      </c>
      <c r="AL567" s="204">
        <f t="shared" si="551"/>
        <v>672</v>
      </c>
      <c r="AM567" s="46" t="s">
        <v>855</v>
      </c>
      <c r="AN567" s="180" t="e">
        <f t="shared" si="535"/>
        <v>#REF!</v>
      </c>
      <c r="AO567" s="185" t="e">
        <f t="shared" si="531"/>
        <v>#REF!</v>
      </c>
      <c r="AP567" s="163"/>
      <c r="AQ567" s="177">
        <v>320.89825529608794</v>
      </c>
      <c r="AR567" s="185">
        <f t="shared" si="532"/>
        <v>0.33426901593342495</v>
      </c>
      <c r="AS567" s="46" t="e">
        <f t="shared" si="552"/>
        <v>#REF!</v>
      </c>
      <c r="AT567" s="185" t="e">
        <f t="shared" si="534"/>
        <v>#REF!</v>
      </c>
      <c r="AU567" s="185"/>
      <c r="AX567" s="168"/>
      <c r="AY567" s="168"/>
    </row>
    <row r="568" spans="1:51" s="12" customFormat="1" ht="13.5" hidden="1" outlineLevel="1" x14ac:dyDescent="0.15">
      <c r="A568" s="26">
        <v>22040</v>
      </c>
      <c r="B568" s="20" t="s">
        <v>477</v>
      </c>
      <c r="C568" s="16">
        <v>400</v>
      </c>
      <c r="D568" s="3">
        <v>15</v>
      </c>
      <c r="E568" s="3"/>
      <c r="F568" s="103"/>
      <c r="G568" s="104" t="s">
        <v>765</v>
      </c>
      <c r="H568" s="104" t="s">
        <v>562</v>
      </c>
      <c r="I568" s="21">
        <f t="shared" si="514"/>
        <v>17940</v>
      </c>
      <c r="J568" s="3">
        <v>0</v>
      </c>
      <c r="K568" s="15">
        <v>0.1</v>
      </c>
      <c r="L568" s="15">
        <v>0.43</v>
      </c>
      <c r="M568" s="58"/>
      <c r="N568" s="58">
        <v>0.03</v>
      </c>
      <c r="O568" s="92">
        <f t="shared" si="536"/>
        <v>0</v>
      </c>
      <c r="P568" s="92" t="e">
        <f t="shared" si="479"/>
        <v>#REF!</v>
      </c>
      <c r="Q568" s="92" t="e">
        <f t="shared" si="480"/>
        <v>#REF!</v>
      </c>
      <c r="R568" s="92">
        <f t="shared" si="537"/>
        <v>0</v>
      </c>
      <c r="S568" s="92" t="e">
        <f t="shared" si="538"/>
        <v>#REF!</v>
      </c>
      <c r="T568" s="3" t="e">
        <f>#REF!</f>
        <v>#REF!</v>
      </c>
      <c r="U568" s="3" t="e">
        <f>#REF!*D568</f>
        <v>#REF!</v>
      </c>
      <c r="V568" s="3">
        <f t="shared" si="539"/>
        <v>24</v>
      </c>
      <c r="W568" s="37" t="e">
        <f t="shared" si="540"/>
        <v>#REF!</v>
      </c>
      <c r="X568" s="60" t="e">
        <f>#REF!</f>
        <v>#REF!</v>
      </c>
      <c r="Y568" s="37" t="e">
        <f t="shared" si="541"/>
        <v>#REF!</v>
      </c>
      <c r="Z568" s="16" t="e">
        <f t="shared" si="542"/>
        <v>#REF!</v>
      </c>
      <c r="AA568" s="36" t="e">
        <f t="shared" si="543"/>
        <v>#REF!</v>
      </c>
      <c r="AB568" s="162"/>
      <c r="AC568" s="16" t="e">
        <f t="shared" si="544"/>
        <v>#REF!</v>
      </c>
      <c r="AD568" s="3" t="e">
        <f t="shared" si="545"/>
        <v>#REF!</v>
      </c>
      <c r="AE568" s="97" t="e">
        <f t="shared" si="545"/>
        <v>#REF!</v>
      </c>
      <c r="AF568" s="97" t="e">
        <f t="shared" si="546"/>
        <v>#REF!</v>
      </c>
      <c r="AG568" s="3" t="e">
        <f t="shared" si="547"/>
        <v>#REF!</v>
      </c>
      <c r="AH568" s="16" t="e">
        <f t="shared" si="548"/>
        <v>#REF!</v>
      </c>
      <c r="AI568" s="16">
        <f t="shared" si="549"/>
        <v>400</v>
      </c>
      <c r="AK568" s="3">
        <f t="shared" si="550"/>
        <v>280</v>
      </c>
      <c r="AL568" s="204">
        <f t="shared" si="551"/>
        <v>280</v>
      </c>
      <c r="AM568" s="46" t="s">
        <v>855</v>
      </c>
      <c r="AN568" s="180" t="e">
        <f t="shared" si="535"/>
        <v>#REF!</v>
      </c>
      <c r="AO568" s="185" t="e">
        <f t="shared" si="531"/>
        <v>#REF!</v>
      </c>
      <c r="AP568" s="163"/>
      <c r="AQ568" s="177">
        <v>134.50214239578301</v>
      </c>
      <c r="AR568" s="185">
        <f t="shared" si="532"/>
        <v>0.33625535598945755</v>
      </c>
      <c r="AS568" s="46" t="e">
        <f t="shared" si="552"/>
        <v>#REF!</v>
      </c>
      <c r="AT568" s="185" t="e">
        <f t="shared" si="534"/>
        <v>#REF!</v>
      </c>
      <c r="AU568" s="185"/>
      <c r="AX568" s="168"/>
      <c r="AY568" s="168"/>
    </row>
    <row r="569" spans="1:51" s="12" customFormat="1" ht="13.5" hidden="1" outlineLevel="1" x14ac:dyDescent="0.15">
      <c r="A569" s="25"/>
      <c r="B569" s="56" t="s">
        <v>453</v>
      </c>
      <c r="C569" s="198"/>
      <c r="D569" s="56"/>
      <c r="E569" s="56"/>
      <c r="F569" s="133"/>
      <c r="G569" s="137"/>
      <c r="H569" s="137"/>
      <c r="I569" s="6"/>
      <c r="J569" s="6"/>
      <c r="K569" s="7"/>
      <c r="L569" s="7"/>
      <c r="M569" s="7"/>
      <c r="N569" s="7"/>
      <c r="O569" s="13"/>
      <c r="P569" s="13"/>
      <c r="Q569" s="13"/>
      <c r="R569" s="13"/>
      <c r="S569" s="13"/>
      <c r="T569" s="6"/>
      <c r="U569" s="6"/>
      <c r="V569" s="6"/>
      <c r="W569" s="18"/>
      <c r="X569" s="9"/>
      <c r="Y569" s="18"/>
      <c r="Z569" s="18"/>
      <c r="AA569" s="68"/>
      <c r="AB569" s="162"/>
      <c r="AC569" s="198"/>
      <c r="AD569" s="70"/>
      <c r="AE569" s="96"/>
      <c r="AF569" s="96"/>
      <c r="AG569" s="57"/>
      <c r="AH569" s="198"/>
      <c r="AI569" s="198"/>
      <c r="AK569" s="70"/>
      <c r="AL569" s="204"/>
      <c r="AM569" s="180"/>
      <c r="AN569" s="180"/>
      <c r="AO569" s="185"/>
      <c r="AP569" s="163"/>
      <c r="AQ569" s="177"/>
      <c r="AR569" s="185"/>
      <c r="AS569" s="1"/>
      <c r="AT569" s="185"/>
      <c r="AU569" s="185"/>
      <c r="AX569" s="168"/>
      <c r="AY569" s="168"/>
    </row>
    <row r="570" spans="1:51" s="12" customFormat="1" ht="13.5" hidden="1" outlineLevel="1" collapsed="1" x14ac:dyDescent="0.15">
      <c r="A570" s="26">
        <v>22023</v>
      </c>
      <c r="B570" s="20" t="s">
        <v>455</v>
      </c>
      <c r="C570" s="16">
        <v>1500</v>
      </c>
      <c r="D570" s="3">
        <v>70</v>
      </c>
      <c r="E570" s="3"/>
      <c r="F570" s="103"/>
      <c r="G570" s="104" t="s">
        <v>765</v>
      </c>
      <c r="H570" s="104" t="s">
        <v>562</v>
      </c>
      <c r="I570" s="21">
        <f t="shared" si="514"/>
        <v>17940</v>
      </c>
      <c r="J570" s="3">
        <v>0</v>
      </c>
      <c r="K570" s="15">
        <v>0.1</v>
      </c>
      <c r="L570" s="15">
        <v>0.43</v>
      </c>
      <c r="M570" s="58"/>
      <c r="N570" s="58">
        <v>0.03</v>
      </c>
      <c r="O570" s="92">
        <f t="shared" ref="O570:O573" si="553">J570/I570*D570</f>
        <v>0</v>
      </c>
      <c r="P570" s="92" t="e">
        <f t="shared" ref="P570:P633" si="554">(C570-T570-U570)*K570</f>
        <v>#REF!</v>
      </c>
      <c r="Q570" s="92" t="e">
        <f t="shared" ref="Q570:Q633" si="555">(C570-T570-U570)*L570</f>
        <v>#REF!</v>
      </c>
      <c r="R570" s="92">
        <f t="shared" ref="R570:R573" si="556">(C570*M570)</f>
        <v>0</v>
      </c>
      <c r="S570" s="92" t="e">
        <f t="shared" ref="S570:S573" si="557">(C570-T570-U570)*N570</f>
        <v>#REF!</v>
      </c>
      <c r="T570" s="3" t="e">
        <f>#REF!</f>
        <v>#REF!</v>
      </c>
      <c r="U570" s="3" t="e">
        <f>#REF!*D570</f>
        <v>#REF!</v>
      </c>
      <c r="V570" s="3">
        <f t="shared" ref="V570:V573" si="558">C570*0.06</f>
        <v>90</v>
      </c>
      <c r="W570" s="37" t="e">
        <f t="shared" ref="W570:W573" si="559">SUM(O570:V570)</f>
        <v>#REF!</v>
      </c>
      <c r="X570" s="60" t="e">
        <f>#REF!</f>
        <v>#REF!</v>
      </c>
      <c r="Y570" s="37" t="e">
        <f t="shared" ref="Y570:Y573" si="560">21000/I570*D570*X570</f>
        <v>#REF!</v>
      </c>
      <c r="Z570" s="16" t="e">
        <f>W570+Y570</f>
        <v>#REF!</v>
      </c>
      <c r="AA570" s="36" t="e">
        <f>(C570-Z570)/Z570</f>
        <v>#REF!</v>
      </c>
      <c r="AB570" s="162"/>
      <c r="AC570" s="16" t="e">
        <f t="shared" ref="AC570:AC573" si="561">AD570+AE570+AF570</f>
        <v>#REF!</v>
      </c>
      <c r="AD570" s="3" t="e">
        <f t="shared" ref="AD570:AE573" si="562">T570</f>
        <v>#REF!</v>
      </c>
      <c r="AE570" s="97" t="e">
        <f t="shared" si="562"/>
        <v>#REF!</v>
      </c>
      <c r="AF570" s="97" t="e">
        <f t="shared" ref="AF570:AF573" si="563">(C570-Z570)*0.15</f>
        <v>#REF!</v>
      </c>
      <c r="AG570" s="3" t="e">
        <f t="shared" ref="AG570:AG573" si="564">AE570+AF570</f>
        <v>#REF!</v>
      </c>
      <c r="AH570" s="16" t="e">
        <f t="shared" ref="AH570:AH573" si="565">AI570-AC570</f>
        <v>#REF!</v>
      </c>
      <c r="AI570" s="16">
        <f>C570</f>
        <v>1500</v>
      </c>
      <c r="AK570" s="3">
        <f t="shared" ref="AK570:AK573" si="566">CEILING(AL570,5)</f>
        <v>1050</v>
      </c>
      <c r="AL570" s="204">
        <f t="shared" ref="AL570:AL573" si="567">C570*0.7</f>
        <v>1050</v>
      </c>
      <c r="AM570" s="46" t="s">
        <v>855</v>
      </c>
      <c r="AN570" s="180" t="e">
        <f t="shared" si="535"/>
        <v>#REF!</v>
      </c>
      <c r="AO570" s="185" t="e">
        <f t="shared" si="531"/>
        <v>#REF!</v>
      </c>
      <c r="AP570" s="163"/>
      <c r="AQ570" s="177">
        <v>521.10613317517402</v>
      </c>
      <c r="AR570" s="185">
        <f t="shared" si="532"/>
        <v>0.34740408878344936</v>
      </c>
      <c r="AS570" s="46" t="e">
        <f t="shared" ref="AS570:AS573" si="568">AN570-AQ570</f>
        <v>#REF!</v>
      </c>
      <c r="AT570" s="185" t="e">
        <f t="shared" si="534"/>
        <v>#REF!</v>
      </c>
      <c r="AU570" s="185"/>
      <c r="AX570" s="168"/>
      <c r="AY570" s="168"/>
    </row>
    <row r="571" spans="1:51" s="12" customFormat="1" ht="13.5" hidden="1" outlineLevel="1" collapsed="1" x14ac:dyDescent="0.15">
      <c r="A571" s="26">
        <v>22024</v>
      </c>
      <c r="B571" s="20" t="s">
        <v>454</v>
      </c>
      <c r="C571" s="16">
        <v>2000</v>
      </c>
      <c r="D571" s="3">
        <v>90</v>
      </c>
      <c r="E571" s="3"/>
      <c r="F571" s="103"/>
      <c r="G571" s="104" t="s">
        <v>765</v>
      </c>
      <c r="H571" s="104" t="s">
        <v>562</v>
      </c>
      <c r="I571" s="21">
        <f t="shared" si="514"/>
        <v>17940</v>
      </c>
      <c r="J571" s="3">
        <v>0</v>
      </c>
      <c r="K571" s="15">
        <v>0.1</v>
      </c>
      <c r="L571" s="15">
        <v>0.43</v>
      </c>
      <c r="M571" s="58"/>
      <c r="N571" s="58">
        <v>0.03</v>
      </c>
      <c r="O571" s="92">
        <f t="shared" si="553"/>
        <v>0</v>
      </c>
      <c r="P571" s="92" t="e">
        <f t="shared" si="554"/>
        <v>#REF!</v>
      </c>
      <c r="Q571" s="92" t="e">
        <f t="shared" si="555"/>
        <v>#REF!</v>
      </c>
      <c r="R571" s="92">
        <f t="shared" si="556"/>
        <v>0</v>
      </c>
      <c r="S571" s="92" t="e">
        <f t="shared" si="557"/>
        <v>#REF!</v>
      </c>
      <c r="T571" s="3" t="e">
        <f>#REF!</f>
        <v>#REF!</v>
      </c>
      <c r="U571" s="3" t="e">
        <f>#REF!*D571</f>
        <v>#REF!</v>
      </c>
      <c r="V571" s="3">
        <f t="shared" si="558"/>
        <v>120</v>
      </c>
      <c r="W571" s="37" t="e">
        <f t="shared" si="559"/>
        <v>#REF!</v>
      </c>
      <c r="X571" s="60" t="e">
        <f>#REF!</f>
        <v>#REF!</v>
      </c>
      <c r="Y571" s="37" t="e">
        <f t="shared" si="560"/>
        <v>#REF!</v>
      </c>
      <c r="Z571" s="16" t="e">
        <f>W571+Y571</f>
        <v>#REF!</v>
      </c>
      <c r="AA571" s="36" t="e">
        <f>(C571-Z571)/Z571</f>
        <v>#REF!</v>
      </c>
      <c r="AB571" s="162"/>
      <c r="AC571" s="16" t="e">
        <f t="shared" si="561"/>
        <v>#REF!</v>
      </c>
      <c r="AD571" s="3" t="e">
        <f t="shared" si="562"/>
        <v>#REF!</v>
      </c>
      <c r="AE571" s="97" t="e">
        <f t="shared" si="562"/>
        <v>#REF!</v>
      </c>
      <c r="AF571" s="97" t="e">
        <f t="shared" si="563"/>
        <v>#REF!</v>
      </c>
      <c r="AG571" s="3" t="e">
        <f t="shared" si="564"/>
        <v>#REF!</v>
      </c>
      <c r="AH571" s="16" t="e">
        <f t="shared" si="565"/>
        <v>#REF!</v>
      </c>
      <c r="AI571" s="16">
        <f>C571</f>
        <v>2000</v>
      </c>
      <c r="AK571" s="3">
        <f t="shared" si="566"/>
        <v>1400</v>
      </c>
      <c r="AL571" s="204">
        <f t="shared" si="567"/>
        <v>1400</v>
      </c>
      <c r="AM571" s="46" t="s">
        <v>855</v>
      </c>
      <c r="AN571" s="180" t="e">
        <f t="shared" si="535"/>
        <v>#REF!</v>
      </c>
      <c r="AO571" s="185" t="e">
        <f t="shared" si="531"/>
        <v>#REF!</v>
      </c>
      <c r="AP571" s="163"/>
      <c r="AQ571" s="177">
        <v>698.00724709605788</v>
      </c>
      <c r="AR571" s="185">
        <f t="shared" si="532"/>
        <v>0.34900362354802894</v>
      </c>
      <c r="AS571" s="46" t="e">
        <f t="shared" si="568"/>
        <v>#REF!</v>
      </c>
      <c r="AT571" s="185" t="e">
        <f t="shared" si="534"/>
        <v>#REF!</v>
      </c>
      <c r="AU571" s="185"/>
      <c r="AX571" s="168"/>
      <c r="AY571" s="168"/>
    </row>
    <row r="572" spans="1:51" s="12" customFormat="1" ht="13.5" hidden="1" outlineLevel="1" collapsed="1" x14ac:dyDescent="0.15">
      <c r="A572" s="26">
        <v>22025</v>
      </c>
      <c r="B572" s="20" t="s">
        <v>425</v>
      </c>
      <c r="C572" s="16">
        <v>600</v>
      </c>
      <c r="D572" s="3">
        <v>30</v>
      </c>
      <c r="E572" s="3"/>
      <c r="F572" s="103"/>
      <c r="G572" s="104" t="s">
        <v>765</v>
      </c>
      <c r="H572" s="104" t="s">
        <v>562</v>
      </c>
      <c r="I572" s="21">
        <f t="shared" si="514"/>
        <v>17940</v>
      </c>
      <c r="J572" s="3">
        <v>0</v>
      </c>
      <c r="K572" s="15">
        <v>0.1</v>
      </c>
      <c r="L572" s="15">
        <v>0.43</v>
      </c>
      <c r="M572" s="58"/>
      <c r="N572" s="58">
        <v>0.03</v>
      </c>
      <c r="O572" s="92">
        <f t="shared" si="553"/>
        <v>0</v>
      </c>
      <c r="P572" s="92" t="e">
        <f t="shared" si="554"/>
        <v>#REF!</v>
      </c>
      <c r="Q572" s="92" t="e">
        <f t="shared" si="555"/>
        <v>#REF!</v>
      </c>
      <c r="R572" s="92">
        <f t="shared" si="556"/>
        <v>0</v>
      </c>
      <c r="S572" s="92" t="e">
        <f t="shared" si="557"/>
        <v>#REF!</v>
      </c>
      <c r="T572" s="3" t="e">
        <f>#REF!</f>
        <v>#REF!</v>
      </c>
      <c r="U572" s="3" t="e">
        <f>#REF!*D572</f>
        <v>#REF!</v>
      </c>
      <c r="V572" s="3">
        <f t="shared" si="558"/>
        <v>36</v>
      </c>
      <c r="W572" s="37" t="e">
        <f t="shared" si="559"/>
        <v>#REF!</v>
      </c>
      <c r="X572" s="60" t="e">
        <f>#REF!</f>
        <v>#REF!</v>
      </c>
      <c r="Y572" s="37" t="e">
        <f t="shared" si="560"/>
        <v>#REF!</v>
      </c>
      <c r="Z572" s="16" t="e">
        <f>W572+Y572</f>
        <v>#REF!</v>
      </c>
      <c r="AA572" s="36" t="e">
        <f>(C572-Z572)/Z572</f>
        <v>#REF!</v>
      </c>
      <c r="AB572" s="162"/>
      <c r="AC572" s="16" t="e">
        <f t="shared" si="561"/>
        <v>#REF!</v>
      </c>
      <c r="AD572" s="3" t="e">
        <f t="shared" si="562"/>
        <v>#REF!</v>
      </c>
      <c r="AE572" s="97" t="e">
        <f t="shared" si="562"/>
        <v>#REF!</v>
      </c>
      <c r="AF572" s="97" t="e">
        <f t="shared" si="563"/>
        <v>#REF!</v>
      </c>
      <c r="AG572" s="3" t="e">
        <f t="shared" si="564"/>
        <v>#REF!</v>
      </c>
      <c r="AH572" s="16" t="e">
        <f t="shared" si="565"/>
        <v>#REF!</v>
      </c>
      <c r="AI572" s="16">
        <f>C572</f>
        <v>600</v>
      </c>
      <c r="AK572" s="3">
        <f t="shared" si="566"/>
        <v>420</v>
      </c>
      <c r="AL572" s="204">
        <f t="shared" si="567"/>
        <v>420</v>
      </c>
      <c r="AM572" s="46" t="s">
        <v>855</v>
      </c>
      <c r="AN572" s="180" t="e">
        <f t="shared" si="535"/>
        <v>#REF!</v>
      </c>
      <c r="AO572" s="185" t="e">
        <f t="shared" si="531"/>
        <v>#REF!</v>
      </c>
      <c r="AP572" s="163"/>
      <c r="AQ572" s="177">
        <v>200.62593333468601</v>
      </c>
      <c r="AR572" s="185">
        <f t="shared" si="532"/>
        <v>0.33437655555781004</v>
      </c>
      <c r="AS572" s="46" t="e">
        <f t="shared" si="568"/>
        <v>#REF!</v>
      </c>
      <c r="AT572" s="185" t="e">
        <f t="shared" si="534"/>
        <v>#REF!</v>
      </c>
      <c r="AU572" s="185"/>
      <c r="AX572" s="168"/>
      <c r="AY572" s="168"/>
    </row>
    <row r="573" spans="1:51" s="12" customFormat="1" ht="13.5" hidden="1" outlineLevel="1" collapsed="1" x14ac:dyDescent="0.15">
      <c r="A573" s="26">
        <v>22026</v>
      </c>
      <c r="B573" s="20" t="s">
        <v>456</v>
      </c>
      <c r="C573" s="16">
        <v>800</v>
      </c>
      <c r="D573" s="3">
        <v>30</v>
      </c>
      <c r="E573" s="3"/>
      <c r="F573" s="103"/>
      <c r="G573" s="104" t="s">
        <v>765</v>
      </c>
      <c r="H573" s="104" t="s">
        <v>562</v>
      </c>
      <c r="I573" s="21">
        <f t="shared" si="514"/>
        <v>17940</v>
      </c>
      <c r="J573" s="3">
        <v>0</v>
      </c>
      <c r="K573" s="15">
        <v>0.1</v>
      </c>
      <c r="L573" s="15">
        <v>0.43</v>
      </c>
      <c r="M573" s="58"/>
      <c r="N573" s="58">
        <v>0.03</v>
      </c>
      <c r="O573" s="92">
        <f t="shared" si="553"/>
        <v>0</v>
      </c>
      <c r="P573" s="92" t="e">
        <f t="shared" si="554"/>
        <v>#REF!</v>
      </c>
      <c r="Q573" s="92" t="e">
        <f t="shared" si="555"/>
        <v>#REF!</v>
      </c>
      <c r="R573" s="92">
        <f t="shared" si="556"/>
        <v>0</v>
      </c>
      <c r="S573" s="92" t="e">
        <f t="shared" si="557"/>
        <v>#REF!</v>
      </c>
      <c r="T573" s="3" t="e">
        <f>#REF!</f>
        <v>#REF!</v>
      </c>
      <c r="U573" s="3" t="e">
        <f>#REF!*D573</f>
        <v>#REF!</v>
      </c>
      <c r="V573" s="3">
        <f t="shared" si="558"/>
        <v>48</v>
      </c>
      <c r="W573" s="37" t="e">
        <f t="shared" si="559"/>
        <v>#REF!</v>
      </c>
      <c r="X573" s="60" t="e">
        <f>#REF!</f>
        <v>#REF!</v>
      </c>
      <c r="Y573" s="37" t="e">
        <f t="shared" si="560"/>
        <v>#REF!</v>
      </c>
      <c r="Z573" s="16" t="e">
        <f>W573+Y573</f>
        <v>#REF!</v>
      </c>
      <c r="AA573" s="36" t="e">
        <f>(C573-Z573)/Z573</f>
        <v>#REF!</v>
      </c>
      <c r="AB573" s="162"/>
      <c r="AC573" s="16" t="e">
        <f t="shared" si="561"/>
        <v>#REF!</v>
      </c>
      <c r="AD573" s="3" t="e">
        <f t="shared" si="562"/>
        <v>#REF!</v>
      </c>
      <c r="AE573" s="97" t="e">
        <f t="shared" si="562"/>
        <v>#REF!</v>
      </c>
      <c r="AF573" s="97" t="e">
        <f t="shared" si="563"/>
        <v>#REF!</v>
      </c>
      <c r="AG573" s="3" t="e">
        <f t="shared" si="564"/>
        <v>#REF!</v>
      </c>
      <c r="AH573" s="16" t="e">
        <f t="shared" si="565"/>
        <v>#REF!</v>
      </c>
      <c r="AI573" s="16">
        <f>C573</f>
        <v>800</v>
      </c>
      <c r="AK573" s="3">
        <f t="shared" si="566"/>
        <v>560</v>
      </c>
      <c r="AL573" s="204">
        <f t="shared" si="567"/>
        <v>560</v>
      </c>
      <c r="AM573" s="46" t="s">
        <v>855</v>
      </c>
      <c r="AN573" s="180" t="e">
        <f t="shared" si="535"/>
        <v>#REF!</v>
      </c>
      <c r="AO573" s="185" t="e">
        <f t="shared" si="531"/>
        <v>#REF!</v>
      </c>
      <c r="AP573" s="163"/>
      <c r="AQ573" s="177">
        <v>277.55532533532596</v>
      </c>
      <c r="AR573" s="185">
        <f t="shared" si="532"/>
        <v>0.34694415666915746</v>
      </c>
      <c r="AS573" s="46" t="e">
        <f t="shared" si="568"/>
        <v>#REF!</v>
      </c>
      <c r="AT573" s="185" t="e">
        <f t="shared" si="534"/>
        <v>#REF!</v>
      </c>
      <c r="AU573" s="185"/>
      <c r="AX573" s="168"/>
      <c r="AY573" s="168"/>
    </row>
    <row r="574" spans="1:51" s="12" customFormat="1" ht="13.5" hidden="1" outlineLevel="1" x14ac:dyDescent="0.15">
      <c r="A574" s="25"/>
      <c r="B574" s="56" t="s">
        <v>457</v>
      </c>
      <c r="C574" s="198"/>
      <c r="D574" s="56"/>
      <c r="E574" s="56"/>
      <c r="F574" s="133"/>
      <c r="G574" s="137"/>
      <c r="H574" s="137"/>
      <c r="I574" s="6"/>
      <c r="J574" s="6"/>
      <c r="K574" s="7"/>
      <c r="L574" s="7"/>
      <c r="M574" s="7"/>
      <c r="N574" s="7"/>
      <c r="O574" s="13"/>
      <c r="P574" s="13"/>
      <c r="Q574" s="13"/>
      <c r="R574" s="13"/>
      <c r="S574" s="13"/>
      <c r="T574" s="6"/>
      <c r="U574" s="6"/>
      <c r="V574" s="6"/>
      <c r="W574" s="18"/>
      <c r="X574" s="9"/>
      <c r="Y574" s="18"/>
      <c r="Z574" s="18"/>
      <c r="AA574" s="68"/>
      <c r="AB574" s="162"/>
      <c r="AC574" s="198"/>
      <c r="AD574" s="70"/>
      <c r="AE574" s="96"/>
      <c r="AF574" s="96"/>
      <c r="AG574" s="57"/>
      <c r="AH574" s="198"/>
      <c r="AI574" s="198"/>
      <c r="AK574" s="70"/>
      <c r="AL574" s="204"/>
      <c r="AM574" s="180"/>
      <c r="AN574" s="180"/>
      <c r="AO574" s="185"/>
      <c r="AP574" s="163"/>
      <c r="AQ574" s="177"/>
      <c r="AR574" s="185"/>
      <c r="AS574" s="1"/>
      <c r="AT574" s="185"/>
      <c r="AU574" s="185"/>
      <c r="AX574" s="168"/>
      <c r="AY574" s="168"/>
    </row>
    <row r="575" spans="1:51" s="12" customFormat="1" ht="13.5" hidden="1" outlineLevel="1" collapsed="1" x14ac:dyDescent="0.15">
      <c r="A575" s="26">
        <v>22027</v>
      </c>
      <c r="B575" s="20" t="s">
        <v>458</v>
      </c>
      <c r="C575" s="16">
        <v>1100</v>
      </c>
      <c r="D575" s="3">
        <v>40</v>
      </c>
      <c r="E575" s="3"/>
      <c r="F575" s="103"/>
      <c r="G575" s="104" t="s">
        <v>765</v>
      </c>
      <c r="H575" s="104" t="s">
        <v>562</v>
      </c>
      <c r="I575" s="21">
        <f t="shared" si="514"/>
        <v>17940</v>
      </c>
      <c r="J575" s="3">
        <v>0</v>
      </c>
      <c r="K575" s="15">
        <v>0.1</v>
      </c>
      <c r="L575" s="15">
        <v>0.43</v>
      </c>
      <c r="M575" s="58"/>
      <c r="N575" s="58">
        <v>0.03</v>
      </c>
      <c r="O575" s="92">
        <f t="shared" ref="O575:O577" si="569">J575/I575*D575</f>
        <v>0</v>
      </c>
      <c r="P575" s="92" t="e">
        <f t="shared" si="554"/>
        <v>#REF!</v>
      </c>
      <c r="Q575" s="92" t="e">
        <f t="shared" si="555"/>
        <v>#REF!</v>
      </c>
      <c r="R575" s="92">
        <f t="shared" ref="R575:R577" si="570">(C575*M575)</f>
        <v>0</v>
      </c>
      <c r="S575" s="92" t="e">
        <f t="shared" ref="S575:S577" si="571">(C575-T575-U575)*N575</f>
        <v>#REF!</v>
      </c>
      <c r="T575" s="3" t="e">
        <f>#REF!</f>
        <v>#REF!</v>
      </c>
      <c r="U575" s="3" t="e">
        <f>#REF!*D575</f>
        <v>#REF!</v>
      </c>
      <c r="V575" s="3">
        <f t="shared" ref="V575:V577" si="572">C575*0.06</f>
        <v>66</v>
      </c>
      <c r="W575" s="37" t="e">
        <f t="shared" ref="W575:W577" si="573">SUM(O575:V575)</f>
        <v>#REF!</v>
      </c>
      <c r="X575" s="60" t="e">
        <f>#REF!</f>
        <v>#REF!</v>
      </c>
      <c r="Y575" s="37" t="e">
        <f t="shared" ref="Y575:Y577" si="574">21000/I575*D575*X575</f>
        <v>#REF!</v>
      </c>
      <c r="Z575" s="16" t="e">
        <f>W575+Y575</f>
        <v>#REF!</v>
      </c>
      <c r="AA575" s="36" t="e">
        <f>(C575-Z575)/Z575</f>
        <v>#REF!</v>
      </c>
      <c r="AB575" s="162"/>
      <c r="AC575" s="16" t="e">
        <f t="shared" ref="AC575:AC577" si="575">AD575+AE575+AF575</f>
        <v>#REF!</v>
      </c>
      <c r="AD575" s="3" t="e">
        <f t="shared" ref="AD575:AE577" si="576">T575</f>
        <v>#REF!</v>
      </c>
      <c r="AE575" s="97" t="e">
        <f t="shared" si="576"/>
        <v>#REF!</v>
      </c>
      <c r="AF575" s="97" t="e">
        <f t="shared" ref="AF575:AF577" si="577">(C575-Z575)*0.15</f>
        <v>#REF!</v>
      </c>
      <c r="AG575" s="3" t="e">
        <f t="shared" ref="AG575:AG577" si="578">AE575+AF575</f>
        <v>#REF!</v>
      </c>
      <c r="AH575" s="16" t="e">
        <f t="shared" ref="AH575:AH577" si="579">AI575-AC575</f>
        <v>#REF!</v>
      </c>
      <c r="AI575" s="16">
        <f>C575</f>
        <v>1100</v>
      </c>
      <c r="AK575" s="3">
        <f t="shared" ref="AK575:AK577" si="580">CEILING(AL575,5)</f>
        <v>770</v>
      </c>
      <c r="AL575" s="204">
        <f t="shared" ref="AL575:AL577" si="581">C575*0.7</f>
        <v>770</v>
      </c>
      <c r="AM575" s="46" t="s">
        <v>855</v>
      </c>
      <c r="AN575" s="180" t="e">
        <f t="shared" si="535"/>
        <v>#REF!</v>
      </c>
      <c r="AO575" s="185" t="e">
        <f t="shared" si="531"/>
        <v>#REF!</v>
      </c>
      <c r="AP575" s="163"/>
      <c r="AQ575" s="177">
        <v>385.30098329480802</v>
      </c>
      <c r="AR575" s="185">
        <f t="shared" si="532"/>
        <v>0.3502736211770982</v>
      </c>
      <c r="AS575" s="46" t="e">
        <f t="shared" ref="AS575:AS577" si="582">AN575-AQ575</f>
        <v>#REF!</v>
      </c>
      <c r="AT575" s="185" t="e">
        <f t="shared" si="534"/>
        <v>#REF!</v>
      </c>
      <c r="AU575" s="185"/>
      <c r="AX575" s="168"/>
      <c r="AY575" s="168"/>
    </row>
    <row r="576" spans="1:51" s="12" customFormat="1" ht="13.5" hidden="1" outlineLevel="1" collapsed="1" x14ac:dyDescent="0.15">
      <c r="A576" s="26">
        <v>22028</v>
      </c>
      <c r="B576" s="20" t="s">
        <v>459</v>
      </c>
      <c r="C576" s="16">
        <v>1100</v>
      </c>
      <c r="D576" s="3">
        <v>40</v>
      </c>
      <c r="E576" s="3"/>
      <c r="F576" s="103"/>
      <c r="G576" s="104" t="s">
        <v>765</v>
      </c>
      <c r="H576" s="104" t="s">
        <v>562</v>
      </c>
      <c r="I576" s="21">
        <f t="shared" si="514"/>
        <v>17940</v>
      </c>
      <c r="J576" s="3">
        <v>0</v>
      </c>
      <c r="K576" s="15">
        <v>0.1</v>
      </c>
      <c r="L576" s="15">
        <v>0.43</v>
      </c>
      <c r="M576" s="58"/>
      <c r="N576" s="58">
        <v>0.03</v>
      </c>
      <c r="O576" s="92">
        <f t="shared" si="569"/>
        <v>0</v>
      </c>
      <c r="P576" s="92" t="e">
        <f t="shared" si="554"/>
        <v>#REF!</v>
      </c>
      <c r="Q576" s="92" t="e">
        <f t="shared" si="555"/>
        <v>#REF!</v>
      </c>
      <c r="R576" s="92">
        <f t="shared" si="570"/>
        <v>0</v>
      </c>
      <c r="S576" s="92" t="e">
        <f t="shared" si="571"/>
        <v>#REF!</v>
      </c>
      <c r="T576" s="3" t="e">
        <f>#REF!</f>
        <v>#REF!</v>
      </c>
      <c r="U576" s="3" t="e">
        <f>#REF!*D576</f>
        <v>#REF!</v>
      </c>
      <c r="V576" s="3">
        <f t="shared" si="572"/>
        <v>66</v>
      </c>
      <c r="W576" s="37" t="e">
        <f t="shared" si="573"/>
        <v>#REF!</v>
      </c>
      <c r="X576" s="60" t="e">
        <f>#REF!</f>
        <v>#REF!</v>
      </c>
      <c r="Y576" s="37" t="e">
        <f t="shared" si="574"/>
        <v>#REF!</v>
      </c>
      <c r="Z576" s="16" t="e">
        <f>W576+Y576</f>
        <v>#REF!</v>
      </c>
      <c r="AA576" s="36" t="e">
        <f>(C576-Z576)/Z576</f>
        <v>#REF!</v>
      </c>
      <c r="AB576" s="162"/>
      <c r="AC576" s="16" t="e">
        <f t="shared" si="575"/>
        <v>#REF!</v>
      </c>
      <c r="AD576" s="3" t="e">
        <f t="shared" si="576"/>
        <v>#REF!</v>
      </c>
      <c r="AE576" s="97" t="e">
        <f t="shared" si="576"/>
        <v>#REF!</v>
      </c>
      <c r="AF576" s="97" t="e">
        <f t="shared" si="577"/>
        <v>#REF!</v>
      </c>
      <c r="AG576" s="3" t="e">
        <f t="shared" si="578"/>
        <v>#REF!</v>
      </c>
      <c r="AH576" s="16" t="e">
        <f t="shared" si="579"/>
        <v>#REF!</v>
      </c>
      <c r="AI576" s="16">
        <f>C576</f>
        <v>1100</v>
      </c>
      <c r="AK576" s="3">
        <f t="shared" si="580"/>
        <v>770</v>
      </c>
      <c r="AL576" s="204">
        <f t="shared" si="581"/>
        <v>770</v>
      </c>
      <c r="AM576" s="46" t="s">
        <v>855</v>
      </c>
      <c r="AN576" s="180" t="e">
        <f t="shared" si="535"/>
        <v>#REF!</v>
      </c>
      <c r="AO576" s="185" t="e">
        <f t="shared" si="531"/>
        <v>#REF!</v>
      </c>
      <c r="AP576" s="163"/>
      <c r="AQ576" s="177">
        <v>385.30098329480802</v>
      </c>
      <c r="AR576" s="185">
        <f t="shared" si="532"/>
        <v>0.3502736211770982</v>
      </c>
      <c r="AS576" s="46" t="e">
        <f t="shared" si="582"/>
        <v>#REF!</v>
      </c>
      <c r="AT576" s="185" t="e">
        <f t="shared" si="534"/>
        <v>#REF!</v>
      </c>
      <c r="AU576" s="185"/>
      <c r="AX576" s="168"/>
      <c r="AY576" s="168"/>
    </row>
    <row r="577" spans="1:51" s="12" customFormat="1" ht="13.5" hidden="1" outlineLevel="1" collapsed="1" x14ac:dyDescent="0.15">
      <c r="A577" s="26">
        <v>22029</v>
      </c>
      <c r="B577" s="20" t="s">
        <v>460</v>
      </c>
      <c r="C577" s="16">
        <v>1700</v>
      </c>
      <c r="D577" s="3">
        <v>90</v>
      </c>
      <c r="E577" s="3"/>
      <c r="F577" s="103"/>
      <c r="G577" s="104" t="s">
        <v>765</v>
      </c>
      <c r="H577" s="104" t="s">
        <v>562</v>
      </c>
      <c r="I577" s="21">
        <f t="shared" si="514"/>
        <v>17940</v>
      </c>
      <c r="J577" s="3">
        <v>0</v>
      </c>
      <c r="K577" s="15">
        <v>0.1</v>
      </c>
      <c r="L577" s="15">
        <v>0.43</v>
      </c>
      <c r="M577" s="58"/>
      <c r="N577" s="58">
        <v>0.03</v>
      </c>
      <c r="O577" s="92">
        <f t="shared" si="569"/>
        <v>0</v>
      </c>
      <c r="P577" s="92" t="e">
        <f t="shared" si="554"/>
        <v>#REF!</v>
      </c>
      <c r="Q577" s="92" t="e">
        <f t="shared" si="555"/>
        <v>#REF!</v>
      </c>
      <c r="R577" s="92">
        <f t="shared" si="570"/>
        <v>0</v>
      </c>
      <c r="S577" s="92" t="e">
        <f t="shared" si="571"/>
        <v>#REF!</v>
      </c>
      <c r="T577" s="3" t="e">
        <f>#REF!</f>
        <v>#REF!</v>
      </c>
      <c r="U577" s="3" t="e">
        <f>#REF!*D577</f>
        <v>#REF!</v>
      </c>
      <c r="V577" s="3">
        <f t="shared" si="572"/>
        <v>102</v>
      </c>
      <c r="W577" s="37" t="e">
        <f t="shared" si="573"/>
        <v>#REF!</v>
      </c>
      <c r="X577" s="60" t="e">
        <f>#REF!</f>
        <v>#REF!</v>
      </c>
      <c r="Y577" s="37" t="e">
        <f t="shared" si="574"/>
        <v>#REF!</v>
      </c>
      <c r="Z577" s="16" t="e">
        <f>W577+Y577</f>
        <v>#REF!</v>
      </c>
      <c r="AA577" s="36" t="e">
        <f>(C577-Z577)/Z577</f>
        <v>#REF!</v>
      </c>
      <c r="AB577" s="162"/>
      <c r="AC577" s="16" t="e">
        <f t="shared" si="575"/>
        <v>#REF!</v>
      </c>
      <c r="AD577" s="3" t="e">
        <f t="shared" si="576"/>
        <v>#REF!</v>
      </c>
      <c r="AE577" s="97" t="e">
        <f t="shared" si="576"/>
        <v>#REF!</v>
      </c>
      <c r="AF577" s="97" t="e">
        <f t="shared" si="577"/>
        <v>#REF!</v>
      </c>
      <c r="AG577" s="3" t="e">
        <f t="shared" si="578"/>
        <v>#REF!</v>
      </c>
      <c r="AH577" s="16" t="e">
        <f t="shared" si="579"/>
        <v>#REF!</v>
      </c>
      <c r="AI577" s="16">
        <f>C577</f>
        <v>1700</v>
      </c>
      <c r="AK577" s="3">
        <f t="shared" si="580"/>
        <v>1190</v>
      </c>
      <c r="AL577" s="204">
        <f t="shared" si="581"/>
        <v>1190</v>
      </c>
      <c r="AM577" s="46" t="s">
        <v>855</v>
      </c>
      <c r="AN577" s="180" t="e">
        <f t="shared" si="535"/>
        <v>#REF!</v>
      </c>
      <c r="AO577" s="185" t="e">
        <f t="shared" si="531"/>
        <v>#REF!</v>
      </c>
      <c r="AP577" s="163"/>
      <c r="AQ577" s="177">
        <v>586.29623309541796</v>
      </c>
      <c r="AR577" s="185">
        <f t="shared" si="532"/>
        <v>0.34488013711495175</v>
      </c>
      <c r="AS577" s="46" t="e">
        <f t="shared" si="582"/>
        <v>#REF!</v>
      </c>
      <c r="AT577" s="185" t="e">
        <f t="shared" si="534"/>
        <v>#REF!</v>
      </c>
      <c r="AU577" s="185"/>
      <c r="AX577" s="168"/>
      <c r="AY577" s="168"/>
    </row>
    <row r="578" spans="1:51" s="12" customFormat="1" ht="13.5" hidden="1" outlineLevel="1" x14ac:dyDescent="0.15">
      <c r="A578" s="25"/>
      <c r="B578" s="56" t="s">
        <v>461</v>
      </c>
      <c r="C578" s="198"/>
      <c r="D578" s="56"/>
      <c r="E578" s="56"/>
      <c r="F578" s="133"/>
      <c r="G578" s="137"/>
      <c r="H578" s="137"/>
      <c r="I578" s="6"/>
      <c r="J578" s="6"/>
      <c r="K578" s="7"/>
      <c r="L578" s="7"/>
      <c r="M578" s="7"/>
      <c r="N578" s="7"/>
      <c r="O578" s="13"/>
      <c r="P578" s="13"/>
      <c r="Q578" s="13"/>
      <c r="R578" s="13"/>
      <c r="S578" s="13"/>
      <c r="T578" s="6"/>
      <c r="U578" s="6"/>
      <c r="V578" s="6"/>
      <c r="W578" s="18"/>
      <c r="X578" s="9"/>
      <c r="Y578" s="18"/>
      <c r="Z578" s="18"/>
      <c r="AA578" s="68"/>
      <c r="AB578" s="162"/>
      <c r="AC578" s="198"/>
      <c r="AD578" s="70"/>
      <c r="AE578" s="96"/>
      <c r="AF578" s="96"/>
      <c r="AG578" s="57"/>
      <c r="AH578" s="198"/>
      <c r="AI578" s="198"/>
      <c r="AK578" s="70"/>
      <c r="AL578" s="204"/>
      <c r="AM578" s="180"/>
      <c r="AN578" s="180"/>
      <c r="AO578" s="185"/>
      <c r="AP578" s="163"/>
      <c r="AQ578" s="177"/>
      <c r="AR578" s="185"/>
      <c r="AS578" s="1"/>
      <c r="AT578" s="185"/>
      <c r="AU578" s="185"/>
      <c r="AX578" s="168"/>
      <c r="AY578" s="168"/>
    </row>
    <row r="579" spans="1:51" s="12" customFormat="1" ht="13.5" hidden="1" outlineLevel="1" collapsed="1" x14ac:dyDescent="0.15">
      <c r="A579" s="26">
        <v>22030</v>
      </c>
      <c r="B579" s="20" t="s">
        <v>422</v>
      </c>
      <c r="C579" s="16">
        <v>1700</v>
      </c>
      <c r="D579" s="3">
        <v>90</v>
      </c>
      <c r="E579" s="3"/>
      <c r="F579" s="103"/>
      <c r="G579" s="104" t="s">
        <v>765</v>
      </c>
      <c r="H579" s="104" t="s">
        <v>562</v>
      </c>
      <c r="I579" s="21">
        <f t="shared" si="514"/>
        <v>17940</v>
      </c>
      <c r="J579" s="3">
        <v>0</v>
      </c>
      <c r="K579" s="15">
        <v>0.1</v>
      </c>
      <c r="L579" s="15">
        <v>0.43</v>
      </c>
      <c r="M579" s="58"/>
      <c r="N579" s="58">
        <v>0.03</v>
      </c>
      <c r="O579" s="92">
        <f t="shared" ref="O579:O586" si="583">J579/I579*D579</f>
        <v>0</v>
      </c>
      <c r="P579" s="92" t="e">
        <f t="shared" si="554"/>
        <v>#REF!</v>
      </c>
      <c r="Q579" s="92" t="e">
        <f t="shared" si="555"/>
        <v>#REF!</v>
      </c>
      <c r="R579" s="92">
        <f t="shared" ref="R579:R586" si="584">(C579*M579)</f>
        <v>0</v>
      </c>
      <c r="S579" s="92" t="e">
        <f t="shared" ref="S579:S586" si="585">(C579-T579-U579)*N579</f>
        <v>#REF!</v>
      </c>
      <c r="T579" s="3" t="e">
        <f>#REF!</f>
        <v>#REF!</v>
      </c>
      <c r="U579" s="3" t="e">
        <f>#REF!*D579</f>
        <v>#REF!</v>
      </c>
      <c r="V579" s="3">
        <f t="shared" ref="V579:V642" si="586">C579*0.06</f>
        <v>102</v>
      </c>
      <c r="W579" s="37" t="e">
        <f t="shared" ref="W579:W586" si="587">SUM(O579:V579)</f>
        <v>#REF!</v>
      </c>
      <c r="X579" s="60" t="e">
        <f>#REF!</f>
        <v>#REF!</v>
      </c>
      <c r="Y579" s="37" t="e">
        <f t="shared" ref="Y579:Y586" si="588">21000/I579*D579*X579</f>
        <v>#REF!</v>
      </c>
      <c r="Z579" s="16" t="e">
        <f t="shared" ref="Z579:Z586" si="589">W579+Y579</f>
        <v>#REF!</v>
      </c>
      <c r="AA579" s="36" t="e">
        <f t="shared" ref="AA579:AA586" si="590">(C579-Z579)/Z579</f>
        <v>#REF!</v>
      </c>
      <c r="AB579" s="162"/>
      <c r="AC579" s="16" t="e">
        <f t="shared" ref="AC579:AC586" si="591">AD579+AE579+AF579</f>
        <v>#REF!</v>
      </c>
      <c r="AD579" s="3" t="e">
        <f t="shared" ref="AD579:AE586" si="592">T579</f>
        <v>#REF!</v>
      </c>
      <c r="AE579" s="97" t="e">
        <f t="shared" si="592"/>
        <v>#REF!</v>
      </c>
      <c r="AF579" s="97" t="e">
        <f t="shared" ref="AF579:AF586" si="593">(C579-Z579)*0.15</f>
        <v>#REF!</v>
      </c>
      <c r="AG579" s="3" t="e">
        <f t="shared" ref="AG579:AG586" si="594">AE579+AF579</f>
        <v>#REF!</v>
      </c>
      <c r="AH579" s="16" t="e">
        <f t="shared" ref="AH579:AH586" si="595">AI579-AC579</f>
        <v>#REF!</v>
      </c>
      <c r="AI579" s="16">
        <f t="shared" ref="AI579:AI586" si="596">C579</f>
        <v>1700</v>
      </c>
      <c r="AK579" s="3">
        <f t="shared" ref="AK579:AK586" si="597">CEILING(AL579,5)</f>
        <v>1190</v>
      </c>
      <c r="AL579" s="204">
        <f t="shared" ref="AL579:AL586" si="598">C579*0.7</f>
        <v>1190</v>
      </c>
      <c r="AM579" s="46" t="s">
        <v>855</v>
      </c>
      <c r="AN579" s="180" t="e">
        <f t="shared" si="535"/>
        <v>#REF!</v>
      </c>
      <c r="AO579" s="185" t="e">
        <f t="shared" si="531"/>
        <v>#REF!</v>
      </c>
      <c r="AP579" s="163"/>
      <c r="AQ579" s="177">
        <v>586.6114171760579</v>
      </c>
      <c r="AR579" s="185">
        <f t="shared" si="532"/>
        <v>0.3450655395153282</v>
      </c>
      <c r="AS579" s="46" t="e">
        <f t="shared" ref="AS579:AS586" si="599">AN579-AQ579</f>
        <v>#REF!</v>
      </c>
      <c r="AT579" s="185" t="e">
        <f t="shared" si="534"/>
        <v>#REF!</v>
      </c>
      <c r="AU579" s="185"/>
      <c r="AX579" s="168"/>
      <c r="AY579" s="168"/>
    </row>
    <row r="580" spans="1:51" s="12" customFormat="1" ht="13.5" hidden="1" outlineLevel="1" collapsed="1" x14ac:dyDescent="0.15">
      <c r="A580" s="26">
        <v>22031</v>
      </c>
      <c r="B580" s="20" t="s">
        <v>423</v>
      </c>
      <c r="C580" s="16">
        <v>2500</v>
      </c>
      <c r="D580" s="3">
        <v>90</v>
      </c>
      <c r="E580" s="3"/>
      <c r="F580" s="103"/>
      <c r="G580" s="104" t="s">
        <v>765</v>
      </c>
      <c r="H580" s="104" t="s">
        <v>562</v>
      </c>
      <c r="I580" s="21">
        <f t="shared" si="514"/>
        <v>17940</v>
      </c>
      <c r="J580" s="3">
        <v>0</v>
      </c>
      <c r="K580" s="15">
        <v>0.1</v>
      </c>
      <c r="L580" s="15">
        <v>0.43</v>
      </c>
      <c r="M580" s="58"/>
      <c r="N580" s="58">
        <v>0.03</v>
      </c>
      <c r="O580" s="92">
        <f t="shared" si="583"/>
        <v>0</v>
      </c>
      <c r="P580" s="92" t="e">
        <f t="shared" si="554"/>
        <v>#REF!</v>
      </c>
      <c r="Q580" s="92" t="e">
        <f t="shared" si="555"/>
        <v>#REF!</v>
      </c>
      <c r="R580" s="92">
        <f t="shared" si="584"/>
        <v>0</v>
      </c>
      <c r="S580" s="92" t="e">
        <f t="shared" si="585"/>
        <v>#REF!</v>
      </c>
      <c r="T580" s="3" t="e">
        <f>#REF!</f>
        <v>#REF!</v>
      </c>
      <c r="U580" s="3" t="e">
        <f>#REF!*D580</f>
        <v>#REF!</v>
      </c>
      <c r="V580" s="3">
        <f t="shared" si="586"/>
        <v>150</v>
      </c>
      <c r="W580" s="37" t="e">
        <f t="shared" si="587"/>
        <v>#REF!</v>
      </c>
      <c r="X580" s="60" t="e">
        <f>#REF!</f>
        <v>#REF!</v>
      </c>
      <c r="Y580" s="37" t="e">
        <f t="shared" si="588"/>
        <v>#REF!</v>
      </c>
      <c r="Z580" s="16" t="e">
        <f t="shared" si="589"/>
        <v>#REF!</v>
      </c>
      <c r="AA580" s="36" t="e">
        <f t="shared" si="590"/>
        <v>#REF!</v>
      </c>
      <c r="AB580" s="162"/>
      <c r="AC580" s="16" t="e">
        <f t="shared" si="591"/>
        <v>#REF!</v>
      </c>
      <c r="AD580" s="3" t="e">
        <f t="shared" si="592"/>
        <v>#REF!</v>
      </c>
      <c r="AE580" s="97" t="e">
        <f t="shared" si="592"/>
        <v>#REF!</v>
      </c>
      <c r="AF580" s="97" t="e">
        <f t="shared" si="593"/>
        <v>#REF!</v>
      </c>
      <c r="AG580" s="3" t="e">
        <f t="shared" si="594"/>
        <v>#REF!</v>
      </c>
      <c r="AH580" s="16" t="e">
        <f t="shared" si="595"/>
        <v>#REF!</v>
      </c>
      <c r="AI580" s="16">
        <f t="shared" si="596"/>
        <v>2500</v>
      </c>
      <c r="AK580" s="3">
        <f t="shared" si="597"/>
        <v>1750</v>
      </c>
      <c r="AL580" s="204">
        <f t="shared" si="598"/>
        <v>1750</v>
      </c>
      <c r="AM580" s="46" t="s">
        <v>855</v>
      </c>
      <c r="AN580" s="180" t="e">
        <f t="shared" si="535"/>
        <v>#REF!</v>
      </c>
      <c r="AO580" s="185" t="e">
        <f t="shared" si="531"/>
        <v>#REF!</v>
      </c>
      <c r="AP580" s="163"/>
      <c r="AQ580" s="177">
        <v>891.34562509605803</v>
      </c>
      <c r="AR580" s="185">
        <f t="shared" si="532"/>
        <v>0.35653825003842321</v>
      </c>
      <c r="AS580" s="46" t="e">
        <f t="shared" si="599"/>
        <v>#REF!</v>
      </c>
      <c r="AT580" s="185" t="e">
        <f t="shared" si="534"/>
        <v>#REF!</v>
      </c>
      <c r="AU580" s="185"/>
      <c r="AX580" s="168"/>
      <c r="AY580" s="168"/>
    </row>
    <row r="581" spans="1:51" s="12" customFormat="1" ht="13.5" hidden="1" outlineLevel="1" collapsed="1" x14ac:dyDescent="0.15">
      <c r="A581" s="26">
        <v>22032</v>
      </c>
      <c r="B581" s="20" t="s">
        <v>462</v>
      </c>
      <c r="C581" s="16">
        <v>3190</v>
      </c>
      <c r="D581" s="3">
        <v>170</v>
      </c>
      <c r="E581" s="3"/>
      <c r="F581" s="103"/>
      <c r="G581" s="104">
        <v>201</v>
      </c>
      <c r="H581" s="104" t="s">
        <v>421</v>
      </c>
      <c r="I581" s="21">
        <f t="shared" si="514"/>
        <v>17940</v>
      </c>
      <c r="J581" s="3">
        <v>0</v>
      </c>
      <c r="K581" s="15">
        <v>0.1</v>
      </c>
      <c r="L581" s="15">
        <v>0.43</v>
      </c>
      <c r="M581" s="58"/>
      <c r="N581" s="58">
        <v>0.03</v>
      </c>
      <c r="O581" s="92">
        <f t="shared" si="583"/>
        <v>0</v>
      </c>
      <c r="P581" s="92" t="e">
        <f t="shared" si="554"/>
        <v>#REF!</v>
      </c>
      <c r="Q581" s="92" t="e">
        <f t="shared" si="555"/>
        <v>#REF!</v>
      </c>
      <c r="R581" s="92">
        <f t="shared" si="584"/>
        <v>0</v>
      </c>
      <c r="S581" s="92" t="e">
        <f t="shared" si="585"/>
        <v>#REF!</v>
      </c>
      <c r="T581" s="3" t="e">
        <f>#REF!</f>
        <v>#REF!</v>
      </c>
      <c r="U581" s="3" t="e">
        <f>#REF!*D581</f>
        <v>#REF!</v>
      </c>
      <c r="V581" s="3">
        <f t="shared" si="586"/>
        <v>191.4</v>
      </c>
      <c r="W581" s="37" t="e">
        <f t="shared" si="587"/>
        <v>#REF!</v>
      </c>
      <c r="X581" s="60" t="e">
        <f>#REF!</f>
        <v>#REF!</v>
      </c>
      <c r="Y581" s="37" t="e">
        <f t="shared" si="588"/>
        <v>#REF!</v>
      </c>
      <c r="Z581" s="16" t="e">
        <f t="shared" si="589"/>
        <v>#REF!</v>
      </c>
      <c r="AA581" s="36" t="e">
        <f t="shared" si="590"/>
        <v>#REF!</v>
      </c>
      <c r="AB581" s="162"/>
      <c r="AC581" s="16" t="e">
        <f t="shared" si="591"/>
        <v>#REF!</v>
      </c>
      <c r="AD581" s="3" t="e">
        <f t="shared" si="592"/>
        <v>#REF!</v>
      </c>
      <c r="AE581" s="97" t="e">
        <f t="shared" si="592"/>
        <v>#REF!</v>
      </c>
      <c r="AF581" s="97" t="e">
        <f t="shared" si="593"/>
        <v>#REF!</v>
      </c>
      <c r="AG581" s="3" t="e">
        <f t="shared" si="594"/>
        <v>#REF!</v>
      </c>
      <c r="AH581" s="16" t="e">
        <f t="shared" si="595"/>
        <v>#REF!</v>
      </c>
      <c r="AI581" s="16">
        <f t="shared" si="596"/>
        <v>3190</v>
      </c>
      <c r="AK581" s="3">
        <f t="shared" si="597"/>
        <v>2235</v>
      </c>
      <c r="AL581" s="204">
        <f t="shared" si="598"/>
        <v>2233</v>
      </c>
      <c r="AM581" s="46" t="s">
        <v>855</v>
      </c>
      <c r="AN581" s="180" t="e">
        <f t="shared" si="535"/>
        <v>#REF!</v>
      </c>
      <c r="AO581" s="185" t="e">
        <f t="shared" si="531"/>
        <v>#REF!</v>
      </c>
      <c r="AP581" s="163"/>
      <c r="AQ581" s="177">
        <v>1102.917876776394</v>
      </c>
      <c r="AR581" s="185">
        <f t="shared" si="532"/>
        <v>0.34574228112112665</v>
      </c>
      <c r="AS581" s="46" t="e">
        <f t="shared" si="599"/>
        <v>#REF!</v>
      </c>
      <c r="AT581" s="185" t="e">
        <f t="shared" si="534"/>
        <v>#REF!</v>
      </c>
      <c r="AU581" s="185"/>
      <c r="AX581" s="168"/>
      <c r="AY581" s="168"/>
    </row>
    <row r="582" spans="1:51" s="12" customFormat="1" ht="13.5" hidden="1" outlineLevel="1" collapsed="1" x14ac:dyDescent="0.15">
      <c r="A582" s="26">
        <v>22033</v>
      </c>
      <c r="B582" s="20" t="s">
        <v>463</v>
      </c>
      <c r="C582" s="16">
        <v>2500</v>
      </c>
      <c r="D582" s="3">
        <v>90</v>
      </c>
      <c r="E582" s="3"/>
      <c r="F582" s="103"/>
      <c r="G582" s="104">
        <v>206</v>
      </c>
      <c r="H582" s="104" t="s">
        <v>424</v>
      </c>
      <c r="I582" s="21">
        <f t="shared" si="514"/>
        <v>17940</v>
      </c>
      <c r="J582" s="3">
        <v>0</v>
      </c>
      <c r="K582" s="15">
        <v>0.1</v>
      </c>
      <c r="L582" s="15">
        <v>0.43</v>
      </c>
      <c r="M582" s="58"/>
      <c r="N582" s="58">
        <v>0.03</v>
      </c>
      <c r="O582" s="92">
        <f t="shared" si="583"/>
        <v>0</v>
      </c>
      <c r="P582" s="92" t="e">
        <f t="shared" si="554"/>
        <v>#REF!</v>
      </c>
      <c r="Q582" s="92" t="e">
        <f t="shared" si="555"/>
        <v>#REF!</v>
      </c>
      <c r="R582" s="92">
        <f t="shared" si="584"/>
        <v>0</v>
      </c>
      <c r="S582" s="92" t="e">
        <f t="shared" si="585"/>
        <v>#REF!</v>
      </c>
      <c r="T582" s="3" t="e">
        <f>#REF!</f>
        <v>#REF!</v>
      </c>
      <c r="U582" s="3" t="e">
        <f>#REF!*D582</f>
        <v>#REF!</v>
      </c>
      <c r="V582" s="3">
        <f t="shared" si="586"/>
        <v>150</v>
      </c>
      <c r="W582" s="37" t="e">
        <f t="shared" si="587"/>
        <v>#REF!</v>
      </c>
      <c r="X582" s="60" t="e">
        <f>#REF!</f>
        <v>#REF!</v>
      </c>
      <c r="Y582" s="37" t="e">
        <f t="shared" si="588"/>
        <v>#REF!</v>
      </c>
      <c r="Z582" s="16" t="e">
        <f t="shared" si="589"/>
        <v>#REF!</v>
      </c>
      <c r="AA582" s="36" t="e">
        <f t="shared" si="590"/>
        <v>#REF!</v>
      </c>
      <c r="AB582" s="162"/>
      <c r="AC582" s="16" t="e">
        <f t="shared" si="591"/>
        <v>#REF!</v>
      </c>
      <c r="AD582" s="3" t="e">
        <f t="shared" si="592"/>
        <v>#REF!</v>
      </c>
      <c r="AE582" s="97" t="e">
        <f t="shared" si="592"/>
        <v>#REF!</v>
      </c>
      <c r="AF582" s="97" t="e">
        <f t="shared" si="593"/>
        <v>#REF!</v>
      </c>
      <c r="AG582" s="3" t="e">
        <f t="shared" si="594"/>
        <v>#REF!</v>
      </c>
      <c r="AH582" s="16" t="e">
        <f t="shared" si="595"/>
        <v>#REF!</v>
      </c>
      <c r="AI582" s="16">
        <f t="shared" si="596"/>
        <v>2500</v>
      </c>
      <c r="AK582" s="3">
        <f t="shared" si="597"/>
        <v>1750</v>
      </c>
      <c r="AL582" s="204">
        <f t="shared" si="598"/>
        <v>1750</v>
      </c>
      <c r="AM582" s="46" t="s">
        <v>855</v>
      </c>
      <c r="AN582" s="180" t="e">
        <f t="shared" si="535"/>
        <v>#REF!</v>
      </c>
      <c r="AO582" s="185" t="e">
        <f t="shared" si="531"/>
        <v>#REF!</v>
      </c>
      <c r="AP582" s="163"/>
      <c r="AQ582" s="177">
        <v>864.54920909541806</v>
      </c>
      <c r="AR582" s="185">
        <f t="shared" si="532"/>
        <v>0.34581968363816723</v>
      </c>
      <c r="AS582" s="46" t="e">
        <f t="shared" si="599"/>
        <v>#REF!</v>
      </c>
      <c r="AT582" s="185" t="e">
        <f t="shared" si="534"/>
        <v>#REF!</v>
      </c>
      <c r="AU582" s="185"/>
      <c r="AX582" s="168"/>
      <c r="AY582" s="168"/>
    </row>
    <row r="583" spans="1:51" s="12" customFormat="1" ht="13.5" hidden="1" outlineLevel="1" collapsed="1" x14ac:dyDescent="0.15">
      <c r="A583" s="26">
        <v>22034</v>
      </c>
      <c r="B583" s="20" t="s">
        <v>464</v>
      </c>
      <c r="C583" s="16">
        <v>2880</v>
      </c>
      <c r="D583" s="3">
        <v>100</v>
      </c>
      <c r="E583" s="3"/>
      <c r="F583" s="103"/>
      <c r="G583" s="104">
        <v>201</v>
      </c>
      <c r="H583" s="104" t="s">
        <v>421</v>
      </c>
      <c r="I583" s="21">
        <f t="shared" si="514"/>
        <v>17940</v>
      </c>
      <c r="J583" s="3">
        <v>0</v>
      </c>
      <c r="K583" s="15">
        <v>0.1</v>
      </c>
      <c r="L583" s="15">
        <v>0.43</v>
      </c>
      <c r="M583" s="58"/>
      <c r="N583" s="58">
        <v>0.03</v>
      </c>
      <c r="O583" s="92">
        <f t="shared" si="583"/>
        <v>0</v>
      </c>
      <c r="P583" s="92" t="e">
        <f t="shared" si="554"/>
        <v>#REF!</v>
      </c>
      <c r="Q583" s="92" t="e">
        <f t="shared" si="555"/>
        <v>#REF!</v>
      </c>
      <c r="R583" s="92">
        <f t="shared" si="584"/>
        <v>0</v>
      </c>
      <c r="S583" s="92" t="e">
        <f t="shared" si="585"/>
        <v>#REF!</v>
      </c>
      <c r="T583" s="3" t="e">
        <f>#REF!</f>
        <v>#REF!</v>
      </c>
      <c r="U583" s="3" t="e">
        <f>#REF!*D583</f>
        <v>#REF!</v>
      </c>
      <c r="V583" s="3">
        <f t="shared" si="586"/>
        <v>172.79999999999998</v>
      </c>
      <c r="W583" s="37" t="e">
        <f t="shared" si="587"/>
        <v>#REF!</v>
      </c>
      <c r="X583" s="60" t="e">
        <f>#REF!</f>
        <v>#REF!</v>
      </c>
      <c r="Y583" s="37" t="e">
        <f t="shared" si="588"/>
        <v>#REF!</v>
      </c>
      <c r="Z583" s="16" t="e">
        <f t="shared" si="589"/>
        <v>#REF!</v>
      </c>
      <c r="AA583" s="36" t="e">
        <f t="shared" si="590"/>
        <v>#REF!</v>
      </c>
      <c r="AB583" s="162"/>
      <c r="AC583" s="16" t="e">
        <f t="shared" si="591"/>
        <v>#REF!</v>
      </c>
      <c r="AD583" s="3" t="e">
        <f t="shared" si="592"/>
        <v>#REF!</v>
      </c>
      <c r="AE583" s="97" t="e">
        <f t="shared" si="592"/>
        <v>#REF!</v>
      </c>
      <c r="AF583" s="97" t="e">
        <f t="shared" si="593"/>
        <v>#REF!</v>
      </c>
      <c r="AG583" s="3" t="e">
        <f t="shared" si="594"/>
        <v>#REF!</v>
      </c>
      <c r="AH583" s="16" t="e">
        <f t="shared" si="595"/>
        <v>#REF!</v>
      </c>
      <c r="AI583" s="16">
        <f t="shared" si="596"/>
        <v>2880</v>
      </c>
      <c r="AK583" s="3">
        <f t="shared" si="597"/>
        <v>2020</v>
      </c>
      <c r="AL583" s="204">
        <f t="shared" si="598"/>
        <v>2015.9999999999998</v>
      </c>
      <c r="AM583" s="46" t="s">
        <v>855</v>
      </c>
      <c r="AN583" s="180" t="e">
        <f t="shared" si="535"/>
        <v>#REF!</v>
      </c>
      <c r="AO583" s="185" t="e">
        <f t="shared" si="531"/>
        <v>#REF!</v>
      </c>
      <c r="AP583" s="163"/>
      <c r="AQ583" s="177">
        <v>1005.2243742568201</v>
      </c>
      <c r="AR583" s="185">
        <f t="shared" si="532"/>
        <v>0.34903624106139586</v>
      </c>
      <c r="AS583" s="46" t="e">
        <f t="shared" si="599"/>
        <v>#REF!</v>
      </c>
      <c r="AT583" s="185" t="e">
        <f t="shared" si="534"/>
        <v>#REF!</v>
      </c>
      <c r="AU583" s="185"/>
      <c r="AX583" s="168"/>
      <c r="AY583" s="168"/>
    </row>
    <row r="584" spans="1:51" s="12" customFormat="1" ht="13.5" hidden="1" outlineLevel="1" collapsed="1" x14ac:dyDescent="0.15">
      <c r="A584" s="26">
        <v>22035</v>
      </c>
      <c r="B584" s="20" t="s">
        <v>465</v>
      </c>
      <c r="C584" s="16">
        <v>1560</v>
      </c>
      <c r="D584" s="3">
        <v>60</v>
      </c>
      <c r="E584" s="3"/>
      <c r="F584" s="103"/>
      <c r="G584" s="104">
        <v>201</v>
      </c>
      <c r="H584" s="104" t="s">
        <v>421</v>
      </c>
      <c r="I584" s="21">
        <f t="shared" si="514"/>
        <v>17940</v>
      </c>
      <c r="J584" s="3">
        <v>0</v>
      </c>
      <c r="K584" s="15">
        <v>0.1</v>
      </c>
      <c r="L584" s="15">
        <v>0.43</v>
      </c>
      <c r="M584" s="58"/>
      <c r="N584" s="58">
        <v>0.03</v>
      </c>
      <c r="O584" s="92">
        <f t="shared" si="583"/>
        <v>0</v>
      </c>
      <c r="P584" s="92" t="e">
        <f t="shared" si="554"/>
        <v>#REF!</v>
      </c>
      <c r="Q584" s="92" t="e">
        <f t="shared" si="555"/>
        <v>#REF!</v>
      </c>
      <c r="R584" s="92">
        <f t="shared" si="584"/>
        <v>0</v>
      </c>
      <c r="S584" s="92" t="e">
        <f t="shared" si="585"/>
        <v>#REF!</v>
      </c>
      <c r="T584" s="3" t="e">
        <f>#REF!</f>
        <v>#REF!</v>
      </c>
      <c r="U584" s="3" t="e">
        <f>#REF!*D584</f>
        <v>#REF!</v>
      </c>
      <c r="V584" s="3">
        <f t="shared" si="586"/>
        <v>93.6</v>
      </c>
      <c r="W584" s="37" t="e">
        <f t="shared" si="587"/>
        <v>#REF!</v>
      </c>
      <c r="X584" s="60" t="e">
        <f>#REF!</f>
        <v>#REF!</v>
      </c>
      <c r="Y584" s="37" t="e">
        <f t="shared" si="588"/>
        <v>#REF!</v>
      </c>
      <c r="Z584" s="16" t="e">
        <f t="shared" si="589"/>
        <v>#REF!</v>
      </c>
      <c r="AA584" s="36" t="e">
        <f t="shared" si="590"/>
        <v>#REF!</v>
      </c>
      <c r="AB584" s="162"/>
      <c r="AC584" s="16" t="e">
        <f t="shared" si="591"/>
        <v>#REF!</v>
      </c>
      <c r="AD584" s="3" t="e">
        <f t="shared" si="592"/>
        <v>#REF!</v>
      </c>
      <c r="AE584" s="97" t="e">
        <f t="shared" si="592"/>
        <v>#REF!</v>
      </c>
      <c r="AF584" s="97" t="e">
        <f t="shared" si="593"/>
        <v>#REF!</v>
      </c>
      <c r="AG584" s="3" t="e">
        <f t="shared" si="594"/>
        <v>#REF!</v>
      </c>
      <c r="AH584" s="16" t="e">
        <f t="shared" si="595"/>
        <v>#REF!</v>
      </c>
      <c r="AI584" s="16">
        <f t="shared" si="596"/>
        <v>1560</v>
      </c>
      <c r="AK584" s="3">
        <f t="shared" si="597"/>
        <v>1095</v>
      </c>
      <c r="AL584" s="204">
        <f t="shared" si="598"/>
        <v>1092</v>
      </c>
      <c r="AM584" s="46" t="s">
        <v>855</v>
      </c>
      <c r="AN584" s="180" t="e">
        <f t="shared" si="535"/>
        <v>#REF!</v>
      </c>
      <c r="AO584" s="185" t="e">
        <f t="shared" si="531"/>
        <v>#REF!</v>
      </c>
      <c r="AP584" s="163"/>
      <c r="AQ584" s="177">
        <v>525.06017441633207</v>
      </c>
      <c r="AR584" s="185">
        <f t="shared" si="532"/>
        <v>0.33657703488226415</v>
      </c>
      <c r="AS584" s="46" t="e">
        <f t="shared" si="599"/>
        <v>#REF!</v>
      </c>
      <c r="AT584" s="185" t="e">
        <f t="shared" si="534"/>
        <v>#REF!</v>
      </c>
      <c r="AU584" s="185"/>
      <c r="AX584" s="168"/>
      <c r="AY584" s="168"/>
    </row>
    <row r="585" spans="1:51" s="12" customFormat="1" ht="13.5" hidden="1" outlineLevel="1" collapsed="1" x14ac:dyDescent="0.15">
      <c r="A585" s="26">
        <v>22036</v>
      </c>
      <c r="B585" s="20" t="s">
        <v>466</v>
      </c>
      <c r="C585" s="16">
        <v>1400</v>
      </c>
      <c r="D585" s="3">
        <v>60</v>
      </c>
      <c r="E585" s="3"/>
      <c r="F585" s="103"/>
      <c r="G585" s="104">
        <v>201</v>
      </c>
      <c r="H585" s="104" t="s">
        <v>421</v>
      </c>
      <c r="I585" s="21">
        <f t="shared" si="514"/>
        <v>17940</v>
      </c>
      <c r="J585" s="3">
        <v>0</v>
      </c>
      <c r="K585" s="15">
        <v>0.1</v>
      </c>
      <c r="L585" s="15">
        <v>0.43</v>
      </c>
      <c r="M585" s="58"/>
      <c r="N585" s="58">
        <v>0.03</v>
      </c>
      <c r="O585" s="92">
        <f t="shared" si="583"/>
        <v>0</v>
      </c>
      <c r="P585" s="92" t="e">
        <f t="shared" si="554"/>
        <v>#REF!</v>
      </c>
      <c r="Q585" s="92" t="e">
        <f t="shared" si="555"/>
        <v>#REF!</v>
      </c>
      <c r="R585" s="92">
        <f t="shared" si="584"/>
        <v>0</v>
      </c>
      <c r="S585" s="92" t="e">
        <f t="shared" si="585"/>
        <v>#REF!</v>
      </c>
      <c r="T585" s="3" t="e">
        <f>#REF!</f>
        <v>#REF!</v>
      </c>
      <c r="U585" s="3" t="e">
        <f>#REF!*D585</f>
        <v>#REF!</v>
      </c>
      <c r="V585" s="3">
        <f t="shared" si="586"/>
        <v>84</v>
      </c>
      <c r="W585" s="37" t="e">
        <f t="shared" si="587"/>
        <v>#REF!</v>
      </c>
      <c r="X585" s="60" t="e">
        <f>#REF!</f>
        <v>#REF!</v>
      </c>
      <c r="Y585" s="37" t="e">
        <f t="shared" si="588"/>
        <v>#REF!</v>
      </c>
      <c r="Z585" s="16" t="e">
        <f t="shared" si="589"/>
        <v>#REF!</v>
      </c>
      <c r="AA585" s="36" t="e">
        <f t="shared" si="590"/>
        <v>#REF!</v>
      </c>
      <c r="AB585" s="162"/>
      <c r="AC585" s="16" t="e">
        <f t="shared" si="591"/>
        <v>#REF!</v>
      </c>
      <c r="AD585" s="3" t="e">
        <f t="shared" si="592"/>
        <v>#REF!</v>
      </c>
      <c r="AE585" s="97" t="e">
        <f t="shared" si="592"/>
        <v>#REF!</v>
      </c>
      <c r="AF585" s="97" t="e">
        <f t="shared" si="593"/>
        <v>#REF!</v>
      </c>
      <c r="AG585" s="3" t="e">
        <f t="shared" si="594"/>
        <v>#REF!</v>
      </c>
      <c r="AH585" s="16" t="e">
        <f t="shared" si="595"/>
        <v>#REF!</v>
      </c>
      <c r="AI585" s="16">
        <f t="shared" si="596"/>
        <v>1400</v>
      </c>
      <c r="AK585" s="3">
        <f t="shared" si="597"/>
        <v>980</v>
      </c>
      <c r="AL585" s="204">
        <f t="shared" si="598"/>
        <v>979.99999999999989</v>
      </c>
      <c r="AM585" s="46" t="s">
        <v>855</v>
      </c>
      <c r="AN585" s="180" t="e">
        <f t="shared" si="535"/>
        <v>#REF!</v>
      </c>
      <c r="AO585" s="185" t="e">
        <f t="shared" si="531"/>
        <v>#REF!</v>
      </c>
      <c r="AP585" s="163"/>
      <c r="AQ585" s="177">
        <v>464.22817441633197</v>
      </c>
      <c r="AR585" s="185">
        <f t="shared" si="532"/>
        <v>0.33159155315452282</v>
      </c>
      <c r="AS585" s="46" t="e">
        <f t="shared" si="599"/>
        <v>#REF!</v>
      </c>
      <c r="AT585" s="185" t="e">
        <f t="shared" si="534"/>
        <v>#REF!</v>
      </c>
      <c r="AU585" s="185"/>
      <c r="AX585" s="168"/>
      <c r="AY585" s="168"/>
    </row>
    <row r="586" spans="1:51" s="12" customFormat="1" ht="13.5" hidden="1" outlineLevel="1" collapsed="1" x14ac:dyDescent="0.15">
      <c r="A586" s="26">
        <v>22037</v>
      </c>
      <c r="B586" s="20" t="s">
        <v>434</v>
      </c>
      <c r="C586" s="16">
        <v>1400</v>
      </c>
      <c r="D586" s="3">
        <v>60</v>
      </c>
      <c r="E586" s="3"/>
      <c r="F586" s="103"/>
      <c r="G586" s="104">
        <v>206</v>
      </c>
      <c r="H586" s="104" t="s">
        <v>421</v>
      </c>
      <c r="I586" s="21">
        <f t="shared" si="514"/>
        <v>17940</v>
      </c>
      <c r="J586" s="3">
        <v>0</v>
      </c>
      <c r="K586" s="15">
        <v>0.1</v>
      </c>
      <c r="L586" s="15">
        <v>0.43</v>
      </c>
      <c r="M586" s="58"/>
      <c r="N586" s="58">
        <v>0.03</v>
      </c>
      <c r="O586" s="92">
        <f t="shared" si="583"/>
        <v>0</v>
      </c>
      <c r="P586" s="92" t="e">
        <f t="shared" si="554"/>
        <v>#REF!</v>
      </c>
      <c r="Q586" s="92" t="e">
        <f t="shared" si="555"/>
        <v>#REF!</v>
      </c>
      <c r="R586" s="92">
        <f t="shared" si="584"/>
        <v>0</v>
      </c>
      <c r="S586" s="92" t="e">
        <f t="shared" si="585"/>
        <v>#REF!</v>
      </c>
      <c r="T586" s="3" t="e">
        <f>#REF!</f>
        <v>#REF!</v>
      </c>
      <c r="U586" s="3" t="e">
        <f>#REF!*D586</f>
        <v>#REF!</v>
      </c>
      <c r="V586" s="3">
        <f t="shared" si="586"/>
        <v>84</v>
      </c>
      <c r="W586" s="37" t="e">
        <f t="shared" si="587"/>
        <v>#REF!</v>
      </c>
      <c r="X586" s="60" t="e">
        <f>#REF!</f>
        <v>#REF!</v>
      </c>
      <c r="Y586" s="37" t="e">
        <f t="shared" si="588"/>
        <v>#REF!</v>
      </c>
      <c r="Z586" s="16" t="e">
        <f t="shared" si="589"/>
        <v>#REF!</v>
      </c>
      <c r="AA586" s="36" t="e">
        <f t="shared" si="590"/>
        <v>#REF!</v>
      </c>
      <c r="AB586" s="162"/>
      <c r="AC586" s="16" t="e">
        <f t="shared" si="591"/>
        <v>#REF!</v>
      </c>
      <c r="AD586" s="3" t="e">
        <f t="shared" si="592"/>
        <v>#REF!</v>
      </c>
      <c r="AE586" s="97" t="e">
        <f t="shared" si="592"/>
        <v>#REF!</v>
      </c>
      <c r="AF586" s="97" t="e">
        <f t="shared" si="593"/>
        <v>#REF!</v>
      </c>
      <c r="AG586" s="3" t="e">
        <f t="shared" si="594"/>
        <v>#REF!</v>
      </c>
      <c r="AH586" s="16" t="e">
        <f t="shared" si="595"/>
        <v>#REF!</v>
      </c>
      <c r="AI586" s="16">
        <f t="shared" si="596"/>
        <v>1400</v>
      </c>
      <c r="AK586" s="3">
        <f t="shared" si="597"/>
        <v>980</v>
      </c>
      <c r="AL586" s="204">
        <f t="shared" si="598"/>
        <v>979.99999999999989</v>
      </c>
      <c r="AM586" s="46" t="s">
        <v>855</v>
      </c>
      <c r="AN586" s="180" t="e">
        <f t="shared" si="535"/>
        <v>#REF!</v>
      </c>
      <c r="AO586" s="185" t="e">
        <f t="shared" si="531"/>
        <v>#REF!</v>
      </c>
      <c r="AP586" s="163"/>
      <c r="AQ586" s="177">
        <v>488.511083215052</v>
      </c>
      <c r="AR586" s="185">
        <f t="shared" si="532"/>
        <v>0.34893648801075144</v>
      </c>
      <c r="AS586" s="46" t="e">
        <f t="shared" si="599"/>
        <v>#REF!</v>
      </c>
      <c r="AT586" s="185" t="e">
        <f t="shared" si="534"/>
        <v>#REF!</v>
      </c>
      <c r="AU586" s="185"/>
      <c r="AX586" s="168"/>
      <c r="AY586" s="168"/>
    </row>
    <row r="587" spans="1:51" s="12" customFormat="1" ht="13.5" hidden="1" x14ac:dyDescent="0.15">
      <c r="A587" s="25"/>
      <c r="B587" s="56" t="s">
        <v>747</v>
      </c>
      <c r="C587" s="198"/>
      <c r="D587" s="56"/>
      <c r="E587" s="56"/>
      <c r="F587" s="133"/>
      <c r="G587" s="137"/>
      <c r="H587" s="137"/>
      <c r="I587" s="6"/>
      <c r="J587" s="6"/>
      <c r="K587" s="7"/>
      <c r="L587" s="7"/>
      <c r="M587" s="7"/>
      <c r="N587" s="7"/>
      <c r="O587" s="13"/>
      <c r="P587" s="13"/>
      <c r="Q587" s="13"/>
      <c r="R587" s="13"/>
      <c r="S587" s="13"/>
      <c r="T587" s="6"/>
      <c r="U587" s="6"/>
      <c r="V587" s="6"/>
      <c r="W587" s="18"/>
      <c r="X587" s="9"/>
      <c r="Y587" s="18"/>
      <c r="Z587" s="18"/>
      <c r="AA587" s="68"/>
      <c r="AB587" s="69"/>
      <c r="AC587" s="198"/>
      <c r="AD587" s="70"/>
      <c r="AE587" s="96"/>
      <c r="AF587" s="96"/>
      <c r="AG587" s="57"/>
      <c r="AH587" s="198"/>
      <c r="AI587" s="198"/>
      <c r="AK587" s="70"/>
      <c r="AL587" s="204"/>
      <c r="AM587" s="180"/>
      <c r="AN587" s="180"/>
      <c r="AO587" s="182"/>
      <c r="AQ587" s="177"/>
      <c r="AR587" s="185"/>
      <c r="AT587" s="177"/>
      <c r="AU587" s="185"/>
      <c r="AX587" s="188"/>
      <c r="AY587" s="188"/>
    </row>
    <row r="588" spans="1:51" s="12" customFormat="1" ht="13.5" hidden="1" outlineLevel="2" x14ac:dyDescent="0.15">
      <c r="A588" s="29">
        <v>13003</v>
      </c>
      <c r="B588" s="71" t="s">
        <v>672</v>
      </c>
      <c r="C588" s="73">
        <v>200</v>
      </c>
      <c r="D588" s="72">
        <v>5</v>
      </c>
      <c r="E588" s="3"/>
      <c r="F588" s="103"/>
      <c r="G588" s="104" t="s">
        <v>654</v>
      </c>
      <c r="H588" s="104" t="s">
        <v>748</v>
      </c>
      <c r="I588" s="21">
        <f t="shared" ref="I588:I651" si="600">((247*12)+(52*7)+(52*5))*60/12</f>
        <v>17940</v>
      </c>
      <c r="J588" s="3">
        <v>23150</v>
      </c>
      <c r="K588" s="15">
        <v>0.15</v>
      </c>
      <c r="L588" s="15"/>
      <c r="M588" s="58"/>
      <c r="N588" s="58">
        <v>2.5000000000000001E-2</v>
      </c>
      <c r="O588" s="92">
        <f t="shared" ref="O588:O651" si="601">J588/I588*D588</f>
        <v>6.4520624303233003</v>
      </c>
      <c r="P588" s="92" t="e">
        <f t="shared" si="554"/>
        <v>#REF!</v>
      </c>
      <c r="Q588" s="92" t="e">
        <f t="shared" si="555"/>
        <v>#REF!</v>
      </c>
      <c r="R588" s="92">
        <f t="shared" ref="R588:R651" si="602">(C588*M588)</f>
        <v>0</v>
      </c>
      <c r="S588" s="92" t="e">
        <f t="shared" ref="S588:S651" si="603">(C588-T588-U588)*N588</f>
        <v>#REF!</v>
      </c>
      <c r="T588" s="3" t="e">
        <f>#REF!</f>
        <v>#REF!</v>
      </c>
      <c r="U588" s="3" t="e">
        <f>#REF!*D588</f>
        <v>#REF!</v>
      </c>
      <c r="V588" s="3">
        <f t="shared" si="586"/>
        <v>12</v>
      </c>
      <c r="W588" s="37" t="e">
        <f t="shared" ref="W588:W651" si="604">SUM(O588:V588)</f>
        <v>#REF!</v>
      </c>
      <c r="X588" s="60" t="e">
        <f>#REF!</f>
        <v>#REF!</v>
      </c>
      <c r="Y588" s="37" t="e">
        <f>X588*O588</f>
        <v>#REF!</v>
      </c>
      <c r="Z588" s="16" t="e">
        <f t="shared" ref="Z588:Z651" si="605">W588+Y588</f>
        <v>#REF!</v>
      </c>
      <c r="AA588" s="36" t="e">
        <f t="shared" ref="AA588:AA651" si="606">(C588-Z588)/Z588</f>
        <v>#REF!</v>
      </c>
      <c r="AB588" s="49"/>
      <c r="AC588" s="16" t="e">
        <f t="shared" ref="AC588:AC651" si="607">AD588+AE588+AF588</f>
        <v>#REF!</v>
      </c>
      <c r="AD588" s="3" t="e">
        <f t="shared" ref="AD588:AE619" si="608">T588</f>
        <v>#REF!</v>
      </c>
      <c r="AE588" s="97" t="e">
        <f t="shared" si="608"/>
        <v>#REF!</v>
      </c>
      <c r="AF588" s="97" t="e">
        <f t="shared" ref="AF588:AF651" si="609">(C588-Z588)*0.15</f>
        <v>#REF!</v>
      </c>
      <c r="AG588" s="3" t="e">
        <f t="shared" ref="AG588:AG651" si="610">AE588+AF588</f>
        <v>#REF!</v>
      </c>
      <c r="AH588" s="16" t="e">
        <f t="shared" ref="AH588:AH651" si="611">AI588-AC588</f>
        <v>#REF!</v>
      </c>
      <c r="AI588" s="16">
        <f t="shared" ref="AI588:AI651" si="612">C588</f>
        <v>200</v>
      </c>
      <c r="AK588" s="3" t="s">
        <v>40</v>
      </c>
      <c r="AL588" s="204"/>
      <c r="AM588" s="180"/>
      <c r="AN588" s="180"/>
      <c r="AO588" s="182"/>
      <c r="AQ588" s="177"/>
      <c r="AR588" s="185"/>
      <c r="AT588" s="177"/>
      <c r="AU588" s="185"/>
    </row>
    <row r="589" spans="1:51" s="12" customFormat="1" ht="13.5" hidden="1" outlineLevel="2" x14ac:dyDescent="0.15">
      <c r="A589" s="29">
        <v>13004</v>
      </c>
      <c r="B589" s="71" t="s">
        <v>673</v>
      </c>
      <c r="C589" s="73">
        <v>220</v>
      </c>
      <c r="D589" s="72">
        <v>5</v>
      </c>
      <c r="E589" s="3"/>
      <c r="F589" s="103"/>
      <c r="G589" s="104" t="s">
        <v>654</v>
      </c>
      <c r="H589" s="104" t="s">
        <v>748</v>
      </c>
      <c r="I589" s="21">
        <f t="shared" si="600"/>
        <v>17940</v>
      </c>
      <c r="J589" s="3">
        <v>23150</v>
      </c>
      <c r="K589" s="15">
        <v>0.15</v>
      </c>
      <c r="L589" s="15"/>
      <c r="M589" s="58"/>
      <c r="N589" s="58">
        <v>2.5000000000000001E-2</v>
      </c>
      <c r="O589" s="92">
        <f t="shared" si="601"/>
        <v>6.4520624303233003</v>
      </c>
      <c r="P589" s="92" t="e">
        <f t="shared" si="554"/>
        <v>#REF!</v>
      </c>
      <c r="Q589" s="92" t="e">
        <f t="shared" si="555"/>
        <v>#REF!</v>
      </c>
      <c r="R589" s="92">
        <f t="shared" si="602"/>
        <v>0</v>
      </c>
      <c r="S589" s="92" t="e">
        <f t="shared" si="603"/>
        <v>#REF!</v>
      </c>
      <c r="T589" s="3" t="e">
        <f>#REF!</f>
        <v>#REF!</v>
      </c>
      <c r="U589" s="3" t="e">
        <f>#REF!*D589</f>
        <v>#REF!</v>
      </c>
      <c r="V589" s="3">
        <f t="shared" si="586"/>
        <v>13.2</v>
      </c>
      <c r="W589" s="37" t="e">
        <f t="shared" si="604"/>
        <v>#REF!</v>
      </c>
      <c r="X589" s="60" t="e">
        <f>#REF!</f>
        <v>#REF!</v>
      </c>
      <c r="Y589" s="37" t="e">
        <f t="shared" ref="Y589:Y652" si="613">X589*O589</f>
        <v>#REF!</v>
      </c>
      <c r="Z589" s="16" t="e">
        <f t="shared" si="605"/>
        <v>#REF!</v>
      </c>
      <c r="AA589" s="36" t="e">
        <f t="shared" si="606"/>
        <v>#REF!</v>
      </c>
      <c r="AB589" s="49"/>
      <c r="AC589" s="16" t="e">
        <f t="shared" si="607"/>
        <v>#REF!</v>
      </c>
      <c r="AD589" s="3" t="e">
        <f t="shared" si="608"/>
        <v>#REF!</v>
      </c>
      <c r="AE589" s="97" t="e">
        <f t="shared" si="608"/>
        <v>#REF!</v>
      </c>
      <c r="AF589" s="97" t="e">
        <f t="shared" si="609"/>
        <v>#REF!</v>
      </c>
      <c r="AG589" s="3" t="e">
        <f t="shared" si="610"/>
        <v>#REF!</v>
      </c>
      <c r="AH589" s="16" t="e">
        <f t="shared" si="611"/>
        <v>#REF!</v>
      </c>
      <c r="AI589" s="16">
        <f t="shared" si="612"/>
        <v>220</v>
      </c>
      <c r="AK589" s="3" t="s">
        <v>40</v>
      </c>
      <c r="AL589" s="204"/>
      <c r="AM589" s="180"/>
      <c r="AN589" s="180"/>
      <c r="AO589" s="182"/>
      <c r="AQ589" s="177"/>
      <c r="AR589" s="185"/>
      <c r="AT589" s="177"/>
      <c r="AU589" s="185"/>
    </row>
    <row r="590" spans="1:51" s="12" customFormat="1" ht="13.5" hidden="1" outlineLevel="2" x14ac:dyDescent="0.15">
      <c r="A590" s="29">
        <v>13005</v>
      </c>
      <c r="B590" s="71" t="s">
        <v>164</v>
      </c>
      <c r="C590" s="73">
        <v>530</v>
      </c>
      <c r="D590" s="72">
        <v>15</v>
      </c>
      <c r="E590" s="3"/>
      <c r="F590" s="103"/>
      <c r="G590" s="104" t="s">
        <v>654</v>
      </c>
      <c r="H590" s="104" t="s">
        <v>748</v>
      </c>
      <c r="I590" s="21">
        <f t="shared" si="600"/>
        <v>17940</v>
      </c>
      <c r="J590" s="3">
        <v>23150</v>
      </c>
      <c r="K590" s="15">
        <v>0.15</v>
      </c>
      <c r="L590" s="15"/>
      <c r="M590" s="58"/>
      <c r="N590" s="58">
        <v>2.5000000000000001E-2</v>
      </c>
      <c r="O590" s="92">
        <f t="shared" si="601"/>
        <v>19.356187290969899</v>
      </c>
      <c r="P590" s="92" t="e">
        <f t="shared" si="554"/>
        <v>#REF!</v>
      </c>
      <c r="Q590" s="92" t="e">
        <f t="shared" si="555"/>
        <v>#REF!</v>
      </c>
      <c r="R590" s="92">
        <f t="shared" si="602"/>
        <v>0</v>
      </c>
      <c r="S590" s="92" t="e">
        <f t="shared" si="603"/>
        <v>#REF!</v>
      </c>
      <c r="T590" s="3" t="e">
        <f>#REF!</f>
        <v>#REF!</v>
      </c>
      <c r="U590" s="3" t="e">
        <f>#REF!*D590</f>
        <v>#REF!</v>
      </c>
      <c r="V590" s="3">
        <f t="shared" si="586"/>
        <v>31.799999999999997</v>
      </c>
      <c r="W590" s="37" t="e">
        <f t="shared" si="604"/>
        <v>#REF!</v>
      </c>
      <c r="X590" s="60" t="e">
        <f>#REF!</f>
        <v>#REF!</v>
      </c>
      <c r="Y590" s="37" t="e">
        <f t="shared" si="613"/>
        <v>#REF!</v>
      </c>
      <c r="Z590" s="16" t="e">
        <f t="shared" si="605"/>
        <v>#REF!</v>
      </c>
      <c r="AA590" s="36" t="e">
        <f t="shared" si="606"/>
        <v>#REF!</v>
      </c>
      <c r="AB590" s="49"/>
      <c r="AC590" s="16" t="e">
        <f t="shared" si="607"/>
        <v>#REF!</v>
      </c>
      <c r="AD590" s="3" t="e">
        <f t="shared" si="608"/>
        <v>#REF!</v>
      </c>
      <c r="AE590" s="97" t="e">
        <f t="shared" si="608"/>
        <v>#REF!</v>
      </c>
      <c r="AF590" s="97" t="e">
        <f t="shared" si="609"/>
        <v>#REF!</v>
      </c>
      <c r="AG590" s="3" t="e">
        <f t="shared" si="610"/>
        <v>#REF!</v>
      </c>
      <c r="AH590" s="16" t="e">
        <f t="shared" si="611"/>
        <v>#REF!</v>
      </c>
      <c r="AI590" s="16">
        <f t="shared" si="612"/>
        <v>530</v>
      </c>
      <c r="AK590" s="3" t="s">
        <v>40</v>
      </c>
      <c r="AL590" s="204"/>
      <c r="AM590" s="180"/>
      <c r="AN590" s="180"/>
      <c r="AO590" s="182"/>
      <c r="AQ590" s="177"/>
      <c r="AR590" s="185"/>
      <c r="AT590" s="177"/>
      <c r="AU590" s="185"/>
    </row>
    <row r="591" spans="1:51" s="12" customFormat="1" ht="13.5" hidden="1" outlineLevel="2" x14ac:dyDescent="0.15">
      <c r="A591" s="29">
        <v>13006</v>
      </c>
      <c r="B591" s="74" t="s">
        <v>674</v>
      </c>
      <c r="C591" s="113">
        <v>1000</v>
      </c>
      <c r="D591" s="75">
        <v>20</v>
      </c>
      <c r="E591" s="3"/>
      <c r="F591" s="103"/>
      <c r="G591" s="104" t="s">
        <v>654</v>
      </c>
      <c r="H591" s="104" t="s">
        <v>748</v>
      </c>
      <c r="I591" s="21">
        <f t="shared" si="600"/>
        <v>17940</v>
      </c>
      <c r="J591" s="3">
        <v>23150</v>
      </c>
      <c r="K591" s="15">
        <v>0.15</v>
      </c>
      <c r="L591" s="15"/>
      <c r="M591" s="58"/>
      <c r="N591" s="58">
        <v>2.5000000000000001E-2</v>
      </c>
      <c r="O591" s="92">
        <f t="shared" si="601"/>
        <v>25.808249721293201</v>
      </c>
      <c r="P591" s="92" t="e">
        <f t="shared" si="554"/>
        <v>#REF!</v>
      </c>
      <c r="Q591" s="92" t="e">
        <f t="shared" si="555"/>
        <v>#REF!</v>
      </c>
      <c r="R591" s="92">
        <f t="shared" si="602"/>
        <v>0</v>
      </c>
      <c r="S591" s="92" t="e">
        <f t="shared" si="603"/>
        <v>#REF!</v>
      </c>
      <c r="T591" s="3" t="e">
        <f>#REF!</f>
        <v>#REF!</v>
      </c>
      <c r="U591" s="3" t="e">
        <f>#REF!*D591</f>
        <v>#REF!</v>
      </c>
      <c r="V591" s="3">
        <f t="shared" si="586"/>
        <v>60</v>
      </c>
      <c r="W591" s="37" t="e">
        <f t="shared" si="604"/>
        <v>#REF!</v>
      </c>
      <c r="X591" s="60" t="e">
        <f>#REF!</f>
        <v>#REF!</v>
      </c>
      <c r="Y591" s="37" t="e">
        <f t="shared" si="613"/>
        <v>#REF!</v>
      </c>
      <c r="Z591" s="16" t="e">
        <f t="shared" si="605"/>
        <v>#REF!</v>
      </c>
      <c r="AA591" s="36" t="e">
        <f t="shared" si="606"/>
        <v>#REF!</v>
      </c>
      <c r="AB591" s="49"/>
      <c r="AC591" s="16" t="e">
        <f t="shared" si="607"/>
        <v>#REF!</v>
      </c>
      <c r="AD591" s="3" t="e">
        <f t="shared" si="608"/>
        <v>#REF!</v>
      </c>
      <c r="AE591" s="97" t="e">
        <f t="shared" si="608"/>
        <v>#REF!</v>
      </c>
      <c r="AF591" s="97" t="e">
        <f t="shared" si="609"/>
        <v>#REF!</v>
      </c>
      <c r="AG591" s="3" t="e">
        <f t="shared" si="610"/>
        <v>#REF!</v>
      </c>
      <c r="AH591" s="16" t="e">
        <f t="shared" si="611"/>
        <v>#REF!</v>
      </c>
      <c r="AI591" s="16">
        <f t="shared" si="612"/>
        <v>1000</v>
      </c>
      <c r="AK591" s="3" t="s">
        <v>40</v>
      </c>
      <c r="AL591" s="204"/>
      <c r="AM591" s="180"/>
      <c r="AN591" s="180"/>
      <c r="AO591" s="182"/>
      <c r="AQ591" s="177"/>
      <c r="AR591" s="185"/>
      <c r="AT591" s="177"/>
      <c r="AU591" s="185"/>
    </row>
    <row r="592" spans="1:51" s="12" customFormat="1" ht="13.5" hidden="1" outlineLevel="2" x14ac:dyDescent="0.15">
      <c r="A592" s="29">
        <v>13007</v>
      </c>
      <c r="B592" s="71" t="s">
        <v>675</v>
      </c>
      <c r="C592" s="73">
        <v>300</v>
      </c>
      <c r="D592" s="72">
        <v>15</v>
      </c>
      <c r="E592" s="3"/>
      <c r="F592" s="103"/>
      <c r="G592" s="104" t="s">
        <v>654</v>
      </c>
      <c r="H592" s="104" t="s">
        <v>748</v>
      </c>
      <c r="I592" s="21">
        <f t="shared" si="600"/>
        <v>17940</v>
      </c>
      <c r="J592" s="3">
        <v>23150</v>
      </c>
      <c r="K592" s="15">
        <v>0.15</v>
      </c>
      <c r="L592" s="15"/>
      <c r="M592" s="58"/>
      <c r="N592" s="58">
        <v>2.5000000000000001E-2</v>
      </c>
      <c r="O592" s="92">
        <f t="shared" si="601"/>
        <v>19.356187290969899</v>
      </c>
      <c r="P592" s="92" t="e">
        <f t="shared" si="554"/>
        <v>#REF!</v>
      </c>
      <c r="Q592" s="92" t="e">
        <f t="shared" si="555"/>
        <v>#REF!</v>
      </c>
      <c r="R592" s="92">
        <f t="shared" si="602"/>
        <v>0</v>
      </c>
      <c r="S592" s="92" t="e">
        <f t="shared" si="603"/>
        <v>#REF!</v>
      </c>
      <c r="T592" s="3" t="e">
        <f>#REF!</f>
        <v>#REF!</v>
      </c>
      <c r="U592" s="3" t="e">
        <f>#REF!*D592</f>
        <v>#REF!</v>
      </c>
      <c r="V592" s="3">
        <f t="shared" si="586"/>
        <v>18</v>
      </c>
      <c r="W592" s="37" t="e">
        <f t="shared" si="604"/>
        <v>#REF!</v>
      </c>
      <c r="X592" s="60" t="e">
        <f>#REF!</f>
        <v>#REF!</v>
      </c>
      <c r="Y592" s="37" t="e">
        <f t="shared" si="613"/>
        <v>#REF!</v>
      </c>
      <c r="Z592" s="16" t="e">
        <f t="shared" si="605"/>
        <v>#REF!</v>
      </c>
      <c r="AA592" s="36" t="e">
        <f t="shared" si="606"/>
        <v>#REF!</v>
      </c>
      <c r="AB592" s="49"/>
      <c r="AC592" s="16" t="e">
        <f t="shared" si="607"/>
        <v>#REF!</v>
      </c>
      <c r="AD592" s="3" t="e">
        <f t="shared" si="608"/>
        <v>#REF!</v>
      </c>
      <c r="AE592" s="97" t="e">
        <f t="shared" si="608"/>
        <v>#REF!</v>
      </c>
      <c r="AF592" s="97" t="e">
        <f t="shared" si="609"/>
        <v>#REF!</v>
      </c>
      <c r="AG592" s="3" t="e">
        <f t="shared" si="610"/>
        <v>#REF!</v>
      </c>
      <c r="AH592" s="16" t="e">
        <f t="shared" si="611"/>
        <v>#REF!</v>
      </c>
      <c r="AI592" s="16">
        <f t="shared" si="612"/>
        <v>300</v>
      </c>
      <c r="AK592" s="3" t="s">
        <v>40</v>
      </c>
      <c r="AL592" s="204"/>
      <c r="AM592" s="180"/>
      <c r="AN592" s="180"/>
      <c r="AO592" s="182"/>
      <c r="AQ592" s="177"/>
      <c r="AR592" s="185"/>
      <c r="AT592" s="177"/>
      <c r="AU592" s="185"/>
    </row>
    <row r="593" spans="1:47" s="12" customFormat="1" ht="13.5" hidden="1" outlineLevel="2" x14ac:dyDescent="0.15">
      <c r="A593" s="29">
        <v>13008</v>
      </c>
      <c r="B593" s="76" t="s">
        <v>676</v>
      </c>
      <c r="C593" s="73">
        <v>300</v>
      </c>
      <c r="D593" s="72">
        <v>20</v>
      </c>
      <c r="E593" s="3"/>
      <c r="F593" s="103"/>
      <c r="G593" s="104" t="s">
        <v>654</v>
      </c>
      <c r="H593" s="104" t="s">
        <v>748</v>
      </c>
      <c r="I593" s="21">
        <f t="shared" si="600"/>
        <v>17940</v>
      </c>
      <c r="J593" s="3">
        <v>23150</v>
      </c>
      <c r="K593" s="15">
        <v>0.15</v>
      </c>
      <c r="L593" s="15"/>
      <c r="M593" s="58"/>
      <c r="N593" s="58">
        <v>2.5000000000000001E-2</v>
      </c>
      <c r="O593" s="92">
        <f t="shared" si="601"/>
        <v>25.808249721293201</v>
      </c>
      <c r="P593" s="92" t="e">
        <f t="shared" si="554"/>
        <v>#REF!</v>
      </c>
      <c r="Q593" s="92" t="e">
        <f t="shared" si="555"/>
        <v>#REF!</v>
      </c>
      <c r="R593" s="92">
        <f t="shared" si="602"/>
        <v>0</v>
      </c>
      <c r="S593" s="92" t="e">
        <f t="shared" si="603"/>
        <v>#REF!</v>
      </c>
      <c r="T593" s="3" t="e">
        <f>#REF!</f>
        <v>#REF!</v>
      </c>
      <c r="U593" s="3" t="e">
        <f>#REF!*D593</f>
        <v>#REF!</v>
      </c>
      <c r="V593" s="3">
        <f t="shared" si="586"/>
        <v>18</v>
      </c>
      <c r="W593" s="37" t="e">
        <f t="shared" si="604"/>
        <v>#REF!</v>
      </c>
      <c r="X593" s="60" t="e">
        <f>#REF!</f>
        <v>#REF!</v>
      </c>
      <c r="Y593" s="37" t="e">
        <f t="shared" si="613"/>
        <v>#REF!</v>
      </c>
      <c r="Z593" s="16" t="e">
        <f t="shared" si="605"/>
        <v>#REF!</v>
      </c>
      <c r="AA593" s="36" t="e">
        <f t="shared" si="606"/>
        <v>#REF!</v>
      </c>
      <c r="AB593" s="49"/>
      <c r="AC593" s="16" t="e">
        <f t="shared" si="607"/>
        <v>#REF!</v>
      </c>
      <c r="AD593" s="3" t="e">
        <f t="shared" si="608"/>
        <v>#REF!</v>
      </c>
      <c r="AE593" s="97" t="e">
        <f t="shared" si="608"/>
        <v>#REF!</v>
      </c>
      <c r="AF593" s="97" t="e">
        <f t="shared" si="609"/>
        <v>#REF!</v>
      </c>
      <c r="AG593" s="3" t="e">
        <f t="shared" si="610"/>
        <v>#REF!</v>
      </c>
      <c r="AH593" s="16" t="e">
        <f t="shared" si="611"/>
        <v>#REF!</v>
      </c>
      <c r="AI593" s="16">
        <f t="shared" si="612"/>
        <v>300</v>
      </c>
      <c r="AK593" s="3" t="s">
        <v>40</v>
      </c>
      <c r="AL593" s="204"/>
      <c r="AM593" s="180"/>
      <c r="AN593" s="180"/>
      <c r="AO593" s="182"/>
      <c r="AQ593" s="177"/>
      <c r="AR593" s="185"/>
      <c r="AT593" s="177"/>
      <c r="AU593" s="185"/>
    </row>
    <row r="594" spans="1:47" s="12" customFormat="1" ht="13.5" hidden="1" outlineLevel="2" x14ac:dyDescent="0.15">
      <c r="A594" s="29">
        <v>13009</v>
      </c>
      <c r="B594" s="71" t="s">
        <v>677</v>
      </c>
      <c r="C594" s="73">
        <v>700</v>
      </c>
      <c r="D594" s="72">
        <v>25</v>
      </c>
      <c r="E594" s="3"/>
      <c r="F594" s="103"/>
      <c r="G594" s="104" t="s">
        <v>654</v>
      </c>
      <c r="H594" s="104" t="s">
        <v>748</v>
      </c>
      <c r="I594" s="21">
        <f t="shared" si="600"/>
        <v>17940</v>
      </c>
      <c r="J594" s="3">
        <v>23150</v>
      </c>
      <c r="K594" s="15">
        <v>0.15</v>
      </c>
      <c r="L594" s="15"/>
      <c r="M594" s="58"/>
      <c r="N594" s="58">
        <v>2.5000000000000001E-2</v>
      </c>
      <c r="O594" s="92">
        <f t="shared" si="601"/>
        <v>32.260312151616496</v>
      </c>
      <c r="P594" s="92" t="e">
        <f t="shared" si="554"/>
        <v>#REF!</v>
      </c>
      <c r="Q594" s="92" t="e">
        <f t="shared" si="555"/>
        <v>#REF!</v>
      </c>
      <c r="R594" s="92">
        <f t="shared" si="602"/>
        <v>0</v>
      </c>
      <c r="S594" s="92" t="e">
        <f t="shared" si="603"/>
        <v>#REF!</v>
      </c>
      <c r="T594" s="3" t="e">
        <f>#REF!</f>
        <v>#REF!</v>
      </c>
      <c r="U594" s="3" t="e">
        <f>#REF!*D594</f>
        <v>#REF!</v>
      </c>
      <c r="V594" s="3">
        <f t="shared" si="586"/>
        <v>42</v>
      </c>
      <c r="W594" s="37" t="e">
        <f t="shared" si="604"/>
        <v>#REF!</v>
      </c>
      <c r="X594" s="60" t="e">
        <f>#REF!</f>
        <v>#REF!</v>
      </c>
      <c r="Y594" s="37" t="e">
        <f t="shared" si="613"/>
        <v>#REF!</v>
      </c>
      <c r="Z594" s="16" t="e">
        <f t="shared" si="605"/>
        <v>#REF!</v>
      </c>
      <c r="AA594" s="36" t="e">
        <f t="shared" si="606"/>
        <v>#REF!</v>
      </c>
      <c r="AB594" s="49"/>
      <c r="AC594" s="16" t="e">
        <f t="shared" si="607"/>
        <v>#REF!</v>
      </c>
      <c r="AD594" s="3" t="e">
        <f t="shared" si="608"/>
        <v>#REF!</v>
      </c>
      <c r="AE594" s="97" t="e">
        <f t="shared" si="608"/>
        <v>#REF!</v>
      </c>
      <c r="AF594" s="97" t="e">
        <f t="shared" si="609"/>
        <v>#REF!</v>
      </c>
      <c r="AG594" s="3" t="e">
        <f t="shared" si="610"/>
        <v>#REF!</v>
      </c>
      <c r="AH594" s="16" t="e">
        <f t="shared" si="611"/>
        <v>#REF!</v>
      </c>
      <c r="AI594" s="16">
        <f t="shared" si="612"/>
        <v>700</v>
      </c>
      <c r="AK594" s="3" t="s">
        <v>40</v>
      </c>
      <c r="AL594" s="204"/>
      <c r="AM594" s="180"/>
      <c r="AN594" s="180"/>
      <c r="AO594" s="182"/>
      <c r="AQ594" s="177"/>
      <c r="AR594" s="185"/>
      <c r="AT594" s="177"/>
      <c r="AU594" s="185"/>
    </row>
    <row r="595" spans="1:47" s="12" customFormat="1" ht="13.5" hidden="1" outlineLevel="2" x14ac:dyDescent="0.15">
      <c r="A595" s="29">
        <v>13010</v>
      </c>
      <c r="B595" s="71" t="s">
        <v>678</v>
      </c>
      <c r="C595" s="73">
        <v>400</v>
      </c>
      <c r="D595" s="72">
        <v>25</v>
      </c>
      <c r="E595" s="3"/>
      <c r="F595" s="103"/>
      <c r="G595" s="104" t="s">
        <v>654</v>
      </c>
      <c r="H595" s="104" t="s">
        <v>748</v>
      </c>
      <c r="I595" s="21">
        <f t="shared" si="600"/>
        <v>17940</v>
      </c>
      <c r="J595" s="3">
        <v>23150</v>
      </c>
      <c r="K595" s="15">
        <v>0.15</v>
      </c>
      <c r="L595" s="15"/>
      <c r="M595" s="58"/>
      <c r="N595" s="58">
        <v>2.5000000000000001E-2</v>
      </c>
      <c r="O595" s="92">
        <f t="shared" si="601"/>
        <v>32.260312151616496</v>
      </c>
      <c r="P595" s="92" t="e">
        <f t="shared" si="554"/>
        <v>#REF!</v>
      </c>
      <c r="Q595" s="92" t="e">
        <f t="shared" si="555"/>
        <v>#REF!</v>
      </c>
      <c r="R595" s="92">
        <f t="shared" si="602"/>
        <v>0</v>
      </c>
      <c r="S595" s="92" t="e">
        <f t="shared" si="603"/>
        <v>#REF!</v>
      </c>
      <c r="T595" s="3" t="e">
        <f>#REF!</f>
        <v>#REF!</v>
      </c>
      <c r="U595" s="3" t="e">
        <f>#REF!*D595</f>
        <v>#REF!</v>
      </c>
      <c r="V595" s="3">
        <f t="shared" si="586"/>
        <v>24</v>
      </c>
      <c r="W595" s="37" t="e">
        <f t="shared" si="604"/>
        <v>#REF!</v>
      </c>
      <c r="X595" s="60" t="e">
        <f>#REF!</f>
        <v>#REF!</v>
      </c>
      <c r="Y595" s="37" t="e">
        <f t="shared" si="613"/>
        <v>#REF!</v>
      </c>
      <c r="Z595" s="16" t="e">
        <f t="shared" si="605"/>
        <v>#REF!</v>
      </c>
      <c r="AA595" s="36" t="e">
        <f t="shared" si="606"/>
        <v>#REF!</v>
      </c>
      <c r="AB595" s="49"/>
      <c r="AC595" s="16" t="e">
        <f t="shared" si="607"/>
        <v>#REF!</v>
      </c>
      <c r="AD595" s="3" t="e">
        <f t="shared" si="608"/>
        <v>#REF!</v>
      </c>
      <c r="AE595" s="97" t="e">
        <f t="shared" si="608"/>
        <v>#REF!</v>
      </c>
      <c r="AF595" s="97" t="e">
        <f t="shared" si="609"/>
        <v>#REF!</v>
      </c>
      <c r="AG595" s="3" t="e">
        <f t="shared" si="610"/>
        <v>#REF!</v>
      </c>
      <c r="AH595" s="16" t="e">
        <f t="shared" si="611"/>
        <v>#REF!</v>
      </c>
      <c r="AI595" s="16">
        <f t="shared" si="612"/>
        <v>400</v>
      </c>
      <c r="AK595" s="3" t="s">
        <v>40</v>
      </c>
      <c r="AL595" s="204"/>
      <c r="AM595" s="180"/>
      <c r="AN595" s="180"/>
      <c r="AO595" s="182"/>
      <c r="AQ595" s="177"/>
      <c r="AR595" s="185"/>
      <c r="AT595" s="177"/>
      <c r="AU595" s="185"/>
    </row>
    <row r="596" spans="1:47" s="12" customFormat="1" ht="13.5" hidden="1" outlineLevel="2" x14ac:dyDescent="0.15">
      <c r="A596" s="29">
        <v>13011</v>
      </c>
      <c r="B596" s="71" t="s">
        <v>679</v>
      </c>
      <c r="C596" s="73">
        <v>560</v>
      </c>
      <c r="D596" s="72">
        <v>20</v>
      </c>
      <c r="E596" s="3"/>
      <c r="F596" s="103"/>
      <c r="G596" s="104" t="s">
        <v>654</v>
      </c>
      <c r="H596" s="104" t="s">
        <v>749</v>
      </c>
      <c r="I596" s="21">
        <f t="shared" si="600"/>
        <v>17940</v>
      </c>
      <c r="J596" s="3">
        <v>22000</v>
      </c>
      <c r="K596" s="15">
        <v>0.15</v>
      </c>
      <c r="L596" s="15"/>
      <c r="M596" s="58"/>
      <c r="N596" s="58">
        <v>2.5000000000000001E-2</v>
      </c>
      <c r="O596" s="92">
        <f t="shared" si="601"/>
        <v>24.526198439241917</v>
      </c>
      <c r="P596" s="92" t="e">
        <f t="shared" si="554"/>
        <v>#REF!</v>
      </c>
      <c r="Q596" s="92" t="e">
        <f t="shared" si="555"/>
        <v>#REF!</v>
      </c>
      <c r="R596" s="92">
        <f t="shared" si="602"/>
        <v>0</v>
      </c>
      <c r="S596" s="92" t="e">
        <f t="shared" si="603"/>
        <v>#REF!</v>
      </c>
      <c r="T596" s="3" t="e">
        <f>#REF!</f>
        <v>#REF!</v>
      </c>
      <c r="U596" s="3" t="e">
        <f>#REF!*D596</f>
        <v>#REF!</v>
      </c>
      <c r="V596" s="3">
        <f t="shared" si="586"/>
        <v>33.6</v>
      </c>
      <c r="W596" s="37" t="e">
        <f t="shared" si="604"/>
        <v>#REF!</v>
      </c>
      <c r="X596" s="60" t="e">
        <f>#REF!</f>
        <v>#REF!</v>
      </c>
      <c r="Y596" s="37" t="e">
        <f t="shared" si="613"/>
        <v>#REF!</v>
      </c>
      <c r="Z596" s="16" t="e">
        <f t="shared" si="605"/>
        <v>#REF!</v>
      </c>
      <c r="AA596" s="36" t="e">
        <f t="shared" si="606"/>
        <v>#REF!</v>
      </c>
      <c r="AB596" s="49"/>
      <c r="AC596" s="16" t="e">
        <f t="shared" si="607"/>
        <v>#REF!</v>
      </c>
      <c r="AD596" s="3" t="e">
        <f t="shared" si="608"/>
        <v>#REF!</v>
      </c>
      <c r="AE596" s="97" t="e">
        <f t="shared" si="608"/>
        <v>#REF!</v>
      </c>
      <c r="AF596" s="97" t="e">
        <f t="shared" si="609"/>
        <v>#REF!</v>
      </c>
      <c r="AG596" s="3" t="e">
        <f t="shared" si="610"/>
        <v>#REF!</v>
      </c>
      <c r="AH596" s="16" t="e">
        <f t="shared" si="611"/>
        <v>#REF!</v>
      </c>
      <c r="AI596" s="16">
        <f t="shared" si="612"/>
        <v>560</v>
      </c>
      <c r="AK596" s="3" t="s">
        <v>40</v>
      </c>
      <c r="AL596" s="204"/>
      <c r="AM596" s="180"/>
      <c r="AN596" s="180"/>
      <c r="AO596" s="182"/>
      <c r="AQ596" s="177"/>
      <c r="AR596" s="185"/>
      <c r="AT596" s="177"/>
      <c r="AU596" s="185"/>
    </row>
    <row r="597" spans="1:47" s="12" customFormat="1" ht="13.5" hidden="1" outlineLevel="2" x14ac:dyDescent="0.15">
      <c r="A597" s="29">
        <v>13012</v>
      </c>
      <c r="B597" s="71" t="s">
        <v>680</v>
      </c>
      <c r="C597" s="73">
        <v>330</v>
      </c>
      <c r="D597" s="72">
        <v>10</v>
      </c>
      <c r="E597" s="3"/>
      <c r="F597" s="103"/>
      <c r="G597" s="104" t="s">
        <v>654</v>
      </c>
      <c r="H597" s="104" t="s">
        <v>749</v>
      </c>
      <c r="I597" s="21">
        <f t="shared" si="600"/>
        <v>17940</v>
      </c>
      <c r="J597" s="3">
        <v>22000</v>
      </c>
      <c r="K597" s="15">
        <v>0.15</v>
      </c>
      <c r="L597" s="15"/>
      <c r="M597" s="58"/>
      <c r="N597" s="58">
        <v>2.5000000000000001E-2</v>
      </c>
      <c r="O597" s="92">
        <f t="shared" si="601"/>
        <v>12.263099219620958</v>
      </c>
      <c r="P597" s="92" t="e">
        <f t="shared" si="554"/>
        <v>#REF!</v>
      </c>
      <c r="Q597" s="92" t="e">
        <f t="shared" si="555"/>
        <v>#REF!</v>
      </c>
      <c r="R597" s="92">
        <f t="shared" si="602"/>
        <v>0</v>
      </c>
      <c r="S597" s="92" t="e">
        <f t="shared" si="603"/>
        <v>#REF!</v>
      </c>
      <c r="T597" s="3" t="e">
        <f>#REF!</f>
        <v>#REF!</v>
      </c>
      <c r="U597" s="3" t="e">
        <f>#REF!*D597</f>
        <v>#REF!</v>
      </c>
      <c r="V597" s="3">
        <f t="shared" si="586"/>
        <v>19.8</v>
      </c>
      <c r="W597" s="37" t="e">
        <f t="shared" si="604"/>
        <v>#REF!</v>
      </c>
      <c r="X597" s="60" t="e">
        <f>#REF!</f>
        <v>#REF!</v>
      </c>
      <c r="Y597" s="37" t="e">
        <f t="shared" si="613"/>
        <v>#REF!</v>
      </c>
      <c r="Z597" s="16" t="e">
        <f t="shared" si="605"/>
        <v>#REF!</v>
      </c>
      <c r="AA597" s="36" t="e">
        <f t="shared" si="606"/>
        <v>#REF!</v>
      </c>
      <c r="AB597" s="49"/>
      <c r="AC597" s="16" t="e">
        <f t="shared" si="607"/>
        <v>#REF!</v>
      </c>
      <c r="AD597" s="3" t="e">
        <f t="shared" si="608"/>
        <v>#REF!</v>
      </c>
      <c r="AE597" s="97" t="e">
        <f t="shared" si="608"/>
        <v>#REF!</v>
      </c>
      <c r="AF597" s="97" t="e">
        <f t="shared" si="609"/>
        <v>#REF!</v>
      </c>
      <c r="AG597" s="3" t="e">
        <f t="shared" si="610"/>
        <v>#REF!</v>
      </c>
      <c r="AH597" s="16" t="e">
        <f t="shared" si="611"/>
        <v>#REF!</v>
      </c>
      <c r="AI597" s="16">
        <f t="shared" si="612"/>
        <v>330</v>
      </c>
      <c r="AK597" s="3" t="s">
        <v>40</v>
      </c>
      <c r="AL597" s="204"/>
      <c r="AM597" s="180"/>
      <c r="AN597" s="180"/>
      <c r="AO597" s="182"/>
      <c r="AQ597" s="177"/>
      <c r="AR597" s="185"/>
      <c r="AT597" s="177"/>
      <c r="AU597" s="185"/>
    </row>
    <row r="598" spans="1:47" s="12" customFormat="1" ht="13.5" hidden="1" outlineLevel="2" x14ac:dyDescent="0.15">
      <c r="A598" s="29">
        <v>13013</v>
      </c>
      <c r="B598" s="71" t="s">
        <v>681</v>
      </c>
      <c r="C598" s="73">
        <v>360</v>
      </c>
      <c r="D598" s="72">
        <v>10</v>
      </c>
      <c r="E598" s="3"/>
      <c r="F598" s="103"/>
      <c r="G598" s="104" t="s">
        <v>654</v>
      </c>
      <c r="H598" s="104" t="s">
        <v>749</v>
      </c>
      <c r="I598" s="21">
        <f t="shared" si="600"/>
        <v>17940</v>
      </c>
      <c r="J598" s="3">
        <v>22000</v>
      </c>
      <c r="K598" s="15">
        <v>0.15</v>
      </c>
      <c r="L598" s="15"/>
      <c r="M598" s="58"/>
      <c r="N598" s="58">
        <v>2.5000000000000001E-2</v>
      </c>
      <c r="O598" s="92">
        <f t="shared" si="601"/>
        <v>12.263099219620958</v>
      </c>
      <c r="P598" s="92" t="e">
        <f t="shared" si="554"/>
        <v>#REF!</v>
      </c>
      <c r="Q598" s="92" t="e">
        <f t="shared" si="555"/>
        <v>#REF!</v>
      </c>
      <c r="R598" s="92">
        <f t="shared" si="602"/>
        <v>0</v>
      </c>
      <c r="S598" s="92" t="e">
        <f t="shared" si="603"/>
        <v>#REF!</v>
      </c>
      <c r="T598" s="3" t="e">
        <f>#REF!</f>
        <v>#REF!</v>
      </c>
      <c r="U598" s="3" t="e">
        <f>#REF!*D598</f>
        <v>#REF!</v>
      </c>
      <c r="V598" s="3">
        <f t="shared" si="586"/>
        <v>21.599999999999998</v>
      </c>
      <c r="W598" s="37" t="e">
        <f t="shared" si="604"/>
        <v>#REF!</v>
      </c>
      <c r="X598" s="60" t="e">
        <f>#REF!</f>
        <v>#REF!</v>
      </c>
      <c r="Y598" s="37" t="e">
        <f t="shared" si="613"/>
        <v>#REF!</v>
      </c>
      <c r="Z598" s="16" t="e">
        <f t="shared" si="605"/>
        <v>#REF!</v>
      </c>
      <c r="AA598" s="36" t="e">
        <f t="shared" si="606"/>
        <v>#REF!</v>
      </c>
      <c r="AB598" s="49"/>
      <c r="AC598" s="16" t="e">
        <f t="shared" si="607"/>
        <v>#REF!</v>
      </c>
      <c r="AD598" s="3" t="e">
        <f t="shared" si="608"/>
        <v>#REF!</v>
      </c>
      <c r="AE598" s="97" t="e">
        <f t="shared" si="608"/>
        <v>#REF!</v>
      </c>
      <c r="AF598" s="97" t="e">
        <f t="shared" si="609"/>
        <v>#REF!</v>
      </c>
      <c r="AG598" s="3" t="e">
        <f t="shared" si="610"/>
        <v>#REF!</v>
      </c>
      <c r="AH598" s="16" t="e">
        <f t="shared" si="611"/>
        <v>#REF!</v>
      </c>
      <c r="AI598" s="16">
        <f t="shared" si="612"/>
        <v>360</v>
      </c>
      <c r="AK598" s="3" t="s">
        <v>40</v>
      </c>
      <c r="AL598" s="204"/>
      <c r="AM598" s="180"/>
      <c r="AN598" s="180"/>
      <c r="AO598" s="182"/>
      <c r="AQ598" s="177"/>
      <c r="AR598" s="185"/>
      <c r="AT598" s="177"/>
      <c r="AU598" s="185"/>
    </row>
    <row r="599" spans="1:47" s="12" customFormat="1" ht="13.5" hidden="1" outlineLevel="2" x14ac:dyDescent="0.15">
      <c r="A599" s="29">
        <v>13014</v>
      </c>
      <c r="B599" s="71" t="s">
        <v>682</v>
      </c>
      <c r="C599" s="73">
        <v>560</v>
      </c>
      <c r="D599" s="72">
        <v>15</v>
      </c>
      <c r="E599" s="3"/>
      <c r="F599" s="103"/>
      <c r="G599" s="104" t="s">
        <v>654</v>
      </c>
      <c r="H599" s="104" t="s">
        <v>749</v>
      </c>
      <c r="I599" s="21">
        <f t="shared" si="600"/>
        <v>17940</v>
      </c>
      <c r="J599" s="3">
        <v>22000</v>
      </c>
      <c r="K599" s="15">
        <v>0.15</v>
      </c>
      <c r="L599" s="15"/>
      <c r="M599" s="58"/>
      <c r="N599" s="58">
        <v>2.5000000000000001E-2</v>
      </c>
      <c r="O599" s="92">
        <f t="shared" si="601"/>
        <v>18.394648829431439</v>
      </c>
      <c r="P599" s="92" t="e">
        <f t="shared" si="554"/>
        <v>#REF!</v>
      </c>
      <c r="Q599" s="92" t="e">
        <f t="shared" si="555"/>
        <v>#REF!</v>
      </c>
      <c r="R599" s="92">
        <f t="shared" si="602"/>
        <v>0</v>
      </c>
      <c r="S599" s="92" t="e">
        <f t="shared" si="603"/>
        <v>#REF!</v>
      </c>
      <c r="T599" s="3" t="e">
        <f>#REF!</f>
        <v>#REF!</v>
      </c>
      <c r="U599" s="3" t="e">
        <f>#REF!*D599</f>
        <v>#REF!</v>
      </c>
      <c r="V599" s="3">
        <f t="shared" si="586"/>
        <v>33.6</v>
      </c>
      <c r="W599" s="37" t="e">
        <f t="shared" si="604"/>
        <v>#REF!</v>
      </c>
      <c r="X599" s="60" t="e">
        <f>#REF!</f>
        <v>#REF!</v>
      </c>
      <c r="Y599" s="37" t="e">
        <f t="shared" si="613"/>
        <v>#REF!</v>
      </c>
      <c r="Z599" s="16" t="e">
        <f t="shared" si="605"/>
        <v>#REF!</v>
      </c>
      <c r="AA599" s="36" t="e">
        <f t="shared" si="606"/>
        <v>#REF!</v>
      </c>
      <c r="AB599" s="49"/>
      <c r="AC599" s="16" t="e">
        <f t="shared" si="607"/>
        <v>#REF!</v>
      </c>
      <c r="AD599" s="3" t="e">
        <f t="shared" si="608"/>
        <v>#REF!</v>
      </c>
      <c r="AE599" s="97" t="e">
        <f t="shared" si="608"/>
        <v>#REF!</v>
      </c>
      <c r="AF599" s="97" t="e">
        <f t="shared" si="609"/>
        <v>#REF!</v>
      </c>
      <c r="AG599" s="3" t="e">
        <f t="shared" si="610"/>
        <v>#REF!</v>
      </c>
      <c r="AH599" s="16" t="e">
        <f t="shared" si="611"/>
        <v>#REF!</v>
      </c>
      <c r="AI599" s="16">
        <f t="shared" si="612"/>
        <v>560</v>
      </c>
      <c r="AK599" s="3" t="s">
        <v>40</v>
      </c>
      <c r="AL599" s="204"/>
      <c r="AM599" s="180"/>
      <c r="AN599" s="180"/>
      <c r="AO599" s="182"/>
      <c r="AQ599" s="177"/>
      <c r="AR599" s="185"/>
      <c r="AT599" s="177"/>
      <c r="AU599" s="185"/>
    </row>
    <row r="600" spans="1:47" s="12" customFormat="1" ht="13.5" hidden="1" outlineLevel="2" x14ac:dyDescent="0.15">
      <c r="A600" s="29">
        <v>13015</v>
      </c>
      <c r="B600" s="71" t="s">
        <v>683</v>
      </c>
      <c r="C600" s="73">
        <v>560</v>
      </c>
      <c r="D600" s="72">
        <v>20</v>
      </c>
      <c r="E600" s="3"/>
      <c r="F600" s="103"/>
      <c r="G600" s="104" t="s">
        <v>654</v>
      </c>
      <c r="H600" s="104" t="s">
        <v>749</v>
      </c>
      <c r="I600" s="21">
        <f t="shared" si="600"/>
        <v>17940</v>
      </c>
      <c r="J600" s="3">
        <v>22000</v>
      </c>
      <c r="K600" s="15">
        <v>0.15</v>
      </c>
      <c r="L600" s="15"/>
      <c r="M600" s="58"/>
      <c r="N600" s="58">
        <v>2.5000000000000001E-2</v>
      </c>
      <c r="O600" s="92">
        <f t="shared" si="601"/>
        <v>24.526198439241917</v>
      </c>
      <c r="P600" s="92" t="e">
        <f t="shared" si="554"/>
        <v>#REF!</v>
      </c>
      <c r="Q600" s="92" t="e">
        <f t="shared" si="555"/>
        <v>#REF!</v>
      </c>
      <c r="R600" s="92">
        <f t="shared" si="602"/>
        <v>0</v>
      </c>
      <c r="S600" s="92" t="e">
        <f t="shared" si="603"/>
        <v>#REF!</v>
      </c>
      <c r="T600" s="3" t="e">
        <f>#REF!</f>
        <v>#REF!</v>
      </c>
      <c r="U600" s="3" t="e">
        <f>#REF!*D600</f>
        <v>#REF!</v>
      </c>
      <c r="V600" s="3">
        <f t="shared" si="586"/>
        <v>33.6</v>
      </c>
      <c r="W600" s="37" t="e">
        <f t="shared" si="604"/>
        <v>#REF!</v>
      </c>
      <c r="X600" s="60" t="e">
        <f>#REF!</f>
        <v>#REF!</v>
      </c>
      <c r="Y600" s="37" t="e">
        <f t="shared" si="613"/>
        <v>#REF!</v>
      </c>
      <c r="Z600" s="16" t="e">
        <f t="shared" si="605"/>
        <v>#REF!</v>
      </c>
      <c r="AA600" s="36" t="e">
        <f t="shared" si="606"/>
        <v>#REF!</v>
      </c>
      <c r="AB600" s="49"/>
      <c r="AC600" s="16" t="e">
        <f t="shared" si="607"/>
        <v>#REF!</v>
      </c>
      <c r="AD600" s="3" t="e">
        <f t="shared" si="608"/>
        <v>#REF!</v>
      </c>
      <c r="AE600" s="97" t="e">
        <f t="shared" si="608"/>
        <v>#REF!</v>
      </c>
      <c r="AF600" s="97" t="e">
        <f t="shared" si="609"/>
        <v>#REF!</v>
      </c>
      <c r="AG600" s="3" t="e">
        <f t="shared" si="610"/>
        <v>#REF!</v>
      </c>
      <c r="AH600" s="16" t="e">
        <f t="shared" si="611"/>
        <v>#REF!</v>
      </c>
      <c r="AI600" s="16">
        <f t="shared" si="612"/>
        <v>560</v>
      </c>
      <c r="AK600" s="3" t="s">
        <v>40</v>
      </c>
      <c r="AL600" s="204"/>
      <c r="AM600" s="180"/>
      <c r="AN600" s="180"/>
      <c r="AO600" s="182"/>
      <c r="AQ600" s="177"/>
      <c r="AR600" s="185"/>
      <c r="AT600" s="177"/>
      <c r="AU600" s="185"/>
    </row>
    <row r="601" spans="1:47" s="12" customFormat="1" ht="13.5" hidden="1" outlineLevel="2" x14ac:dyDescent="0.15">
      <c r="A601" s="29">
        <v>13016</v>
      </c>
      <c r="B601" s="71" t="s">
        <v>684</v>
      </c>
      <c r="C601" s="73">
        <v>430</v>
      </c>
      <c r="D601" s="72">
        <v>10</v>
      </c>
      <c r="E601" s="3"/>
      <c r="F601" s="103"/>
      <c r="G601" s="104" t="s">
        <v>654</v>
      </c>
      <c r="H601" s="104" t="s">
        <v>749</v>
      </c>
      <c r="I601" s="21">
        <f t="shared" si="600"/>
        <v>17940</v>
      </c>
      <c r="J601" s="3">
        <v>22000</v>
      </c>
      <c r="K601" s="15">
        <v>0.15</v>
      </c>
      <c r="L601" s="15"/>
      <c r="M601" s="58"/>
      <c r="N601" s="58">
        <v>2.5000000000000001E-2</v>
      </c>
      <c r="O601" s="92">
        <f t="shared" si="601"/>
        <v>12.263099219620958</v>
      </c>
      <c r="P601" s="92" t="e">
        <f t="shared" si="554"/>
        <v>#REF!</v>
      </c>
      <c r="Q601" s="92" t="e">
        <f t="shared" si="555"/>
        <v>#REF!</v>
      </c>
      <c r="R601" s="92">
        <f t="shared" si="602"/>
        <v>0</v>
      </c>
      <c r="S601" s="92" t="e">
        <f t="shared" si="603"/>
        <v>#REF!</v>
      </c>
      <c r="T601" s="3" t="e">
        <f>#REF!</f>
        <v>#REF!</v>
      </c>
      <c r="U601" s="3" t="e">
        <f>#REF!*D601</f>
        <v>#REF!</v>
      </c>
      <c r="V601" s="3">
        <f t="shared" si="586"/>
        <v>25.8</v>
      </c>
      <c r="W601" s="37" t="e">
        <f t="shared" si="604"/>
        <v>#REF!</v>
      </c>
      <c r="X601" s="60" t="e">
        <f>#REF!</f>
        <v>#REF!</v>
      </c>
      <c r="Y601" s="37" t="e">
        <f t="shared" si="613"/>
        <v>#REF!</v>
      </c>
      <c r="Z601" s="16" t="e">
        <f t="shared" si="605"/>
        <v>#REF!</v>
      </c>
      <c r="AA601" s="36" t="e">
        <f t="shared" si="606"/>
        <v>#REF!</v>
      </c>
      <c r="AB601" s="49"/>
      <c r="AC601" s="16" t="e">
        <f t="shared" si="607"/>
        <v>#REF!</v>
      </c>
      <c r="AD601" s="3" t="e">
        <f t="shared" si="608"/>
        <v>#REF!</v>
      </c>
      <c r="AE601" s="97" t="e">
        <f t="shared" si="608"/>
        <v>#REF!</v>
      </c>
      <c r="AF601" s="97" t="e">
        <f t="shared" si="609"/>
        <v>#REF!</v>
      </c>
      <c r="AG601" s="3" t="e">
        <f t="shared" si="610"/>
        <v>#REF!</v>
      </c>
      <c r="AH601" s="16" t="e">
        <f t="shared" si="611"/>
        <v>#REF!</v>
      </c>
      <c r="AI601" s="16">
        <f t="shared" si="612"/>
        <v>430</v>
      </c>
      <c r="AK601" s="3" t="s">
        <v>40</v>
      </c>
      <c r="AL601" s="204"/>
      <c r="AM601" s="180"/>
      <c r="AN601" s="180"/>
      <c r="AO601" s="182"/>
      <c r="AQ601" s="177"/>
      <c r="AR601" s="185"/>
      <c r="AT601" s="177"/>
      <c r="AU601" s="185"/>
    </row>
    <row r="602" spans="1:47" s="12" customFormat="1" ht="13.5" hidden="1" outlineLevel="2" x14ac:dyDescent="0.15">
      <c r="A602" s="29">
        <v>13017</v>
      </c>
      <c r="B602" s="71" t="s">
        <v>685</v>
      </c>
      <c r="C602" s="73">
        <v>650</v>
      </c>
      <c r="D602" s="72">
        <v>20</v>
      </c>
      <c r="E602" s="3"/>
      <c r="F602" s="103"/>
      <c r="G602" s="104" t="s">
        <v>654</v>
      </c>
      <c r="H602" s="104" t="s">
        <v>749</v>
      </c>
      <c r="I602" s="21">
        <f t="shared" si="600"/>
        <v>17940</v>
      </c>
      <c r="J602" s="3">
        <v>22000</v>
      </c>
      <c r="K602" s="15">
        <v>0.15</v>
      </c>
      <c r="L602" s="15"/>
      <c r="M602" s="58"/>
      <c r="N602" s="58">
        <v>2.5000000000000001E-2</v>
      </c>
      <c r="O602" s="92">
        <f t="shared" si="601"/>
        <v>24.526198439241917</v>
      </c>
      <c r="P602" s="92" t="e">
        <f t="shared" si="554"/>
        <v>#REF!</v>
      </c>
      <c r="Q602" s="92" t="e">
        <f t="shared" si="555"/>
        <v>#REF!</v>
      </c>
      <c r="R602" s="92">
        <f t="shared" si="602"/>
        <v>0</v>
      </c>
      <c r="S602" s="92" t="e">
        <f t="shared" si="603"/>
        <v>#REF!</v>
      </c>
      <c r="T602" s="3" t="e">
        <f>#REF!</f>
        <v>#REF!</v>
      </c>
      <c r="U602" s="3" t="e">
        <f>#REF!*D602</f>
        <v>#REF!</v>
      </c>
      <c r="V602" s="3">
        <f t="shared" si="586"/>
        <v>39</v>
      </c>
      <c r="W602" s="37" t="e">
        <f t="shared" si="604"/>
        <v>#REF!</v>
      </c>
      <c r="X602" s="60" t="e">
        <f>#REF!</f>
        <v>#REF!</v>
      </c>
      <c r="Y602" s="37" t="e">
        <f t="shared" si="613"/>
        <v>#REF!</v>
      </c>
      <c r="Z602" s="16" t="e">
        <f t="shared" si="605"/>
        <v>#REF!</v>
      </c>
      <c r="AA602" s="36" t="e">
        <f t="shared" si="606"/>
        <v>#REF!</v>
      </c>
      <c r="AB602" s="49"/>
      <c r="AC602" s="16" t="e">
        <f t="shared" si="607"/>
        <v>#REF!</v>
      </c>
      <c r="AD602" s="3" t="e">
        <f t="shared" si="608"/>
        <v>#REF!</v>
      </c>
      <c r="AE602" s="97" t="e">
        <f t="shared" si="608"/>
        <v>#REF!</v>
      </c>
      <c r="AF602" s="97" t="e">
        <f t="shared" si="609"/>
        <v>#REF!</v>
      </c>
      <c r="AG602" s="3" t="e">
        <f t="shared" si="610"/>
        <v>#REF!</v>
      </c>
      <c r="AH602" s="16" t="e">
        <f t="shared" si="611"/>
        <v>#REF!</v>
      </c>
      <c r="AI602" s="16">
        <f t="shared" si="612"/>
        <v>650</v>
      </c>
      <c r="AK602" s="3" t="s">
        <v>40</v>
      </c>
      <c r="AL602" s="204"/>
      <c r="AM602" s="180"/>
      <c r="AN602" s="180"/>
      <c r="AO602" s="182"/>
      <c r="AQ602" s="177"/>
      <c r="AR602" s="185"/>
      <c r="AT602" s="177"/>
      <c r="AU602" s="185"/>
    </row>
    <row r="603" spans="1:47" s="12" customFormat="1" ht="13.5" hidden="1" outlineLevel="2" x14ac:dyDescent="0.15">
      <c r="A603" s="29">
        <v>13018</v>
      </c>
      <c r="B603" s="71" t="s">
        <v>686</v>
      </c>
      <c r="C603" s="73">
        <v>330</v>
      </c>
      <c r="D603" s="72">
        <v>10</v>
      </c>
      <c r="E603" s="3"/>
      <c r="F603" s="103"/>
      <c r="G603" s="104" t="s">
        <v>654</v>
      </c>
      <c r="H603" s="104" t="s">
        <v>749</v>
      </c>
      <c r="I603" s="21">
        <f t="shared" si="600"/>
        <v>17940</v>
      </c>
      <c r="J603" s="3">
        <v>22000</v>
      </c>
      <c r="K603" s="15">
        <v>0.15</v>
      </c>
      <c r="L603" s="15"/>
      <c r="M603" s="58"/>
      <c r="N603" s="58">
        <v>2.5000000000000001E-2</v>
      </c>
      <c r="O603" s="92">
        <f t="shared" si="601"/>
        <v>12.263099219620958</v>
      </c>
      <c r="P603" s="92" t="e">
        <f t="shared" si="554"/>
        <v>#REF!</v>
      </c>
      <c r="Q603" s="92" t="e">
        <f t="shared" si="555"/>
        <v>#REF!</v>
      </c>
      <c r="R603" s="92">
        <f t="shared" si="602"/>
        <v>0</v>
      </c>
      <c r="S603" s="92" t="e">
        <f t="shared" si="603"/>
        <v>#REF!</v>
      </c>
      <c r="T603" s="3" t="e">
        <f>#REF!</f>
        <v>#REF!</v>
      </c>
      <c r="U603" s="3" t="e">
        <f>#REF!*D603</f>
        <v>#REF!</v>
      </c>
      <c r="V603" s="3">
        <f t="shared" si="586"/>
        <v>19.8</v>
      </c>
      <c r="W603" s="37" t="e">
        <f t="shared" si="604"/>
        <v>#REF!</v>
      </c>
      <c r="X603" s="60" t="e">
        <f>#REF!</f>
        <v>#REF!</v>
      </c>
      <c r="Y603" s="37" t="e">
        <f t="shared" si="613"/>
        <v>#REF!</v>
      </c>
      <c r="Z603" s="16" t="e">
        <f t="shared" si="605"/>
        <v>#REF!</v>
      </c>
      <c r="AA603" s="36" t="e">
        <f t="shared" si="606"/>
        <v>#REF!</v>
      </c>
      <c r="AB603" s="49"/>
      <c r="AC603" s="16" t="e">
        <f t="shared" si="607"/>
        <v>#REF!</v>
      </c>
      <c r="AD603" s="3" t="e">
        <f t="shared" si="608"/>
        <v>#REF!</v>
      </c>
      <c r="AE603" s="97" t="e">
        <f t="shared" si="608"/>
        <v>#REF!</v>
      </c>
      <c r="AF603" s="97" t="e">
        <f t="shared" si="609"/>
        <v>#REF!</v>
      </c>
      <c r="AG603" s="3" t="e">
        <f t="shared" si="610"/>
        <v>#REF!</v>
      </c>
      <c r="AH603" s="16" t="e">
        <f t="shared" si="611"/>
        <v>#REF!</v>
      </c>
      <c r="AI603" s="16">
        <f t="shared" si="612"/>
        <v>330</v>
      </c>
      <c r="AK603" s="3" t="s">
        <v>40</v>
      </c>
      <c r="AL603" s="204"/>
      <c r="AM603" s="180"/>
      <c r="AN603" s="180"/>
      <c r="AO603" s="182"/>
      <c r="AQ603" s="177"/>
      <c r="AR603" s="185"/>
      <c r="AT603" s="177"/>
      <c r="AU603" s="185"/>
    </row>
    <row r="604" spans="1:47" s="12" customFormat="1" ht="13.5" hidden="1" outlineLevel="2" x14ac:dyDescent="0.15">
      <c r="A604" s="29">
        <v>13019</v>
      </c>
      <c r="B604" s="71" t="s">
        <v>687</v>
      </c>
      <c r="C604" s="73">
        <v>360</v>
      </c>
      <c r="D604" s="72">
        <v>10</v>
      </c>
      <c r="E604" s="3"/>
      <c r="F604" s="103"/>
      <c r="G604" s="104" t="s">
        <v>654</v>
      </c>
      <c r="H604" s="104" t="s">
        <v>749</v>
      </c>
      <c r="I604" s="21">
        <f t="shared" si="600"/>
        <v>17940</v>
      </c>
      <c r="J604" s="3">
        <v>22000</v>
      </c>
      <c r="K604" s="15">
        <v>0.15</v>
      </c>
      <c r="L604" s="15"/>
      <c r="M604" s="58"/>
      <c r="N604" s="58">
        <v>2.5000000000000001E-2</v>
      </c>
      <c r="O604" s="92">
        <f t="shared" si="601"/>
        <v>12.263099219620958</v>
      </c>
      <c r="P604" s="92" t="e">
        <f t="shared" si="554"/>
        <v>#REF!</v>
      </c>
      <c r="Q604" s="92" t="e">
        <f t="shared" si="555"/>
        <v>#REF!</v>
      </c>
      <c r="R604" s="92">
        <f t="shared" si="602"/>
        <v>0</v>
      </c>
      <c r="S604" s="92" t="e">
        <f t="shared" si="603"/>
        <v>#REF!</v>
      </c>
      <c r="T604" s="3" t="e">
        <f>#REF!</f>
        <v>#REF!</v>
      </c>
      <c r="U604" s="3" t="e">
        <f>#REF!*D604</f>
        <v>#REF!</v>
      </c>
      <c r="V604" s="3">
        <f t="shared" si="586"/>
        <v>21.599999999999998</v>
      </c>
      <c r="W604" s="37" t="e">
        <f t="shared" si="604"/>
        <v>#REF!</v>
      </c>
      <c r="X604" s="60" t="e">
        <f>#REF!</f>
        <v>#REF!</v>
      </c>
      <c r="Y604" s="37" t="e">
        <f t="shared" si="613"/>
        <v>#REF!</v>
      </c>
      <c r="Z604" s="16" t="e">
        <f t="shared" si="605"/>
        <v>#REF!</v>
      </c>
      <c r="AA604" s="36" t="e">
        <f t="shared" si="606"/>
        <v>#REF!</v>
      </c>
      <c r="AB604" s="49"/>
      <c r="AC604" s="16" t="e">
        <f t="shared" si="607"/>
        <v>#REF!</v>
      </c>
      <c r="AD604" s="3" t="e">
        <f t="shared" si="608"/>
        <v>#REF!</v>
      </c>
      <c r="AE604" s="97" t="e">
        <f t="shared" si="608"/>
        <v>#REF!</v>
      </c>
      <c r="AF604" s="97" t="e">
        <f t="shared" si="609"/>
        <v>#REF!</v>
      </c>
      <c r="AG604" s="3" t="e">
        <f t="shared" si="610"/>
        <v>#REF!</v>
      </c>
      <c r="AH604" s="16" t="e">
        <f t="shared" si="611"/>
        <v>#REF!</v>
      </c>
      <c r="AI604" s="16">
        <f t="shared" si="612"/>
        <v>360</v>
      </c>
      <c r="AK604" s="3" t="s">
        <v>40</v>
      </c>
      <c r="AL604" s="204"/>
      <c r="AM604" s="180"/>
      <c r="AN604" s="180"/>
      <c r="AO604" s="182"/>
      <c r="AQ604" s="177"/>
      <c r="AR604" s="185"/>
      <c r="AT604" s="177"/>
      <c r="AU604" s="185"/>
    </row>
    <row r="605" spans="1:47" s="12" customFormat="1" ht="13.5" hidden="1" outlineLevel="2" x14ac:dyDescent="0.15">
      <c r="A605" s="29">
        <v>13020</v>
      </c>
      <c r="B605" s="71" t="s">
        <v>688</v>
      </c>
      <c r="C605" s="73">
        <v>1000</v>
      </c>
      <c r="D605" s="72">
        <v>30</v>
      </c>
      <c r="E605" s="3"/>
      <c r="F605" s="103"/>
      <c r="G605" s="104" t="s">
        <v>654</v>
      </c>
      <c r="H605" s="104" t="s">
        <v>749</v>
      </c>
      <c r="I605" s="21">
        <f t="shared" si="600"/>
        <v>17940</v>
      </c>
      <c r="J605" s="3">
        <v>22000</v>
      </c>
      <c r="K605" s="15">
        <v>0.15</v>
      </c>
      <c r="L605" s="15"/>
      <c r="M605" s="58"/>
      <c r="N605" s="58">
        <v>2.5000000000000001E-2</v>
      </c>
      <c r="O605" s="92">
        <f t="shared" si="601"/>
        <v>36.789297658862878</v>
      </c>
      <c r="P605" s="92" t="e">
        <f t="shared" si="554"/>
        <v>#REF!</v>
      </c>
      <c r="Q605" s="92" t="e">
        <f t="shared" si="555"/>
        <v>#REF!</v>
      </c>
      <c r="R605" s="92">
        <f t="shared" si="602"/>
        <v>0</v>
      </c>
      <c r="S605" s="92" t="e">
        <f t="shared" si="603"/>
        <v>#REF!</v>
      </c>
      <c r="T605" s="3" t="e">
        <f>#REF!</f>
        <v>#REF!</v>
      </c>
      <c r="U605" s="3" t="e">
        <f>#REF!*D605</f>
        <v>#REF!</v>
      </c>
      <c r="V605" s="3">
        <f t="shared" si="586"/>
        <v>60</v>
      </c>
      <c r="W605" s="37" t="e">
        <f t="shared" si="604"/>
        <v>#REF!</v>
      </c>
      <c r="X605" s="60" t="e">
        <f>#REF!</f>
        <v>#REF!</v>
      </c>
      <c r="Y605" s="37" t="e">
        <f t="shared" si="613"/>
        <v>#REF!</v>
      </c>
      <c r="Z605" s="16" t="e">
        <f t="shared" si="605"/>
        <v>#REF!</v>
      </c>
      <c r="AA605" s="36" t="e">
        <f t="shared" si="606"/>
        <v>#REF!</v>
      </c>
      <c r="AB605" s="49"/>
      <c r="AC605" s="16" t="e">
        <f t="shared" si="607"/>
        <v>#REF!</v>
      </c>
      <c r="AD605" s="3" t="e">
        <f t="shared" si="608"/>
        <v>#REF!</v>
      </c>
      <c r="AE605" s="97" t="e">
        <f t="shared" si="608"/>
        <v>#REF!</v>
      </c>
      <c r="AF605" s="97" t="e">
        <f t="shared" si="609"/>
        <v>#REF!</v>
      </c>
      <c r="AG605" s="3" t="e">
        <f t="shared" si="610"/>
        <v>#REF!</v>
      </c>
      <c r="AH605" s="16" t="e">
        <f t="shared" si="611"/>
        <v>#REF!</v>
      </c>
      <c r="AI605" s="16">
        <f t="shared" si="612"/>
        <v>1000</v>
      </c>
      <c r="AK605" s="3" t="s">
        <v>40</v>
      </c>
      <c r="AL605" s="204"/>
      <c r="AM605" s="180"/>
      <c r="AN605" s="180"/>
      <c r="AO605" s="182"/>
      <c r="AQ605" s="177"/>
      <c r="AR605" s="185"/>
      <c r="AT605" s="177"/>
      <c r="AU605" s="185"/>
    </row>
    <row r="606" spans="1:47" s="12" customFormat="1" ht="13.5" hidden="1" outlineLevel="2" x14ac:dyDescent="0.15">
      <c r="A606" s="29">
        <v>13021</v>
      </c>
      <c r="B606" s="71" t="s">
        <v>689</v>
      </c>
      <c r="C606" s="73">
        <v>1200</v>
      </c>
      <c r="D606" s="72">
        <v>40</v>
      </c>
      <c r="E606" s="3"/>
      <c r="F606" s="103"/>
      <c r="G606" s="104" t="s">
        <v>654</v>
      </c>
      <c r="H606" s="104" t="s">
        <v>749</v>
      </c>
      <c r="I606" s="21">
        <f t="shared" si="600"/>
        <v>17940</v>
      </c>
      <c r="J606" s="3">
        <v>22000</v>
      </c>
      <c r="K606" s="15">
        <v>0.15</v>
      </c>
      <c r="L606" s="15"/>
      <c r="M606" s="58"/>
      <c r="N606" s="58">
        <v>2.5000000000000001E-2</v>
      </c>
      <c r="O606" s="92">
        <f t="shared" si="601"/>
        <v>49.052396878483833</v>
      </c>
      <c r="P606" s="92" t="e">
        <f t="shared" si="554"/>
        <v>#REF!</v>
      </c>
      <c r="Q606" s="92" t="e">
        <f t="shared" si="555"/>
        <v>#REF!</v>
      </c>
      <c r="R606" s="92">
        <f t="shared" si="602"/>
        <v>0</v>
      </c>
      <c r="S606" s="92" t="e">
        <f t="shared" si="603"/>
        <v>#REF!</v>
      </c>
      <c r="T606" s="3" t="e">
        <f>#REF!</f>
        <v>#REF!</v>
      </c>
      <c r="U606" s="3" t="e">
        <f>#REF!*D606</f>
        <v>#REF!</v>
      </c>
      <c r="V606" s="3">
        <f t="shared" si="586"/>
        <v>72</v>
      </c>
      <c r="W606" s="37" t="e">
        <f t="shared" si="604"/>
        <v>#REF!</v>
      </c>
      <c r="X606" s="60" t="e">
        <f>#REF!</f>
        <v>#REF!</v>
      </c>
      <c r="Y606" s="37" t="e">
        <f t="shared" si="613"/>
        <v>#REF!</v>
      </c>
      <c r="Z606" s="16" t="e">
        <f t="shared" si="605"/>
        <v>#REF!</v>
      </c>
      <c r="AA606" s="36" t="e">
        <f t="shared" si="606"/>
        <v>#REF!</v>
      </c>
      <c r="AB606" s="49"/>
      <c r="AC606" s="16" t="e">
        <f t="shared" si="607"/>
        <v>#REF!</v>
      </c>
      <c r="AD606" s="3" t="e">
        <f t="shared" si="608"/>
        <v>#REF!</v>
      </c>
      <c r="AE606" s="97" t="e">
        <f t="shared" si="608"/>
        <v>#REF!</v>
      </c>
      <c r="AF606" s="97" t="e">
        <f t="shared" si="609"/>
        <v>#REF!</v>
      </c>
      <c r="AG606" s="3" t="e">
        <f t="shared" si="610"/>
        <v>#REF!</v>
      </c>
      <c r="AH606" s="16" t="e">
        <f t="shared" si="611"/>
        <v>#REF!</v>
      </c>
      <c r="AI606" s="16">
        <f t="shared" si="612"/>
        <v>1200</v>
      </c>
      <c r="AK606" s="3" t="s">
        <v>40</v>
      </c>
      <c r="AL606" s="204"/>
      <c r="AM606" s="180"/>
      <c r="AN606" s="180"/>
      <c r="AO606" s="182"/>
      <c r="AQ606" s="177"/>
      <c r="AR606" s="185"/>
      <c r="AT606" s="177"/>
      <c r="AU606" s="185"/>
    </row>
    <row r="607" spans="1:47" s="12" customFormat="1" ht="13.5" hidden="1" outlineLevel="2" x14ac:dyDescent="0.15">
      <c r="A607" s="29">
        <v>13022</v>
      </c>
      <c r="B607" s="71" t="s">
        <v>690</v>
      </c>
      <c r="C607" s="73">
        <v>250</v>
      </c>
      <c r="D607" s="72">
        <v>20</v>
      </c>
      <c r="E607" s="3"/>
      <c r="F607" s="103"/>
      <c r="G607" s="104" t="s">
        <v>654</v>
      </c>
      <c r="H607" s="104" t="s">
        <v>748</v>
      </c>
      <c r="I607" s="21">
        <f t="shared" si="600"/>
        <v>17940</v>
      </c>
      <c r="J607" s="3">
        <v>23150</v>
      </c>
      <c r="K607" s="15">
        <v>0.15</v>
      </c>
      <c r="L607" s="15"/>
      <c r="M607" s="58"/>
      <c r="N607" s="58">
        <v>2.5000000000000001E-2</v>
      </c>
      <c r="O607" s="92">
        <f t="shared" si="601"/>
        <v>25.808249721293201</v>
      </c>
      <c r="P607" s="92" t="e">
        <f t="shared" si="554"/>
        <v>#REF!</v>
      </c>
      <c r="Q607" s="92" t="e">
        <f t="shared" si="555"/>
        <v>#REF!</v>
      </c>
      <c r="R607" s="92">
        <f t="shared" si="602"/>
        <v>0</v>
      </c>
      <c r="S607" s="92" t="e">
        <f t="shared" si="603"/>
        <v>#REF!</v>
      </c>
      <c r="T607" s="3" t="e">
        <f>#REF!</f>
        <v>#REF!</v>
      </c>
      <c r="U607" s="3" t="e">
        <f>#REF!*D607</f>
        <v>#REF!</v>
      </c>
      <c r="V607" s="3">
        <f t="shared" si="586"/>
        <v>15</v>
      </c>
      <c r="W607" s="37" t="e">
        <f t="shared" si="604"/>
        <v>#REF!</v>
      </c>
      <c r="X607" s="60" t="e">
        <f>#REF!</f>
        <v>#REF!</v>
      </c>
      <c r="Y607" s="37" t="e">
        <f t="shared" si="613"/>
        <v>#REF!</v>
      </c>
      <c r="Z607" s="16" t="e">
        <f t="shared" si="605"/>
        <v>#REF!</v>
      </c>
      <c r="AA607" s="36" t="e">
        <f t="shared" si="606"/>
        <v>#REF!</v>
      </c>
      <c r="AB607" s="49"/>
      <c r="AC607" s="16" t="e">
        <f t="shared" si="607"/>
        <v>#REF!</v>
      </c>
      <c r="AD607" s="3" t="e">
        <f t="shared" si="608"/>
        <v>#REF!</v>
      </c>
      <c r="AE607" s="97" t="e">
        <f t="shared" si="608"/>
        <v>#REF!</v>
      </c>
      <c r="AF607" s="97" t="e">
        <f t="shared" si="609"/>
        <v>#REF!</v>
      </c>
      <c r="AG607" s="3" t="e">
        <f t="shared" si="610"/>
        <v>#REF!</v>
      </c>
      <c r="AH607" s="16" t="e">
        <f t="shared" si="611"/>
        <v>#REF!</v>
      </c>
      <c r="AI607" s="16">
        <f t="shared" si="612"/>
        <v>250</v>
      </c>
      <c r="AK607" s="3" t="s">
        <v>40</v>
      </c>
      <c r="AL607" s="204"/>
      <c r="AM607" s="180"/>
      <c r="AN607" s="180"/>
      <c r="AO607" s="182"/>
      <c r="AQ607" s="177"/>
      <c r="AR607" s="185"/>
      <c r="AT607" s="177"/>
      <c r="AU607" s="185"/>
    </row>
    <row r="608" spans="1:47" s="12" customFormat="1" ht="13.5" hidden="1" outlineLevel="2" x14ac:dyDescent="0.15">
      <c r="A608" s="29">
        <v>13023</v>
      </c>
      <c r="B608" s="71" t="s">
        <v>70</v>
      </c>
      <c r="C608" s="73">
        <v>780</v>
      </c>
      <c r="D608" s="72">
        <v>40</v>
      </c>
      <c r="E608" s="3"/>
      <c r="F608" s="103"/>
      <c r="G608" s="104" t="s">
        <v>654</v>
      </c>
      <c r="H608" s="104" t="s">
        <v>748</v>
      </c>
      <c r="I608" s="21">
        <f t="shared" si="600"/>
        <v>17940</v>
      </c>
      <c r="J608" s="3">
        <v>23150</v>
      </c>
      <c r="K608" s="15">
        <v>0.15</v>
      </c>
      <c r="L608" s="15"/>
      <c r="M608" s="58"/>
      <c r="N608" s="58">
        <v>2.5000000000000001E-2</v>
      </c>
      <c r="O608" s="92">
        <f t="shared" si="601"/>
        <v>51.616499442586402</v>
      </c>
      <c r="P608" s="92" t="e">
        <f t="shared" si="554"/>
        <v>#REF!</v>
      </c>
      <c r="Q608" s="92" t="e">
        <f t="shared" si="555"/>
        <v>#REF!</v>
      </c>
      <c r="R608" s="92">
        <f t="shared" si="602"/>
        <v>0</v>
      </c>
      <c r="S608" s="92" t="e">
        <f t="shared" si="603"/>
        <v>#REF!</v>
      </c>
      <c r="T608" s="3" t="e">
        <f>#REF!</f>
        <v>#REF!</v>
      </c>
      <c r="U608" s="3" t="e">
        <f>#REF!*D608</f>
        <v>#REF!</v>
      </c>
      <c r="V608" s="3">
        <f t="shared" si="586"/>
        <v>46.8</v>
      </c>
      <c r="W608" s="37" t="e">
        <f t="shared" si="604"/>
        <v>#REF!</v>
      </c>
      <c r="X608" s="60" t="e">
        <f>#REF!</f>
        <v>#REF!</v>
      </c>
      <c r="Y608" s="37" t="e">
        <f t="shared" si="613"/>
        <v>#REF!</v>
      </c>
      <c r="Z608" s="16" t="e">
        <f t="shared" si="605"/>
        <v>#REF!</v>
      </c>
      <c r="AA608" s="36" t="e">
        <f t="shared" si="606"/>
        <v>#REF!</v>
      </c>
      <c r="AB608" s="49"/>
      <c r="AC608" s="16" t="e">
        <f t="shared" si="607"/>
        <v>#REF!</v>
      </c>
      <c r="AD608" s="3" t="e">
        <f t="shared" si="608"/>
        <v>#REF!</v>
      </c>
      <c r="AE608" s="97" t="e">
        <f t="shared" si="608"/>
        <v>#REF!</v>
      </c>
      <c r="AF608" s="97" t="e">
        <f t="shared" si="609"/>
        <v>#REF!</v>
      </c>
      <c r="AG608" s="3" t="e">
        <f t="shared" si="610"/>
        <v>#REF!</v>
      </c>
      <c r="AH608" s="16" t="e">
        <f t="shared" si="611"/>
        <v>#REF!</v>
      </c>
      <c r="AI608" s="16">
        <f t="shared" si="612"/>
        <v>780</v>
      </c>
      <c r="AK608" s="3" t="s">
        <v>40</v>
      </c>
      <c r="AL608" s="204"/>
      <c r="AM608" s="180"/>
      <c r="AN608" s="180"/>
      <c r="AO608" s="182"/>
      <c r="AQ608" s="177"/>
      <c r="AR608" s="185"/>
      <c r="AT608" s="177"/>
      <c r="AU608" s="185"/>
    </row>
    <row r="609" spans="1:47" s="12" customFormat="1" ht="13.5" hidden="1" outlineLevel="2" x14ac:dyDescent="0.15">
      <c r="A609" s="29">
        <v>13024</v>
      </c>
      <c r="B609" s="71" t="s">
        <v>691</v>
      </c>
      <c r="C609" s="73">
        <v>580</v>
      </c>
      <c r="D609" s="72">
        <v>20</v>
      </c>
      <c r="E609" s="3"/>
      <c r="F609" s="103"/>
      <c r="G609" s="104" t="s">
        <v>654</v>
      </c>
      <c r="H609" s="104" t="s">
        <v>748</v>
      </c>
      <c r="I609" s="21">
        <f t="shared" si="600"/>
        <v>17940</v>
      </c>
      <c r="J609" s="3">
        <v>23150</v>
      </c>
      <c r="K609" s="15">
        <v>0.15</v>
      </c>
      <c r="L609" s="15"/>
      <c r="M609" s="58"/>
      <c r="N609" s="58">
        <v>2.5000000000000001E-2</v>
      </c>
      <c r="O609" s="92">
        <f t="shared" si="601"/>
        <v>25.808249721293201</v>
      </c>
      <c r="P609" s="92" t="e">
        <f t="shared" si="554"/>
        <v>#REF!</v>
      </c>
      <c r="Q609" s="92" t="e">
        <f t="shared" si="555"/>
        <v>#REF!</v>
      </c>
      <c r="R609" s="92">
        <f t="shared" si="602"/>
        <v>0</v>
      </c>
      <c r="S609" s="92" t="e">
        <f t="shared" si="603"/>
        <v>#REF!</v>
      </c>
      <c r="T609" s="3" t="e">
        <f>#REF!</f>
        <v>#REF!</v>
      </c>
      <c r="U609" s="3" t="e">
        <f>#REF!*D609</f>
        <v>#REF!</v>
      </c>
      <c r="V609" s="3">
        <f t="shared" si="586"/>
        <v>34.799999999999997</v>
      </c>
      <c r="W609" s="37" t="e">
        <f t="shared" si="604"/>
        <v>#REF!</v>
      </c>
      <c r="X609" s="60" t="e">
        <f>#REF!</f>
        <v>#REF!</v>
      </c>
      <c r="Y609" s="37" t="e">
        <f t="shared" si="613"/>
        <v>#REF!</v>
      </c>
      <c r="Z609" s="16" t="e">
        <f t="shared" si="605"/>
        <v>#REF!</v>
      </c>
      <c r="AA609" s="36" t="e">
        <f t="shared" si="606"/>
        <v>#REF!</v>
      </c>
      <c r="AB609" s="49"/>
      <c r="AC609" s="16" t="e">
        <f t="shared" si="607"/>
        <v>#REF!</v>
      </c>
      <c r="AD609" s="3" t="e">
        <f t="shared" si="608"/>
        <v>#REF!</v>
      </c>
      <c r="AE609" s="97" t="e">
        <f t="shared" si="608"/>
        <v>#REF!</v>
      </c>
      <c r="AF609" s="97" t="e">
        <f t="shared" si="609"/>
        <v>#REF!</v>
      </c>
      <c r="AG609" s="3" t="e">
        <f t="shared" si="610"/>
        <v>#REF!</v>
      </c>
      <c r="AH609" s="16" t="e">
        <f t="shared" si="611"/>
        <v>#REF!</v>
      </c>
      <c r="AI609" s="16">
        <f t="shared" si="612"/>
        <v>580</v>
      </c>
      <c r="AK609" s="3" t="s">
        <v>40</v>
      </c>
      <c r="AL609" s="204"/>
      <c r="AM609" s="180"/>
      <c r="AN609" s="180"/>
      <c r="AO609" s="182"/>
      <c r="AQ609" s="177"/>
      <c r="AR609" s="185"/>
      <c r="AT609" s="177"/>
      <c r="AU609" s="185"/>
    </row>
    <row r="610" spans="1:47" s="12" customFormat="1" ht="13.5" hidden="1" outlineLevel="2" x14ac:dyDescent="0.15">
      <c r="A610" s="29">
        <v>13025</v>
      </c>
      <c r="B610" s="71" t="s">
        <v>72</v>
      </c>
      <c r="C610" s="73">
        <v>530</v>
      </c>
      <c r="D610" s="72">
        <v>20</v>
      </c>
      <c r="E610" s="3"/>
      <c r="F610" s="103"/>
      <c r="G610" s="104" t="s">
        <v>654</v>
      </c>
      <c r="H610" s="104" t="s">
        <v>748</v>
      </c>
      <c r="I610" s="21">
        <f t="shared" si="600"/>
        <v>17940</v>
      </c>
      <c r="J610" s="3">
        <v>23150</v>
      </c>
      <c r="K610" s="15">
        <v>0.15</v>
      </c>
      <c r="L610" s="15"/>
      <c r="M610" s="58"/>
      <c r="N610" s="58">
        <v>2.5000000000000001E-2</v>
      </c>
      <c r="O610" s="92">
        <f t="shared" si="601"/>
        <v>25.808249721293201</v>
      </c>
      <c r="P610" s="92" t="e">
        <f t="shared" si="554"/>
        <v>#REF!</v>
      </c>
      <c r="Q610" s="92" t="e">
        <f t="shared" si="555"/>
        <v>#REF!</v>
      </c>
      <c r="R610" s="92">
        <f t="shared" si="602"/>
        <v>0</v>
      </c>
      <c r="S610" s="92" t="e">
        <f t="shared" si="603"/>
        <v>#REF!</v>
      </c>
      <c r="T610" s="3" t="e">
        <f>#REF!</f>
        <v>#REF!</v>
      </c>
      <c r="U610" s="3" t="e">
        <f>#REF!*D610</f>
        <v>#REF!</v>
      </c>
      <c r="V610" s="3">
        <f t="shared" si="586"/>
        <v>31.799999999999997</v>
      </c>
      <c r="W610" s="37" t="e">
        <f t="shared" si="604"/>
        <v>#REF!</v>
      </c>
      <c r="X610" s="60" t="e">
        <f>#REF!</f>
        <v>#REF!</v>
      </c>
      <c r="Y610" s="37" t="e">
        <f t="shared" si="613"/>
        <v>#REF!</v>
      </c>
      <c r="Z610" s="16" t="e">
        <f t="shared" si="605"/>
        <v>#REF!</v>
      </c>
      <c r="AA610" s="36" t="e">
        <f t="shared" si="606"/>
        <v>#REF!</v>
      </c>
      <c r="AB610" s="49"/>
      <c r="AC610" s="16" t="e">
        <f t="shared" si="607"/>
        <v>#REF!</v>
      </c>
      <c r="AD610" s="3" t="e">
        <f t="shared" si="608"/>
        <v>#REF!</v>
      </c>
      <c r="AE610" s="97" t="e">
        <f t="shared" si="608"/>
        <v>#REF!</v>
      </c>
      <c r="AF610" s="97" t="e">
        <f t="shared" si="609"/>
        <v>#REF!</v>
      </c>
      <c r="AG610" s="3" t="e">
        <f t="shared" si="610"/>
        <v>#REF!</v>
      </c>
      <c r="AH610" s="16" t="e">
        <f t="shared" si="611"/>
        <v>#REF!</v>
      </c>
      <c r="AI610" s="16">
        <f t="shared" si="612"/>
        <v>530</v>
      </c>
      <c r="AK610" s="3" t="s">
        <v>40</v>
      </c>
      <c r="AL610" s="204"/>
      <c r="AM610" s="180"/>
      <c r="AN610" s="180"/>
      <c r="AO610" s="182"/>
      <c r="AQ610" s="177"/>
      <c r="AR610" s="185"/>
      <c r="AT610" s="177"/>
      <c r="AU610" s="185"/>
    </row>
    <row r="611" spans="1:47" s="12" customFormat="1" ht="13.5" hidden="1" outlineLevel="2" x14ac:dyDescent="0.15">
      <c r="A611" s="29">
        <v>13026</v>
      </c>
      <c r="B611" s="71" t="s">
        <v>692</v>
      </c>
      <c r="C611" s="73">
        <v>400</v>
      </c>
      <c r="D611" s="72">
        <v>20</v>
      </c>
      <c r="E611" s="3"/>
      <c r="F611" s="103"/>
      <c r="G611" s="104" t="s">
        <v>654</v>
      </c>
      <c r="H611" s="104" t="s">
        <v>748</v>
      </c>
      <c r="I611" s="21">
        <f t="shared" si="600"/>
        <v>17940</v>
      </c>
      <c r="J611" s="3">
        <v>23150</v>
      </c>
      <c r="K611" s="15">
        <v>0.15</v>
      </c>
      <c r="L611" s="15"/>
      <c r="M611" s="58"/>
      <c r="N611" s="58">
        <v>2.5000000000000001E-2</v>
      </c>
      <c r="O611" s="92">
        <f t="shared" si="601"/>
        <v>25.808249721293201</v>
      </c>
      <c r="P611" s="92" t="e">
        <f t="shared" si="554"/>
        <v>#REF!</v>
      </c>
      <c r="Q611" s="92" t="e">
        <f t="shared" si="555"/>
        <v>#REF!</v>
      </c>
      <c r="R611" s="92">
        <f t="shared" si="602"/>
        <v>0</v>
      </c>
      <c r="S611" s="92" t="e">
        <f t="shared" si="603"/>
        <v>#REF!</v>
      </c>
      <c r="T611" s="3" t="e">
        <f>#REF!</f>
        <v>#REF!</v>
      </c>
      <c r="U611" s="3" t="e">
        <f>#REF!*D611</f>
        <v>#REF!</v>
      </c>
      <c r="V611" s="3">
        <f t="shared" si="586"/>
        <v>24</v>
      </c>
      <c r="W611" s="37" t="e">
        <f t="shared" si="604"/>
        <v>#REF!</v>
      </c>
      <c r="X611" s="60" t="e">
        <f>#REF!</f>
        <v>#REF!</v>
      </c>
      <c r="Y611" s="37" t="e">
        <f t="shared" si="613"/>
        <v>#REF!</v>
      </c>
      <c r="Z611" s="16" t="e">
        <f t="shared" si="605"/>
        <v>#REF!</v>
      </c>
      <c r="AA611" s="36" t="e">
        <f t="shared" si="606"/>
        <v>#REF!</v>
      </c>
      <c r="AB611" s="49"/>
      <c r="AC611" s="16" t="e">
        <f t="shared" si="607"/>
        <v>#REF!</v>
      </c>
      <c r="AD611" s="3" t="e">
        <f t="shared" si="608"/>
        <v>#REF!</v>
      </c>
      <c r="AE611" s="97" t="e">
        <f t="shared" si="608"/>
        <v>#REF!</v>
      </c>
      <c r="AF611" s="97" t="e">
        <f t="shared" si="609"/>
        <v>#REF!</v>
      </c>
      <c r="AG611" s="3" t="e">
        <f t="shared" si="610"/>
        <v>#REF!</v>
      </c>
      <c r="AH611" s="16" t="e">
        <f t="shared" si="611"/>
        <v>#REF!</v>
      </c>
      <c r="AI611" s="16">
        <f t="shared" si="612"/>
        <v>400</v>
      </c>
      <c r="AK611" s="3" t="s">
        <v>40</v>
      </c>
      <c r="AL611" s="204"/>
      <c r="AM611" s="180"/>
      <c r="AN611" s="180"/>
      <c r="AO611" s="182"/>
      <c r="AQ611" s="177"/>
      <c r="AR611" s="185"/>
      <c r="AT611" s="177"/>
      <c r="AU611" s="185"/>
    </row>
    <row r="612" spans="1:47" s="12" customFormat="1" ht="13.5" hidden="1" outlineLevel="2" x14ac:dyDescent="0.15">
      <c r="A612" s="29">
        <v>13027</v>
      </c>
      <c r="B612" s="71" t="s">
        <v>693</v>
      </c>
      <c r="C612" s="73">
        <v>200</v>
      </c>
      <c r="D612" s="72">
        <v>30</v>
      </c>
      <c r="E612" s="3"/>
      <c r="F612" s="103"/>
      <c r="G612" s="104" t="s">
        <v>654</v>
      </c>
      <c r="H612" s="104" t="s">
        <v>748</v>
      </c>
      <c r="I612" s="21">
        <f t="shared" si="600"/>
        <v>17940</v>
      </c>
      <c r="J612" s="3">
        <v>23150</v>
      </c>
      <c r="K612" s="15">
        <v>0.15</v>
      </c>
      <c r="L612" s="15"/>
      <c r="M612" s="58"/>
      <c r="N612" s="58">
        <v>2.5000000000000001E-2</v>
      </c>
      <c r="O612" s="92">
        <f t="shared" si="601"/>
        <v>38.712374581939798</v>
      </c>
      <c r="P612" s="92" t="e">
        <f t="shared" si="554"/>
        <v>#REF!</v>
      </c>
      <c r="Q612" s="92" t="e">
        <f t="shared" si="555"/>
        <v>#REF!</v>
      </c>
      <c r="R612" s="92">
        <f t="shared" si="602"/>
        <v>0</v>
      </c>
      <c r="S612" s="92" t="e">
        <f t="shared" si="603"/>
        <v>#REF!</v>
      </c>
      <c r="T612" s="3" t="e">
        <f>#REF!</f>
        <v>#REF!</v>
      </c>
      <c r="U612" s="3" t="e">
        <f>#REF!*D612</f>
        <v>#REF!</v>
      </c>
      <c r="V612" s="3">
        <f t="shared" si="586"/>
        <v>12</v>
      </c>
      <c r="W612" s="37" t="e">
        <f t="shared" si="604"/>
        <v>#REF!</v>
      </c>
      <c r="X612" s="60" t="e">
        <f>#REF!</f>
        <v>#REF!</v>
      </c>
      <c r="Y612" s="37" t="e">
        <f t="shared" si="613"/>
        <v>#REF!</v>
      </c>
      <c r="Z612" s="16" t="e">
        <f t="shared" si="605"/>
        <v>#REF!</v>
      </c>
      <c r="AA612" s="36" t="e">
        <f t="shared" si="606"/>
        <v>#REF!</v>
      </c>
      <c r="AB612" s="49"/>
      <c r="AC612" s="16" t="e">
        <f t="shared" si="607"/>
        <v>#REF!</v>
      </c>
      <c r="AD612" s="3" t="e">
        <f t="shared" si="608"/>
        <v>#REF!</v>
      </c>
      <c r="AE612" s="97" t="e">
        <f t="shared" si="608"/>
        <v>#REF!</v>
      </c>
      <c r="AF612" s="97" t="e">
        <f t="shared" si="609"/>
        <v>#REF!</v>
      </c>
      <c r="AG612" s="3" t="e">
        <f t="shared" si="610"/>
        <v>#REF!</v>
      </c>
      <c r="AH612" s="16" t="e">
        <f t="shared" si="611"/>
        <v>#REF!</v>
      </c>
      <c r="AI612" s="16">
        <f t="shared" si="612"/>
        <v>200</v>
      </c>
      <c r="AK612" s="3" t="s">
        <v>40</v>
      </c>
      <c r="AL612" s="204"/>
      <c r="AM612" s="180"/>
      <c r="AN612" s="180"/>
      <c r="AO612" s="182"/>
      <c r="AQ612" s="177"/>
      <c r="AR612" s="185"/>
      <c r="AT612" s="177"/>
      <c r="AU612" s="185"/>
    </row>
    <row r="613" spans="1:47" s="12" customFormat="1" ht="13.5" hidden="1" outlineLevel="2" x14ac:dyDescent="0.15">
      <c r="A613" s="29">
        <v>13028</v>
      </c>
      <c r="B613" s="71" t="s">
        <v>694</v>
      </c>
      <c r="C613" s="73">
        <v>400</v>
      </c>
      <c r="D613" s="72">
        <v>20</v>
      </c>
      <c r="E613" s="3"/>
      <c r="F613" s="103"/>
      <c r="G613" s="104" t="s">
        <v>654</v>
      </c>
      <c r="H613" s="104" t="s">
        <v>748</v>
      </c>
      <c r="I613" s="21">
        <f t="shared" si="600"/>
        <v>17940</v>
      </c>
      <c r="J613" s="3">
        <v>23150</v>
      </c>
      <c r="K613" s="15">
        <v>0.15</v>
      </c>
      <c r="L613" s="15"/>
      <c r="M613" s="58"/>
      <c r="N613" s="58">
        <v>2.5000000000000001E-2</v>
      </c>
      <c r="O613" s="92">
        <f t="shared" si="601"/>
        <v>25.808249721293201</v>
      </c>
      <c r="P613" s="92" t="e">
        <f t="shared" si="554"/>
        <v>#REF!</v>
      </c>
      <c r="Q613" s="92" t="e">
        <f t="shared" si="555"/>
        <v>#REF!</v>
      </c>
      <c r="R613" s="92">
        <f t="shared" si="602"/>
        <v>0</v>
      </c>
      <c r="S613" s="92" t="e">
        <f t="shared" si="603"/>
        <v>#REF!</v>
      </c>
      <c r="T613" s="3" t="e">
        <f>#REF!</f>
        <v>#REF!</v>
      </c>
      <c r="U613" s="3" t="e">
        <f>#REF!*D613</f>
        <v>#REF!</v>
      </c>
      <c r="V613" s="3">
        <f t="shared" si="586"/>
        <v>24</v>
      </c>
      <c r="W613" s="37" t="e">
        <f t="shared" si="604"/>
        <v>#REF!</v>
      </c>
      <c r="X613" s="60" t="e">
        <f>#REF!</f>
        <v>#REF!</v>
      </c>
      <c r="Y613" s="37" t="e">
        <f t="shared" si="613"/>
        <v>#REF!</v>
      </c>
      <c r="Z613" s="16" t="e">
        <f t="shared" si="605"/>
        <v>#REF!</v>
      </c>
      <c r="AA613" s="36" t="e">
        <f t="shared" si="606"/>
        <v>#REF!</v>
      </c>
      <c r="AB613" s="49"/>
      <c r="AC613" s="16" t="e">
        <f t="shared" si="607"/>
        <v>#REF!</v>
      </c>
      <c r="AD613" s="3" t="e">
        <f t="shared" si="608"/>
        <v>#REF!</v>
      </c>
      <c r="AE613" s="97" t="e">
        <f t="shared" si="608"/>
        <v>#REF!</v>
      </c>
      <c r="AF613" s="97" t="e">
        <f t="shared" si="609"/>
        <v>#REF!</v>
      </c>
      <c r="AG613" s="3" t="e">
        <f t="shared" si="610"/>
        <v>#REF!</v>
      </c>
      <c r="AH613" s="16" t="e">
        <f t="shared" si="611"/>
        <v>#REF!</v>
      </c>
      <c r="AI613" s="16">
        <f t="shared" si="612"/>
        <v>400</v>
      </c>
      <c r="AK613" s="3" t="s">
        <v>40</v>
      </c>
      <c r="AL613" s="204"/>
      <c r="AM613" s="180"/>
      <c r="AN613" s="180"/>
      <c r="AO613" s="182"/>
      <c r="AQ613" s="177"/>
      <c r="AR613" s="185"/>
      <c r="AT613" s="177"/>
      <c r="AU613" s="185"/>
    </row>
    <row r="614" spans="1:47" s="12" customFormat="1" ht="13.5" hidden="1" outlineLevel="2" x14ac:dyDescent="0.15">
      <c r="A614" s="29">
        <v>13029</v>
      </c>
      <c r="B614" s="62" t="s">
        <v>695</v>
      </c>
      <c r="C614" s="73">
        <v>400</v>
      </c>
      <c r="D614" s="72">
        <v>20</v>
      </c>
      <c r="E614" s="3"/>
      <c r="F614" s="103"/>
      <c r="G614" s="104" t="s">
        <v>654</v>
      </c>
      <c r="H614" s="104" t="s">
        <v>748</v>
      </c>
      <c r="I614" s="21">
        <f t="shared" si="600"/>
        <v>17940</v>
      </c>
      <c r="J614" s="3">
        <v>23150</v>
      </c>
      <c r="K614" s="15">
        <v>0.15</v>
      </c>
      <c r="L614" s="15"/>
      <c r="M614" s="58"/>
      <c r="N614" s="58">
        <v>2.5000000000000001E-2</v>
      </c>
      <c r="O614" s="92">
        <f t="shared" si="601"/>
        <v>25.808249721293201</v>
      </c>
      <c r="P614" s="92" t="e">
        <f t="shared" si="554"/>
        <v>#REF!</v>
      </c>
      <c r="Q614" s="92" t="e">
        <f t="shared" si="555"/>
        <v>#REF!</v>
      </c>
      <c r="R614" s="92">
        <f t="shared" si="602"/>
        <v>0</v>
      </c>
      <c r="S614" s="92" t="e">
        <f t="shared" si="603"/>
        <v>#REF!</v>
      </c>
      <c r="T614" s="3" t="e">
        <f>#REF!</f>
        <v>#REF!</v>
      </c>
      <c r="U614" s="3" t="e">
        <f>#REF!*D614</f>
        <v>#REF!</v>
      </c>
      <c r="V614" s="3">
        <f t="shared" si="586"/>
        <v>24</v>
      </c>
      <c r="W614" s="37" t="e">
        <f t="shared" si="604"/>
        <v>#REF!</v>
      </c>
      <c r="X614" s="60" t="e">
        <f>#REF!</f>
        <v>#REF!</v>
      </c>
      <c r="Y614" s="37" t="e">
        <f t="shared" si="613"/>
        <v>#REF!</v>
      </c>
      <c r="Z614" s="16" t="e">
        <f t="shared" si="605"/>
        <v>#REF!</v>
      </c>
      <c r="AA614" s="36" t="e">
        <f t="shared" si="606"/>
        <v>#REF!</v>
      </c>
      <c r="AB614" s="49"/>
      <c r="AC614" s="16" t="e">
        <f t="shared" si="607"/>
        <v>#REF!</v>
      </c>
      <c r="AD614" s="3" t="e">
        <f t="shared" si="608"/>
        <v>#REF!</v>
      </c>
      <c r="AE614" s="97" t="e">
        <f t="shared" si="608"/>
        <v>#REF!</v>
      </c>
      <c r="AF614" s="97" t="e">
        <f t="shared" si="609"/>
        <v>#REF!</v>
      </c>
      <c r="AG614" s="3" t="e">
        <f t="shared" si="610"/>
        <v>#REF!</v>
      </c>
      <c r="AH614" s="16" t="e">
        <f t="shared" si="611"/>
        <v>#REF!</v>
      </c>
      <c r="AI614" s="16">
        <f t="shared" si="612"/>
        <v>400</v>
      </c>
      <c r="AK614" s="3" t="s">
        <v>40</v>
      </c>
      <c r="AL614" s="204"/>
      <c r="AM614" s="180"/>
      <c r="AN614" s="180"/>
      <c r="AO614" s="182"/>
      <c r="AQ614" s="177"/>
      <c r="AR614" s="185"/>
      <c r="AT614" s="177"/>
      <c r="AU614" s="185"/>
    </row>
    <row r="615" spans="1:47" s="12" customFormat="1" ht="13.5" hidden="1" outlineLevel="2" x14ac:dyDescent="0.15">
      <c r="A615" s="29">
        <v>13030</v>
      </c>
      <c r="B615" s="62" t="s">
        <v>696</v>
      </c>
      <c r="C615" s="73">
        <v>400</v>
      </c>
      <c r="D615" s="72">
        <v>20</v>
      </c>
      <c r="E615" s="3"/>
      <c r="F615" s="103"/>
      <c r="G615" s="104" t="s">
        <v>654</v>
      </c>
      <c r="H615" s="104" t="s">
        <v>748</v>
      </c>
      <c r="I615" s="21">
        <f t="shared" si="600"/>
        <v>17940</v>
      </c>
      <c r="J615" s="3">
        <v>23150</v>
      </c>
      <c r="K615" s="15">
        <v>0.15</v>
      </c>
      <c r="L615" s="15"/>
      <c r="M615" s="58"/>
      <c r="N615" s="58">
        <v>2.5000000000000001E-2</v>
      </c>
      <c r="O615" s="92">
        <f t="shared" si="601"/>
        <v>25.808249721293201</v>
      </c>
      <c r="P615" s="92" t="e">
        <f t="shared" si="554"/>
        <v>#REF!</v>
      </c>
      <c r="Q615" s="92" t="e">
        <f t="shared" si="555"/>
        <v>#REF!</v>
      </c>
      <c r="R615" s="92">
        <f t="shared" si="602"/>
        <v>0</v>
      </c>
      <c r="S615" s="92" t="e">
        <f t="shared" si="603"/>
        <v>#REF!</v>
      </c>
      <c r="T615" s="3" t="e">
        <f>#REF!</f>
        <v>#REF!</v>
      </c>
      <c r="U615" s="3" t="e">
        <f>#REF!*D615</f>
        <v>#REF!</v>
      </c>
      <c r="V615" s="3">
        <f t="shared" si="586"/>
        <v>24</v>
      </c>
      <c r="W615" s="37" t="e">
        <f t="shared" si="604"/>
        <v>#REF!</v>
      </c>
      <c r="X615" s="60" t="e">
        <f>#REF!</f>
        <v>#REF!</v>
      </c>
      <c r="Y615" s="37" t="e">
        <f t="shared" si="613"/>
        <v>#REF!</v>
      </c>
      <c r="Z615" s="16" t="e">
        <f t="shared" si="605"/>
        <v>#REF!</v>
      </c>
      <c r="AA615" s="36" t="e">
        <f t="shared" si="606"/>
        <v>#REF!</v>
      </c>
      <c r="AB615" s="49"/>
      <c r="AC615" s="16" t="e">
        <f t="shared" si="607"/>
        <v>#REF!</v>
      </c>
      <c r="AD615" s="3" t="e">
        <f t="shared" si="608"/>
        <v>#REF!</v>
      </c>
      <c r="AE615" s="97" t="e">
        <f t="shared" si="608"/>
        <v>#REF!</v>
      </c>
      <c r="AF615" s="97" t="e">
        <f t="shared" si="609"/>
        <v>#REF!</v>
      </c>
      <c r="AG615" s="3" t="e">
        <f t="shared" si="610"/>
        <v>#REF!</v>
      </c>
      <c r="AH615" s="16" t="e">
        <f t="shared" si="611"/>
        <v>#REF!</v>
      </c>
      <c r="AI615" s="16">
        <f t="shared" si="612"/>
        <v>400</v>
      </c>
      <c r="AK615" s="3" t="s">
        <v>40</v>
      </c>
      <c r="AL615" s="204"/>
      <c r="AM615" s="180"/>
      <c r="AN615" s="180"/>
      <c r="AO615" s="182"/>
      <c r="AQ615" s="177"/>
      <c r="AR615" s="185"/>
      <c r="AT615" s="177"/>
      <c r="AU615" s="185"/>
    </row>
    <row r="616" spans="1:47" s="12" customFormat="1" ht="13.5" hidden="1" outlineLevel="2" x14ac:dyDescent="0.15">
      <c r="A616" s="29">
        <v>13031</v>
      </c>
      <c r="B616" s="71" t="s">
        <v>697</v>
      </c>
      <c r="C616" s="73">
        <v>250</v>
      </c>
      <c r="D616" s="72">
        <v>40</v>
      </c>
      <c r="E616" s="3"/>
      <c r="F616" s="103"/>
      <c r="G616" s="104" t="s">
        <v>654</v>
      </c>
      <c r="H616" s="104" t="s">
        <v>750</v>
      </c>
      <c r="I616" s="21">
        <f t="shared" si="600"/>
        <v>17940</v>
      </c>
      <c r="J616" s="3">
        <v>21000</v>
      </c>
      <c r="K616" s="15">
        <v>0.15</v>
      </c>
      <c r="L616" s="15"/>
      <c r="M616" s="58">
        <v>0</v>
      </c>
      <c r="N616" s="58">
        <v>2.5000000000000001E-2</v>
      </c>
      <c r="O616" s="92">
        <f t="shared" si="601"/>
        <v>46.822742474916396</v>
      </c>
      <c r="P616" s="92" t="e">
        <f t="shared" si="554"/>
        <v>#REF!</v>
      </c>
      <c r="Q616" s="92" t="e">
        <f t="shared" si="555"/>
        <v>#REF!</v>
      </c>
      <c r="R616" s="92">
        <f t="shared" si="602"/>
        <v>0</v>
      </c>
      <c r="S616" s="92" t="e">
        <f t="shared" si="603"/>
        <v>#REF!</v>
      </c>
      <c r="T616" s="60" t="e">
        <f>#REF!</f>
        <v>#REF!</v>
      </c>
      <c r="U616" s="3" t="e">
        <f>#REF!*D616</f>
        <v>#REF!</v>
      </c>
      <c r="V616" s="3">
        <f t="shared" si="586"/>
        <v>15</v>
      </c>
      <c r="W616" s="37" t="e">
        <f t="shared" si="604"/>
        <v>#REF!</v>
      </c>
      <c r="X616" s="60" t="e">
        <f>#REF!</f>
        <v>#REF!</v>
      </c>
      <c r="Y616" s="37" t="e">
        <f t="shared" si="613"/>
        <v>#REF!</v>
      </c>
      <c r="Z616" s="16" t="e">
        <f t="shared" si="605"/>
        <v>#REF!</v>
      </c>
      <c r="AA616" s="36" t="e">
        <f t="shared" si="606"/>
        <v>#REF!</v>
      </c>
      <c r="AB616" s="49"/>
      <c r="AC616" s="16" t="e">
        <f t="shared" si="607"/>
        <v>#REF!</v>
      </c>
      <c r="AD616" s="3" t="e">
        <f t="shared" si="608"/>
        <v>#REF!</v>
      </c>
      <c r="AE616" s="97" t="e">
        <f t="shared" si="608"/>
        <v>#REF!</v>
      </c>
      <c r="AF616" s="97" t="e">
        <f t="shared" si="609"/>
        <v>#REF!</v>
      </c>
      <c r="AG616" s="3" t="e">
        <f t="shared" si="610"/>
        <v>#REF!</v>
      </c>
      <c r="AH616" s="16" t="e">
        <f t="shared" si="611"/>
        <v>#REF!</v>
      </c>
      <c r="AI616" s="16">
        <f t="shared" si="612"/>
        <v>250</v>
      </c>
      <c r="AK616" s="3" t="s">
        <v>40</v>
      </c>
      <c r="AL616" s="204"/>
      <c r="AM616" s="180"/>
      <c r="AN616" s="180"/>
      <c r="AO616" s="182"/>
      <c r="AQ616" s="177"/>
      <c r="AR616" s="185"/>
      <c r="AT616" s="177"/>
      <c r="AU616" s="185"/>
    </row>
    <row r="617" spans="1:47" s="12" customFormat="1" ht="13.5" hidden="1" outlineLevel="2" x14ac:dyDescent="0.15">
      <c r="A617" s="29">
        <v>13032</v>
      </c>
      <c r="B617" s="71" t="s">
        <v>698</v>
      </c>
      <c r="C617" s="73">
        <v>600</v>
      </c>
      <c r="D617" s="72">
        <v>30</v>
      </c>
      <c r="E617" s="3"/>
      <c r="F617" s="103"/>
      <c r="G617" s="104" t="s">
        <v>654</v>
      </c>
      <c r="H617" s="104" t="s">
        <v>750</v>
      </c>
      <c r="I617" s="21">
        <f t="shared" si="600"/>
        <v>17940</v>
      </c>
      <c r="J617" s="3">
        <v>21000</v>
      </c>
      <c r="K617" s="15">
        <v>0.15</v>
      </c>
      <c r="L617" s="15"/>
      <c r="M617" s="58">
        <v>0</v>
      </c>
      <c r="N617" s="58">
        <v>2.5000000000000001E-2</v>
      </c>
      <c r="O617" s="92">
        <f t="shared" si="601"/>
        <v>35.117056856187297</v>
      </c>
      <c r="P617" s="92" t="e">
        <f t="shared" si="554"/>
        <v>#REF!</v>
      </c>
      <c r="Q617" s="92" t="e">
        <f t="shared" si="555"/>
        <v>#REF!</v>
      </c>
      <c r="R617" s="92">
        <f t="shared" si="602"/>
        <v>0</v>
      </c>
      <c r="S617" s="92" t="e">
        <f t="shared" si="603"/>
        <v>#REF!</v>
      </c>
      <c r="T617" s="60" t="e">
        <f>#REF!</f>
        <v>#REF!</v>
      </c>
      <c r="U617" s="3" t="e">
        <f>#REF!*D617</f>
        <v>#REF!</v>
      </c>
      <c r="V617" s="3">
        <f t="shared" si="586"/>
        <v>36</v>
      </c>
      <c r="W617" s="37" t="e">
        <f t="shared" si="604"/>
        <v>#REF!</v>
      </c>
      <c r="X617" s="60" t="e">
        <f>#REF!</f>
        <v>#REF!</v>
      </c>
      <c r="Y617" s="37" t="e">
        <f t="shared" si="613"/>
        <v>#REF!</v>
      </c>
      <c r="Z617" s="16" t="e">
        <f t="shared" si="605"/>
        <v>#REF!</v>
      </c>
      <c r="AA617" s="36" t="e">
        <f t="shared" si="606"/>
        <v>#REF!</v>
      </c>
      <c r="AB617" s="49"/>
      <c r="AC617" s="16" t="e">
        <f t="shared" si="607"/>
        <v>#REF!</v>
      </c>
      <c r="AD617" s="3" t="e">
        <f t="shared" si="608"/>
        <v>#REF!</v>
      </c>
      <c r="AE617" s="97" t="e">
        <f t="shared" si="608"/>
        <v>#REF!</v>
      </c>
      <c r="AF617" s="97" t="e">
        <f t="shared" si="609"/>
        <v>#REF!</v>
      </c>
      <c r="AG617" s="3" t="e">
        <f t="shared" si="610"/>
        <v>#REF!</v>
      </c>
      <c r="AH617" s="16" t="e">
        <f t="shared" si="611"/>
        <v>#REF!</v>
      </c>
      <c r="AI617" s="16">
        <f t="shared" si="612"/>
        <v>600</v>
      </c>
      <c r="AK617" s="3" t="s">
        <v>40</v>
      </c>
      <c r="AL617" s="204"/>
      <c r="AM617" s="180"/>
      <c r="AN617" s="180"/>
      <c r="AO617" s="182"/>
      <c r="AQ617" s="177"/>
      <c r="AR617" s="185"/>
      <c r="AT617" s="177"/>
      <c r="AU617" s="185"/>
    </row>
    <row r="618" spans="1:47" s="12" customFormat="1" ht="13.5" hidden="1" outlineLevel="2" x14ac:dyDescent="0.15">
      <c r="A618" s="29">
        <v>13033</v>
      </c>
      <c r="B618" s="71" t="s">
        <v>699</v>
      </c>
      <c r="C618" s="73">
        <v>700</v>
      </c>
      <c r="D618" s="72">
        <v>30</v>
      </c>
      <c r="E618" s="3"/>
      <c r="F618" s="103"/>
      <c r="G618" s="104" t="s">
        <v>654</v>
      </c>
      <c r="H618" s="104" t="s">
        <v>750</v>
      </c>
      <c r="I618" s="21">
        <f t="shared" si="600"/>
        <v>17940</v>
      </c>
      <c r="J618" s="3">
        <v>21000</v>
      </c>
      <c r="K618" s="15">
        <v>0.15</v>
      </c>
      <c r="L618" s="15"/>
      <c r="M618" s="58">
        <v>0</v>
      </c>
      <c r="N618" s="58">
        <v>2.5000000000000001E-2</v>
      </c>
      <c r="O618" s="92">
        <f t="shared" si="601"/>
        <v>35.117056856187297</v>
      </c>
      <c r="P618" s="92" t="e">
        <f t="shared" si="554"/>
        <v>#REF!</v>
      </c>
      <c r="Q618" s="92" t="e">
        <f t="shared" si="555"/>
        <v>#REF!</v>
      </c>
      <c r="R618" s="92">
        <f t="shared" si="602"/>
        <v>0</v>
      </c>
      <c r="S618" s="92" t="e">
        <f t="shared" si="603"/>
        <v>#REF!</v>
      </c>
      <c r="T618" s="3" t="e">
        <f>#REF!</f>
        <v>#REF!</v>
      </c>
      <c r="U618" s="3" t="e">
        <f>#REF!*D618</f>
        <v>#REF!</v>
      </c>
      <c r="V618" s="3">
        <f t="shared" si="586"/>
        <v>42</v>
      </c>
      <c r="W618" s="37" t="e">
        <f t="shared" si="604"/>
        <v>#REF!</v>
      </c>
      <c r="X618" s="60" t="e">
        <f>#REF!</f>
        <v>#REF!</v>
      </c>
      <c r="Y618" s="37" t="e">
        <f t="shared" si="613"/>
        <v>#REF!</v>
      </c>
      <c r="Z618" s="16" t="e">
        <f t="shared" si="605"/>
        <v>#REF!</v>
      </c>
      <c r="AA618" s="36" t="e">
        <f t="shared" si="606"/>
        <v>#REF!</v>
      </c>
      <c r="AB618" s="49"/>
      <c r="AC618" s="16" t="e">
        <f t="shared" si="607"/>
        <v>#REF!</v>
      </c>
      <c r="AD618" s="3" t="e">
        <f t="shared" si="608"/>
        <v>#REF!</v>
      </c>
      <c r="AE618" s="97" t="e">
        <f t="shared" si="608"/>
        <v>#REF!</v>
      </c>
      <c r="AF618" s="97" t="e">
        <f t="shared" si="609"/>
        <v>#REF!</v>
      </c>
      <c r="AG618" s="3" t="e">
        <f t="shared" si="610"/>
        <v>#REF!</v>
      </c>
      <c r="AH618" s="16" t="e">
        <f t="shared" si="611"/>
        <v>#REF!</v>
      </c>
      <c r="AI618" s="16">
        <f t="shared" si="612"/>
        <v>700</v>
      </c>
      <c r="AK618" s="3" t="s">
        <v>40</v>
      </c>
      <c r="AL618" s="204"/>
      <c r="AM618" s="180"/>
      <c r="AN618" s="180"/>
      <c r="AO618" s="182"/>
      <c r="AQ618" s="177"/>
      <c r="AR618" s="185"/>
      <c r="AT618" s="177"/>
      <c r="AU618" s="185"/>
    </row>
    <row r="619" spans="1:47" s="12" customFormat="1" ht="13.5" hidden="1" outlineLevel="2" x14ac:dyDescent="0.15">
      <c r="A619" s="29">
        <v>13034</v>
      </c>
      <c r="B619" s="71" t="s">
        <v>700</v>
      </c>
      <c r="C619" s="73">
        <v>500</v>
      </c>
      <c r="D619" s="72">
        <v>60</v>
      </c>
      <c r="E619" s="3"/>
      <c r="F619" s="103"/>
      <c r="G619" s="104" t="s">
        <v>654</v>
      </c>
      <c r="H619" s="104" t="s">
        <v>750</v>
      </c>
      <c r="I619" s="21">
        <f t="shared" si="600"/>
        <v>17940</v>
      </c>
      <c r="J619" s="3">
        <v>21000</v>
      </c>
      <c r="K619" s="15">
        <v>0.15</v>
      </c>
      <c r="L619" s="15"/>
      <c r="M619" s="58">
        <v>0</v>
      </c>
      <c r="N619" s="58">
        <v>2.5000000000000001E-2</v>
      </c>
      <c r="O619" s="92">
        <f t="shared" si="601"/>
        <v>70.234113712374594</v>
      </c>
      <c r="P619" s="92" t="e">
        <f t="shared" si="554"/>
        <v>#REF!</v>
      </c>
      <c r="Q619" s="92" t="e">
        <f t="shared" si="555"/>
        <v>#REF!</v>
      </c>
      <c r="R619" s="92">
        <f t="shared" si="602"/>
        <v>0</v>
      </c>
      <c r="S619" s="92" t="e">
        <f t="shared" si="603"/>
        <v>#REF!</v>
      </c>
      <c r="T619" s="60" t="e">
        <f>#REF!</f>
        <v>#REF!</v>
      </c>
      <c r="U619" s="3" t="e">
        <f>#REF!*D619</f>
        <v>#REF!</v>
      </c>
      <c r="V619" s="3">
        <f t="shared" si="586"/>
        <v>30</v>
      </c>
      <c r="W619" s="37" t="e">
        <f t="shared" si="604"/>
        <v>#REF!</v>
      </c>
      <c r="X619" s="60" t="e">
        <f>#REF!</f>
        <v>#REF!</v>
      </c>
      <c r="Y619" s="37" t="e">
        <f t="shared" si="613"/>
        <v>#REF!</v>
      </c>
      <c r="Z619" s="16" t="e">
        <f t="shared" si="605"/>
        <v>#REF!</v>
      </c>
      <c r="AA619" s="36" t="e">
        <f t="shared" si="606"/>
        <v>#REF!</v>
      </c>
      <c r="AB619" s="49"/>
      <c r="AC619" s="16" t="e">
        <f t="shared" si="607"/>
        <v>#REF!</v>
      </c>
      <c r="AD619" s="3" t="e">
        <f t="shared" si="608"/>
        <v>#REF!</v>
      </c>
      <c r="AE619" s="97" t="e">
        <f t="shared" si="608"/>
        <v>#REF!</v>
      </c>
      <c r="AF619" s="97" t="e">
        <f t="shared" si="609"/>
        <v>#REF!</v>
      </c>
      <c r="AG619" s="3" t="e">
        <f t="shared" si="610"/>
        <v>#REF!</v>
      </c>
      <c r="AH619" s="16" t="e">
        <f t="shared" si="611"/>
        <v>#REF!</v>
      </c>
      <c r="AI619" s="16">
        <f t="shared" si="612"/>
        <v>500</v>
      </c>
      <c r="AK619" s="3" t="s">
        <v>40</v>
      </c>
      <c r="AL619" s="204"/>
      <c r="AM619" s="180"/>
      <c r="AN619" s="180"/>
      <c r="AO619" s="182"/>
      <c r="AQ619" s="177"/>
      <c r="AR619" s="185"/>
      <c r="AT619" s="177"/>
      <c r="AU619" s="185"/>
    </row>
    <row r="620" spans="1:47" s="12" customFormat="1" ht="13.5" hidden="1" outlineLevel="2" x14ac:dyDescent="0.15">
      <c r="A620" s="29">
        <v>13035</v>
      </c>
      <c r="B620" s="71" t="s">
        <v>701</v>
      </c>
      <c r="C620" s="73">
        <v>500</v>
      </c>
      <c r="D620" s="72">
        <v>60</v>
      </c>
      <c r="E620" s="3"/>
      <c r="F620" s="103"/>
      <c r="G620" s="104" t="s">
        <v>654</v>
      </c>
      <c r="H620" s="104" t="s">
        <v>750</v>
      </c>
      <c r="I620" s="21">
        <f t="shared" si="600"/>
        <v>17940</v>
      </c>
      <c r="J620" s="3">
        <v>21000</v>
      </c>
      <c r="K620" s="15">
        <v>0.15</v>
      </c>
      <c r="L620" s="15"/>
      <c r="M620" s="58">
        <v>0</v>
      </c>
      <c r="N620" s="58">
        <v>2.5000000000000001E-2</v>
      </c>
      <c r="O620" s="92">
        <f t="shared" si="601"/>
        <v>70.234113712374594</v>
      </c>
      <c r="P620" s="92" t="e">
        <f t="shared" si="554"/>
        <v>#REF!</v>
      </c>
      <c r="Q620" s="92" t="e">
        <f t="shared" si="555"/>
        <v>#REF!</v>
      </c>
      <c r="R620" s="92">
        <f t="shared" si="602"/>
        <v>0</v>
      </c>
      <c r="S620" s="92" t="e">
        <f t="shared" si="603"/>
        <v>#REF!</v>
      </c>
      <c r="T620" s="60" t="e">
        <f>#REF!</f>
        <v>#REF!</v>
      </c>
      <c r="U620" s="3" t="e">
        <f>#REF!*D620</f>
        <v>#REF!</v>
      </c>
      <c r="V620" s="3">
        <f t="shared" si="586"/>
        <v>30</v>
      </c>
      <c r="W620" s="37" t="e">
        <f t="shared" si="604"/>
        <v>#REF!</v>
      </c>
      <c r="X620" s="60" t="e">
        <f>#REF!</f>
        <v>#REF!</v>
      </c>
      <c r="Y620" s="37" t="e">
        <f t="shared" si="613"/>
        <v>#REF!</v>
      </c>
      <c r="Z620" s="16" t="e">
        <f t="shared" si="605"/>
        <v>#REF!</v>
      </c>
      <c r="AA620" s="36" t="e">
        <f t="shared" si="606"/>
        <v>#REF!</v>
      </c>
      <c r="AB620" s="49"/>
      <c r="AC620" s="16" t="e">
        <f t="shared" si="607"/>
        <v>#REF!</v>
      </c>
      <c r="AD620" s="3" t="e">
        <f t="shared" ref="AD620:AE651" si="614">T620</f>
        <v>#REF!</v>
      </c>
      <c r="AE620" s="97" t="e">
        <f t="shared" si="614"/>
        <v>#REF!</v>
      </c>
      <c r="AF620" s="97" t="e">
        <f t="shared" si="609"/>
        <v>#REF!</v>
      </c>
      <c r="AG620" s="3" t="e">
        <f t="shared" si="610"/>
        <v>#REF!</v>
      </c>
      <c r="AH620" s="16" t="e">
        <f t="shared" si="611"/>
        <v>#REF!</v>
      </c>
      <c r="AI620" s="16">
        <f t="shared" si="612"/>
        <v>500</v>
      </c>
      <c r="AK620" s="3" t="s">
        <v>40</v>
      </c>
      <c r="AL620" s="204"/>
      <c r="AM620" s="180"/>
      <c r="AN620" s="180"/>
      <c r="AO620" s="182"/>
      <c r="AQ620" s="177"/>
      <c r="AR620" s="185"/>
      <c r="AT620" s="177"/>
      <c r="AU620" s="185"/>
    </row>
    <row r="621" spans="1:47" s="12" customFormat="1" ht="13.5" hidden="1" outlineLevel="2" x14ac:dyDescent="0.15">
      <c r="A621" s="29">
        <v>13036</v>
      </c>
      <c r="B621" s="71" t="s">
        <v>702</v>
      </c>
      <c r="C621" s="73">
        <v>1000</v>
      </c>
      <c r="D621" s="72">
        <v>30</v>
      </c>
      <c r="E621" s="3"/>
      <c r="F621" s="103"/>
      <c r="G621" s="104" t="s">
        <v>654</v>
      </c>
      <c r="H621" s="104" t="s">
        <v>751</v>
      </c>
      <c r="I621" s="21">
        <f t="shared" si="600"/>
        <v>17940</v>
      </c>
      <c r="J621" s="3">
        <v>21000</v>
      </c>
      <c r="K621" s="15">
        <v>0.15</v>
      </c>
      <c r="L621" s="15"/>
      <c r="M621" s="58">
        <v>0</v>
      </c>
      <c r="N621" s="58">
        <v>2.5000000000000001E-2</v>
      </c>
      <c r="O621" s="92">
        <f t="shared" si="601"/>
        <v>35.117056856187297</v>
      </c>
      <c r="P621" s="92" t="e">
        <f t="shared" si="554"/>
        <v>#REF!</v>
      </c>
      <c r="Q621" s="92" t="e">
        <f t="shared" si="555"/>
        <v>#REF!</v>
      </c>
      <c r="R621" s="92">
        <f t="shared" si="602"/>
        <v>0</v>
      </c>
      <c r="S621" s="92" t="e">
        <f t="shared" si="603"/>
        <v>#REF!</v>
      </c>
      <c r="T621" s="3" t="e">
        <f>#REF!</f>
        <v>#REF!</v>
      </c>
      <c r="U621" s="3" t="e">
        <f>#REF!*D621</f>
        <v>#REF!</v>
      </c>
      <c r="V621" s="3">
        <f t="shared" si="586"/>
        <v>60</v>
      </c>
      <c r="W621" s="37" t="e">
        <f t="shared" si="604"/>
        <v>#REF!</v>
      </c>
      <c r="X621" s="60" t="e">
        <f>#REF!</f>
        <v>#REF!</v>
      </c>
      <c r="Y621" s="37" t="e">
        <f t="shared" si="613"/>
        <v>#REF!</v>
      </c>
      <c r="Z621" s="16" t="e">
        <f t="shared" si="605"/>
        <v>#REF!</v>
      </c>
      <c r="AA621" s="36" t="e">
        <f t="shared" si="606"/>
        <v>#REF!</v>
      </c>
      <c r="AB621" s="49"/>
      <c r="AC621" s="16" t="e">
        <f t="shared" si="607"/>
        <v>#REF!</v>
      </c>
      <c r="AD621" s="3" t="e">
        <f t="shared" si="614"/>
        <v>#REF!</v>
      </c>
      <c r="AE621" s="97" t="e">
        <f t="shared" si="614"/>
        <v>#REF!</v>
      </c>
      <c r="AF621" s="97" t="e">
        <f t="shared" si="609"/>
        <v>#REF!</v>
      </c>
      <c r="AG621" s="3" t="e">
        <f t="shared" si="610"/>
        <v>#REF!</v>
      </c>
      <c r="AH621" s="16" t="e">
        <f t="shared" si="611"/>
        <v>#REF!</v>
      </c>
      <c r="AI621" s="16">
        <f t="shared" si="612"/>
        <v>1000</v>
      </c>
      <c r="AK621" s="3" t="s">
        <v>40</v>
      </c>
      <c r="AL621" s="204"/>
      <c r="AM621" s="180"/>
      <c r="AN621" s="180"/>
      <c r="AO621" s="182"/>
      <c r="AQ621" s="177"/>
      <c r="AR621" s="185"/>
      <c r="AT621" s="177"/>
      <c r="AU621" s="185"/>
    </row>
    <row r="622" spans="1:47" s="12" customFormat="1" ht="13.5" hidden="1" outlineLevel="2" x14ac:dyDescent="0.15">
      <c r="A622" s="29">
        <v>13037</v>
      </c>
      <c r="B622" s="71" t="s">
        <v>703</v>
      </c>
      <c r="C622" s="73">
        <v>700</v>
      </c>
      <c r="D622" s="72">
        <v>20</v>
      </c>
      <c r="E622" s="3"/>
      <c r="F622" s="103"/>
      <c r="G622" s="104" t="s">
        <v>654</v>
      </c>
      <c r="H622" s="104" t="s">
        <v>751</v>
      </c>
      <c r="I622" s="21">
        <f t="shared" si="600"/>
        <v>17940</v>
      </c>
      <c r="J622" s="3">
        <v>21000</v>
      </c>
      <c r="K622" s="15">
        <v>0.15</v>
      </c>
      <c r="L622" s="15"/>
      <c r="M622" s="58">
        <v>0</v>
      </c>
      <c r="N622" s="58">
        <v>2.5000000000000001E-2</v>
      </c>
      <c r="O622" s="92">
        <f t="shared" si="601"/>
        <v>23.411371237458198</v>
      </c>
      <c r="P622" s="92" t="e">
        <f t="shared" si="554"/>
        <v>#REF!</v>
      </c>
      <c r="Q622" s="92" t="e">
        <f t="shared" si="555"/>
        <v>#REF!</v>
      </c>
      <c r="R622" s="92">
        <f t="shared" si="602"/>
        <v>0</v>
      </c>
      <c r="S622" s="92" t="e">
        <f t="shared" si="603"/>
        <v>#REF!</v>
      </c>
      <c r="T622" s="3" t="e">
        <f>#REF!</f>
        <v>#REF!</v>
      </c>
      <c r="U622" s="3" t="e">
        <f>#REF!*D622</f>
        <v>#REF!</v>
      </c>
      <c r="V622" s="3">
        <f t="shared" si="586"/>
        <v>42</v>
      </c>
      <c r="W622" s="37" t="e">
        <f t="shared" si="604"/>
        <v>#REF!</v>
      </c>
      <c r="X622" s="60" t="e">
        <f>#REF!</f>
        <v>#REF!</v>
      </c>
      <c r="Y622" s="37" t="e">
        <f t="shared" si="613"/>
        <v>#REF!</v>
      </c>
      <c r="Z622" s="16" t="e">
        <f t="shared" si="605"/>
        <v>#REF!</v>
      </c>
      <c r="AA622" s="36" t="e">
        <f t="shared" si="606"/>
        <v>#REF!</v>
      </c>
      <c r="AB622" s="49"/>
      <c r="AC622" s="16" t="e">
        <f t="shared" si="607"/>
        <v>#REF!</v>
      </c>
      <c r="AD622" s="3" t="e">
        <f t="shared" si="614"/>
        <v>#REF!</v>
      </c>
      <c r="AE622" s="97" t="e">
        <f t="shared" si="614"/>
        <v>#REF!</v>
      </c>
      <c r="AF622" s="97" t="e">
        <f t="shared" si="609"/>
        <v>#REF!</v>
      </c>
      <c r="AG622" s="3" t="e">
        <f t="shared" si="610"/>
        <v>#REF!</v>
      </c>
      <c r="AH622" s="16" t="e">
        <f t="shared" si="611"/>
        <v>#REF!</v>
      </c>
      <c r="AI622" s="16">
        <f t="shared" si="612"/>
        <v>700</v>
      </c>
      <c r="AK622" s="3" t="s">
        <v>40</v>
      </c>
      <c r="AL622" s="204"/>
      <c r="AM622" s="180"/>
      <c r="AN622" s="180"/>
      <c r="AO622" s="182"/>
      <c r="AQ622" s="177"/>
      <c r="AR622" s="185"/>
      <c r="AT622" s="177"/>
      <c r="AU622" s="185"/>
    </row>
    <row r="623" spans="1:47" s="12" customFormat="1" ht="13.5" hidden="1" outlineLevel="2" x14ac:dyDescent="0.15">
      <c r="A623" s="29">
        <v>13038</v>
      </c>
      <c r="B623" s="71" t="s">
        <v>704</v>
      </c>
      <c r="C623" s="73">
        <v>500</v>
      </c>
      <c r="D623" s="72">
        <v>20</v>
      </c>
      <c r="E623" s="3"/>
      <c r="F623" s="103"/>
      <c r="G623" s="104" t="s">
        <v>654</v>
      </c>
      <c r="H623" s="104" t="s">
        <v>751</v>
      </c>
      <c r="I623" s="21">
        <f t="shared" si="600"/>
        <v>17940</v>
      </c>
      <c r="J623" s="3">
        <v>21000</v>
      </c>
      <c r="K623" s="15">
        <v>0.15</v>
      </c>
      <c r="L623" s="15"/>
      <c r="M623" s="58">
        <v>0</v>
      </c>
      <c r="N623" s="58">
        <v>2.5000000000000001E-2</v>
      </c>
      <c r="O623" s="92">
        <f t="shared" si="601"/>
        <v>23.411371237458198</v>
      </c>
      <c r="P623" s="92" t="e">
        <f t="shared" si="554"/>
        <v>#REF!</v>
      </c>
      <c r="Q623" s="92" t="e">
        <f t="shared" si="555"/>
        <v>#REF!</v>
      </c>
      <c r="R623" s="92">
        <f t="shared" si="602"/>
        <v>0</v>
      </c>
      <c r="S623" s="92" t="e">
        <f t="shared" si="603"/>
        <v>#REF!</v>
      </c>
      <c r="T623" s="3" t="e">
        <f>#REF!</f>
        <v>#REF!</v>
      </c>
      <c r="U623" s="3" t="e">
        <f>#REF!*D623</f>
        <v>#REF!</v>
      </c>
      <c r="V623" s="3">
        <f t="shared" si="586"/>
        <v>30</v>
      </c>
      <c r="W623" s="37" t="e">
        <f t="shared" si="604"/>
        <v>#REF!</v>
      </c>
      <c r="X623" s="60" t="e">
        <f>#REF!</f>
        <v>#REF!</v>
      </c>
      <c r="Y623" s="37" t="e">
        <f t="shared" si="613"/>
        <v>#REF!</v>
      </c>
      <c r="Z623" s="16" t="e">
        <f t="shared" si="605"/>
        <v>#REF!</v>
      </c>
      <c r="AA623" s="36" t="e">
        <f t="shared" si="606"/>
        <v>#REF!</v>
      </c>
      <c r="AB623" s="49"/>
      <c r="AC623" s="16" t="e">
        <f t="shared" si="607"/>
        <v>#REF!</v>
      </c>
      <c r="AD623" s="3" t="e">
        <f t="shared" si="614"/>
        <v>#REF!</v>
      </c>
      <c r="AE623" s="97" t="e">
        <f t="shared" si="614"/>
        <v>#REF!</v>
      </c>
      <c r="AF623" s="97" t="e">
        <f t="shared" si="609"/>
        <v>#REF!</v>
      </c>
      <c r="AG623" s="3" t="e">
        <f t="shared" si="610"/>
        <v>#REF!</v>
      </c>
      <c r="AH623" s="16" t="e">
        <f t="shared" si="611"/>
        <v>#REF!</v>
      </c>
      <c r="AI623" s="16">
        <f t="shared" si="612"/>
        <v>500</v>
      </c>
      <c r="AK623" s="3" t="s">
        <v>40</v>
      </c>
      <c r="AL623" s="204"/>
      <c r="AM623" s="180"/>
      <c r="AN623" s="180"/>
      <c r="AO623" s="182"/>
      <c r="AQ623" s="177"/>
      <c r="AR623" s="185"/>
      <c r="AT623" s="177"/>
      <c r="AU623" s="185"/>
    </row>
    <row r="624" spans="1:47" s="12" customFormat="1" ht="13.5" hidden="1" outlineLevel="2" x14ac:dyDescent="0.15">
      <c r="A624" s="29">
        <v>13039</v>
      </c>
      <c r="B624" s="71" t="s">
        <v>705</v>
      </c>
      <c r="C624" s="73">
        <v>560</v>
      </c>
      <c r="D624" s="72">
        <v>30</v>
      </c>
      <c r="E624" s="3"/>
      <c r="F624" s="103"/>
      <c r="G624" s="104" t="s">
        <v>654</v>
      </c>
      <c r="H624" s="104" t="s">
        <v>748</v>
      </c>
      <c r="I624" s="21">
        <f t="shared" si="600"/>
        <v>17940</v>
      </c>
      <c r="J624" s="3">
        <v>23150</v>
      </c>
      <c r="K624" s="15">
        <v>0.15</v>
      </c>
      <c r="L624" s="15"/>
      <c r="M624" s="58"/>
      <c r="N624" s="58">
        <v>2.5000000000000001E-2</v>
      </c>
      <c r="O624" s="92">
        <f t="shared" si="601"/>
        <v>38.712374581939798</v>
      </c>
      <c r="P624" s="92" t="e">
        <f t="shared" si="554"/>
        <v>#REF!</v>
      </c>
      <c r="Q624" s="92" t="e">
        <f t="shared" si="555"/>
        <v>#REF!</v>
      </c>
      <c r="R624" s="92">
        <f t="shared" si="602"/>
        <v>0</v>
      </c>
      <c r="S624" s="92" t="e">
        <f t="shared" si="603"/>
        <v>#REF!</v>
      </c>
      <c r="T624" s="3" t="e">
        <f>#REF!</f>
        <v>#REF!</v>
      </c>
      <c r="U624" s="3" t="e">
        <f>#REF!*D624</f>
        <v>#REF!</v>
      </c>
      <c r="V624" s="3">
        <f t="shared" si="586"/>
        <v>33.6</v>
      </c>
      <c r="W624" s="37" t="e">
        <f t="shared" si="604"/>
        <v>#REF!</v>
      </c>
      <c r="X624" s="60" t="e">
        <f>#REF!</f>
        <v>#REF!</v>
      </c>
      <c r="Y624" s="37" t="e">
        <f t="shared" si="613"/>
        <v>#REF!</v>
      </c>
      <c r="Z624" s="16" t="e">
        <f t="shared" si="605"/>
        <v>#REF!</v>
      </c>
      <c r="AA624" s="36" t="e">
        <f t="shared" si="606"/>
        <v>#REF!</v>
      </c>
      <c r="AB624" s="49"/>
      <c r="AC624" s="16" t="e">
        <f t="shared" si="607"/>
        <v>#REF!</v>
      </c>
      <c r="AD624" s="3" t="e">
        <f t="shared" si="614"/>
        <v>#REF!</v>
      </c>
      <c r="AE624" s="97" t="e">
        <f t="shared" si="614"/>
        <v>#REF!</v>
      </c>
      <c r="AF624" s="97" t="e">
        <f t="shared" si="609"/>
        <v>#REF!</v>
      </c>
      <c r="AG624" s="3" t="e">
        <f t="shared" si="610"/>
        <v>#REF!</v>
      </c>
      <c r="AH624" s="16" t="e">
        <f t="shared" si="611"/>
        <v>#REF!</v>
      </c>
      <c r="AI624" s="16">
        <f t="shared" si="612"/>
        <v>560</v>
      </c>
      <c r="AK624" s="3" t="s">
        <v>40</v>
      </c>
      <c r="AL624" s="204"/>
      <c r="AM624" s="180"/>
      <c r="AN624" s="180"/>
      <c r="AO624" s="182"/>
      <c r="AQ624" s="177"/>
      <c r="AR624" s="185"/>
      <c r="AT624" s="177"/>
      <c r="AU624" s="185"/>
    </row>
    <row r="625" spans="1:47" s="12" customFormat="1" ht="25.5" hidden="1" outlineLevel="2" x14ac:dyDescent="0.15">
      <c r="A625" s="29">
        <v>13040</v>
      </c>
      <c r="B625" s="71" t="s">
        <v>706</v>
      </c>
      <c r="C625" s="73">
        <v>780</v>
      </c>
      <c r="D625" s="72">
        <v>40</v>
      </c>
      <c r="E625" s="3"/>
      <c r="F625" s="103"/>
      <c r="G625" s="104" t="s">
        <v>654</v>
      </c>
      <c r="H625" s="104" t="s">
        <v>748</v>
      </c>
      <c r="I625" s="21">
        <f t="shared" si="600"/>
        <v>17940</v>
      </c>
      <c r="J625" s="3">
        <v>23150</v>
      </c>
      <c r="K625" s="15">
        <v>0.15</v>
      </c>
      <c r="L625" s="15"/>
      <c r="M625" s="58"/>
      <c r="N625" s="58">
        <v>2.5000000000000001E-2</v>
      </c>
      <c r="O625" s="92">
        <f t="shared" si="601"/>
        <v>51.616499442586402</v>
      </c>
      <c r="P625" s="92" t="e">
        <f t="shared" si="554"/>
        <v>#REF!</v>
      </c>
      <c r="Q625" s="92" t="e">
        <f t="shared" si="555"/>
        <v>#REF!</v>
      </c>
      <c r="R625" s="92">
        <f t="shared" si="602"/>
        <v>0</v>
      </c>
      <c r="S625" s="92" t="e">
        <f t="shared" si="603"/>
        <v>#REF!</v>
      </c>
      <c r="T625" s="3" t="e">
        <f>#REF!</f>
        <v>#REF!</v>
      </c>
      <c r="U625" s="3" t="e">
        <f>#REF!*D625</f>
        <v>#REF!</v>
      </c>
      <c r="V625" s="3">
        <f t="shared" si="586"/>
        <v>46.8</v>
      </c>
      <c r="W625" s="37" t="e">
        <f t="shared" si="604"/>
        <v>#REF!</v>
      </c>
      <c r="X625" s="60" t="e">
        <f>#REF!</f>
        <v>#REF!</v>
      </c>
      <c r="Y625" s="37" t="e">
        <f t="shared" si="613"/>
        <v>#REF!</v>
      </c>
      <c r="Z625" s="16" t="e">
        <f t="shared" si="605"/>
        <v>#REF!</v>
      </c>
      <c r="AA625" s="36" t="e">
        <f t="shared" si="606"/>
        <v>#REF!</v>
      </c>
      <c r="AB625" s="49"/>
      <c r="AC625" s="16" t="e">
        <f t="shared" si="607"/>
        <v>#REF!</v>
      </c>
      <c r="AD625" s="3" t="e">
        <f t="shared" si="614"/>
        <v>#REF!</v>
      </c>
      <c r="AE625" s="97" t="e">
        <f t="shared" si="614"/>
        <v>#REF!</v>
      </c>
      <c r="AF625" s="97" t="e">
        <f t="shared" si="609"/>
        <v>#REF!</v>
      </c>
      <c r="AG625" s="3" t="e">
        <f t="shared" si="610"/>
        <v>#REF!</v>
      </c>
      <c r="AH625" s="16" t="e">
        <f t="shared" si="611"/>
        <v>#REF!</v>
      </c>
      <c r="AI625" s="16">
        <f t="shared" si="612"/>
        <v>780</v>
      </c>
      <c r="AK625" s="3" t="s">
        <v>40</v>
      </c>
      <c r="AL625" s="204"/>
      <c r="AM625" s="180"/>
      <c r="AN625" s="180"/>
      <c r="AO625" s="182"/>
      <c r="AQ625" s="177"/>
      <c r="AR625" s="185"/>
      <c r="AT625" s="177"/>
      <c r="AU625" s="185"/>
    </row>
    <row r="626" spans="1:47" s="12" customFormat="1" ht="13.5" hidden="1" outlineLevel="2" x14ac:dyDescent="0.15">
      <c r="A626" s="29">
        <v>13041</v>
      </c>
      <c r="B626" s="71" t="s">
        <v>707</v>
      </c>
      <c r="C626" s="73">
        <v>820</v>
      </c>
      <c r="D626" s="72">
        <v>30</v>
      </c>
      <c r="E626" s="3"/>
      <c r="F626" s="103"/>
      <c r="G626" s="104" t="s">
        <v>654</v>
      </c>
      <c r="H626" s="104" t="s">
        <v>748</v>
      </c>
      <c r="I626" s="21">
        <f t="shared" si="600"/>
        <v>17940</v>
      </c>
      <c r="J626" s="3">
        <v>23150</v>
      </c>
      <c r="K626" s="15">
        <v>0.15</v>
      </c>
      <c r="L626" s="15"/>
      <c r="M626" s="58"/>
      <c r="N626" s="58">
        <v>2.5000000000000001E-2</v>
      </c>
      <c r="O626" s="92">
        <f t="shared" si="601"/>
        <v>38.712374581939798</v>
      </c>
      <c r="P626" s="92" t="e">
        <f t="shared" si="554"/>
        <v>#REF!</v>
      </c>
      <c r="Q626" s="92" t="e">
        <f t="shared" si="555"/>
        <v>#REF!</v>
      </c>
      <c r="R626" s="92">
        <f t="shared" si="602"/>
        <v>0</v>
      </c>
      <c r="S626" s="92" t="e">
        <f t="shared" si="603"/>
        <v>#REF!</v>
      </c>
      <c r="T626" s="3" t="e">
        <f>#REF!</f>
        <v>#REF!</v>
      </c>
      <c r="U626" s="3" t="e">
        <f>#REF!*D626</f>
        <v>#REF!</v>
      </c>
      <c r="V626" s="3">
        <f t="shared" si="586"/>
        <v>49.199999999999996</v>
      </c>
      <c r="W626" s="37" t="e">
        <f t="shared" si="604"/>
        <v>#REF!</v>
      </c>
      <c r="X626" s="60" t="e">
        <f>#REF!</f>
        <v>#REF!</v>
      </c>
      <c r="Y626" s="37" t="e">
        <f t="shared" si="613"/>
        <v>#REF!</v>
      </c>
      <c r="Z626" s="16" t="e">
        <f t="shared" si="605"/>
        <v>#REF!</v>
      </c>
      <c r="AA626" s="36" t="e">
        <f t="shared" si="606"/>
        <v>#REF!</v>
      </c>
      <c r="AB626" s="49"/>
      <c r="AC626" s="16" t="e">
        <f t="shared" si="607"/>
        <v>#REF!</v>
      </c>
      <c r="AD626" s="3" t="e">
        <f t="shared" si="614"/>
        <v>#REF!</v>
      </c>
      <c r="AE626" s="97" t="e">
        <f t="shared" si="614"/>
        <v>#REF!</v>
      </c>
      <c r="AF626" s="97" t="e">
        <f t="shared" si="609"/>
        <v>#REF!</v>
      </c>
      <c r="AG626" s="3" t="e">
        <f t="shared" si="610"/>
        <v>#REF!</v>
      </c>
      <c r="AH626" s="16" t="e">
        <f t="shared" si="611"/>
        <v>#REF!</v>
      </c>
      <c r="AI626" s="16">
        <f t="shared" si="612"/>
        <v>820</v>
      </c>
      <c r="AK626" s="3" t="s">
        <v>40</v>
      </c>
      <c r="AL626" s="204"/>
      <c r="AM626" s="180"/>
      <c r="AN626" s="180"/>
      <c r="AO626" s="182"/>
      <c r="AQ626" s="177"/>
      <c r="AR626" s="185"/>
      <c r="AT626" s="177"/>
      <c r="AU626" s="185"/>
    </row>
    <row r="627" spans="1:47" s="12" customFormat="1" ht="13.5" hidden="1" outlineLevel="2" x14ac:dyDescent="0.15">
      <c r="A627" s="29">
        <v>13042</v>
      </c>
      <c r="B627" s="71" t="s">
        <v>708</v>
      </c>
      <c r="C627" s="73">
        <v>950</v>
      </c>
      <c r="D627" s="72">
        <v>30</v>
      </c>
      <c r="E627" s="3"/>
      <c r="F627" s="103"/>
      <c r="G627" s="104" t="s">
        <v>654</v>
      </c>
      <c r="H627" s="104" t="s">
        <v>748</v>
      </c>
      <c r="I627" s="21">
        <f t="shared" si="600"/>
        <v>17940</v>
      </c>
      <c r="J627" s="3">
        <v>23150</v>
      </c>
      <c r="K627" s="15">
        <v>0.15</v>
      </c>
      <c r="L627" s="15"/>
      <c r="M627" s="58"/>
      <c r="N627" s="58">
        <v>2.5000000000000001E-2</v>
      </c>
      <c r="O627" s="92">
        <f t="shared" si="601"/>
        <v>38.712374581939798</v>
      </c>
      <c r="P627" s="92" t="e">
        <f t="shared" si="554"/>
        <v>#REF!</v>
      </c>
      <c r="Q627" s="92" t="e">
        <f t="shared" si="555"/>
        <v>#REF!</v>
      </c>
      <c r="R627" s="92">
        <f t="shared" si="602"/>
        <v>0</v>
      </c>
      <c r="S627" s="92" t="e">
        <f t="shared" si="603"/>
        <v>#REF!</v>
      </c>
      <c r="T627" s="3" t="e">
        <f>#REF!</f>
        <v>#REF!</v>
      </c>
      <c r="U627" s="3" t="e">
        <f>#REF!*D627</f>
        <v>#REF!</v>
      </c>
      <c r="V627" s="3">
        <f t="shared" si="586"/>
        <v>57</v>
      </c>
      <c r="W627" s="37" t="e">
        <f t="shared" si="604"/>
        <v>#REF!</v>
      </c>
      <c r="X627" s="60" t="e">
        <f>#REF!</f>
        <v>#REF!</v>
      </c>
      <c r="Y627" s="37" t="e">
        <f t="shared" si="613"/>
        <v>#REF!</v>
      </c>
      <c r="Z627" s="16" t="e">
        <f t="shared" si="605"/>
        <v>#REF!</v>
      </c>
      <c r="AA627" s="36" t="e">
        <f t="shared" si="606"/>
        <v>#REF!</v>
      </c>
      <c r="AB627" s="49"/>
      <c r="AC627" s="16" t="e">
        <f t="shared" si="607"/>
        <v>#REF!</v>
      </c>
      <c r="AD627" s="3" t="e">
        <f t="shared" si="614"/>
        <v>#REF!</v>
      </c>
      <c r="AE627" s="97" t="e">
        <f t="shared" si="614"/>
        <v>#REF!</v>
      </c>
      <c r="AF627" s="97" t="e">
        <f t="shared" si="609"/>
        <v>#REF!</v>
      </c>
      <c r="AG627" s="3" t="e">
        <f t="shared" si="610"/>
        <v>#REF!</v>
      </c>
      <c r="AH627" s="16" t="e">
        <f t="shared" si="611"/>
        <v>#REF!</v>
      </c>
      <c r="AI627" s="16">
        <f t="shared" si="612"/>
        <v>950</v>
      </c>
      <c r="AK627" s="3" t="s">
        <v>40</v>
      </c>
      <c r="AL627" s="204"/>
      <c r="AM627" s="180"/>
      <c r="AN627" s="180"/>
      <c r="AO627" s="182"/>
      <c r="AQ627" s="177"/>
      <c r="AR627" s="185"/>
      <c r="AT627" s="177"/>
      <c r="AU627" s="185"/>
    </row>
    <row r="628" spans="1:47" s="12" customFormat="1" ht="13.5" hidden="1" outlineLevel="2" x14ac:dyDescent="0.15">
      <c r="A628" s="29">
        <v>13043</v>
      </c>
      <c r="B628" s="71" t="s">
        <v>709</v>
      </c>
      <c r="C628" s="73">
        <v>250</v>
      </c>
      <c r="D628" s="72">
        <v>40</v>
      </c>
      <c r="E628" s="3"/>
      <c r="F628" s="103"/>
      <c r="G628" s="104" t="s">
        <v>654</v>
      </c>
      <c r="H628" s="104" t="s">
        <v>748</v>
      </c>
      <c r="I628" s="21">
        <f t="shared" si="600"/>
        <v>17940</v>
      </c>
      <c r="J628" s="3">
        <v>23150</v>
      </c>
      <c r="K628" s="15">
        <v>0.15</v>
      </c>
      <c r="L628" s="15"/>
      <c r="M628" s="58"/>
      <c r="N628" s="58">
        <v>2.5000000000000001E-2</v>
      </c>
      <c r="O628" s="92">
        <f t="shared" si="601"/>
        <v>51.616499442586402</v>
      </c>
      <c r="P628" s="92" t="e">
        <f t="shared" si="554"/>
        <v>#REF!</v>
      </c>
      <c r="Q628" s="92" t="e">
        <f t="shared" si="555"/>
        <v>#REF!</v>
      </c>
      <c r="R628" s="92">
        <f t="shared" si="602"/>
        <v>0</v>
      </c>
      <c r="S628" s="92" t="e">
        <f t="shared" si="603"/>
        <v>#REF!</v>
      </c>
      <c r="T628" s="3" t="e">
        <f>#REF!</f>
        <v>#REF!</v>
      </c>
      <c r="U628" s="3" t="e">
        <f>#REF!*D628</f>
        <v>#REF!</v>
      </c>
      <c r="V628" s="3">
        <f t="shared" si="586"/>
        <v>15</v>
      </c>
      <c r="W628" s="37" t="e">
        <f t="shared" si="604"/>
        <v>#REF!</v>
      </c>
      <c r="X628" s="60" t="e">
        <f>#REF!</f>
        <v>#REF!</v>
      </c>
      <c r="Y628" s="37" t="e">
        <f t="shared" si="613"/>
        <v>#REF!</v>
      </c>
      <c r="Z628" s="16" t="e">
        <f t="shared" si="605"/>
        <v>#REF!</v>
      </c>
      <c r="AA628" s="36" t="e">
        <f t="shared" si="606"/>
        <v>#REF!</v>
      </c>
      <c r="AB628" s="49"/>
      <c r="AC628" s="16" t="e">
        <f t="shared" si="607"/>
        <v>#REF!</v>
      </c>
      <c r="AD628" s="3" t="e">
        <f t="shared" si="614"/>
        <v>#REF!</v>
      </c>
      <c r="AE628" s="97" t="e">
        <f t="shared" si="614"/>
        <v>#REF!</v>
      </c>
      <c r="AF628" s="97" t="e">
        <f t="shared" si="609"/>
        <v>#REF!</v>
      </c>
      <c r="AG628" s="3" t="e">
        <f t="shared" si="610"/>
        <v>#REF!</v>
      </c>
      <c r="AH628" s="16" t="e">
        <f t="shared" si="611"/>
        <v>#REF!</v>
      </c>
      <c r="AI628" s="16">
        <f t="shared" si="612"/>
        <v>250</v>
      </c>
      <c r="AK628" s="3" t="s">
        <v>40</v>
      </c>
      <c r="AL628" s="204"/>
      <c r="AM628" s="180"/>
      <c r="AN628" s="180"/>
      <c r="AO628" s="182"/>
      <c r="AQ628" s="177"/>
      <c r="AR628" s="185"/>
      <c r="AT628" s="177"/>
      <c r="AU628" s="185"/>
    </row>
    <row r="629" spans="1:47" s="12" customFormat="1" ht="13.5" hidden="1" outlineLevel="2" x14ac:dyDescent="0.15">
      <c r="A629" s="29">
        <v>13044</v>
      </c>
      <c r="B629" s="71" t="s">
        <v>710</v>
      </c>
      <c r="C629" s="73">
        <v>300</v>
      </c>
      <c r="D629" s="72">
        <v>20</v>
      </c>
      <c r="E629" s="3"/>
      <c r="F629" s="103"/>
      <c r="G629" s="104" t="s">
        <v>654</v>
      </c>
      <c r="H629" s="104" t="s">
        <v>748</v>
      </c>
      <c r="I629" s="21">
        <f t="shared" si="600"/>
        <v>17940</v>
      </c>
      <c r="J629" s="3">
        <v>23150</v>
      </c>
      <c r="K629" s="15">
        <v>0.15</v>
      </c>
      <c r="L629" s="15"/>
      <c r="M629" s="58"/>
      <c r="N629" s="58">
        <v>2.5000000000000001E-2</v>
      </c>
      <c r="O629" s="92">
        <f t="shared" si="601"/>
        <v>25.808249721293201</v>
      </c>
      <c r="P629" s="92" t="e">
        <f t="shared" si="554"/>
        <v>#REF!</v>
      </c>
      <c r="Q629" s="92" t="e">
        <f t="shared" si="555"/>
        <v>#REF!</v>
      </c>
      <c r="R629" s="92">
        <f t="shared" si="602"/>
        <v>0</v>
      </c>
      <c r="S629" s="92" t="e">
        <f t="shared" si="603"/>
        <v>#REF!</v>
      </c>
      <c r="T629" s="3" t="e">
        <f>#REF!</f>
        <v>#REF!</v>
      </c>
      <c r="U629" s="3" t="e">
        <f>#REF!*D629</f>
        <v>#REF!</v>
      </c>
      <c r="V629" s="3">
        <f t="shared" si="586"/>
        <v>18</v>
      </c>
      <c r="W629" s="37" t="e">
        <f t="shared" si="604"/>
        <v>#REF!</v>
      </c>
      <c r="X629" s="60" t="e">
        <f>#REF!</f>
        <v>#REF!</v>
      </c>
      <c r="Y629" s="37" t="e">
        <f t="shared" si="613"/>
        <v>#REF!</v>
      </c>
      <c r="Z629" s="16" t="e">
        <f t="shared" si="605"/>
        <v>#REF!</v>
      </c>
      <c r="AA629" s="36" t="e">
        <f t="shared" si="606"/>
        <v>#REF!</v>
      </c>
      <c r="AB629" s="49"/>
      <c r="AC629" s="16" t="e">
        <f t="shared" si="607"/>
        <v>#REF!</v>
      </c>
      <c r="AD629" s="3" t="e">
        <f t="shared" si="614"/>
        <v>#REF!</v>
      </c>
      <c r="AE629" s="97" t="e">
        <f t="shared" si="614"/>
        <v>#REF!</v>
      </c>
      <c r="AF629" s="97" t="e">
        <f t="shared" si="609"/>
        <v>#REF!</v>
      </c>
      <c r="AG629" s="3" t="e">
        <f t="shared" si="610"/>
        <v>#REF!</v>
      </c>
      <c r="AH629" s="16" t="e">
        <f t="shared" si="611"/>
        <v>#REF!</v>
      </c>
      <c r="AI629" s="16">
        <f t="shared" si="612"/>
        <v>300</v>
      </c>
      <c r="AK629" s="3" t="s">
        <v>40</v>
      </c>
      <c r="AL629" s="204"/>
      <c r="AM629" s="180"/>
      <c r="AN629" s="180"/>
      <c r="AO629" s="182"/>
      <c r="AQ629" s="177"/>
      <c r="AR629" s="185"/>
      <c r="AT629" s="177"/>
      <c r="AU629" s="185"/>
    </row>
    <row r="630" spans="1:47" s="12" customFormat="1" ht="13.5" hidden="1" outlineLevel="2" x14ac:dyDescent="0.15">
      <c r="A630" s="29">
        <v>13045</v>
      </c>
      <c r="B630" s="76" t="s">
        <v>711</v>
      </c>
      <c r="C630" s="114">
        <v>550</v>
      </c>
      <c r="D630" s="77">
        <v>30</v>
      </c>
      <c r="E630" s="3"/>
      <c r="F630" s="103"/>
      <c r="G630" s="104" t="s">
        <v>654</v>
      </c>
      <c r="H630" s="104" t="s">
        <v>748</v>
      </c>
      <c r="I630" s="21">
        <f t="shared" si="600"/>
        <v>17940</v>
      </c>
      <c r="J630" s="3">
        <v>23150</v>
      </c>
      <c r="K630" s="15">
        <v>0.15</v>
      </c>
      <c r="L630" s="15"/>
      <c r="M630" s="58"/>
      <c r="N630" s="58">
        <v>2.5000000000000001E-2</v>
      </c>
      <c r="O630" s="92">
        <f t="shared" si="601"/>
        <v>38.712374581939798</v>
      </c>
      <c r="P630" s="92" t="e">
        <f t="shared" si="554"/>
        <v>#REF!</v>
      </c>
      <c r="Q630" s="92" t="e">
        <f t="shared" si="555"/>
        <v>#REF!</v>
      </c>
      <c r="R630" s="92">
        <f t="shared" si="602"/>
        <v>0</v>
      </c>
      <c r="S630" s="92" t="e">
        <f t="shared" si="603"/>
        <v>#REF!</v>
      </c>
      <c r="T630" s="3" t="e">
        <f>#REF!</f>
        <v>#REF!</v>
      </c>
      <c r="U630" s="3" t="e">
        <f>#REF!*D630</f>
        <v>#REF!</v>
      </c>
      <c r="V630" s="3">
        <f t="shared" si="586"/>
        <v>33</v>
      </c>
      <c r="W630" s="37" t="e">
        <f t="shared" si="604"/>
        <v>#REF!</v>
      </c>
      <c r="X630" s="60" t="e">
        <f>#REF!</f>
        <v>#REF!</v>
      </c>
      <c r="Y630" s="37" t="e">
        <f t="shared" si="613"/>
        <v>#REF!</v>
      </c>
      <c r="Z630" s="16" t="e">
        <f t="shared" si="605"/>
        <v>#REF!</v>
      </c>
      <c r="AA630" s="36" t="e">
        <f t="shared" si="606"/>
        <v>#REF!</v>
      </c>
      <c r="AB630" s="49"/>
      <c r="AC630" s="16" t="e">
        <f t="shared" si="607"/>
        <v>#REF!</v>
      </c>
      <c r="AD630" s="3" t="e">
        <f t="shared" si="614"/>
        <v>#REF!</v>
      </c>
      <c r="AE630" s="97" t="e">
        <f t="shared" si="614"/>
        <v>#REF!</v>
      </c>
      <c r="AF630" s="97" t="e">
        <f t="shared" si="609"/>
        <v>#REF!</v>
      </c>
      <c r="AG630" s="3" t="e">
        <f t="shared" si="610"/>
        <v>#REF!</v>
      </c>
      <c r="AH630" s="16" t="e">
        <f t="shared" si="611"/>
        <v>#REF!</v>
      </c>
      <c r="AI630" s="16">
        <f t="shared" si="612"/>
        <v>550</v>
      </c>
      <c r="AK630" s="3" t="s">
        <v>40</v>
      </c>
      <c r="AL630" s="204"/>
      <c r="AM630" s="180"/>
      <c r="AN630" s="180"/>
      <c r="AO630" s="182"/>
      <c r="AQ630" s="177"/>
      <c r="AR630" s="185"/>
      <c r="AT630" s="177"/>
      <c r="AU630" s="185"/>
    </row>
    <row r="631" spans="1:47" s="12" customFormat="1" ht="13.5" hidden="1" outlineLevel="2" x14ac:dyDescent="0.15">
      <c r="A631" s="29">
        <v>13046</v>
      </c>
      <c r="B631" s="76" t="s">
        <v>712</v>
      </c>
      <c r="C631" s="114">
        <v>280</v>
      </c>
      <c r="D631" s="77">
        <v>10</v>
      </c>
      <c r="E631" s="3"/>
      <c r="F631" s="103"/>
      <c r="G631" s="104" t="s">
        <v>654</v>
      </c>
      <c r="H631" s="104" t="s">
        <v>748</v>
      </c>
      <c r="I631" s="21">
        <f t="shared" si="600"/>
        <v>17940</v>
      </c>
      <c r="J631" s="3">
        <v>23150</v>
      </c>
      <c r="K631" s="15">
        <v>0.15</v>
      </c>
      <c r="L631" s="15"/>
      <c r="M631" s="58"/>
      <c r="N631" s="58">
        <v>2.5000000000000001E-2</v>
      </c>
      <c r="O631" s="92">
        <f t="shared" si="601"/>
        <v>12.904124860646601</v>
      </c>
      <c r="P631" s="92" t="e">
        <f t="shared" si="554"/>
        <v>#REF!</v>
      </c>
      <c r="Q631" s="92" t="e">
        <f t="shared" si="555"/>
        <v>#REF!</v>
      </c>
      <c r="R631" s="92">
        <f t="shared" si="602"/>
        <v>0</v>
      </c>
      <c r="S631" s="92" t="e">
        <f t="shared" si="603"/>
        <v>#REF!</v>
      </c>
      <c r="T631" s="3" t="e">
        <f>#REF!</f>
        <v>#REF!</v>
      </c>
      <c r="U631" s="3" t="e">
        <f>#REF!*D631</f>
        <v>#REF!</v>
      </c>
      <c r="V631" s="3">
        <f t="shared" si="586"/>
        <v>16.8</v>
      </c>
      <c r="W631" s="37" t="e">
        <f t="shared" si="604"/>
        <v>#REF!</v>
      </c>
      <c r="X631" s="60" t="e">
        <f>#REF!</f>
        <v>#REF!</v>
      </c>
      <c r="Y631" s="37" t="e">
        <f t="shared" si="613"/>
        <v>#REF!</v>
      </c>
      <c r="Z631" s="16" t="e">
        <f t="shared" si="605"/>
        <v>#REF!</v>
      </c>
      <c r="AA631" s="36" t="e">
        <f t="shared" si="606"/>
        <v>#REF!</v>
      </c>
      <c r="AB631" s="49"/>
      <c r="AC631" s="16" t="e">
        <f t="shared" si="607"/>
        <v>#REF!</v>
      </c>
      <c r="AD631" s="3" t="e">
        <f t="shared" si="614"/>
        <v>#REF!</v>
      </c>
      <c r="AE631" s="97" t="e">
        <f t="shared" si="614"/>
        <v>#REF!</v>
      </c>
      <c r="AF631" s="97" t="e">
        <f t="shared" si="609"/>
        <v>#REF!</v>
      </c>
      <c r="AG631" s="3" t="e">
        <f t="shared" si="610"/>
        <v>#REF!</v>
      </c>
      <c r="AH631" s="16" t="e">
        <f t="shared" si="611"/>
        <v>#REF!</v>
      </c>
      <c r="AI631" s="16">
        <f t="shared" si="612"/>
        <v>280</v>
      </c>
      <c r="AK631" s="3" t="s">
        <v>40</v>
      </c>
      <c r="AL631" s="204"/>
      <c r="AM631" s="180"/>
      <c r="AN631" s="180"/>
      <c r="AO631" s="182"/>
      <c r="AQ631" s="177"/>
      <c r="AR631" s="185"/>
      <c r="AT631" s="177"/>
      <c r="AU631" s="185"/>
    </row>
    <row r="632" spans="1:47" s="12" customFormat="1" ht="13.5" hidden="1" outlineLevel="2" x14ac:dyDescent="0.15">
      <c r="A632" s="29">
        <v>13047</v>
      </c>
      <c r="B632" s="71" t="s">
        <v>713</v>
      </c>
      <c r="C632" s="73">
        <v>280</v>
      </c>
      <c r="D632" s="72">
        <v>30</v>
      </c>
      <c r="E632" s="3"/>
      <c r="F632" s="103"/>
      <c r="G632" s="104" t="s">
        <v>654</v>
      </c>
      <c r="H632" s="104" t="s">
        <v>748</v>
      </c>
      <c r="I632" s="21">
        <f t="shared" si="600"/>
        <v>17940</v>
      </c>
      <c r="J632" s="3">
        <v>23150</v>
      </c>
      <c r="K632" s="15">
        <v>0.15</v>
      </c>
      <c r="L632" s="15"/>
      <c r="M632" s="58"/>
      <c r="N632" s="58">
        <v>2.5000000000000001E-2</v>
      </c>
      <c r="O632" s="92">
        <f t="shared" si="601"/>
        <v>38.712374581939798</v>
      </c>
      <c r="P632" s="92" t="e">
        <f t="shared" si="554"/>
        <v>#REF!</v>
      </c>
      <c r="Q632" s="92" t="e">
        <f t="shared" si="555"/>
        <v>#REF!</v>
      </c>
      <c r="R632" s="92">
        <f t="shared" si="602"/>
        <v>0</v>
      </c>
      <c r="S632" s="92" t="e">
        <f t="shared" si="603"/>
        <v>#REF!</v>
      </c>
      <c r="T632" s="3" t="e">
        <f>#REF!</f>
        <v>#REF!</v>
      </c>
      <c r="U632" s="3" t="e">
        <f>#REF!*D632</f>
        <v>#REF!</v>
      </c>
      <c r="V632" s="3">
        <f t="shared" si="586"/>
        <v>16.8</v>
      </c>
      <c r="W632" s="37" t="e">
        <f t="shared" si="604"/>
        <v>#REF!</v>
      </c>
      <c r="X632" s="60" t="e">
        <f>#REF!</f>
        <v>#REF!</v>
      </c>
      <c r="Y632" s="37" t="e">
        <f t="shared" si="613"/>
        <v>#REF!</v>
      </c>
      <c r="Z632" s="16" t="e">
        <f t="shared" si="605"/>
        <v>#REF!</v>
      </c>
      <c r="AA632" s="36" t="e">
        <f t="shared" si="606"/>
        <v>#REF!</v>
      </c>
      <c r="AB632" s="49"/>
      <c r="AC632" s="16" t="e">
        <f t="shared" si="607"/>
        <v>#REF!</v>
      </c>
      <c r="AD632" s="3" t="e">
        <f t="shared" si="614"/>
        <v>#REF!</v>
      </c>
      <c r="AE632" s="97" t="e">
        <f t="shared" si="614"/>
        <v>#REF!</v>
      </c>
      <c r="AF632" s="97" t="e">
        <f t="shared" si="609"/>
        <v>#REF!</v>
      </c>
      <c r="AG632" s="3" t="e">
        <f t="shared" si="610"/>
        <v>#REF!</v>
      </c>
      <c r="AH632" s="16" t="e">
        <f t="shared" si="611"/>
        <v>#REF!</v>
      </c>
      <c r="AI632" s="16">
        <f t="shared" si="612"/>
        <v>280</v>
      </c>
      <c r="AK632" s="3" t="s">
        <v>40</v>
      </c>
      <c r="AL632" s="204"/>
      <c r="AM632" s="180"/>
      <c r="AN632" s="180"/>
      <c r="AO632" s="182"/>
      <c r="AQ632" s="177"/>
      <c r="AR632" s="185"/>
      <c r="AT632" s="177"/>
      <c r="AU632" s="185"/>
    </row>
    <row r="633" spans="1:47" s="12" customFormat="1" ht="13.5" hidden="1" outlineLevel="2" x14ac:dyDescent="0.15">
      <c r="A633" s="29">
        <v>13048</v>
      </c>
      <c r="B633" s="71" t="s">
        <v>392</v>
      </c>
      <c r="C633" s="73">
        <v>200</v>
      </c>
      <c r="D633" s="72">
        <v>20</v>
      </c>
      <c r="E633" s="3"/>
      <c r="F633" s="103"/>
      <c r="G633" s="104" t="s">
        <v>654</v>
      </c>
      <c r="H633" s="104" t="s">
        <v>748</v>
      </c>
      <c r="I633" s="21">
        <f t="shared" si="600"/>
        <v>17940</v>
      </c>
      <c r="J633" s="3">
        <v>23150</v>
      </c>
      <c r="K633" s="15">
        <v>0.15</v>
      </c>
      <c r="L633" s="15"/>
      <c r="M633" s="58"/>
      <c r="N633" s="58">
        <v>2.5000000000000001E-2</v>
      </c>
      <c r="O633" s="92">
        <f t="shared" si="601"/>
        <v>25.808249721293201</v>
      </c>
      <c r="P633" s="92" t="e">
        <f t="shared" si="554"/>
        <v>#REF!</v>
      </c>
      <c r="Q633" s="92" t="e">
        <f t="shared" si="555"/>
        <v>#REF!</v>
      </c>
      <c r="R633" s="92">
        <f t="shared" si="602"/>
        <v>0</v>
      </c>
      <c r="S633" s="92" t="e">
        <f t="shared" si="603"/>
        <v>#REF!</v>
      </c>
      <c r="T633" s="3" t="e">
        <f>#REF!</f>
        <v>#REF!</v>
      </c>
      <c r="U633" s="3" t="e">
        <f>#REF!*D633</f>
        <v>#REF!</v>
      </c>
      <c r="V633" s="3">
        <f t="shared" si="586"/>
        <v>12</v>
      </c>
      <c r="W633" s="37" t="e">
        <f t="shared" si="604"/>
        <v>#REF!</v>
      </c>
      <c r="X633" s="60" t="e">
        <f>#REF!</f>
        <v>#REF!</v>
      </c>
      <c r="Y633" s="37" t="e">
        <f t="shared" si="613"/>
        <v>#REF!</v>
      </c>
      <c r="Z633" s="16" t="e">
        <f t="shared" si="605"/>
        <v>#REF!</v>
      </c>
      <c r="AA633" s="36" t="e">
        <f t="shared" si="606"/>
        <v>#REF!</v>
      </c>
      <c r="AB633" s="49"/>
      <c r="AC633" s="16" t="e">
        <f t="shared" si="607"/>
        <v>#REF!</v>
      </c>
      <c r="AD633" s="3" t="e">
        <f t="shared" si="614"/>
        <v>#REF!</v>
      </c>
      <c r="AE633" s="97" t="e">
        <f t="shared" si="614"/>
        <v>#REF!</v>
      </c>
      <c r="AF633" s="97" t="e">
        <f t="shared" si="609"/>
        <v>#REF!</v>
      </c>
      <c r="AG633" s="3" t="e">
        <f t="shared" si="610"/>
        <v>#REF!</v>
      </c>
      <c r="AH633" s="16" t="e">
        <f t="shared" si="611"/>
        <v>#REF!</v>
      </c>
      <c r="AI633" s="16">
        <f t="shared" si="612"/>
        <v>200</v>
      </c>
      <c r="AK633" s="3" t="s">
        <v>40</v>
      </c>
      <c r="AL633" s="204"/>
      <c r="AM633" s="180"/>
      <c r="AN633" s="180"/>
      <c r="AO633" s="182"/>
      <c r="AQ633" s="177"/>
      <c r="AR633" s="185"/>
      <c r="AT633" s="177"/>
      <c r="AU633" s="185"/>
    </row>
    <row r="634" spans="1:47" s="12" customFormat="1" ht="13.5" hidden="1" outlineLevel="2" x14ac:dyDescent="0.15">
      <c r="A634" s="29">
        <v>13049</v>
      </c>
      <c r="B634" s="71" t="s">
        <v>714</v>
      </c>
      <c r="C634" s="73">
        <v>440</v>
      </c>
      <c r="D634" s="72">
        <v>20</v>
      </c>
      <c r="E634" s="3"/>
      <c r="F634" s="103"/>
      <c r="G634" s="104" t="s">
        <v>654</v>
      </c>
      <c r="H634" s="104" t="s">
        <v>748</v>
      </c>
      <c r="I634" s="21">
        <f t="shared" si="600"/>
        <v>17940</v>
      </c>
      <c r="J634" s="3">
        <v>23150</v>
      </c>
      <c r="K634" s="15">
        <v>0.15</v>
      </c>
      <c r="L634" s="15"/>
      <c r="M634" s="58"/>
      <c r="N634" s="58">
        <v>2.5000000000000001E-2</v>
      </c>
      <c r="O634" s="92">
        <f t="shared" si="601"/>
        <v>25.808249721293201</v>
      </c>
      <c r="P634" s="92" t="e">
        <f t="shared" ref="P634:P669" si="615">(C634-T634-U634)*K634</f>
        <v>#REF!</v>
      </c>
      <c r="Q634" s="92" t="e">
        <f t="shared" ref="Q634:Q669" si="616">(C634-T634-U634)*L634</f>
        <v>#REF!</v>
      </c>
      <c r="R634" s="92">
        <f t="shared" si="602"/>
        <v>0</v>
      </c>
      <c r="S634" s="92" t="e">
        <f t="shared" si="603"/>
        <v>#REF!</v>
      </c>
      <c r="T634" s="3" t="e">
        <f>#REF!</f>
        <v>#REF!</v>
      </c>
      <c r="U634" s="3" t="e">
        <f>#REF!*D634</f>
        <v>#REF!</v>
      </c>
      <c r="V634" s="3">
        <f t="shared" si="586"/>
        <v>26.4</v>
      </c>
      <c r="W634" s="37" t="e">
        <f t="shared" si="604"/>
        <v>#REF!</v>
      </c>
      <c r="X634" s="60" t="e">
        <f>#REF!</f>
        <v>#REF!</v>
      </c>
      <c r="Y634" s="37" t="e">
        <f t="shared" si="613"/>
        <v>#REF!</v>
      </c>
      <c r="Z634" s="16" t="e">
        <f t="shared" si="605"/>
        <v>#REF!</v>
      </c>
      <c r="AA634" s="36" t="e">
        <f t="shared" si="606"/>
        <v>#REF!</v>
      </c>
      <c r="AB634" s="49"/>
      <c r="AC634" s="16" t="e">
        <f t="shared" si="607"/>
        <v>#REF!</v>
      </c>
      <c r="AD634" s="3" t="e">
        <f t="shared" si="614"/>
        <v>#REF!</v>
      </c>
      <c r="AE634" s="97" t="e">
        <f t="shared" si="614"/>
        <v>#REF!</v>
      </c>
      <c r="AF634" s="97" t="e">
        <f t="shared" si="609"/>
        <v>#REF!</v>
      </c>
      <c r="AG634" s="3" t="e">
        <f t="shared" si="610"/>
        <v>#REF!</v>
      </c>
      <c r="AH634" s="16" t="e">
        <f t="shared" si="611"/>
        <v>#REF!</v>
      </c>
      <c r="AI634" s="16">
        <f t="shared" si="612"/>
        <v>440</v>
      </c>
      <c r="AK634" s="3" t="s">
        <v>40</v>
      </c>
      <c r="AL634" s="204"/>
      <c r="AM634" s="180"/>
      <c r="AN634" s="180"/>
      <c r="AO634" s="182"/>
      <c r="AQ634" s="177"/>
      <c r="AR634" s="185"/>
      <c r="AT634" s="177"/>
      <c r="AU634" s="185"/>
    </row>
    <row r="635" spans="1:47" s="12" customFormat="1" ht="13.5" hidden="1" outlineLevel="2" x14ac:dyDescent="0.15">
      <c r="A635" s="29">
        <v>13050</v>
      </c>
      <c r="B635" s="71" t="s">
        <v>715</v>
      </c>
      <c r="C635" s="73">
        <v>400</v>
      </c>
      <c r="D635" s="72">
        <v>20</v>
      </c>
      <c r="E635" s="3"/>
      <c r="F635" s="103"/>
      <c r="G635" s="104" t="s">
        <v>654</v>
      </c>
      <c r="H635" s="104" t="s">
        <v>748</v>
      </c>
      <c r="I635" s="21">
        <f t="shared" si="600"/>
        <v>17940</v>
      </c>
      <c r="J635" s="3">
        <v>23150</v>
      </c>
      <c r="K635" s="15">
        <v>0.15</v>
      </c>
      <c r="L635" s="15"/>
      <c r="M635" s="58"/>
      <c r="N635" s="58">
        <v>2.5000000000000001E-2</v>
      </c>
      <c r="O635" s="92">
        <f t="shared" si="601"/>
        <v>25.808249721293201</v>
      </c>
      <c r="P635" s="92" t="e">
        <f t="shared" si="615"/>
        <v>#REF!</v>
      </c>
      <c r="Q635" s="92" t="e">
        <f t="shared" si="616"/>
        <v>#REF!</v>
      </c>
      <c r="R635" s="92">
        <f t="shared" si="602"/>
        <v>0</v>
      </c>
      <c r="S635" s="92" t="e">
        <f t="shared" si="603"/>
        <v>#REF!</v>
      </c>
      <c r="T635" s="3" t="e">
        <f>#REF!</f>
        <v>#REF!</v>
      </c>
      <c r="U635" s="3" t="e">
        <f>#REF!*D635</f>
        <v>#REF!</v>
      </c>
      <c r="V635" s="3">
        <f t="shared" si="586"/>
        <v>24</v>
      </c>
      <c r="W635" s="37" t="e">
        <f t="shared" si="604"/>
        <v>#REF!</v>
      </c>
      <c r="X635" s="60" t="e">
        <f>#REF!</f>
        <v>#REF!</v>
      </c>
      <c r="Y635" s="37" t="e">
        <f t="shared" si="613"/>
        <v>#REF!</v>
      </c>
      <c r="Z635" s="16" t="e">
        <f t="shared" si="605"/>
        <v>#REF!</v>
      </c>
      <c r="AA635" s="36" t="e">
        <f t="shared" si="606"/>
        <v>#REF!</v>
      </c>
      <c r="AB635" s="49"/>
      <c r="AC635" s="16" t="e">
        <f t="shared" si="607"/>
        <v>#REF!</v>
      </c>
      <c r="AD635" s="3" t="e">
        <f t="shared" si="614"/>
        <v>#REF!</v>
      </c>
      <c r="AE635" s="97" t="e">
        <f t="shared" si="614"/>
        <v>#REF!</v>
      </c>
      <c r="AF635" s="97" t="e">
        <f t="shared" si="609"/>
        <v>#REF!</v>
      </c>
      <c r="AG635" s="3" t="e">
        <f t="shared" si="610"/>
        <v>#REF!</v>
      </c>
      <c r="AH635" s="16" t="e">
        <f t="shared" si="611"/>
        <v>#REF!</v>
      </c>
      <c r="AI635" s="16">
        <f t="shared" si="612"/>
        <v>400</v>
      </c>
      <c r="AK635" s="3" t="s">
        <v>40</v>
      </c>
      <c r="AL635" s="204"/>
      <c r="AM635" s="180"/>
      <c r="AN635" s="180"/>
      <c r="AO635" s="182"/>
      <c r="AQ635" s="177"/>
      <c r="AR635" s="185"/>
      <c r="AT635" s="177"/>
      <c r="AU635" s="185"/>
    </row>
    <row r="636" spans="1:47" s="12" customFormat="1" ht="25.5" hidden="1" outlineLevel="2" x14ac:dyDescent="0.15">
      <c r="A636" s="29">
        <v>13051</v>
      </c>
      <c r="B636" s="71" t="s">
        <v>716</v>
      </c>
      <c r="C636" s="73">
        <v>440</v>
      </c>
      <c r="D636" s="72">
        <v>20</v>
      </c>
      <c r="E636" s="3"/>
      <c r="F636" s="103"/>
      <c r="G636" s="104" t="s">
        <v>654</v>
      </c>
      <c r="H636" s="104" t="s">
        <v>748</v>
      </c>
      <c r="I636" s="21">
        <f t="shared" si="600"/>
        <v>17940</v>
      </c>
      <c r="J636" s="3">
        <v>23150</v>
      </c>
      <c r="K636" s="15">
        <v>0.15</v>
      </c>
      <c r="L636" s="15"/>
      <c r="M636" s="58"/>
      <c r="N636" s="58">
        <v>2.5000000000000001E-2</v>
      </c>
      <c r="O636" s="92">
        <f t="shared" si="601"/>
        <v>25.808249721293201</v>
      </c>
      <c r="P636" s="92" t="e">
        <f t="shared" si="615"/>
        <v>#REF!</v>
      </c>
      <c r="Q636" s="92" t="e">
        <f t="shared" si="616"/>
        <v>#REF!</v>
      </c>
      <c r="R636" s="92">
        <f t="shared" si="602"/>
        <v>0</v>
      </c>
      <c r="S636" s="92" t="e">
        <f t="shared" si="603"/>
        <v>#REF!</v>
      </c>
      <c r="T636" s="3" t="e">
        <f>#REF!</f>
        <v>#REF!</v>
      </c>
      <c r="U636" s="3" t="e">
        <f>#REF!*D636</f>
        <v>#REF!</v>
      </c>
      <c r="V636" s="3">
        <f t="shared" si="586"/>
        <v>26.4</v>
      </c>
      <c r="W636" s="37" t="e">
        <f t="shared" si="604"/>
        <v>#REF!</v>
      </c>
      <c r="X636" s="60" t="e">
        <f>#REF!</f>
        <v>#REF!</v>
      </c>
      <c r="Y636" s="37" t="e">
        <f t="shared" si="613"/>
        <v>#REF!</v>
      </c>
      <c r="Z636" s="16" t="e">
        <f t="shared" si="605"/>
        <v>#REF!</v>
      </c>
      <c r="AA636" s="36" t="e">
        <f t="shared" si="606"/>
        <v>#REF!</v>
      </c>
      <c r="AB636" s="49"/>
      <c r="AC636" s="16" t="e">
        <f t="shared" si="607"/>
        <v>#REF!</v>
      </c>
      <c r="AD636" s="3" t="e">
        <f t="shared" si="614"/>
        <v>#REF!</v>
      </c>
      <c r="AE636" s="97" t="e">
        <f t="shared" si="614"/>
        <v>#REF!</v>
      </c>
      <c r="AF636" s="97" t="e">
        <f t="shared" si="609"/>
        <v>#REF!</v>
      </c>
      <c r="AG636" s="3" t="e">
        <f t="shared" si="610"/>
        <v>#REF!</v>
      </c>
      <c r="AH636" s="16" t="e">
        <f t="shared" si="611"/>
        <v>#REF!</v>
      </c>
      <c r="AI636" s="16">
        <f t="shared" si="612"/>
        <v>440</v>
      </c>
      <c r="AK636" s="3" t="s">
        <v>40</v>
      </c>
      <c r="AL636" s="204"/>
      <c r="AM636" s="180"/>
      <c r="AN636" s="180"/>
      <c r="AO636" s="182"/>
      <c r="AQ636" s="177"/>
      <c r="AR636" s="185"/>
      <c r="AT636" s="177"/>
      <c r="AU636" s="185"/>
    </row>
    <row r="637" spans="1:47" s="12" customFormat="1" ht="13.5" hidden="1" outlineLevel="2" x14ac:dyDescent="0.15">
      <c r="A637" s="29">
        <v>13052</v>
      </c>
      <c r="B637" s="76" t="s">
        <v>717</v>
      </c>
      <c r="C637" s="114">
        <v>300</v>
      </c>
      <c r="D637" s="77">
        <v>30</v>
      </c>
      <c r="E637" s="3"/>
      <c r="F637" s="103"/>
      <c r="G637" s="104" t="s">
        <v>654</v>
      </c>
      <c r="H637" s="104" t="s">
        <v>748</v>
      </c>
      <c r="I637" s="21">
        <f t="shared" si="600"/>
        <v>17940</v>
      </c>
      <c r="J637" s="3">
        <v>23150</v>
      </c>
      <c r="K637" s="15">
        <v>0.15</v>
      </c>
      <c r="L637" s="15"/>
      <c r="M637" s="58"/>
      <c r="N637" s="58">
        <v>2.5000000000000001E-2</v>
      </c>
      <c r="O637" s="92">
        <f t="shared" si="601"/>
        <v>38.712374581939798</v>
      </c>
      <c r="P637" s="92" t="e">
        <f t="shared" si="615"/>
        <v>#REF!</v>
      </c>
      <c r="Q637" s="92" t="e">
        <f t="shared" si="616"/>
        <v>#REF!</v>
      </c>
      <c r="R637" s="92">
        <f t="shared" si="602"/>
        <v>0</v>
      </c>
      <c r="S637" s="92" t="e">
        <f t="shared" si="603"/>
        <v>#REF!</v>
      </c>
      <c r="T637" s="3" t="e">
        <f>#REF!</f>
        <v>#REF!</v>
      </c>
      <c r="U637" s="3" t="e">
        <f>#REF!*D637</f>
        <v>#REF!</v>
      </c>
      <c r="V637" s="3">
        <f t="shared" si="586"/>
        <v>18</v>
      </c>
      <c r="W637" s="37" t="e">
        <f t="shared" si="604"/>
        <v>#REF!</v>
      </c>
      <c r="X637" s="60" t="e">
        <f>#REF!</f>
        <v>#REF!</v>
      </c>
      <c r="Y637" s="37" t="e">
        <f t="shared" si="613"/>
        <v>#REF!</v>
      </c>
      <c r="Z637" s="16" t="e">
        <f t="shared" si="605"/>
        <v>#REF!</v>
      </c>
      <c r="AA637" s="36" t="e">
        <f t="shared" si="606"/>
        <v>#REF!</v>
      </c>
      <c r="AB637" s="49"/>
      <c r="AC637" s="16" t="e">
        <f t="shared" si="607"/>
        <v>#REF!</v>
      </c>
      <c r="AD637" s="3" t="e">
        <f t="shared" si="614"/>
        <v>#REF!</v>
      </c>
      <c r="AE637" s="97" t="e">
        <f t="shared" si="614"/>
        <v>#REF!</v>
      </c>
      <c r="AF637" s="97" t="e">
        <f t="shared" si="609"/>
        <v>#REF!</v>
      </c>
      <c r="AG637" s="3" t="e">
        <f t="shared" si="610"/>
        <v>#REF!</v>
      </c>
      <c r="AH637" s="16" t="e">
        <f t="shared" si="611"/>
        <v>#REF!</v>
      </c>
      <c r="AI637" s="16">
        <f t="shared" si="612"/>
        <v>300</v>
      </c>
      <c r="AK637" s="3" t="s">
        <v>40</v>
      </c>
      <c r="AL637" s="204"/>
      <c r="AM637" s="180"/>
      <c r="AN637" s="180"/>
      <c r="AO637" s="182"/>
      <c r="AQ637" s="177"/>
      <c r="AR637" s="185"/>
      <c r="AT637" s="177"/>
      <c r="AU637" s="185"/>
    </row>
    <row r="638" spans="1:47" s="12" customFormat="1" ht="13.5" hidden="1" outlineLevel="2" x14ac:dyDescent="0.15">
      <c r="A638" s="29">
        <v>13053</v>
      </c>
      <c r="B638" s="76" t="s">
        <v>718</v>
      </c>
      <c r="C638" s="114">
        <v>420</v>
      </c>
      <c r="D638" s="77">
        <v>20</v>
      </c>
      <c r="E638" s="3"/>
      <c r="F638" s="103"/>
      <c r="G638" s="104" t="s">
        <v>654</v>
      </c>
      <c r="H638" s="104" t="s">
        <v>748</v>
      </c>
      <c r="I638" s="21">
        <f t="shared" si="600"/>
        <v>17940</v>
      </c>
      <c r="J638" s="3">
        <v>23150</v>
      </c>
      <c r="K638" s="15">
        <v>0.15</v>
      </c>
      <c r="L638" s="15"/>
      <c r="M638" s="58"/>
      <c r="N638" s="58">
        <v>2.5000000000000001E-2</v>
      </c>
      <c r="O638" s="92">
        <f t="shared" si="601"/>
        <v>25.808249721293201</v>
      </c>
      <c r="P638" s="92" t="e">
        <f t="shared" si="615"/>
        <v>#REF!</v>
      </c>
      <c r="Q638" s="92" t="e">
        <f t="shared" si="616"/>
        <v>#REF!</v>
      </c>
      <c r="R638" s="92">
        <f t="shared" si="602"/>
        <v>0</v>
      </c>
      <c r="S638" s="92" t="e">
        <f t="shared" si="603"/>
        <v>#REF!</v>
      </c>
      <c r="T638" s="3" t="e">
        <f>#REF!</f>
        <v>#REF!</v>
      </c>
      <c r="U638" s="3" t="e">
        <f>#REF!*D638</f>
        <v>#REF!</v>
      </c>
      <c r="V638" s="3">
        <f t="shared" si="586"/>
        <v>25.2</v>
      </c>
      <c r="W638" s="37" t="e">
        <f t="shared" si="604"/>
        <v>#REF!</v>
      </c>
      <c r="X638" s="60" t="e">
        <f>#REF!</f>
        <v>#REF!</v>
      </c>
      <c r="Y638" s="37" t="e">
        <f t="shared" si="613"/>
        <v>#REF!</v>
      </c>
      <c r="Z638" s="16" t="e">
        <f t="shared" si="605"/>
        <v>#REF!</v>
      </c>
      <c r="AA638" s="36" t="e">
        <f t="shared" si="606"/>
        <v>#REF!</v>
      </c>
      <c r="AB638" s="49"/>
      <c r="AC638" s="16" t="e">
        <f t="shared" si="607"/>
        <v>#REF!</v>
      </c>
      <c r="AD638" s="3" t="e">
        <f t="shared" si="614"/>
        <v>#REF!</v>
      </c>
      <c r="AE638" s="97" t="e">
        <f t="shared" si="614"/>
        <v>#REF!</v>
      </c>
      <c r="AF638" s="97" t="e">
        <f t="shared" si="609"/>
        <v>#REF!</v>
      </c>
      <c r="AG638" s="3" t="e">
        <f t="shared" si="610"/>
        <v>#REF!</v>
      </c>
      <c r="AH638" s="16" t="e">
        <f t="shared" si="611"/>
        <v>#REF!</v>
      </c>
      <c r="AI638" s="16">
        <f t="shared" si="612"/>
        <v>420</v>
      </c>
      <c r="AK638" s="3" t="s">
        <v>40</v>
      </c>
      <c r="AL638" s="204"/>
      <c r="AM638" s="180"/>
      <c r="AN638" s="180"/>
      <c r="AO638" s="182"/>
      <c r="AQ638" s="177"/>
      <c r="AR638" s="185"/>
      <c r="AT638" s="177"/>
      <c r="AU638" s="185"/>
    </row>
    <row r="639" spans="1:47" s="12" customFormat="1" ht="13.5" hidden="1" outlineLevel="2" x14ac:dyDescent="0.15">
      <c r="A639" s="29">
        <v>13054</v>
      </c>
      <c r="B639" s="71" t="s">
        <v>719</v>
      </c>
      <c r="C639" s="73">
        <v>420</v>
      </c>
      <c r="D639" s="72">
        <v>20</v>
      </c>
      <c r="E639" s="3"/>
      <c r="F639" s="103"/>
      <c r="G639" s="104" t="s">
        <v>654</v>
      </c>
      <c r="H639" s="104" t="s">
        <v>748</v>
      </c>
      <c r="I639" s="21">
        <f t="shared" si="600"/>
        <v>17940</v>
      </c>
      <c r="J639" s="3">
        <v>23150</v>
      </c>
      <c r="K639" s="15">
        <v>0.15</v>
      </c>
      <c r="L639" s="15"/>
      <c r="M639" s="58"/>
      <c r="N639" s="58">
        <v>2.5000000000000001E-2</v>
      </c>
      <c r="O639" s="92">
        <f t="shared" si="601"/>
        <v>25.808249721293201</v>
      </c>
      <c r="P639" s="92" t="e">
        <f t="shared" si="615"/>
        <v>#REF!</v>
      </c>
      <c r="Q639" s="92" t="e">
        <f t="shared" si="616"/>
        <v>#REF!</v>
      </c>
      <c r="R639" s="92">
        <f t="shared" si="602"/>
        <v>0</v>
      </c>
      <c r="S639" s="92" t="e">
        <f t="shared" si="603"/>
        <v>#REF!</v>
      </c>
      <c r="T639" s="3" t="e">
        <f>#REF!</f>
        <v>#REF!</v>
      </c>
      <c r="U639" s="3" t="e">
        <f>#REF!*D639</f>
        <v>#REF!</v>
      </c>
      <c r="V639" s="3">
        <f t="shared" si="586"/>
        <v>25.2</v>
      </c>
      <c r="W639" s="37" t="e">
        <f t="shared" si="604"/>
        <v>#REF!</v>
      </c>
      <c r="X639" s="60" t="e">
        <f>#REF!</f>
        <v>#REF!</v>
      </c>
      <c r="Y639" s="37" t="e">
        <f t="shared" si="613"/>
        <v>#REF!</v>
      </c>
      <c r="Z639" s="16" t="e">
        <f t="shared" si="605"/>
        <v>#REF!</v>
      </c>
      <c r="AA639" s="36" t="e">
        <f t="shared" si="606"/>
        <v>#REF!</v>
      </c>
      <c r="AB639" s="49"/>
      <c r="AC639" s="16" t="e">
        <f t="shared" si="607"/>
        <v>#REF!</v>
      </c>
      <c r="AD639" s="3" t="e">
        <f t="shared" si="614"/>
        <v>#REF!</v>
      </c>
      <c r="AE639" s="97" t="e">
        <f t="shared" si="614"/>
        <v>#REF!</v>
      </c>
      <c r="AF639" s="97" t="e">
        <f t="shared" si="609"/>
        <v>#REF!</v>
      </c>
      <c r="AG639" s="3" t="e">
        <f t="shared" si="610"/>
        <v>#REF!</v>
      </c>
      <c r="AH639" s="16" t="e">
        <f t="shared" si="611"/>
        <v>#REF!</v>
      </c>
      <c r="AI639" s="16">
        <f t="shared" si="612"/>
        <v>420</v>
      </c>
      <c r="AK639" s="3" t="s">
        <v>40</v>
      </c>
      <c r="AL639" s="204"/>
      <c r="AM639" s="180"/>
      <c r="AN639" s="180"/>
      <c r="AO639" s="182"/>
      <c r="AQ639" s="177"/>
      <c r="AR639" s="185"/>
      <c r="AT639" s="177"/>
      <c r="AU639" s="185"/>
    </row>
    <row r="640" spans="1:47" s="12" customFormat="1" ht="13.5" hidden="1" outlineLevel="2" x14ac:dyDescent="0.15">
      <c r="A640" s="29">
        <v>13055</v>
      </c>
      <c r="B640" s="71" t="s">
        <v>720</v>
      </c>
      <c r="C640" s="73">
        <v>580</v>
      </c>
      <c r="D640" s="72">
        <v>40</v>
      </c>
      <c r="E640" s="3"/>
      <c r="F640" s="103"/>
      <c r="G640" s="104" t="s">
        <v>654</v>
      </c>
      <c r="H640" s="104" t="s">
        <v>748</v>
      </c>
      <c r="I640" s="21">
        <f t="shared" si="600"/>
        <v>17940</v>
      </c>
      <c r="J640" s="3">
        <v>23150</v>
      </c>
      <c r="K640" s="15">
        <v>0.15</v>
      </c>
      <c r="L640" s="15"/>
      <c r="M640" s="58"/>
      <c r="N640" s="58">
        <v>2.5000000000000001E-2</v>
      </c>
      <c r="O640" s="92">
        <f t="shared" si="601"/>
        <v>51.616499442586402</v>
      </c>
      <c r="P640" s="92" t="e">
        <f t="shared" si="615"/>
        <v>#REF!</v>
      </c>
      <c r="Q640" s="92" t="e">
        <f t="shared" si="616"/>
        <v>#REF!</v>
      </c>
      <c r="R640" s="92">
        <f t="shared" si="602"/>
        <v>0</v>
      </c>
      <c r="S640" s="92" t="e">
        <f t="shared" si="603"/>
        <v>#REF!</v>
      </c>
      <c r="T640" s="3" t="e">
        <f>#REF!</f>
        <v>#REF!</v>
      </c>
      <c r="U640" s="3" t="e">
        <f>#REF!*D640</f>
        <v>#REF!</v>
      </c>
      <c r="V640" s="3">
        <f t="shared" si="586"/>
        <v>34.799999999999997</v>
      </c>
      <c r="W640" s="37" t="e">
        <f t="shared" si="604"/>
        <v>#REF!</v>
      </c>
      <c r="X640" s="60" t="e">
        <f>#REF!</f>
        <v>#REF!</v>
      </c>
      <c r="Y640" s="37" t="e">
        <f t="shared" si="613"/>
        <v>#REF!</v>
      </c>
      <c r="Z640" s="16" t="e">
        <f t="shared" si="605"/>
        <v>#REF!</v>
      </c>
      <c r="AA640" s="36" t="e">
        <f t="shared" si="606"/>
        <v>#REF!</v>
      </c>
      <c r="AB640" s="49"/>
      <c r="AC640" s="16" t="e">
        <f t="shared" si="607"/>
        <v>#REF!</v>
      </c>
      <c r="AD640" s="3" t="e">
        <f t="shared" si="614"/>
        <v>#REF!</v>
      </c>
      <c r="AE640" s="97" t="e">
        <f t="shared" si="614"/>
        <v>#REF!</v>
      </c>
      <c r="AF640" s="97" t="e">
        <f t="shared" si="609"/>
        <v>#REF!</v>
      </c>
      <c r="AG640" s="3" t="e">
        <f t="shared" si="610"/>
        <v>#REF!</v>
      </c>
      <c r="AH640" s="16" t="e">
        <f t="shared" si="611"/>
        <v>#REF!</v>
      </c>
      <c r="AI640" s="16">
        <f t="shared" si="612"/>
        <v>580</v>
      </c>
      <c r="AK640" s="3" t="s">
        <v>40</v>
      </c>
      <c r="AL640" s="204"/>
      <c r="AM640" s="180"/>
      <c r="AN640" s="180"/>
      <c r="AO640" s="182"/>
      <c r="AQ640" s="177"/>
      <c r="AR640" s="185"/>
      <c r="AT640" s="177"/>
      <c r="AU640" s="185"/>
    </row>
    <row r="641" spans="1:47" s="12" customFormat="1" ht="13.5" hidden="1" outlineLevel="2" x14ac:dyDescent="0.15">
      <c r="A641" s="29">
        <v>13056</v>
      </c>
      <c r="B641" s="71" t="s">
        <v>721</v>
      </c>
      <c r="C641" s="73">
        <v>250</v>
      </c>
      <c r="D641" s="72">
        <v>40</v>
      </c>
      <c r="E641" s="3"/>
      <c r="F641" s="103"/>
      <c r="G641" s="104" t="s">
        <v>654</v>
      </c>
      <c r="H641" s="104" t="s">
        <v>748</v>
      </c>
      <c r="I641" s="21">
        <f t="shared" si="600"/>
        <v>17940</v>
      </c>
      <c r="J641" s="3">
        <v>23150</v>
      </c>
      <c r="K641" s="15">
        <v>0.15</v>
      </c>
      <c r="L641" s="15"/>
      <c r="M641" s="58"/>
      <c r="N641" s="58">
        <v>2.5000000000000001E-2</v>
      </c>
      <c r="O641" s="92">
        <f t="shared" si="601"/>
        <v>51.616499442586402</v>
      </c>
      <c r="P641" s="92" t="e">
        <f t="shared" si="615"/>
        <v>#REF!</v>
      </c>
      <c r="Q641" s="92" t="e">
        <f t="shared" si="616"/>
        <v>#REF!</v>
      </c>
      <c r="R641" s="92">
        <f t="shared" si="602"/>
        <v>0</v>
      </c>
      <c r="S641" s="92" t="e">
        <f t="shared" si="603"/>
        <v>#REF!</v>
      </c>
      <c r="T641" s="3" t="e">
        <f>#REF!</f>
        <v>#REF!</v>
      </c>
      <c r="U641" s="3" t="e">
        <f>#REF!*D641</f>
        <v>#REF!</v>
      </c>
      <c r="V641" s="3">
        <f t="shared" si="586"/>
        <v>15</v>
      </c>
      <c r="W641" s="37" t="e">
        <f t="shared" si="604"/>
        <v>#REF!</v>
      </c>
      <c r="X641" s="60" t="e">
        <f>#REF!</f>
        <v>#REF!</v>
      </c>
      <c r="Y641" s="37" t="e">
        <f t="shared" si="613"/>
        <v>#REF!</v>
      </c>
      <c r="Z641" s="16" t="e">
        <f t="shared" si="605"/>
        <v>#REF!</v>
      </c>
      <c r="AA641" s="36" t="e">
        <f t="shared" si="606"/>
        <v>#REF!</v>
      </c>
      <c r="AB641" s="49"/>
      <c r="AC641" s="16" t="e">
        <f t="shared" si="607"/>
        <v>#REF!</v>
      </c>
      <c r="AD641" s="3" t="e">
        <f t="shared" si="614"/>
        <v>#REF!</v>
      </c>
      <c r="AE641" s="97" t="e">
        <f t="shared" si="614"/>
        <v>#REF!</v>
      </c>
      <c r="AF641" s="97" t="e">
        <f t="shared" si="609"/>
        <v>#REF!</v>
      </c>
      <c r="AG641" s="3" t="e">
        <f t="shared" si="610"/>
        <v>#REF!</v>
      </c>
      <c r="AH641" s="16" t="e">
        <f t="shared" si="611"/>
        <v>#REF!</v>
      </c>
      <c r="AI641" s="16">
        <f t="shared" si="612"/>
        <v>250</v>
      </c>
      <c r="AK641" s="3" t="s">
        <v>40</v>
      </c>
      <c r="AL641" s="204"/>
      <c r="AM641" s="180"/>
      <c r="AN641" s="180"/>
      <c r="AO641" s="182"/>
      <c r="AQ641" s="177"/>
      <c r="AR641" s="185"/>
      <c r="AT641" s="177"/>
      <c r="AU641" s="185"/>
    </row>
    <row r="642" spans="1:47" s="12" customFormat="1" ht="13.5" hidden="1" outlineLevel="2" x14ac:dyDescent="0.15">
      <c r="A642" s="29">
        <v>13057</v>
      </c>
      <c r="B642" s="71" t="s">
        <v>722</v>
      </c>
      <c r="C642" s="73">
        <v>400</v>
      </c>
      <c r="D642" s="72">
        <v>30</v>
      </c>
      <c r="E642" s="3"/>
      <c r="F642" s="103"/>
      <c r="G642" s="104" t="s">
        <v>654</v>
      </c>
      <c r="H642" s="104" t="s">
        <v>748</v>
      </c>
      <c r="I642" s="21">
        <f t="shared" si="600"/>
        <v>17940</v>
      </c>
      <c r="J642" s="3">
        <v>23150</v>
      </c>
      <c r="K642" s="15">
        <v>0.15</v>
      </c>
      <c r="L642" s="15"/>
      <c r="M642" s="58"/>
      <c r="N642" s="58">
        <v>2.5000000000000001E-2</v>
      </c>
      <c r="O642" s="92">
        <f t="shared" si="601"/>
        <v>38.712374581939798</v>
      </c>
      <c r="P642" s="92" t="e">
        <f t="shared" si="615"/>
        <v>#REF!</v>
      </c>
      <c r="Q642" s="92" t="e">
        <f t="shared" si="616"/>
        <v>#REF!</v>
      </c>
      <c r="R642" s="92">
        <f t="shared" si="602"/>
        <v>0</v>
      </c>
      <c r="S642" s="92" t="e">
        <f t="shared" si="603"/>
        <v>#REF!</v>
      </c>
      <c r="T642" s="3" t="e">
        <f>#REF!</f>
        <v>#REF!</v>
      </c>
      <c r="U642" s="3" t="e">
        <f>#REF!*D642</f>
        <v>#REF!</v>
      </c>
      <c r="V642" s="3">
        <f t="shared" si="586"/>
        <v>24</v>
      </c>
      <c r="W642" s="37" t="e">
        <f t="shared" si="604"/>
        <v>#REF!</v>
      </c>
      <c r="X642" s="60" t="e">
        <f>#REF!</f>
        <v>#REF!</v>
      </c>
      <c r="Y642" s="37" t="e">
        <f t="shared" si="613"/>
        <v>#REF!</v>
      </c>
      <c r="Z642" s="16" t="e">
        <f t="shared" si="605"/>
        <v>#REF!</v>
      </c>
      <c r="AA642" s="36" t="e">
        <f t="shared" si="606"/>
        <v>#REF!</v>
      </c>
      <c r="AB642" s="49"/>
      <c r="AC642" s="16" t="e">
        <f t="shared" si="607"/>
        <v>#REF!</v>
      </c>
      <c r="AD642" s="3" t="e">
        <f t="shared" si="614"/>
        <v>#REF!</v>
      </c>
      <c r="AE642" s="97" t="e">
        <f t="shared" si="614"/>
        <v>#REF!</v>
      </c>
      <c r="AF642" s="97" t="e">
        <f t="shared" si="609"/>
        <v>#REF!</v>
      </c>
      <c r="AG642" s="3" t="e">
        <f t="shared" si="610"/>
        <v>#REF!</v>
      </c>
      <c r="AH642" s="16" t="e">
        <f t="shared" si="611"/>
        <v>#REF!</v>
      </c>
      <c r="AI642" s="16">
        <f t="shared" si="612"/>
        <v>400</v>
      </c>
      <c r="AK642" s="3" t="s">
        <v>40</v>
      </c>
      <c r="AL642" s="204"/>
      <c r="AM642" s="180"/>
      <c r="AN642" s="180"/>
      <c r="AO642" s="182"/>
      <c r="AQ642" s="177"/>
      <c r="AR642" s="185"/>
      <c r="AT642" s="177"/>
      <c r="AU642" s="185"/>
    </row>
    <row r="643" spans="1:47" s="12" customFormat="1" ht="13.5" hidden="1" outlineLevel="2" x14ac:dyDescent="0.15">
      <c r="A643" s="29">
        <v>13058</v>
      </c>
      <c r="B643" s="71" t="s">
        <v>723</v>
      </c>
      <c r="C643" s="73">
        <v>330</v>
      </c>
      <c r="D643" s="72">
        <v>20</v>
      </c>
      <c r="E643" s="3"/>
      <c r="F643" s="103"/>
      <c r="G643" s="104" t="s">
        <v>654</v>
      </c>
      <c r="H643" s="104" t="s">
        <v>748</v>
      </c>
      <c r="I643" s="21">
        <f t="shared" si="600"/>
        <v>17940</v>
      </c>
      <c r="J643" s="3">
        <v>23150</v>
      </c>
      <c r="K643" s="15">
        <v>0.15</v>
      </c>
      <c r="L643" s="15"/>
      <c r="M643" s="58"/>
      <c r="N643" s="58">
        <v>2.5000000000000001E-2</v>
      </c>
      <c r="O643" s="92">
        <f t="shared" si="601"/>
        <v>25.808249721293201</v>
      </c>
      <c r="P643" s="92" t="e">
        <f t="shared" si="615"/>
        <v>#REF!</v>
      </c>
      <c r="Q643" s="92" t="e">
        <f t="shared" si="616"/>
        <v>#REF!</v>
      </c>
      <c r="R643" s="92">
        <f t="shared" si="602"/>
        <v>0</v>
      </c>
      <c r="S643" s="92" t="e">
        <f t="shared" si="603"/>
        <v>#REF!</v>
      </c>
      <c r="T643" s="3" t="e">
        <f>#REF!</f>
        <v>#REF!</v>
      </c>
      <c r="U643" s="3" t="e">
        <f>#REF!*D643</f>
        <v>#REF!</v>
      </c>
      <c r="V643" s="3">
        <f t="shared" ref="V643:V669" si="617">C643*0.06</f>
        <v>19.8</v>
      </c>
      <c r="W643" s="37" t="e">
        <f t="shared" si="604"/>
        <v>#REF!</v>
      </c>
      <c r="X643" s="60" t="e">
        <f>#REF!</f>
        <v>#REF!</v>
      </c>
      <c r="Y643" s="37" t="e">
        <f t="shared" si="613"/>
        <v>#REF!</v>
      </c>
      <c r="Z643" s="16" t="e">
        <f t="shared" si="605"/>
        <v>#REF!</v>
      </c>
      <c r="AA643" s="36" t="e">
        <f t="shared" si="606"/>
        <v>#REF!</v>
      </c>
      <c r="AB643" s="49"/>
      <c r="AC643" s="16" t="e">
        <f t="shared" si="607"/>
        <v>#REF!</v>
      </c>
      <c r="AD643" s="3" t="e">
        <f t="shared" si="614"/>
        <v>#REF!</v>
      </c>
      <c r="AE643" s="97" t="e">
        <f t="shared" si="614"/>
        <v>#REF!</v>
      </c>
      <c r="AF643" s="97" t="e">
        <f t="shared" si="609"/>
        <v>#REF!</v>
      </c>
      <c r="AG643" s="3" t="e">
        <f t="shared" si="610"/>
        <v>#REF!</v>
      </c>
      <c r="AH643" s="16" t="e">
        <f t="shared" si="611"/>
        <v>#REF!</v>
      </c>
      <c r="AI643" s="16">
        <f t="shared" si="612"/>
        <v>330</v>
      </c>
      <c r="AK643" s="3" t="s">
        <v>40</v>
      </c>
      <c r="AL643" s="204"/>
      <c r="AM643" s="180"/>
      <c r="AN643" s="180"/>
      <c r="AO643" s="182"/>
      <c r="AQ643" s="177"/>
      <c r="AR643" s="185"/>
      <c r="AT643" s="177"/>
      <c r="AU643" s="185"/>
    </row>
    <row r="644" spans="1:47" s="12" customFormat="1" ht="13.5" hidden="1" outlineLevel="2" x14ac:dyDescent="0.15">
      <c r="A644" s="29">
        <v>13059</v>
      </c>
      <c r="B644" s="71" t="s">
        <v>724</v>
      </c>
      <c r="C644" s="73">
        <v>440</v>
      </c>
      <c r="D644" s="72">
        <v>20</v>
      </c>
      <c r="E644" s="3"/>
      <c r="F644" s="103"/>
      <c r="G644" s="104" t="s">
        <v>654</v>
      </c>
      <c r="H644" s="104" t="s">
        <v>748</v>
      </c>
      <c r="I644" s="21">
        <f t="shared" si="600"/>
        <v>17940</v>
      </c>
      <c r="J644" s="3">
        <v>23150</v>
      </c>
      <c r="K644" s="15">
        <v>0.15</v>
      </c>
      <c r="L644" s="15"/>
      <c r="M644" s="58"/>
      <c r="N644" s="58">
        <v>2.5000000000000001E-2</v>
      </c>
      <c r="O644" s="92">
        <f t="shared" si="601"/>
        <v>25.808249721293201</v>
      </c>
      <c r="P644" s="92" t="e">
        <f t="shared" si="615"/>
        <v>#REF!</v>
      </c>
      <c r="Q644" s="92" t="e">
        <f t="shared" si="616"/>
        <v>#REF!</v>
      </c>
      <c r="R644" s="92">
        <f t="shared" si="602"/>
        <v>0</v>
      </c>
      <c r="S644" s="92" t="e">
        <f t="shared" si="603"/>
        <v>#REF!</v>
      </c>
      <c r="T644" s="3" t="e">
        <f>#REF!</f>
        <v>#REF!</v>
      </c>
      <c r="U644" s="3" t="e">
        <f>#REF!*D644</f>
        <v>#REF!</v>
      </c>
      <c r="V644" s="3">
        <f t="shared" si="617"/>
        <v>26.4</v>
      </c>
      <c r="W644" s="37" t="e">
        <f t="shared" si="604"/>
        <v>#REF!</v>
      </c>
      <c r="X644" s="60" t="e">
        <f>#REF!</f>
        <v>#REF!</v>
      </c>
      <c r="Y644" s="37" t="e">
        <f t="shared" si="613"/>
        <v>#REF!</v>
      </c>
      <c r="Z644" s="16" t="e">
        <f t="shared" si="605"/>
        <v>#REF!</v>
      </c>
      <c r="AA644" s="36" t="e">
        <f t="shared" si="606"/>
        <v>#REF!</v>
      </c>
      <c r="AB644" s="49"/>
      <c r="AC644" s="16" t="e">
        <f t="shared" si="607"/>
        <v>#REF!</v>
      </c>
      <c r="AD644" s="3" t="e">
        <f t="shared" si="614"/>
        <v>#REF!</v>
      </c>
      <c r="AE644" s="97" t="e">
        <f t="shared" si="614"/>
        <v>#REF!</v>
      </c>
      <c r="AF644" s="97" t="e">
        <f t="shared" si="609"/>
        <v>#REF!</v>
      </c>
      <c r="AG644" s="3" t="e">
        <f t="shared" si="610"/>
        <v>#REF!</v>
      </c>
      <c r="AH644" s="16" t="e">
        <f t="shared" si="611"/>
        <v>#REF!</v>
      </c>
      <c r="AI644" s="16">
        <f t="shared" si="612"/>
        <v>440</v>
      </c>
      <c r="AK644" s="3" t="s">
        <v>40</v>
      </c>
      <c r="AL644" s="204"/>
      <c r="AM644" s="180"/>
      <c r="AN644" s="180"/>
      <c r="AO644" s="182"/>
      <c r="AQ644" s="177"/>
      <c r="AR644" s="185"/>
      <c r="AT644" s="177"/>
      <c r="AU644" s="185"/>
    </row>
    <row r="645" spans="1:47" s="12" customFormat="1" ht="13.5" hidden="1" outlineLevel="2" x14ac:dyDescent="0.15">
      <c r="A645" s="29">
        <v>13060</v>
      </c>
      <c r="B645" s="71" t="s">
        <v>725</v>
      </c>
      <c r="C645" s="73">
        <v>300</v>
      </c>
      <c r="D645" s="72">
        <v>40</v>
      </c>
      <c r="E645" s="3"/>
      <c r="F645" s="103"/>
      <c r="G645" s="104" t="s">
        <v>654</v>
      </c>
      <c r="H645" s="104" t="s">
        <v>748</v>
      </c>
      <c r="I645" s="21">
        <f t="shared" si="600"/>
        <v>17940</v>
      </c>
      <c r="J645" s="3">
        <v>23150</v>
      </c>
      <c r="K645" s="15">
        <v>0.15</v>
      </c>
      <c r="L645" s="15"/>
      <c r="M645" s="58"/>
      <c r="N645" s="58">
        <v>2.5000000000000001E-2</v>
      </c>
      <c r="O645" s="92">
        <f t="shared" si="601"/>
        <v>51.616499442586402</v>
      </c>
      <c r="P645" s="92" t="e">
        <f t="shared" si="615"/>
        <v>#REF!</v>
      </c>
      <c r="Q645" s="92" t="e">
        <f t="shared" si="616"/>
        <v>#REF!</v>
      </c>
      <c r="R645" s="92">
        <f t="shared" si="602"/>
        <v>0</v>
      </c>
      <c r="S645" s="92" t="e">
        <f t="shared" si="603"/>
        <v>#REF!</v>
      </c>
      <c r="T645" s="3" t="e">
        <f>#REF!</f>
        <v>#REF!</v>
      </c>
      <c r="U645" s="3" t="e">
        <f>#REF!*D645</f>
        <v>#REF!</v>
      </c>
      <c r="V645" s="3">
        <f t="shared" si="617"/>
        <v>18</v>
      </c>
      <c r="W645" s="37" t="e">
        <f t="shared" si="604"/>
        <v>#REF!</v>
      </c>
      <c r="X645" s="60" t="e">
        <f>#REF!</f>
        <v>#REF!</v>
      </c>
      <c r="Y645" s="37" t="e">
        <f t="shared" si="613"/>
        <v>#REF!</v>
      </c>
      <c r="Z645" s="16" t="e">
        <f t="shared" si="605"/>
        <v>#REF!</v>
      </c>
      <c r="AA645" s="36" t="e">
        <f t="shared" si="606"/>
        <v>#REF!</v>
      </c>
      <c r="AB645" s="49"/>
      <c r="AC645" s="16" t="e">
        <f t="shared" si="607"/>
        <v>#REF!</v>
      </c>
      <c r="AD645" s="3" t="e">
        <f t="shared" si="614"/>
        <v>#REF!</v>
      </c>
      <c r="AE645" s="97" t="e">
        <f t="shared" si="614"/>
        <v>#REF!</v>
      </c>
      <c r="AF645" s="97" t="e">
        <f t="shared" si="609"/>
        <v>#REF!</v>
      </c>
      <c r="AG645" s="3" t="e">
        <f t="shared" si="610"/>
        <v>#REF!</v>
      </c>
      <c r="AH645" s="16" t="e">
        <f t="shared" si="611"/>
        <v>#REF!</v>
      </c>
      <c r="AI645" s="16">
        <f t="shared" si="612"/>
        <v>300</v>
      </c>
      <c r="AK645" s="3" t="s">
        <v>40</v>
      </c>
      <c r="AL645" s="204"/>
      <c r="AM645" s="180"/>
      <c r="AN645" s="180"/>
      <c r="AO645" s="182"/>
      <c r="AQ645" s="177"/>
      <c r="AR645" s="185"/>
      <c r="AT645" s="177"/>
      <c r="AU645" s="185"/>
    </row>
    <row r="646" spans="1:47" s="12" customFormat="1" ht="13.5" hidden="1" outlineLevel="2" x14ac:dyDescent="0.15">
      <c r="A646" s="29">
        <v>13061</v>
      </c>
      <c r="B646" s="71" t="s">
        <v>494</v>
      </c>
      <c r="C646" s="73">
        <v>1000</v>
      </c>
      <c r="D646" s="72">
        <v>70</v>
      </c>
      <c r="E646" s="3"/>
      <c r="F646" s="103"/>
      <c r="G646" s="104" t="s">
        <v>654</v>
      </c>
      <c r="H646" s="104" t="s">
        <v>748</v>
      </c>
      <c r="I646" s="21">
        <f t="shared" si="600"/>
        <v>17940</v>
      </c>
      <c r="J646" s="3">
        <v>23150</v>
      </c>
      <c r="K646" s="15">
        <v>0.15</v>
      </c>
      <c r="L646" s="15"/>
      <c r="M646" s="58"/>
      <c r="N646" s="58">
        <v>2.5000000000000001E-2</v>
      </c>
      <c r="O646" s="92">
        <f t="shared" si="601"/>
        <v>90.328874024526201</v>
      </c>
      <c r="P646" s="92" t="e">
        <f t="shared" si="615"/>
        <v>#REF!</v>
      </c>
      <c r="Q646" s="92" t="e">
        <f t="shared" si="616"/>
        <v>#REF!</v>
      </c>
      <c r="R646" s="92">
        <f t="shared" si="602"/>
        <v>0</v>
      </c>
      <c r="S646" s="92" t="e">
        <f t="shared" si="603"/>
        <v>#REF!</v>
      </c>
      <c r="T646" s="3" t="e">
        <f>#REF!</f>
        <v>#REF!</v>
      </c>
      <c r="U646" s="3" t="e">
        <f>#REF!*D646</f>
        <v>#REF!</v>
      </c>
      <c r="V646" s="3">
        <f t="shared" si="617"/>
        <v>60</v>
      </c>
      <c r="W646" s="37" t="e">
        <f t="shared" si="604"/>
        <v>#REF!</v>
      </c>
      <c r="X646" s="60" t="e">
        <f>#REF!</f>
        <v>#REF!</v>
      </c>
      <c r="Y646" s="37" t="e">
        <f t="shared" si="613"/>
        <v>#REF!</v>
      </c>
      <c r="Z646" s="16" t="e">
        <f t="shared" si="605"/>
        <v>#REF!</v>
      </c>
      <c r="AA646" s="36" t="e">
        <f t="shared" si="606"/>
        <v>#REF!</v>
      </c>
      <c r="AB646" s="49"/>
      <c r="AC646" s="16" t="e">
        <f t="shared" si="607"/>
        <v>#REF!</v>
      </c>
      <c r="AD646" s="3" t="e">
        <f t="shared" si="614"/>
        <v>#REF!</v>
      </c>
      <c r="AE646" s="97" t="e">
        <f t="shared" si="614"/>
        <v>#REF!</v>
      </c>
      <c r="AF646" s="97" t="e">
        <f t="shared" si="609"/>
        <v>#REF!</v>
      </c>
      <c r="AG646" s="3" t="e">
        <f t="shared" si="610"/>
        <v>#REF!</v>
      </c>
      <c r="AH646" s="16" t="e">
        <f t="shared" si="611"/>
        <v>#REF!</v>
      </c>
      <c r="AI646" s="16">
        <f t="shared" si="612"/>
        <v>1000</v>
      </c>
      <c r="AK646" s="3" t="s">
        <v>40</v>
      </c>
      <c r="AL646" s="204"/>
      <c r="AM646" s="180"/>
      <c r="AN646" s="180"/>
      <c r="AO646" s="182"/>
      <c r="AQ646" s="177"/>
      <c r="AR646" s="185"/>
      <c r="AT646" s="177"/>
      <c r="AU646" s="185"/>
    </row>
    <row r="647" spans="1:47" s="12" customFormat="1" ht="13.5" hidden="1" outlineLevel="2" x14ac:dyDescent="0.15">
      <c r="A647" s="29">
        <v>13062</v>
      </c>
      <c r="B647" s="71" t="s">
        <v>726</v>
      </c>
      <c r="C647" s="73">
        <v>600</v>
      </c>
      <c r="D647" s="72">
        <v>30</v>
      </c>
      <c r="E647" s="3"/>
      <c r="F647" s="103"/>
      <c r="G647" s="104" t="s">
        <v>654</v>
      </c>
      <c r="H647" s="104" t="s">
        <v>748</v>
      </c>
      <c r="I647" s="21">
        <f t="shared" si="600"/>
        <v>17940</v>
      </c>
      <c r="J647" s="3">
        <v>23150</v>
      </c>
      <c r="K647" s="15">
        <v>0.15</v>
      </c>
      <c r="L647" s="15"/>
      <c r="M647" s="58"/>
      <c r="N647" s="58">
        <v>2.5000000000000001E-2</v>
      </c>
      <c r="O647" s="92">
        <f t="shared" si="601"/>
        <v>38.712374581939798</v>
      </c>
      <c r="P647" s="92" t="e">
        <f t="shared" si="615"/>
        <v>#REF!</v>
      </c>
      <c r="Q647" s="92" t="e">
        <f t="shared" si="616"/>
        <v>#REF!</v>
      </c>
      <c r="R647" s="92">
        <f t="shared" si="602"/>
        <v>0</v>
      </c>
      <c r="S647" s="92" t="e">
        <f t="shared" si="603"/>
        <v>#REF!</v>
      </c>
      <c r="T647" s="3" t="e">
        <f>#REF!</f>
        <v>#REF!</v>
      </c>
      <c r="U647" s="3" t="e">
        <f>#REF!*D647</f>
        <v>#REF!</v>
      </c>
      <c r="V647" s="3">
        <f t="shared" si="617"/>
        <v>36</v>
      </c>
      <c r="W647" s="37" t="e">
        <f t="shared" si="604"/>
        <v>#REF!</v>
      </c>
      <c r="X647" s="60" t="e">
        <f>#REF!</f>
        <v>#REF!</v>
      </c>
      <c r="Y647" s="37" t="e">
        <f t="shared" si="613"/>
        <v>#REF!</v>
      </c>
      <c r="Z647" s="16" t="e">
        <f t="shared" si="605"/>
        <v>#REF!</v>
      </c>
      <c r="AA647" s="36" t="e">
        <f t="shared" si="606"/>
        <v>#REF!</v>
      </c>
      <c r="AB647" s="49"/>
      <c r="AC647" s="16" t="e">
        <f t="shared" si="607"/>
        <v>#REF!</v>
      </c>
      <c r="AD647" s="3" t="e">
        <f t="shared" si="614"/>
        <v>#REF!</v>
      </c>
      <c r="AE647" s="97" t="e">
        <f t="shared" si="614"/>
        <v>#REF!</v>
      </c>
      <c r="AF647" s="97" t="e">
        <f t="shared" si="609"/>
        <v>#REF!</v>
      </c>
      <c r="AG647" s="3" t="e">
        <f t="shared" si="610"/>
        <v>#REF!</v>
      </c>
      <c r="AH647" s="16" t="e">
        <f t="shared" si="611"/>
        <v>#REF!</v>
      </c>
      <c r="AI647" s="16">
        <f t="shared" si="612"/>
        <v>600</v>
      </c>
      <c r="AK647" s="3" t="s">
        <v>40</v>
      </c>
      <c r="AL647" s="204"/>
      <c r="AM647" s="180"/>
      <c r="AN647" s="180"/>
      <c r="AO647" s="182"/>
      <c r="AQ647" s="177"/>
      <c r="AR647" s="185"/>
      <c r="AT647" s="177"/>
      <c r="AU647" s="185"/>
    </row>
    <row r="648" spans="1:47" s="12" customFormat="1" ht="13.5" hidden="1" outlineLevel="2" x14ac:dyDescent="0.15">
      <c r="A648" s="29">
        <v>13063</v>
      </c>
      <c r="B648" s="71" t="s">
        <v>727</v>
      </c>
      <c r="C648" s="73">
        <v>250</v>
      </c>
      <c r="D648" s="72">
        <v>40</v>
      </c>
      <c r="E648" s="3"/>
      <c r="F648" s="103"/>
      <c r="G648" s="104" t="s">
        <v>654</v>
      </c>
      <c r="H648" s="104" t="s">
        <v>748</v>
      </c>
      <c r="I648" s="21">
        <f t="shared" si="600"/>
        <v>17940</v>
      </c>
      <c r="J648" s="3">
        <v>23150</v>
      </c>
      <c r="K648" s="15">
        <v>0.15</v>
      </c>
      <c r="L648" s="15"/>
      <c r="M648" s="58"/>
      <c r="N648" s="58">
        <v>2.5000000000000001E-2</v>
      </c>
      <c r="O648" s="92">
        <f t="shared" si="601"/>
        <v>51.616499442586402</v>
      </c>
      <c r="P648" s="92" t="e">
        <f t="shared" si="615"/>
        <v>#REF!</v>
      </c>
      <c r="Q648" s="92" t="e">
        <f t="shared" si="616"/>
        <v>#REF!</v>
      </c>
      <c r="R648" s="92">
        <f t="shared" si="602"/>
        <v>0</v>
      </c>
      <c r="S648" s="92" t="e">
        <f t="shared" si="603"/>
        <v>#REF!</v>
      </c>
      <c r="T648" s="3" t="e">
        <f>#REF!</f>
        <v>#REF!</v>
      </c>
      <c r="U648" s="3" t="e">
        <f>#REF!*D648</f>
        <v>#REF!</v>
      </c>
      <c r="V648" s="3">
        <f t="shared" si="617"/>
        <v>15</v>
      </c>
      <c r="W648" s="37" t="e">
        <f t="shared" si="604"/>
        <v>#REF!</v>
      </c>
      <c r="X648" s="60" t="e">
        <f>#REF!</f>
        <v>#REF!</v>
      </c>
      <c r="Y648" s="37" t="e">
        <f t="shared" si="613"/>
        <v>#REF!</v>
      </c>
      <c r="Z648" s="16" t="e">
        <f t="shared" si="605"/>
        <v>#REF!</v>
      </c>
      <c r="AA648" s="36" t="e">
        <f t="shared" si="606"/>
        <v>#REF!</v>
      </c>
      <c r="AB648" s="49"/>
      <c r="AC648" s="16" t="e">
        <f t="shared" si="607"/>
        <v>#REF!</v>
      </c>
      <c r="AD648" s="3" t="e">
        <f t="shared" si="614"/>
        <v>#REF!</v>
      </c>
      <c r="AE648" s="97" t="e">
        <f t="shared" si="614"/>
        <v>#REF!</v>
      </c>
      <c r="AF648" s="97" t="e">
        <f t="shared" si="609"/>
        <v>#REF!</v>
      </c>
      <c r="AG648" s="3" t="e">
        <f t="shared" si="610"/>
        <v>#REF!</v>
      </c>
      <c r="AH648" s="16" t="e">
        <f t="shared" si="611"/>
        <v>#REF!</v>
      </c>
      <c r="AI648" s="16">
        <f t="shared" si="612"/>
        <v>250</v>
      </c>
      <c r="AK648" s="3" t="s">
        <v>40</v>
      </c>
      <c r="AL648" s="204"/>
      <c r="AM648" s="180"/>
      <c r="AN648" s="180"/>
      <c r="AO648" s="182"/>
      <c r="AQ648" s="177"/>
      <c r="AR648" s="185"/>
      <c r="AT648" s="177"/>
      <c r="AU648" s="185"/>
    </row>
    <row r="649" spans="1:47" s="12" customFormat="1" ht="13.5" hidden="1" outlineLevel="2" x14ac:dyDescent="0.15">
      <c r="A649" s="29">
        <v>13064</v>
      </c>
      <c r="B649" s="71" t="s">
        <v>368</v>
      </c>
      <c r="C649" s="73">
        <v>400</v>
      </c>
      <c r="D649" s="78">
        <f>50/8</f>
        <v>6.25</v>
      </c>
      <c r="E649" s="3"/>
      <c r="F649" s="103"/>
      <c r="G649" s="104" t="s">
        <v>654</v>
      </c>
      <c r="H649" s="104" t="s">
        <v>748</v>
      </c>
      <c r="I649" s="21">
        <f t="shared" si="600"/>
        <v>17940</v>
      </c>
      <c r="J649" s="3">
        <v>23150</v>
      </c>
      <c r="K649" s="15">
        <v>0.15</v>
      </c>
      <c r="L649" s="15"/>
      <c r="M649" s="58"/>
      <c r="N649" s="58">
        <v>2.5000000000000001E-2</v>
      </c>
      <c r="O649" s="92">
        <f t="shared" si="601"/>
        <v>8.065078037904124</v>
      </c>
      <c r="P649" s="92" t="e">
        <f t="shared" si="615"/>
        <v>#REF!</v>
      </c>
      <c r="Q649" s="92" t="e">
        <f t="shared" si="616"/>
        <v>#REF!</v>
      </c>
      <c r="R649" s="92">
        <f t="shared" si="602"/>
        <v>0</v>
      </c>
      <c r="S649" s="92" t="e">
        <f t="shared" si="603"/>
        <v>#REF!</v>
      </c>
      <c r="T649" s="3" t="e">
        <f>#REF!</f>
        <v>#REF!</v>
      </c>
      <c r="U649" s="3" t="e">
        <f>#REF!*D649</f>
        <v>#REF!</v>
      </c>
      <c r="V649" s="3">
        <f t="shared" si="617"/>
        <v>24</v>
      </c>
      <c r="W649" s="37" t="e">
        <f t="shared" si="604"/>
        <v>#REF!</v>
      </c>
      <c r="X649" s="60" t="e">
        <f>#REF!</f>
        <v>#REF!</v>
      </c>
      <c r="Y649" s="37" t="e">
        <f t="shared" si="613"/>
        <v>#REF!</v>
      </c>
      <c r="Z649" s="16" t="e">
        <f t="shared" si="605"/>
        <v>#REF!</v>
      </c>
      <c r="AA649" s="36" t="e">
        <f t="shared" si="606"/>
        <v>#REF!</v>
      </c>
      <c r="AB649" s="49"/>
      <c r="AC649" s="16" t="e">
        <f t="shared" si="607"/>
        <v>#REF!</v>
      </c>
      <c r="AD649" s="3" t="e">
        <f t="shared" si="614"/>
        <v>#REF!</v>
      </c>
      <c r="AE649" s="97" t="e">
        <f t="shared" si="614"/>
        <v>#REF!</v>
      </c>
      <c r="AF649" s="97" t="e">
        <f t="shared" si="609"/>
        <v>#REF!</v>
      </c>
      <c r="AG649" s="3" t="e">
        <f t="shared" si="610"/>
        <v>#REF!</v>
      </c>
      <c r="AH649" s="16" t="e">
        <f t="shared" si="611"/>
        <v>#REF!</v>
      </c>
      <c r="AI649" s="16">
        <f t="shared" si="612"/>
        <v>400</v>
      </c>
      <c r="AK649" s="3" t="s">
        <v>40</v>
      </c>
      <c r="AL649" s="204"/>
      <c r="AM649" s="180"/>
      <c r="AN649" s="180"/>
      <c r="AO649" s="182"/>
      <c r="AQ649" s="177"/>
      <c r="AR649" s="185"/>
      <c r="AT649" s="177"/>
      <c r="AU649" s="185"/>
    </row>
    <row r="650" spans="1:47" s="12" customFormat="1" ht="13.5" hidden="1" outlineLevel="2" x14ac:dyDescent="0.15">
      <c r="A650" s="29">
        <v>13065</v>
      </c>
      <c r="B650" s="71" t="s">
        <v>489</v>
      </c>
      <c r="C650" s="73">
        <v>100</v>
      </c>
      <c r="D650" s="72">
        <v>3</v>
      </c>
      <c r="E650" s="3"/>
      <c r="F650" s="103"/>
      <c r="G650" s="104" t="s">
        <v>654</v>
      </c>
      <c r="H650" s="104" t="s">
        <v>748</v>
      </c>
      <c r="I650" s="21">
        <f t="shared" si="600"/>
        <v>17940</v>
      </c>
      <c r="J650" s="3">
        <v>23150</v>
      </c>
      <c r="K650" s="15">
        <v>0.15</v>
      </c>
      <c r="L650" s="15"/>
      <c r="M650" s="58"/>
      <c r="N650" s="58">
        <v>2.5000000000000001E-2</v>
      </c>
      <c r="O650" s="92">
        <f t="shared" si="601"/>
        <v>3.8712374581939799</v>
      </c>
      <c r="P650" s="92" t="e">
        <f t="shared" si="615"/>
        <v>#REF!</v>
      </c>
      <c r="Q650" s="92" t="e">
        <f t="shared" si="616"/>
        <v>#REF!</v>
      </c>
      <c r="R650" s="92">
        <f t="shared" si="602"/>
        <v>0</v>
      </c>
      <c r="S650" s="92" t="e">
        <f t="shared" si="603"/>
        <v>#REF!</v>
      </c>
      <c r="T650" s="3" t="e">
        <f>#REF!</f>
        <v>#REF!</v>
      </c>
      <c r="U650" s="3" t="e">
        <f>#REF!*D650</f>
        <v>#REF!</v>
      </c>
      <c r="V650" s="3">
        <f t="shared" si="617"/>
        <v>6</v>
      </c>
      <c r="W650" s="37" t="e">
        <f t="shared" si="604"/>
        <v>#REF!</v>
      </c>
      <c r="X650" s="60" t="e">
        <f>#REF!</f>
        <v>#REF!</v>
      </c>
      <c r="Y650" s="37" t="e">
        <f t="shared" si="613"/>
        <v>#REF!</v>
      </c>
      <c r="Z650" s="16" t="e">
        <f t="shared" si="605"/>
        <v>#REF!</v>
      </c>
      <c r="AA650" s="36" t="e">
        <f t="shared" si="606"/>
        <v>#REF!</v>
      </c>
      <c r="AB650" s="49"/>
      <c r="AC650" s="16" t="e">
        <f t="shared" si="607"/>
        <v>#REF!</v>
      </c>
      <c r="AD650" s="3" t="e">
        <f t="shared" si="614"/>
        <v>#REF!</v>
      </c>
      <c r="AE650" s="97" t="e">
        <f t="shared" si="614"/>
        <v>#REF!</v>
      </c>
      <c r="AF650" s="97" t="e">
        <f t="shared" si="609"/>
        <v>#REF!</v>
      </c>
      <c r="AG650" s="3" t="e">
        <f t="shared" si="610"/>
        <v>#REF!</v>
      </c>
      <c r="AH650" s="16" t="e">
        <f t="shared" si="611"/>
        <v>#REF!</v>
      </c>
      <c r="AI650" s="16">
        <f t="shared" si="612"/>
        <v>100</v>
      </c>
      <c r="AK650" s="3" t="s">
        <v>40</v>
      </c>
      <c r="AL650" s="204"/>
      <c r="AM650" s="180"/>
      <c r="AN650" s="180"/>
      <c r="AO650" s="182"/>
      <c r="AQ650" s="177"/>
      <c r="AR650" s="185"/>
      <c r="AT650" s="177"/>
      <c r="AU650" s="185"/>
    </row>
    <row r="651" spans="1:47" s="12" customFormat="1" ht="13.5" hidden="1" outlineLevel="2" x14ac:dyDescent="0.15">
      <c r="A651" s="29">
        <v>13066</v>
      </c>
      <c r="B651" s="71" t="s">
        <v>728</v>
      </c>
      <c r="C651" s="73">
        <v>300</v>
      </c>
      <c r="D651" s="78">
        <f>40</f>
        <v>40</v>
      </c>
      <c r="E651" s="3"/>
      <c r="F651" s="103"/>
      <c r="G651" s="104" t="s">
        <v>654</v>
      </c>
      <c r="H651" s="104" t="s">
        <v>748</v>
      </c>
      <c r="I651" s="21">
        <f t="shared" si="600"/>
        <v>17940</v>
      </c>
      <c r="J651" s="3">
        <v>23150</v>
      </c>
      <c r="K651" s="15">
        <v>0.15</v>
      </c>
      <c r="L651" s="15"/>
      <c r="M651" s="58"/>
      <c r="N651" s="58">
        <v>2.5000000000000001E-2</v>
      </c>
      <c r="O651" s="92">
        <f t="shared" si="601"/>
        <v>51.616499442586402</v>
      </c>
      <c r="P651" s="92" t="e">
        <f t="shared" si="615"/>
        <v>#REF!</v>
      </c>
      <c r="Q651" s="92" t="e">
        <f t="shared" si="616"/>
        <v>#REF!</v>
      </c>
      <c r="R651" s="92">
        <f t="shared" si="602"/>
        <v>0</v>
      </c>
      <c r="S651" s="92" t="e">
        <f t="shared" si="603"/>
        <v>#REF!</v>
      </c>
      <c r="T651" s="3" t="e">
        <f>#REF!</f>
        <v>#REF!</v>
      </c>
      <c r="U651" s="3" t="e">
        <f>#REF!*D651</f>
        <v>#REF!</v>
      </c>
      <c r="V651" s="3">
        <f t="shared" si="617"/>
        <v>18</v>
      </c>
      <c r="W651" s="37" t="e">
        <f t="shared" si="604"/>
        <v>#REF!</v>
      </c>
      <c r="X651" s="60" t="e">
        <f>#REF!</f>
        <v>#REF!</v>
      </c>
      <c r="Y651" s="37" t="e">
        <f t="shared" si="613"/>
        <v>#REF!</v>
      </c>
      <c r="Z651" s="16" t="e">
        <f t="shared" si="605"/>
        <v>#REF!</v>
      </c>
      <c r="AA651" s="36" t="e">
        <f t="shared" si="606"/>
        <v>#REF!</v>
      </c>
      <c r="AB651" s="49"/>
      <c r="AC651" s="16" t="e">
        <f t="shared" si="607"/>
        <v>#REF!</v>
      </c>
      <c r="AD651" s="3" t="e">
        <f t="shared" si="614"/>
        <v>#REF!</v>
      </c>
      <c r="AE651" s="97" t="e">
        <f t="shared" si="614"/>
        <v>#REF!</v>
      </c>
      <c r="AF651" s="97" t="e">
        <f t="shared" si="609"/>
        <v>#REF!</v>
      </c>
      <c r="AG651" s="3" t="e">
        <f t="shared" si="610"/>
        <v>#REF!</v>
      </c>
      <c r="AH651" s="16" t="e">
        <f t="shared" si="611"/>
        <v>#REF!</v>
      </c>
      <c r="AI651" s="16">
        <f t="shared" si="612"/>
        <v>300</v>
      </c>
      <c r="AK651" s="3" t="s">
        <v>40</v>
      </c>
      <c r="AL651" s="204"/>
      <c r="AM651" s="180"/>
      <c r="AN651" s="180"/>
      <c r="AO651" s="182"/>
      <c r="AQ651" s="177"/>
      <c r="AR651" s="185"/>
      <c r="AT651" s="177"/>
      <c r="AU651" s="185"/>
    </row>
    <row r="652" spans="1:47" s="12" customFormat="1" ht="13.5" hidden="1" outlineLevel="2" x14ac:dyDescent="0.15">
      <c r="A652" s="29">
        <v>13067</v>
      </c>
      <c r="B652" s="71" t="s">
        <v>729</v>
      </c>
      <c r="C652" s="73">
        <v>200</v>
      </c>
      <c r="D652" s="72">
        <v>10</v>
      </c>
      <c r="E652" s="3"/>
      <c r="F652" s="103"/>
      <c r="G652" s="104" t="s">
        <v>654</v>
      </c>
      <c r="H652" s="104" t="s">
        <v>748</v>
      </c>
      <c r="I652" s="21">
        <f t="shared" ref="I652:I669" si="618">((247*12)+(52*7)+(52*5))*60/12</f>
        <v>17940</v>
      </c>
      <c r="J652" s="3">
        <v>23150</v>
      </c>
      <c r="K652" s="15">
        <v>0.15</v>
      </c>
      <c r="L652" s="15"/>
      <c r="M652" s="58"/>
      <c r="N652" s="58">
        <v>2.5000000000000001E-2</v>
      </c>
      <c r="O652" s="92">
        <f t="shared" ref="O652:O669" si="619">J652/I652*D652</f>
        <v>12.904124860646601</v>
      </c>
      <c r="P652" s="92" t="e">
        <f t="shared" si="615"/>
        <v>#REF!</v>
      </c>
      <c r="Q652" s="92" t="e">
        <f t="shared" si="616"/>
        <v>#REF!</v>
      </c>
      <c r="R652" s="92">
        <f t="shared" ref="R652:R669" si="620">(C652*M652)</f>
        <v>0</v>
      </c>
      <c r="S652" s="92" t="e">
        <f t="shared" ref="S652:S669" si="621">(C652-T652-U652)*N652</f>
        <v>#REF!</v>
      </c>
      <c r="T652" s="3" t="e">
        <f>#REF!</f>
        <v>#REF!</v>
      </c>
      <c r="U652" s="3" t="e">
        <f>#REF!*D652</f>
        <v>#REF!</v>
      </c>
      <c r="V652" s="3">
        <f t="shared" si="617"/>
        <v>12</v>
      </c>
      <c r="W652" s="37" t="e">
        <f t="shared" ref="W652:W669" si="622">SUM(O652:V652)</f>
        <v>#REF!</v>
      </c>
      <c r="X652" s="60" t="e">
        <f>#REF!</f>
        <v>#REF!</v>
      </c>
      <c r="Y652" s="37" t="e">
        <f t="shared" si="613"/>
        <v>#REF!</v>
      </c>
      <c r="Z652" s="16" t="e">
        <f t="shared" ref="Z652:Z669" si="623">W652+Y652</f>
        <v>#REF!</v>
      </c>
      <c r="AA652" s="36" t="e">
        <f t="shared" ref="AA652:AA669" si="624">(C652-Z652)/Z652</f>
        <v>#REF!</v>
      </c>
      <c r="AB652" s="49"/>
      <c r="AC652" s="16" t="e">
        <f t="shared" ref="AC652:AC669" si="625">AD652+AE652+AF652</f>
        <v>#REF!</v>
      </c>
      <c r="AD652" s="3" t="e">
        <f t="shared" ref="AD652:AE667" si="626">T652</f>
        <v>#REF!</v>
      </c>
      <c r="AE652" s="97" t="e">
        <f t="shared" si="626"/>
        <v>#REF!</v>
      </c>
      <c r="AF652" s="97" t="e">
        <f t="shared" ref="AF652:AF669" si="627">(C652-Z652)*0.15</f>
        <v>#REF!</v>
      </c>
      <c r="AG652" s="3" t="e">
        <f t="shared" ref="AG652:AG669" si="628">AE652+AF652</f>
        <v>#REF!</v>
      </c>
      <c r="AH652" s="16" t="e">
        <f t="shared" ref="AH652:AH669" si="629">AI652-AC652</f>
        <v>#REF!</v>
      </c>
      <c r="AI652" s="16">
        <f t="shared" ref="AI652:AI669" si="630">C652</f>
        <v>200</v>
      </c>
      <c r="AK652" s="3" t="s">
        <v>40</v>
      </c>
      <c r="AL652" s="204"/>
      <c r="AM652" s="180"/>
      <c r="AN652" s="180"/>
      <c r="AO652" s="182"/>
      <c r="AQ652" s="177"/>
      <c r="AR652" s="185"/>
      <c r="AT652" s="177"/>
      <c r="AU652" s="185"/>
    </row>
    <row r="653" spans="1:47" s="12" customFormat="1" ht="13.5" hidden="1" outlineLevel="2" x14ac:dyDescent="0.15">
      <c r="A653" s="29">
        <v>13068</v>
      </c>
      <c r="B653" s="71" t="s">
        <v>730</v>
      </c>
      <c r="C653" s="73">
        <v>300</v>
      </c>
      <c r="D653" s="72">
        <v>10</v>
      </c>
      <c r="E653" s="3"/>
      <c r="F653" s="103"/>
      <c r="G653" s="104" t="s">
        <v>654</v>
      </c>
      <c r="H653" s="104" t="s">
        <v>748</v>
      </c>
      <c r="I653" s="21">
        <f t="shared" si="618"/>
        <v>17940</v>
      </c>
      <c r="J653" s="3">
        <v>23150</v>
      </c>
      <c r="K653" s="15">
        <v>0.15</v>
      </c>
      <c r="L653" s="15"/>
      <c r="M653" s="58"/>
      <c r="N653" s="58">
        <v>2.5000000000000001E-2</v>
      </c>
      <c r="O653" s="92">
        <f t="shared" si="619"/>
        <v>12.904124860646601</v>
      </c>
      <c r="P653" s="92" t="e">
        <f t="shared" si="615"/>
        <v>#REF!</v>
      </c>
      <c r="Q653" s="92" t="e">
        <f t="shared" si="616"/>
        <v>#REF!</v>
      </c>
      <c r="R653" s="92">
        <f t="shared" si="620"/>
        <v>0</v>
      </c>
      <c r="S653" s="92" t="e">
        <f t="shared" si="621"/>
        <v>#REF!</v>
      </c>
      <c r="T653" s="3" t="e">
        <f>#REF!</f>
        <v>#REF!</v>
      </c>
      <c r="U653" s="3" t="e">
        <f>#REF!*D653</f>
        <v>#REF!</v>
      </c>
      <c r="V653" s="3">
        <f t="shared" si="617"/>
        <v>18</v>
      </c>
      <c r="W653" s="37" t="e">
        <f t="shared" si="622"/>
        <v>#REF!</v>
      </c>
      <c r="X653" s="60" t="e">
        <f>#REF!</f>
        <v>#REF!</v>
      </c>
      <c r="Y653" s="37" t="e">
        <f t="shared" ref="Y653:Y669" si="631">X653*O653</f>
        <v>#REF!</v>
      </c>
      <c r="Z653" s="16" t="e">
        <f t="shared" si="623"/>
        <v>#REF!</v>
      </c>
      <c r="AA653" s="36" t="e">
        <f t="shared" si="624"/>
        <v>#REF!</v>
      </c>
      <c r="AB653" s="49"/>
      <c r="AC653" s="16" t="e">
        <f t="shared" si="625"/>
        <v>#REF!</v>
      </c>
      <c r="AD653" s="3" t="e">
        <f t="shared" si="626"/>
        <v>#REF!</v>
      </c>
      <c r="AE653" s="97" t="e">
        <f t="shared" si="626"/>
        <v>#REF!</v>
      </c>
      <c r="AF653" s="97" t="e">
        <f t="shared" si="627"/>
        <v>#REF!</v>
      </c>
      <c r="AG653" s="3" t="e">
        <f t="shared" si="628"/>
        <v>#REF!</v>
      </c>
      <c r="AH653" s="16" t="e">
        <f t="shared" si="629"/>
        <v>#REF!</v>
      </c>
      <c r="AI653" s="16">
        <f t="shared" si="630"/>
        <v>300</v>
      </c>
      <c r="AK653" s="3" t="s">
        <v>40</v>
      </c>
      <c r="AL653" s="204"/>
      <c r="AM653" s="180"/>
      <c r="AN653" s="180"/>
      <c r="AO653" s="182"/>
      <c r="AQ653" s="177"/>
      <c r="AR653" s="185"/>
      <c r="AT653" s="177"/>
      <c r="AU653" s="185"/>
    </row>
    <row r="654" spans="1:47" s="12" customFormat="1" ht="13.5" hidden="1" outlineLevel="2" x14ac:dyDescent="0.15">
      <c r="A654" s="29">
        <v>13069</v>
      </c>
      <c r="B654" s="71" t="s">
        <v>731</v>
      </c>
      <c r="C654" s="73">
        <v>300</v>
      </c>
      <c r="D654" s="72">
        <v>10</v>
      </c>
      <c r="E654" s="3"/>
      <c r="F654" s="103"/>
      <c r="G654" s="104" t="s">
        <v>654</v>
      </c>
      <c r="H654" s="104" t="s">
        <v>748</v>
      </c>
      <c r="I654" s="21">
        <f t="shared" si="618"/>
        <v>17940</v>
      </c>
      <c r="J654" s="3">
        <v>23150</v>
      </c>
      <c r="K654" s="15">
        <v>0.15</v>
      </c>
      <c r="L654" s="15"/>
      <c r="M654" s="58"/>
      <c r="N654" s="58">
        <v>2.5000000000000001E-2</v>
      </c>
      <c r="O654" s="92">
        <f t="shared" si="619"/>
        <v>12.904124860646601</v>
      </c>
      <c r="P654" s="92" t="e">
        <f t="shared" si="615"/>
        <v>#REF!</v>
      </c>
      <c r="Q654" s="92" t="e">
        <f t="shared" si="616"/>
        <v>#REF!</v>
      </c>
      <c r="R654" s="92">
        <f t="shared" si="620"/>
        <v>0</v>
      </c>
      <c r="S654" s="92" t="e">
        <f t="shared" si="621"/>
        <v>#REF!</v>
      </c>
      <c r="T654" s="3" t="e">
        <f>#REF!</f>
        <v>#REF!</v>
      </c>
      <c r="U654" s="3" t="e">
        <f>#REF!*D654</f>
        <v>#REF!</v>
      </c>
      <c r="V654" s="3">
        <f t="shared" si="617"/>
        <v>18</v>
      </c>
      <c r="W654" s="37" t="e">
        <f t="shared" si="622"/>
        <v>#REF!</v>
      </c>
      <c r="X654" s="60" t="e">
        <f>#REF!</f>
        <v>#REF!</v>
      </c>
      <c r="Y654" s="37" t="e">
        <f t="shared" si="631"/>
        <v>#REF!</v>
      </c>
      <c r="Z654" s="16" t="e">
        <f t="shared" si="623"/>
        <v>#REF!</v>
      </c>
      <c r="AA654" s="36" t="e">
        <f t="shared" si="624"/>
        <v>#REF!</v>
      </c>
      <c r="AB654" s="49"/>
      <c r="AC654" s="16" t="e">
        <f t="shared" si="625"/>
        <v>#REF!</v>
      </c>
      <c r="AD654" s="3" t="e">
        <f t="shared" si="626"/>
        <v>#REF!</v>
      </c>
      <c r="AE654" s="97" t="e">
        <f t="shared" si="626"/>
        <v>#REF!</v>
      </c>
      <c r="AF654" s="97" t="e">
        <f t="shared" si="627"/>
        <v>#REF!</v>
      </c>
      <c r="AG654" s="3" t="e">
        <f t="shared" si="628"/>
        <v>#REF!</v>
      </c>
      <c r="AH654" s="16" t="e">
        <f t="shared" si="629"/>
        <v>#REF!</v>
      </c>
      <c r="AI654" s="16">
        <f t="shared" si="630"/>
        <v>300</v>
      </c>
      <c r="AK654" s="3" t="s">
        <v>40</v>
      </c>
      <c r="AL654" s="204"/>
      <c r="AM654" s="180"/>
      <c r="AN654" s="180"/>
      <c r="AO654" s="182"/>
      <c r="AQ654" s="177"/>
      <c r="AR654" s="185"/>
      <c r="AT654" s="177"/>
      <c r="AU654" s="185"/>
    </row>
    <row r="655" spans="1:47" s="12" customFormat="1" ht="13.5" hidden="1" outlineLevel="2" x14ac:dyDescent="0.15">
      <c r="A655" s="29">
        <v>13070</v>
      </c>
      <c r="B655" s="71" t="s">
        <v>732</v>
      </c>
      <c r="C655" s="73">
        <v>300</v>
      </c>
      <c r="D655" s="72">
        <v>10</v>
      </c>
      <c r="E655" s="3"/>
      <c r="F655" s="103"/>
      <c r="G655" s="104" t="s">
        <v>654</v>
      </c>
      <c r="H655" s="104" t="s">
        <v>748</v>
      </c>
      <c r="I655" s="21">
        <f t="shared" si="618"/>
        <v>17940</v>
      </c>
      <c r="J655" s="3">
        <v>23150</v>
      </c>
      <c r="K655" s="15">
        <v>0.15</v>
      </c>
      <c r="L655" s="15"/>
      <c r="M655" s="58"/>
      <c r="N655" s="58">
        <v>2.5000000000000001E-2</v>
      </c>
      <c r="O655" s="92">
        <f t="shared" si="619"/>
        <v>12.904124860646601</v>
      </c>
      <c r="P655" s="92" t="e">
        <f t="shared" si="615"/>
        <v>#REF!</v>
      </c>
      <c r="Q655" s="92" t="e">
        <f t="shared" si="616"/>
        <v>#REF!</v>
      </c>
      <c r="R655" s="92">
        <f t="shared" si="620"/>
        <v>0</v>
      </c>
      <c r="S655" s="92" t="e">
        <f t="shared" si="621"/>
        <v>#REF!</v>
      </c>
      <c r="T655" s="3" t="e">
        <f>#REF!</f>
        <v>#REF!</v>
      </c>
      <c r="U655" s="3" t="e">
        <f>#REF!*D655</f>
        <v>#REF!</v>
      </c>
      <c r="V655" s="3">
        <f t="shared" si="617"/>
        <v>18</v>
      </c>
      <c r="W655" s="37" t="e">
        <f t="shared" si="622"/>
        <v>#REF!</v>
      </c>
      <c r="X655" s="60" t="e">
        <f>#REF!</f>
        <v>#REF!</v>
      </c>
      <c r="Y655" s="37" t="e">
        <f t="shared" si="631"/>
        <v>#REF!</v>
      </c>
      <c r="Z655" s="16" t="e">
        <f t="shared" si="623"/>
        <v>#REF!</v>
      </c>
      <c r="AA655" s="36" t="e">
        <f t="shared" si="624"/>
        <v>#REF!</v>
      </c>
      <c r="AB655" s="49"/>
      <c r="AC655" s="16" t="e">
        <f t="shared" si="625"/>
        <v>#REF!</v>
      </c>
      <c r="AD655" s="3" t="e">
        <f t="shared" si="626"/>
        <v>#REF!</v>
      </c>
      <c r="AE655" s="97" t="e">
        <f t="shared" si="626"/>
        <v>#REF!</v>
      </c>
      <c r="AF655" s="97" t="e">
        <f t="shared" si="627"/>
        <v>#REF!</v>
      </c>
      <c r="AG655" s="3" t="e">
        <f t="shared" si="628"/>
        <v>#REF!</v>
      </c>
      <c r="AH655" s="16" t="e">
        <f t="shared" si="629"/>
        <v>#REF!</v>
      </c>
      <c r="AI655" s="16">
        <f t="shared" si="630"/>
        <v>300</v>
      </c>
      <c r="AK655" s="3" t="s">
        <v>40</v>
      </c>
      <c r="AL655" s="204"/>
      <c r="AM655" s="180"/>
      <c r="AN655" s="180"/>
      <c r="AO655" s="182"/>
      <c r="AQ655" s="177"/>
      <c r="AR655" s="185"/>
      <c r="AT655" s="177"/>
      <c r="AU655" s="185"/>
    </row>
    <row r="656" spans="1:47" s="12" customFormat="1" ht="13.5" hidden="1" outlineLevel="2" x14ac:dyDescent="0.15">
      <c r="A656" s="29">
        <v>13071</v>
      </c>
      <c r="B656" s="71" t="s">
        <v>733</v>
      </c>
      <c r="C656" s="73">
        <v>300</v>
      </c>
      <c r="D656" s="72">
        <v>10</v>
      </c>
      <c r="E656" s="3"/>
      <c r="F656" s="103"/>
      <c r="G656" s="104" t="s">
        <v>654</v>
      </c>
      <c r="H656" s="104" t="s">
        <v>748</v>
      </c>
      <c r="I656" s="21">
        <f t="shared" si="618"/>
        <v>17940</v>
      </c>
      <c r="J656" s="3">
        <v>23150</v>
      </c>
      <c r="K656" s="15">
        <v>0.15</v>
      </c>
      <c r="L656" s="15"/>
      <c r="M656" s="58"/>
      <c r="N656" s="58">
        <v>2.5000000000000001E-2</v>
      </c>
      <c r="O656" s="92">
        <f t="shared" si="619"/>
        <v>12.904124860646601</v>
      </c>
      <c r="P656" s="92" t="e">
        <f t="shared" si="615"/>
        <v>#REF!</v>
      </c>
      <c r="Q656" s="92" t="e">
        <f t="shared" si="616"/>
        <v>#REF!</v>
      </c>
      <c r="R656" s="92">
        <f t="shared" si="620"/>
        <v>0</v>
      </c>
      <c r="S656" s="92" t="e">
        <f t="shared" si="621"/>
        <v>#REF!</v>
      </c>
      <c r="T656" s="3" t="e">
        <f>#REF!</f>
        <v>#REF!</v>
      </c>
      <c r="U656" s="3" t="e">
        <f>#REF!*D656</f>
        <v>#REF!</v>
      </c>
      <c r="V656" s="3">
        <f t="shared" si="617"/>
        <v>18</v>
      </c>
      <c r="W656" s="37" t="e">
        <f t="shared" si="622"/>
        <v>#REF!</v>
      </c>
      <c r="X656" s="60" t="e">
        <f>#REF!</f>
        <v>#REF!</v>
      </c>
      <c r="Y656" s="37" t="e">
        <f t="shared" si="631"/>
        <v>#REF!</v>
      </c>
      <c r="Z656" s="16" t="e">
        <f t="shared" si="623"/>
        <v>#REF!</v>
      </c>
      <c r="AA656" s="36" t="e">
        <f t="shared" si="624"/>
        <v>#REF!</v>
      </c>
      <c r="AB656" s="49"/>
      <c r="AC656" s="16" t="e">
        <f t="shared" si="625"/>
        <v>#REF!</v>
      </c>
      <c r="AD656" s="3" t="e">
        <f t="shared" si="626"/>
        <v>#REF!</v>
      </c>
      <c r="AE656" s="97" t="e">
        <f t="shared" si="626"/>
        <v>#REF!</v>
      </c>
      <c r="AF656" s="97" t="e">
        <f t="shared" si="627"/>
        <v>#REF!</v>
      </c>
      <c r="AG656" s="3" t="e">
        <f t="shared" si="628"/>
        <v>#REF!</v>
      </c>
      <c r="AH656" s="16" t="e">
        <f t="shared" si="629"/>
        <v>#REF!</v>
      </c>
      <c r="AI656" s="16">
        <f t="shared" si="630"/>
        <v>300</v>
      </c>
      <c r="AK656" s="3" t="s">
        <v>40</v>
      </c>
      <c r="AL656" s="204"/>
      <c r="AM656" s="180"/>
      <c r="AN656" s="180"/>
      <c r="AO656" s="182"/>
      <c r="AQ656" s="177"/>
      <c r="AR656" s="185"/>
      <c r="AT656" s="177"/>
      <c r="AU656" s="185"/>
    </row>
    <row r="657" spans="1:47" s="12" customFormat="1" ht="13.5" hidden="1" outlineLevel="2" x14ac:dyDescent="0.15">
      <c r="A657" s="29">
        <v>13072</v>
      </c>
      <c r="B657" s="71" t="s">
        <v>734</v>
      </c>
      <c r="C657" s="73">
        <v>300</v>
      </c>
      <c r="D657" s="72">
        <v>10</v>
      </c>
      <c r="E657" s="3"/>
      <c r="F657" s="103"/>
      <c r="G657" s="104" t="s">
        <v>654</v>
      </c>
      <c r="H657" s="104" t="s">
        <v>748</v>
      </c>
      <c r="I657" s="21">
        <f t="shared" si="618"/>
        <v>17940</v>
      </c>
      <c r="J657" s="3">
        <v>23150</v>
      </c>
      <c r="K657" s="15">
        <v>0.15</v>
      </c>
      <c r="L657" s="15"/>
      <c r="M657" s="58"/>
      <c r="N657" s="58">
        <v>2.5000000000000001E-2</v>
      </c>
      <c r="O657" s="92">
        <f t="shared" si="619"/>
        <v>12.904124860646601</v>
      </c>
      <c r="P657" s="92" t="e">
        <f t="shared" si="615"/>
        <v>#REF!</v>
      </c>
      <c r="Q657" s="92" t="e">
        <f t="shared" si="616"/>
        <v>#REF!</v>
      </c>
      <c r="R657" s="92">
        <f t="shared" si="620"/>
        <v>0</v>
      </c>
      <c r="S657" s="92" t="e">
        <f t="shared" si="621"/>
        <v>#REF!</v>
      </c>
      <c r="T657" s="3" t="e">
        <f>#REF!</f>
        <v>#REF!</v>
      </c>
      <c r="U657" s="3" t="e">
        <f>#REF!*D657</f>
        <v>#REF!</v>
      </c>
      <c r="V657" s="3">
        <f t="shared" si="617"/>
        <v>18</v>
      </c>
      <c r="W657" s="37" t="e">
        <f t="shared" si="622"/>
        <v>#REF!</v>
      </c>
      <c r="X657" s="60" t="e">
        <f>#REF!</f>
        <v>#REF!</v>
      </c>
      <c r="Y657" s="37" t="e">
        <f t="shared" si="631"/>
        <v>#REF!</v>
      </c>
      <c r="Z657" s="16" t="e">
        <f t="shared" si="623"/>
        <v>#REF!</v>
      </c>
      <c r="AA657" s="36" t="e">
        <f t="shared" si="624"/>
        <v>#REF!</v>
      </c>
      <c r="AB657" s="49"/>
      <c r="AC657" s="16" t="e">
        <f t="shared" si="625"/>
        <v>#REF!</v>
      </c>
      <c r="AD657" s="3" t="e">
        <f t="shared" si="626"/>
        <v>#REF!</v>
      </c>
      <c r="AE657" s="97" t="e">
        <f t="shared" si="626"/>
        <v>#REF!</v>
      </c>
      <c r="AF657" s="97" t="e">
        <f t="shared" si="627"/>
        <v>#REF!</v>
      </c>
      <c r="AG657" s="3" t="e">
        <f t="shared" si="628"/>
        <v>#REF!</v>
      </c>
      <c r="AH657" s="16" t="e">
        <f t="shared" si="629"/>
        <v>#REF!</v>
      </c>
      <c r="AI657" s="16">
        <f t="shared" si="630"/>
        <v>300</v>
      </c>
      <c r="AK657" s="3" t="s">
        <v>40</v>
      </c>
      <c r="AL657" s="204"/>
      <c r="AM657" s="180"/>
      <c r="AN657" s="180"/>
      <c r="AO657" s="182"/>
      <c r="AQ657" s="177"/>
      <c r="AR657" s="185"/>
      <c r="AT657" s="177"/>
      <c r="AU657" s="185"/>
    </row>
    <row r="658" spans="1:47" s="12" customFormat="1" ht="13.5" hidden="1" outlineLevel="2" x14ac:dyDescent="0.15">
      <c r="A658" s="29">
        <v>13073</v>
      </c>
      <c r="B658" s="71" t="s">
        <v>735</v>
      </c>
      <c r="C658" s="73">
        <v>300</v>
      </c>
      <c r="D658" s="72">
        <v>10</v>
      </c>
      <c r="E658" s="3"/>
      <c r="F658" s="103"/>
      <c r="G658" s="104" t="s">
        <v>654</v>
      </c>
      <c r="H658" s="104" t="s">
        <v>748</v>
      </c>
      <c r="I658" s="21">
        <f t="shared" si="618"/>
        <v>17940</v>
      </c>
      <c r="J658" s="3">
        <v>23150</v>
      </c>
      <c r="K658" s="15">
        <v>0.15</v>
      </c>
      <c r="L658" s="15"/>
      <c r="M658" s="58"/>
      <c r="N658" s="58">
        <v>2.5000000000000001E-2</v>
      </c>
      <c r="O658" s="92">
        <f t="shared" si="619"/>
        <v>12.904124860646601</v>
      </c>
      <c r="P658" s="92" t="e">
        <f t="shared" si="615"/>
        <v>#REF!</v>
      </c>
      <c r="Q658" s="92" t="e">
        <f t="shared" si="616"/>
        <v>#REF!</v>
      </c>
      <c r="R658" s="92">
        <f t="shared" si="620"/>
        <v>0</v>
      </c>
      <c r="S658" s="92" t="e">
        <f t="shared" si="621"/>
        <v>#REF!</v>
      </c>
      <c r="T658" s="3" t="e">
        <f>#REF!</f>
        <v>#REF!</v>
      </c>
      <c r="U658" s="3" t="e">
        <f>#REF!*D658</f>
        <v>#REF!</v>
      </c>
      <c r="V658" s="3">
        <f t="shared" si="617"/>
        <v>18</v>
      </c>
      <c r="W658" s="37" t="e">
        <f t="shared" si="622"/>
        <v>#REF!</v>
      </c>
      <c r="X658" s="60" t="e">
        <f>#REF!</f>
        <v>#REF!</v>
      </c>
      <c r="Y658" s="37" t="e">
        <f t="shared" si="631"/>
        <v>#REF!</v>
      </c>
      <c r="Z658" s="16" t="e">
        <f t="shared" si="623"/>
        <v>#REF!</v>
      </c>
      <c r="AA658" s="36" t="e">
        <f t="shared" si="624"/>
        <v>#REF!</v>
      </c>
      <c r="AB658" s="49"/>
      <c r="AC658" s="16" t="e">
        <f t="shared" si="625"/>
        <v>#REF!</v>
      </c>
      <c r="AD658" s="3" t="e">
        <f t="shared" si="626"/>
        <v>#REF!</v>
      </c>
      <c r="AE658" s="97" t="e">
        <f t="shared" si="626"/>
        <v>#REF!</v>
      </c>
      <c r="AF658" s="97" t="e">
        <f t="shared" si="627"/>
        <v>#REF!</v>
      </c>
      <c r="AG658" s="3" t="e">
        <f t="shared" si="628"/>
        <v>#REF!</v>
      </c>
      <c r="AH658" s="16" t="e">
        <f t="shared" si="629"/>
        <v>#REF!</v>
      </c>
      <c r="AI658" s="16">
        <f t="shared" si="630"/>
        <v>300</v>
      </c>
      <c r="AK658" s="3" t="s">
        <v>40</v>
      </c>
      <c r="AL658" s="204"/>
      <c r="AM658" s="180"/>
      <c r="AN658" s="180"/>
      <c r="AO658" s="182"/>
      <c r="AQ658" s="177"/>
      <c r="AR658" s="185"/>
      <c r="AT658" s="177"/>
      <c r="AU658" s="185"/>
    </row>
    <row r="659" spans="1:47" s="12" customFormat="1" ht="13.5" hidden="1" outlineLevel="2" x14ac:dyDescent="0.15">
      <c r="A659" s="29">
        <v>13074</v>
      </c>
      <c r="B659" s="71" t="s">
        <v>736</v>
      </c>
      <c r="C659" s="73">
        <v>300</v>
      </c>
      <c r="D659" s="72">
        <v>10</v>
      </c>
      <c r="E659" s="3"/>
      <c r="F659" s="103"/>
      <c r="G659" s="104" t="s">
        <v>654</v>
      </c>
      <c r="H659" s="104" t="s">
        <v>748</v>
      </c>
      <c r="I659" s="21">
        <f t="shared" si="618"/>
        <v>17940</v>
      </c>
      <c r="J659" s="3">
        <v>23150</v>
      </c>
      <c r="K659" s="15">
        <v>0.15</v>
      </c>
      <c r="L659" s="15"/>
      <c r="M659" s="58"/>
      <c r="N659" s="58">
        <v>2.5000000000000001E-2</v>
      </c>
      <c r="O659" s="92">
        <f t="shared" si="619"/>
        <v>12.904124860646601</v>
      </c>
      <c r="P659" s="92" t="e">
        <f t="shared" si="615"/>
        <v>#REF!</v>
      </c>
      <c r="Q659" s="92" t="e">
        <f t="shared" si="616"/>
        <v>#REF!</v>
      </c>
      <c r="R659" s="92">
        <f t="shared" si="620"/>
        <v>0</v>
      </c>
      <c r="S659" s="92" t="e">
        <f t="shared" si="621"/>
        <v>#REF!</v>
      </c>
      <c r="T659" s="3" t="e">
        <f>#REF!</f>
        <v>#REF!</v>
      </c>
      <c r="U659" s="3" t="e">
        <f>#REF!*D659</f>
        <v>#REF!</v>
      </c>
      <c r="V659" s="3">
        <f t="shared" si="617"/>
        <v>18</v>
      </c>
      <c r="W659" s="37" t="e">
        <f t="shared" si="622"/>
        <v>#REF!</v>
      </c>
      <c r="X659" s="60" t="e">
        <f>#REF!</f>
        <v>#REF!</v>
      </c>
      <c r="Y659" s="37" t="e">
        <f t="shared" si="631"/>
        <v>#REF!</v>
      </c>
      <c r="Z659" s="16" t="e">
        <f t="shared" si="623"/>
        <v>#REF!</v>
      </c>
      <c r="AA659" s="36" t="e">
        <f t="shared" si="624"/>
        <v>#REF!</v>
      </c>
      <c r="AB659" s="49"/>
      <c r="AC659" s="16" t="e">
        <f t="shared" si="625"/>
        <v>#REF!</v>
      </c>
      <c r="AD659" s="3" t="e">
        <f t="shared" si="626"/>
        <v>#REF!</v>
      </c>
      <c r="AE659" s="97" t="e">
        <f t="shared" si="626"/>
        <v>#REF!</v>
      </c>
      <c r="AF659" s="97" t="e">
        <f t="shared" si="627"/>
        <v>#REF!</v>
      </c>
      <c r="AG659" s="3" t="e">
        <f t="shared" si="628"/>
        <v>#REF!</v>
      </c>
      <c r="AH659" s="16" t="e">
        <f t="shared" si="629"/>
        <v>#REF!</v>
      </c>
      <c r="AI659" s="16">
        <f t="shared" si="630"/>
        <v>300</v>
      </c>
      <c r="AK659" s="3" t="s">
        <v>40</v>
      </c>
      <c r="AL659" s="204"/>
      <c r="AM659" s="180"/>
      <c r="AN659" s="180"/>
      <c r="AO659" s="182"/>
      <c r="AQ659" s="177"/>
      <c r="AR659" s="185"/>
      <c r="AT659" s="177"/>
      <c r="AU659" s="185"/>
    </row>
    <row r="660" spans="1:47" s="12" customFormat="1" ht="13.5" hidden="1" outlineLevel="2" x14ac:dyDescent="0.15">
      <c r="A660" s="29">
        <v>13075</v>
      </c>
      <c r="B660" s="71" t="s">
        <v>737</v>
      </c>
      <c r="C660" s="73">
        <v>300</v>
      </c>
      <c r="D660" s="72">
        <v>10</v>
      </c>
      <c r="E660" s="3"/>
      <c r="F660" s="103"/>
      <c r="G660" s="104" t="s">
        <v>654</v>
      </c>
      <c r="H660" s="104" t="s">
        <v>748</v>
      </c>
      <c r="I660" s="21">
        <f t="shared" si="618"/>
        <v>17940</v>
      </c>
      <c r="J660" s="3">
        <v>23150</v>
      </c>
      <c r="K660" s="15">
        <v>0.15</v>
      </c>
      <c r="L660" s="15"/>
      <c r="M660" s="58"/>
      <c r="N660" s="58">
        <v>2.5000000000000001E-2</v>
      </c>
      <c r="O660" s="92">
        <f t="shared" si="619"/>
        <v>12.904124860646601</v>
      </c>
      <c r="P660" s="92" t="e">
        <f t="shared" si="615"/>
        <v>#REF!</v>
      </c>
      <c r="Q660" s="92" t="e">
        <f t="shared" si="616"/>
        <v>#REF!</v>
      </c>
      <c r="R660" s="92">
        <f t="shared" si="620"/>
        <v>0</v>
      </c>
      <c r="S660" s="92" t="e">
        <f t="shared" si="621"/>
        <v>#REF!</v>
      </c>
      <c r="T660" s="3" t="e">
        <f>#REF!</f>
        <v>#REF!</v>
      </c>
      <c r="U660" s="3" t="e">
        <f>#REF!*D660</f>
        <v>#REF!</v>
      </c>
      <c r="V660" s="3">
        <f t="shared" si="617"/>
        <v>18</v>
      </c>
      <c r="W660" s="37" t="e">
        <f t="shared" si="622"/>
        <v>#REF!</v>
      </c>
      <c r="X660" s="60" t="e">
        <f>#REF!</f>
        <v>#REF!</v>
      </c>
      <c r="Y660" s="37" t="e">
        <f t="shared" si="631"/>
        <v>#REF!</v>
      </c>
      <c r="Z660" s="16" t="e">
        <f t="shared" si="623"/>
        <v>#REF!</v>
      </c>
      <c r="AA660" s="36" t="e">
        <f t="shared" si="624"/>
        <v>#REF!</v>
      </c>
      <c r="AB660" s="49"/>
      <c r="AC660" s="16" t="e">
        <f t="shared" si="625"/>
        <v>#REF!</v>
      </c>
      <c r="AD660" s="3" t="e">
        <f t="shared" si="626"/>
        <v>#REF!</v>
      </c>
      <c r="AE660" s="97" t="e">
        <f t="shared" si="626"/>
        <v>#REF!</v>
      </c>
      <c r="AF660" s="97" t="e">
        <f t="shared" si="627"/>
        <v>#REF!</v>
      </c>
      <c r="AG660" s="3" t="e">
        <f t="shared" si="628"/>
        <v>#REF!</v>
      </c>
      <c r="AH660" s="16" t="e">
        <f t="shared" si="629"/>
        <v>#REF!</v>
      </c>
      <c r="AI660" s="16">
        <f t="shared" si="630"/>
        <v>300</v>
      </c>
      <c r="AK660" s="3" t="s">
        <v>40</v>
      </c>
      <c r="AL660" s="204"/>
      <c r="AM660" s="180"/>
      <c r="AN660" s="180"/>
      <c r="AO660" s="182"/>
      <c r="AQ660" s="177"/>
      <c r="AR660" s="185"/>
      <c r="AT660" s="177"/>
      <c r="AU660" s="185"/>
    </row>
    <row r="661" spans="1:47" s="12" customFormat="1" ht="13.5" hidden="1" outlineLevel="2" x14ac:dyDescent="0.15">
      <c r="A661" s="29">
        <v>13076</v>
      </c>
      <c r="B661" s="71" t="s">
        <v>738</v>
      </c>
      <c r="C661" s="73">
        <v>300</v>
      </c>
      <c r="D661" s="72">
        <v>10</v>
      </c>
      <c r="E661" s="3"/>
      <c r="F661" s="103"/>
      <c r="G661" s="104" t="s">
        <v>654</v>
      </c>
      <c r="H661" s="104" t="s">
        <v>748</v>
      </c>
      <c r="I661" s="21">
        <f t="shared" si="618"/>
        <v>17940</v>
      </c>
      <c r="J661" s="3">
        <v>23150</v>
      </c>
      <c r="K661" s="15">
        <v>0.15</v>
      </c>
      <c r="L661" s="15"/>
      <c r="M661" s="58"/>
      <c r="N661" s="58">
        <v>2.5000000000000001E-2</v>
      </c>
      <c r="O661" s="92">
        <f t="shared" si="619"/>
        <v>12.904124860646601</v>
      </c>
      <c r="P661" s="92" t="e">
        <f t="shared" si="615"/>
        <v>#REF!</v>
      </c>
      <c r="Q661" s="92" t="e">
        <f t="shared" si="616"/>
        <v>#REF!</v>
      </c>
      <c r="R661" s="92">
        <f t="shared" si="620"/>
        <v>0</v>
      </c>
      <c r="S661" s="92" t="e">
        <f t="shared" si="621"/>
        <v>#REF!</v>
      </c>
      <c r="T661" s="3" t="e">
        <f>#REF!</f>
        <v>#REF!</v>
      </c>
      <c r="U661" s="3" t="e">
        <f>#REF!*D661</f>
        <v>#REF!</v>
      </c>
      <c r="V661" s="3">
        <f t="shared" si="617"/>
        <v>18</v>
      </c>
      <c r="W661" s="37" t="e">
        <f t="shared" si="622"/>
        <v>#REF!</v>
      </c>
      <c r="X661" s="60" t="e">
        <f>#REF!</f>
        <v>#REF!</v>
      </c>
      <c r="Y661" s="37" t="e">
        <f t="shared" si="631"/>
        <v>#REF!</v>
      </c>
      <c r="Z661" s="16" t="e">
        <f t="shared" si="623"/>
        <v>#REF!</v>
      </c>
      <c r="AA661" s="36" t="e">
        <f t="shared" si="624"/>
        <v>#REF!</v>
      </c>
      <c r="AB661" s="49"/>
      <c r="AC661" s="16" t="e">
        <f t="shared" si="625"/>
        <v>#REF!</v>
      </c>
      <c r="AD661" s="3" t="e">
        <f t="shared" si="626"/>
        <v>#REF!</v>
      </c>
      <c r="AE661" s="97" t="e">
        <f t="shared" si="626"/>
        <v>#REF!</v>
      </c>
      <c r="AF661" s="97" t="e">
        <f t="shared" si="627"/>
        <v>#REF!</v>
      </c>
      <c r="AG661" s="3" t="e">
        <f t="shared" si="628"/>
        <v>#REF!</v>
      </c>
      <c r="AH661" s="16" t="e">
        <f t="shared" si="629"/>
        <v>#REF!</v>
      </c>
      <c r="AI661" s="16">
        <f t="shared" si="630"/>
        <v>300</v>
      </c>
      <c r="AK661" s="3" t="s">
        <v>40</v>
      </c>
      <c r="AL661" s="204"/>
      <c r="AM661" s="180"/>
      <c r="AN661" s="180"/>
      <c r="AO661" s="182"/>
      <c r="AQ661" s="177"/>
      <c r="AR661" s="185"/>
      <c r="AT661" s="177"/>
      <c r="AU661" s="185"/>
    </row>
    <row r="662" spans="1:47" s="12" customFormat="1" ht="13.5" hidden="1" outlineLevel="2" x14ac:dyDescent="0.15">
      <c r="A662" s="29">
        <v>13077</v>
      </c>
      <c r="B662" s="71" t="s">
        <v>739</v>
      </c>
      <c r="C662" s="73">
        <v>300</v>
      </c>
      <c r="D662" s="72">
        <v>10</v>
      </c>
      <c r="E662" s="3"/>
      <c r="F662" s="103"/>
      <c r="G662" s="104" t="s">
        <v>654</v>
      </c>
      <c r="H662" s="104" t="s">
        <v>748</v>
      </c>
      <c r="I662" s="21">
        <f t="shared" si="618"/>
        <v>17940</v>
      </c>
      <c r="J662" s="3">
        <v>23150</v>
      </c>
      <c r="K662" s="15">
        <v>0.15</v>
      </c>
      <c r="L662" s="15"/>
      <c r="M662" s="58"/>
      <c r="N662" s="58">
        <v>2.5000000000000001E-2</v>
      </c>
      <c r="O662" s="92">
        <f t="shared" si="619"/>
        <v>12.904124860646601</v>
      </c>
      <c r="P662" s="92" t="e">
        <f t="shared" si="615"/>
        <v>#REF!</v>
      </c>
      <c r="Q662" s="92" t="e">
        <f t="shared" si="616"/>
        <v>#REF!</v>
      </c>
      <c r="R662" s="92">
        <f t="shared" si="620"/>
        <v>0</v>
      </c>
      <c r="S662" s="92" t="e">
        <f t="shared" si="621"/>
        <v>#REF!</v>
      </c>
      <c r="T662" s="3" t="e">
        <f>#REF!</f>
        <v>#REF!</v>
      </c>
      <c r="U662" s="3" t="e">
        <f>#REF!*D662</f>
        <v>#REF!</v>
      </c>
      <c r="V662" s="3">
        <f t="shared" si="617"/>
        <v>18</v>
      </c>
      <c r="W662" s="37" t="e">
        <f t="shared" si="622"/>
        <v>#REF!</v>
      </c>
      <c r="X662" s="60" t="e">
        <f>#REF!</f>
        <v>#REF!</v>
      </c>
      <c r="Y662" s="37" t="e">
        <f t="shared" si="631"/>
        <v>#REF!</v>
      </c>
      <c r="Z662" s="16" t="e">
        <f t="shared" si="623"/>
        <v>#REF!</v>
      </c>
      <c r="AA662" s="36" t="e">
        <f t="shared" si="624"/>
        <v>#REF!</v>
      </c>
      <c r="AB662" s="49"/>
      <c r="AC662" s="16" t="e">
        <f t="shared" si="625"/>
        <v>#REF!</v>
      </c>
      <c r="AD662" s="3" t="e">
        <f t="shared" si="626"/>
        <v>#REF!</v>
      </c>
      <c r="AE662" s="97" t="e">
        <f t="shared" si="626"/>
        <v>#REF!</v>
      </c>
      <c r="AF662" s="97" t="e">
        <f t="shared" si="627"/>
        <v>#REF!</v>
      </c>
      <c r="AG662" s="3" t="e">
        <f t="shared" si="628"/>
        <v>#REF!</v>
      </c>
      <c r="AH662" s="16" t="e">
        <f t="shared" si="629"/>
        <v>#REF!</v>
      </c>
      <c r="AI662" s="16">
        <f t="shared" si="630"/>
        <v>300</v>
      </c>
      <c r="AK662" s="3" t="s">
        <v>40</v>
      </c>
      <c r="AL662" s="204"/>
      <c r="AM662" s="180"/>
      <c r="AN662" s="180"/>
      <c r="AO662" s="182"/>
      <c r="AQ662" s="177"/>
      <c r="AR662" s="185"/>
      <c r="AT662" s="177"/>
      <c r="AU662" s="185"/>
    </row>
    <row r="663" spans="1:47" s="12" customFormat="1" ht="25.5" hidden="1" outlineLevel="2" x14ac:dyDescent="0.15">
      <c r="A663" s="29">
        <v>13078</v>
      </c>
      <c r="B663" s="71" t="s">
        <v>740</v>
      </c>
      <c r="C663" s="73">
        <v>300</v>
      </c>
      <c r="D663" s="72">
        <v>10</v>
      </c>
      <c r="E663" s="3"/>
      <c r="F663" s="103"/>
      <c r="G663" s="104" t="s">
        <v>654</v>
      </c>
      <c r="H663" s="104" t="s">
        <v>748</v>
      </c>
      <c r="I663" s="21">
        <f t="shared" si="618"/>
        <v>17940</v>
      </c>
      <c r="J663" s="3">
        <v>23150</v>
      </c>
      <c r="K663" s="15">
        <v>0.15</v>
      </c>
      <c r="L663" s="15"/>
      <c r="M663" s="58"/>
      <c r="N663" s="58">
        <v>2.5000000000000001E-2</v>
      </c>
      <c r="O663" s="92">
        <f t="shared" si="619"/>
        <v>12.904124860646601</v>
      </c>
      <c r="P663" s="92" t="e">
        <f t="shared" si="615"/>
        <v>#REF!</v>
      </c>
      <c r="Q663" s="92" t="e">
        <f t="shared" si="616"/>
        <v>#REF!</v>
      </c>
      <c r="R663" s="92">
        <f t="shared" si="620"/>
        <v>0</v>
      </c>
      <c r="S663" s="92" t="e">
        <f t="shared" si="621"/>
        <v>#REF!</v>
      </c>
      <c r="T663" s="3" t="e">
        <f>#REF!</f>
        <v>#REF!</v>
      </c>
      <c r="U663" s="3" t="e">
        <f>#REF!*D663</f>
        <v>#REF!</v>
      </c>
      <c r="V663" s="3">
        <f t="shared" si="617"/>
        <v>18</v>
      </c>
      <c r="W663" s="37" t="e">
        <f t="shared" si="622"/>
        <v>#REF!</v>
      </c>
      <c r="X663" s="60" t="e">
        <f>#REF!</f>
        <v>#REF!</v>
      </c>
      <c r="Y663" s="37" t="e">
        <f t="shared" si="631"/>
        <v>#REF!</v>
      </c>
      <c r="Z663" s="16" t="e">
        <f t="shared" si="623"/>
        <v>#REF!</v>
      </c>
      <c r="AA663" s="36" t="e">
        <f t="shared" si="624"/>
        <v>#REF!</v>
      </c>
      <c r="AB663" s="49"/>
      <c r="AC663" s="16" t="e">
        <f t="shared" si="625"/>
        <v>#REF!</v>
      </c>
      <c r="AD663" s="3" t="e">
        <f t="shared" si="626"/>
        <v>#REF!</v>
      </c>
      <c r="AE663" s="97" t="e">
        <f t="shared" si="626"/>
        <v>#REF!</v>
      </c>
      <c r="AF663" s="97" t="e">
        <f t="shared" si="627"/>
        <v>#REF!</v>
      </c>
      <c r="AG663" s="3" t="e">
        <f t="shared" si="628"/>
        <v>#REF!</v>
      </c>
      <c r="AH663" s="16" t="e">
        <f t="shared" si="629"/>
        <v>#REF!</v>
      </c>
      <c r="AI663" s="16">
        <f t="shared" si="630"/>
        <v>300</v>
      </c>
      <c r="AK663" s="3" t="s">
        <v>40</v>
      </c>
      <c r="AL663" s="204"/>
      <c r="AM663" s="180"/>
      <c r="AN663" s="180"/>
      <c r="AO663" s="182"/>
      <c r="AQ663" s="177"/>
      <c r="AR663" s="185"/>
      <c r="AT663" s="177"/>
      <c r="AU663" s="185"/>
    </row>
    <row r="664" spans="1:47" s="12" customFormat="1" ht="13.5" hidden="1" outlineLevel="2" x14ac:dyDescent="0.15">
      <c r="A664" s="29">
        <v>13079</v>
      </c>
      <c r="B664" s="71" t="s">
        <v>741</v>
      </c>
      <c r="C664" s="73">
        <v>300</v>
      </c>
      <c r="D664" s="72">
        <v>10</v>
      </c>
      <c r="E664" s="3"/>
      <c r="F664" s="103"/>
      <c r="G664" s="104" t="s">
        <v>654</v>
      </c>
      <c r="H664" s="104" t="s">
        <v>748</v>
      </c>
      <c r="I664" s="21">
        <f t="shared" si="618"/>
        <v>17940</v>
      </c>
      <c r="J664" s="3">
        <v>23150</v>
      </c>
      <c r="K664" s="15">
        <v>0.15</v>
      </c>
      <c r="L664" s="15"/>
      <c r="M664" s="58"/>
      <c r="N664" s="58">
        <v>2.5000000000000001E-2</v>
      </c>
      <c r="O664" s="92">
        <f t="shared" si="619"/>
        <v>12.904124860646601</v>
      </c>
      <c r="P664" s="92" t="e">
        <f t="shared" si="615"/>
        <v>#REF!</v>
      </c>
      <c r="Q664" s="92" t="e">
        <f t="shared" si="616"/>
        <v>#REF!</v>
      </c>
      <c r="R664" s="92">
        <f t="shared" si="620"/>
        <v>0</v>
      </c>
      <c r="S664" s="92" t="e">
        <f t="shared" si="621"/>
        <v>#REF!</v>
      </c>
      <c r="T664" s="3" t="e">
        <f>#REF!</f>
        <v>#REF!</v>
      </c>
      <c r="U664" s="3" t="e">
        <f>#REF!*D664</f>
        <v>#REF!</v>
      </c>
      <c r="V664" s="3">
        <f t="shared" si="617"/>
        <v>18</v>
      </c>
      <c r="W664" s="37" t="e">
        <f t="shared" si="622"/>
        <v>#REF!</v>
      </c>
      <c r="X664" s="60" t="e">
        <f>#REF!</f>
        <v>#REF!</v>
      </c>
      <c r="Y664" s="37" t="e">
        <f t="shared" si="631"/>
        <v>#REF!</v>
      </c>
      <c r="Z664" s="16" t="e">
        <f t="shared" si="623"/>
        <v>#REF!</v>
      </c>
      <c r="AA664" s="36" t="e">
        <f t="shared" si="624"/>
        <v>#REF!</v>
      </c>
      <c r="AB664" s="49"/>
      <c r="AC664" s="16" t="e">
        <f t="shared" si="625"/>
        <v>#REF!</v>
      </c>
      <c r="AD664" s="3" t="e">
        <f t="shared" si="626"/>
        <v>#REF!</v>
      </c>
      <c r="AE664" s="97" t="e">
        <f t="shared" si="626"/>
        <v>#REF!</v>
      </c>
      <c r="AF664" s="97" t="e">
        <f t="shared" si="627"/>
        <v>#REF!</v>
      </c>
      <c r="AG664" s="3" t="e">
        <f t="shared" si="628"/>
        <v>#REF!</v>
      </c>
      <c r="AH664" s="16" t="e">
        <f t="shared" si="629"/>
        <v>#REF!</v>
      </c>
      <c r="AI664" s="16">
        <f t="shared" si="630"/>
        <v>300</v>
      </c>
      <c r="AK664" s="3" t="s">
        <v>40</v>
      </c>
      <c r="AL664" s="204"/>
      <c r="AM664" s="180"/>
      <c r="AN664" s="180"/>
      <c r="AO664" s="182"/>
      <c r="AQ664" s="177"/>
      <c r="AR664" s="185"/>
      <c r="AT664" s="177"/>
      <c r="AU664" s="185"/>
    </row>
    <row r="665" spans="1:47" s="12" customFormat="1" ht="13.5" hidden="1" outlineLevel="2" x14ac:dyDescent="0.15">
      <c r="A665" s="29">
        <v>13080</v>
      </c>
      <c r="B665" s="71" t="s">
        <v>742</v>
      </c>
      <c r="C665" s="73">
        <v>300</v>
      </c>
      <c r="D665" s="72">
        <v>10</v>
      </c>
      <c r="E665" s="3"/>
      <c r="F665" s="103"/>
      <c r="G665" s="104" t="s">
        <v>654</v>
      </c>
      <c r="H665" s="104" t="s">
        <v>748</v>
      </c>
      <c r="I665" s="21">
        <f t="shared" si="618"/>
        <v>17940</v>
      </c>
      <c r="J665" s="3">
        <v>23150</v>
      </c>
      <c r="K665" s="15">
        <v>0.15</v>
      </c>
      <c r="L665" s="15"/>
      <c r="M665" s="58"/>
      <c r="N665" s="58">
        <v>2.5000000000000001E-2</v>
      </c>
      <c r="O665" s="92">
        <f t="shared" si="619"/>
        <v>12.904124860646601</v>
      </c>
      <c r="P665" s="92" t="e">
        <f t="shared" si="615"/>
        <v>#REF!</v>
      </c>
      <c r="Q665" s="92" t="e">
        <f t="shared" si="616"/>
        <v>#REF!</v>
      </c>
      <c r="R665" s="92">
        <f t="shared" si="620"/>
        <v>0</v>
      </c>
      <c r="S665" s="92" t="e">
        <f t="shared" si="621"/>
        <v>#REF!</v>
      </c>
      <c r="T665" s="3" t="e">
        <f>#REF!</f>
        <v>#REF!</v>
      </c>
      <c r="U665" s="3" t="e">
        <f>#REF!*D665</f>
        <v>#REF!</v>
      </c>
      <c r="V665" s="3">
        <f t="shared" si="617"/>
        <v>18</v>
      </c>
      <c r="W665" s="37" t="e">
        <f t="shared" si="622"/>
        <v>#REF!</v>
      </c>
      <c r="X665" s="60" t="e">
        <f>#REF!</f>
        <v>#REF!</v>
      </c>
      <c r="Y665" s="37" t="e">
        <f t="shared" si="631"/>
        <v>#REF!</v>
      </c>
      <c r="Z665" s="16" t="e">
        <f t="shared" si="623"/>
        <v>#REF!</v>
      </c>
      <c r="AA665" s="36" t="e">
        <f t="shared" si="624"/>
        <v>#REF!</v>
      </c>
      <c r="AB665" s="49"/>
      <c r="AC665" s="16" t="e">
        <f t="shared" si="625"/>
        <v>#REF!</v>
      </c>
      <c r="AD665" s="3" t="e">
        <f t="shared" si="626"/>
        <v>#REF!</v>
      </c>
      <c r="AE665" s="97" t="e">
        <f t="shared" si="626"/>
        <v>#REF!</v>
      </c>
      <c r="AF665" s="97" t="e">
        <f t="shared" si="627"/>
        <v>#REF!</v>
      </c>
      <c r="AG665" s="3" t="e">
        <f t="shared" si="628"/>
        <v>#REF!</v>
      </c>
      <c r="AH665" s="16" t="e">
        <f t="shared" si="629"/>
        <v>#REF!</v>
      </c>
      <c r="AI665" s="16">
        <f t="shared" si="630"/>
        <v>300</v>
      </c>
      <c r="AK665" s="3" t="s">
        <v>40</v>
      </c>
      <c r="AL665" s="204"/>
      <c r="AM665" s="180"/>
      <c r="AN665" s="180"/>
      <c r="AO665" s="182"/>
      <c r="AQ665" s="177"/>
      <c r="AR665" s="185"/>
      <c r="AT665" s="177"/>
      <c r="AU665" s="185"/>
    </row>
    <row r="666" spans="1:47" s="12" customFormat="1" ht="13.5" hidden="1" outlineLevel="2" x14ac:dyDescent="0.15">
      <c r="A666" s="29">
        <v>13081</v>
      </c>
      <c r="B666" s="71" t="s">
        <v>743</v>
      </c>
      <c r="C666" s="73">
        <v>300</v>
      </c>
      <c r="D666" s="72">
        <v>10</v>
      </c>
      <c r="E666" s="3"/>
      <c r="F666" s="103"/>
      <c r="G666" s="104" t="s">
        <v>654</v>
      </c>
      <c r="H666" s="104" t="s">
        <v>748</v>
      </c>
      <c r="I666" s="21">
        <f t="shared" si="618"/>
        <v>17940</v>
      </c>
      <c r="J666" s="3">
        <v>23150</v>
      </c>
      <c r="K666" s="15">
        <v>0.15</v>
      </c>
      <c r="L666" s="15"/>
      <c r="M666" s="58"/>
      <c r="N666" s="58">
        <v>2.5000000000000001E-2</v>
      </c>
      <c r="O666" s="92">
        <f t="shared" si="619"/>
        <v>12.904124860646601</v>
      </c>
      <c r="P666" s="92" t="e">
        <f t="shared" si="615"/>
        <v>#REF!</v>
      </c>
      <c r="Q666" s="92" t="e">
        <f t="shared" si="616"/>
        <v>#REF!</v>
      </c>
      <c r="R666" s="92">
        <f t="shared" si="620"/>
        <v>0</v>
      </c>
      <c r="S666" s="92" t="e">
        <f t="shared" si="621"/>
        <v>#REF!</v>
      </c>
      <c r="T666" s="3" t="e">
        <f>#REF!</f>
        <v>#REF!</v>
      </c>
      <c r="U666" s="3" t="e">
        <f>#REF!*D666</f>
        <v>#REF!</v>
      </c>
      <c r="V666" s="3">
        <f t="shared" si="617"/>
        <v>18</v>
      </c>
      <c r="W666" s="37" t="e">
        <f t="shared" si="622"/>
        <v>#REF!</v>
      </c>
      <c r="X666" s="60" t="e">
        <f>#REF!</f>
        <v>#REF!</v>
      </c>
      <c r="Y666" s="37" t="e">
        <f t="shared" si="631"/>
        <v>#REF!</v>
      </c>
      <c r="Z666" s="16" t="e">
        <f t="shared" si="623"/>
        <v>#REF!</v>
      </c>
      <c r="AA666" s="36" t="e">
        <f t="shared" si="624"/>
        <v>#REF!</v>
      </c>
      <c r="AB666" s="49"/>
      <c r="AC666" s="16" t="e">
        <f t="shared" si="625"/>
        <v>#REF!</v>
      </c>
      <c r="AD666" s="3" t="e">
        <f t="shared" si="626"/>
        <v>#REF!</v>
      </c>
      <c r="AE666" s="97" t="e">
        <f t="shared" si="626"/>
        <v>#REF!</v>
      </c>
      <c r="AF666" s="97" t="e">
        <f t="shared" si="627"/>
        <v>#REF!</v>
      </c>
      <c r="AG666" s="3" t="e">
        <f t="shared" si="628"/>
        <v>#REF!</v>
      </c>
      <c r="AH666" s="16" t="e">
        <f t="shared" si="629"/>
        <v>#REF!</v>
      </c>
      <c r="AI666" s="16">
        <f t="shared" si="630"/>
        <v>300</v>
      </c>
      <c r="AK666" s="3" t="s">
        <v>40</v>
      </c>
      <c r="AL666" s="204"/>
      <c r="AM666" s="180"/>
      <c r="AN666" s="180"/>
      <c r="AO666" s="182"/>
      <c r="AQ666" s="177"/>
      <c r="AR666" s="185"/>
      <c r="AT666" s="177"/>
      <c r="AU666" s="185"/>
    </row>
    <row r="667" spans="1:47" s="12" customFormat="1" ht="13.5" hidden="1" outlineLevel="2" x14ac:dyDescent="0.15">
      <c r="A667" s="29">
        <v>13082</v>
      </c>
      <c r="B667" s="71" t="s">
        <v>744</v>
      </c>
      <c r="C667" s="73">
        <v>300</v>
      </c>
      <c r="D667" s="72">
        <v>10</v>
      </c>
      <c r="E667" s="3"/>
      <c r="F667" s="103"/>
      <c r="G667" s="104" t="s">
        <v>654</v>
      </c>
      <c r="H667" s="104" t="s">
        <v>748</v>
      </c>
      <c r="I667" s="21">
        <f t="shared" si="618"/>
        <v>17940</v>
      </c>
      <c r="J667" s="3">
        <v>23150</v>
      </c>
      <c r="K667" s="15">
        <v>0.15</v>
      </c>
      <c r="L667" s="15"/>
      <c r="M667" s="58"/>
      <c r="N667" s="58">
        <v>2.5000000000000001E-2</v>
      </c>
      <c r="O667" s="92">
        <f t="shared" si="619"/>
        <v>12.904124860646601</v>
      </c>
      <c r="P667" s="92" t="e">
        <f t="shared" si="615"/>
        <v>#REF!</v>
      </c>
      <c r="Q667" s="92" t="e">
        <f t="shared" si="616"/>
        <v>#REF!</v>
      </c>
      <c r="R667" s="92">
        <f t="shared" si="620"/>
        <v>0</v>
      </c>
      <c r="S667" s="92" t="e">
        <f t="shared" si="621"/>
        <v>#REF!</v>
      </c>
      <c r="T667" s="3" t="e">
        <f>#REF!</f>
        <v>#REF!</v>
      </c>
      <c r="U667" s="3" t="e">
        <f>#REF!*D667</f>
        <v>#REF!</v>
      </c>
      <c r="V667" s="3">
        <f t="shared" si="617"/>
        <v>18</v>
      </c>
      <c r="W667" s="37" t="e">
        <f t="shared" si="622"/>
        <v>#REF!</v>
      </c>
      <c r="X667" s="60" t="e">
        <f>#REF!</f>
        <v>#REF!</v>
      </c>
      <c r="Y667" s="37" t="e">
        <f t="shared" si="631"/>
        <v>#REF!</v>
      </c>
      <c r="Z667" s="16" t="e">
        <f t="shared" si="623"/>
        <v>#REF!</v>
      </c>
      <c r="AA667" s="36" t="e">
        <f t="shared" si="624"/>
        <v>#REF!</v>
      </c>
      <c r="AB667" s="49"/>
      <c r="AC667" s="16" t="e">
        <f t="shared" si="625"/>
        <v>#REF!</v>
      </c>
      <c r="AD667" s="3" t="e">
        <f t="shared" si="626"/>
        <v>#REF!</v>
      </c>
      <c r="AE667" s="97" t="e">
        <f t="shared" si="626"/>
        <v>#REF!</v>
      </c>
      <c r="AF667" s="97" t="e">
        <f t="shared" si="627"/>
        <v>#REF!</v>
      </c>
      <c r="AG667" s="3" t="e">
        <f t="shared" si="628"/>
        <v>#REF!</v>
      </c>
      <c r="AH667" s="16" t="e">
        <f t="shared" si="629"/>
        <v>#REF!</v>
      </c>
      <c r="AI667" s="16">
        <f t="shared" si="630"/>
        <v>300</v>
      </c>
      <c r="AK667" s="3" t="s">
        <v>40</v>
      </c>
      <c r="AL667" s="204"/>
      <c r="AM667" s="180"/>
      <c r="AN667" s="180"/>
      <c r="AO667" s="182"/>
      <c r="AQ667" s="177"/>
      <c r="AR667" s="185"/>
      <c r="AT667" s="177"/>
      <c r="AU667" s="185"/>
    </row>
    <row r="668" spans="1:47" s="12" customFormat="1" ht="13.5" hidden="1" outlineLevel="2" x14ac:dyDescent="0.15">
      <c r="A668" s="29">
        <v>13083</v>
      </c>
      <c r="B668" s="71" t="s">
        <v>745</v>
      </c>
      <c r="C668" s="73">
        <v>60</v>
      </c>
      <c r="D668" s="72">
        <v>10</v>
      </c>
      <c r="E668" s="3"/>
      <c r="F668" s="103"/>
      <c r="G668" s="104" t="s">
        <v>654</v>
      </c>
      <c r="H668" s="104" t="s">
        <v>748</v>
      </c>
      <c r="I668" s="21">
        <f t="shared" si="618"/>
        <v>17940</v>
      </c>
      <c r="J668" s="3">
        <v>23150</v>
      </c>
      <c r="K668" s="15">
        <v>0.15</v>
      </c>
      <c r="L668" s="15"/>
      <c r="M668" s="58"/>
      <c r="N668" s="58">
        <v>2.5000000000000001E-2</v>
      </c>
      <c r="O668" s="92">
        <f t="shared" si="619"/>
        <v>12.904124860646601</v>
      </c>
      <c r="P668" s="92" t="e">
        <f t="shared" si="615"/>
        <v>#REF!</v>
      </c>
      <c r="Q668" s="92" t="e">
        <f t="shared" si="616"/>
        <v>#REF!</v>
      </c>
      <c r="R668" s="92">
        <f t="shared" si="620"/>
        <v>0</v>
      </c>
      <c r="S668" s="92" t="e">
        <f t="shared" si="621"/>
        <v>#REF!</v>
      </c>
      <c r="T668" s="3" t="e">
        <f>#REF!</f>
        <v>#REF!</v>
      </c>
      <c r="U668" s="3" t="e">
        <f>#REF!*D668</f>
        <v>#REF!</v>
      </c>
      <c r="V668" s="3">
        <f t="shared" si="617"/>
        <v>3.5999999999999996</v>
      </c>
      <c r="W668" s="37" t="e">
        <f t="shared" si="622"/>
        <v>#REF!</v>
      </c>
      <c r="X668" s="60" t="e">
        <f>#REF!</f>
        <v>#REF!</v>
      </c>
      <c r="Y668" s="37" t="e">
        <f t="shared" si="631"/>
        <v>#REF!</v>
      </c>
      <c r="Z668" s="16" t="e">
        <f t="shared" si="623"/>
        <v>#REF!</v>
      </c>
      <c r="AA668" s="36" t="e">
        <f t="shared" si="624"/>
        <v>#REF!</v>
      </c>
      <c r="AB668" s="49"/>
      <c r="AC668" s="16" t="e">
        <f t="shared" si="625"/>
        <v>#REF!</v>
      </c>
      <c r="AD668" s="3" t="e">
        <f t="shared" ref="AD668:AE669" si="632">T668</f>
        <v>#REF!</v>
      </c>
      <c r="AE668" s="97" t="e">
        <f t="shared" si="632"/>
        <v>#REF!</v>
      </c>
      <c r="AF668" s="97" t="e">
        <f t="shared" si="627"/>
        <v>#REF!</v>
      </c>
      <c r="AG668" s="3" t="e">
        <f t="shared" si="628"/>
        <v>#REF!</v>
      </c>
      <c r="AH668" s="16" t="e">
        <f t="shared" si="629"/>
        <v>#REF!</v>
      </c>
      <c r="AI668" s="16">
        <f t="shared" si="630"/>
        <v>60</v>
      </c>
      <c r="AK668" s="3" t="s">
        <v>40</v>
      </c>
      <c r="AL668" s="204"/>
      <c r="AM668" s="180"/>
      <c r="AN668" s="180"/>
      <c r="AO668" s="182"/>
      <c r="AQ668" s="177"/>
      <c r="AR668" s="185"/>
      <c r="AT668" s="177"/>
      <c r="AU668" s="185"/>
    </row>
    <row r="669" spans="1:47" s="12" customFormat="1" ht="13.5" hidden="1" outlineLevel="2" x14ac:dyDescent="0.15">
      <c r="A669" s="29">
        <v>13084</v>
      </c>
      <c r="B669" s="71" t="s">
        <v>746</v>
      </c>
      <c r="C669" s="73">
        <v>50</v>
      </c>
      <c r="D669" s="72">
        <v>3</v>
      </c>
      <c r="E669" s="3"/>
      <c r="F669" s="103"/>
      <c r="G669" s="104" t="s">
        <v>654</v>
      </c>
      <c r="H669" s="104" t="s">
        <v>748</v>
      </c>
      <c r="I669" s="21">
        <f t="shared" si="618"/>
        <v>17940</v>
      </c>
      <c r="J669" s="3">
        <v>23150</v>
      </c>
      <c r="K669" s="15">
        <v>0.15</v>
      </c>
      <c r="L669" s="15"/>
      <c r="M669" s="58"/>
      <c r="N669" s="58">
        <v>2.5000000000000001E-2</v>
      </c>
      <c r="O669" s="92">
        <f t="shared" si="619"/>
        <v>3.8712374581939799</v>
      </c>
      <c r="P669" s="92" t="e">
        <f t="shared" si="615"/>
        <v>#REF!</v>
      </c>
      <c r="Q669" s="92" t="e">
        <f t="shared" si="616"/>
        <v>#REF!</v>
      </c>
      <c r="R669" s="92">
        <f t="shared" si="620"/>
        <v>0</v>
      </c>
      <c r="S669" s="92" t="e">
        <f t="shared" si="621"/>
        <v>#REF!</v>
      </c>
      <c r="T669" s="3" t="e">
        <f>#REF!</f>
        <v>#REF!</v>
      </c>
      <c r="U669" s="3" t="e">
        <f>#REF!*D669</f>
        <v>#REF!</v>
      </c>
      <c r="V669" s="3">
        <f t="shared" si="617"/>
        <v>3</v>
      </c>
      <c r="W669" s="37" t="e">
        <f t="shared" si="622"/>
        <v>#REF!</v>
      </c>
      <c r="X669" s="60" t="e">
        <f>#REF!</f>
        <v>#REF!</v>
      </c>
      <c r="Y669" s="37" t="e">
        <f t="shared" si="631"/>
        <v>#REF!</v>
      </c>
      <c r="Z669" s="16" t="e">
        <f t="shared" si="623"/>
        <v>#REF!</v>
      </c>
      <c r="AA669" s="36" t="e">
        <f t="shared" si="624"/>
        <v>#REF!</v>
      </c>
      <c r="AB669" s="49"/>
      <c r="AC669" s="16" t="e">
        <f t="shared" si="625"/>
        <v>#REF!</v>
      </c>
      <c r="AD669" s="3" t="e">
        <f t="shared" si="632"/>
        <v>#REF!</v>
      </c>
      <c r="AE669" s="97" t="e">
        <f t="shared" si="632"/>
        <v>#REF!</v>
      </c>
      <c r="AF669" s="97" t="e">
        <f t="shared" si="627"/>
        <v>#REF!</v>
      </c>
      <c r="AG669" s="3" t="e">
        <f t="shared" si="628"/>
        <v>#REF!</v>
      </c>
      <c r="AH669" s="16" t="e">
        <f t="shared" si="629"/>
        <v>#REF!</v>
      </c>
      <c r="AI669" s="16">
        <f t="shared" si="630"/>
        <v>50</v>
      </c>
      <c r="AK669" s="3" t="s">
        <v>40</v>
      </c>
      <c r="AL669" s="204"/>
      <c r="AM669" s="180"/>
      <c r="AN669" s="180"/>
      <c r="AO669" s="182"/>
      <c r="AQ669" s="177"/>
      <c r="AR669" s="185"/>
      <c r="AT669" s="177"/>
      <c r="AU669" s="185"/>
    </row>
    <row r="670" spans="1:47" s="12" customFormat="1" ht="13.5" outlineLevel="1" collapsed="1" x14ac:dyDescent="0.15">
      <c r="A670" s="30"/>
      <c r="B670" s="79"/>
      <c r="C670" s="80"/>
      <c r="D670" s="204"/>
      <c r="E670" s="204"/>
      <c r="F670" s="134"/>
      <c r="G670" s="140"/>
      <c r="H670" s="140"/>
      <c r="I670" s="81"/>
      <c r="J670" s="204"/>
      <c r="K670" s="82"/>
      <c r="L670" s="82"/>
      <c r="M670" s="83"/>
      <c r="N670" s="83"/>
      <c r="O670" s="94"/>
      <c r="P670" s="94"/>
      <c r="Q670" s="94"/>
      <c r="R670" s="94"/>
      <c r="S670" s="94"/>
      <c r="T670" s="204"/>
      <c r="U670" s="204"/>
      <c r="V670" s="204"/>
      <c r="W670" s="84"/>
      <c r="X670" s="85"/>
      <c r="Y670" s="84"/>
      <c r="Z670" s="80"/>
      <c r="AA670" s="86"/>
      <c r="AB670" s="49"/>
      <c r="AC670" s="80"/>
      <c r="AD670" s="204"/>
      <c r="AE670" s="99"/>
      <c r="AF670" s="99"/>
      <c r="AG670" s="204"/>
      <c r="AH670" s="80"/>
      <c r="AI670" s="80"/>
      <c r="AK670" s="204"/>
      <c r="AL670" s="204"/>
      <c r="AM670" s="180"/>
      <c r="AN670" s="180"/>
      <c r="AO670" s="182"/>
      <c r="AQ670" s="177"/>
      <c r="AR670" s="185"/>
      <c r="AT670" s="177"/>
      <c r="AU670" s="185"/>
    </row>
    <row r="671" spans="1:47" s="12" customFormat="1" ht="13.5" outlineLevel="1" x14ac:dyDescent="0.15">
      <c r="A671" s="30"/>
      <c r="B671" s="359" t="s">
        <v>890</v>
      </c>
      <c r="C671" s="344"/>
      <c r="D671" s="204"/>
      <c r="E671" s="204"/>
      <c r="F671" s="134"/>
      <c r="G671" s="140"/>
      <c r="H671" s="140"/>
      <c r="I671" s="81"/>
      <c r="J671" s="204"/>
      <c r="K671" s="82"/>
      <c r="L671" s="82"/>
      <c r="M671" s="83"/>
      <c r="N671" s="83"/>
      <c r="O671" s="94"/>
      <c r="P671" s="94"/>
      <c r="Q671" s="94"/>
      <c r="R671" s="94"/>
      <c r="S671" s="94"/>
      <c r="T671" s="204"/>
      <c r="U671" s="204"/>
      <c r="V671" s="204"/>
      <c r="W671" s="84"/>
      <c r="X671" s="85"/>
      <c r="Y671" s="84"/>
      <c r="Z671" s="80"/>
      <c r="AA671" s="86"/>
      <c r="AB671" s="49"/>
      <c r="AC671" s="80"/>
      <c r="AD671" s="204"/>
      <c r="AE671" s="99"/>
      <c r="AF671" s="99"/>
      <c r="AG671" s="204"/>
      <c r="AH671" s="80"/>
      <c r="AI671" s="80"/>
      <c r="AK671" s="204"/>
      <c r="AL671" s="204"/>
      <c r="AM671" s="180"/>
      <c r="AN671" s="180"/>
      <c r="AO671" s="182"/>
      <c r="AQ671" s="177"/>
      <c r="AR671" s="185"/>
      <c r="AT671" s="177"/>
      <c r="AU671" s="185"/>
    </row>
    <row r="672" spans="1:47" s="12" customFormat="1" ht="13.5" outlineLevel="1" x14ac:dyDescent="0.15">
      <c r="A672" s="30"/>
      <c r="B672" s="203"/>
      <c r="C672" s="203"/>
      <c r="D672" s="204"/>
      <c r="E672" s="204"/>
      <c r="F672" s="134"/>
      <c r="G672" s="140"/>
      <c r="H672" s="140"/>
      <c r="I672" s="81"/>
      <c r="J672" s="204"/>
      <c r="K672" s="82"/>
      <c r="L672" s="82"/>
      <c r="M672" s="83"/>
      <c r="N672" s="83"/>
      <c r="O672" s="94"/>
      <c r="P672" s="94"/>
      <c r="Q672" s="94"/>
      <c r="R672" s="94"/>
      <c r="S672" s="94"/>
      <c r="T672" s="204"/>
      <c r="U672" s="204"/>
      <c r="V672" s="204"/>
      <c r="W672" s="84"/>
      <c r="X672" s="85"/>
      <c r="Y672" s="84"/>
      <c r="Z672" s="80"/>
      <c r="AA672" s="86"/>
      <c r="AB672" s="49"/>
      <c r="AC672" s="80"/>
      <c r="AD672" s="204"/>
      <c r="AE672" s="99"/>
      <c r="AF672" s="99"/>
      <c r="AG672" s="204"/>
      <c r="AH672" s="80"/>
      <c r="AI672" s="80"/>
      <c r="AK672" s="204"/>
      <c r="AL672" s="204"/>
      <c r="AM672" s="180"/>
      <c r="AN672" s="180"/>
      <c r="AO672" s="182"/>
      <c r="AQ672" s="177"/>
      <c r="AR672" s="185"/>
      <c r="AT672" s="177"/>
      <c r="AU672" s="185"/>
    </row>
    <row r="673" spans="1:51" s="12" customFormat="1" ht="25.5" outlineLevel="1" x14ac:dyDescent="0.15">
      <c r="A673" s="118">
        <v>1090</v>
      </c>
      <c r="B673" s="119" t="s">
        <v>595</v>
      </c>
      <c r="C673" s="16">
        <f>C674+C676+C677+C678+C679+C680</f>
        <v>1500.2410315667098</v>
      </c>
      <c r="D673" s="204"/>
      <c r="E673" s="204"/>
      <c r="F673" s="134"/>
      <c r="G673" s="140"/>
      <c r="H673" s="140"/>
      <c r="I673" s="81"/>
      <c r="J673" s="204"/>
      <c r="K673" s="82"/>
      <c r="L673" s="82"/>
      <c r="M673" s="83"/>
      <c r="N673" s="83"/>
      <c r="O673" s="94"/>
      <c r="P673" s="94"/>
      <c r="Q673" s="94"/>
      <c r="R673" s="94"/>
      <c r="S673" s="94"/>
      <c r="T673" s="204"/>
      <c r="U673" s="204"/>
      <c r="V673" s="204"/>
      <c r="W673" s="84"/>
      <c r="X673" s="85"/>
      <c r="Y673" s="84"/>
      <c r="Z673" s="16" t="e">
        <f>Z674+Z675+Z677+Z678+Z679+Z680</f>
        <v>#REF!</v>
      </c>
      <c r="AA673" s="36" t="e">
        <f t="shared" ref="AA673:AA677" si="633">(C673-Z673)/Z673</f>
        <v>#REF!</v>
      </c>
      <c r="AB673" s="49"/>
      <c r="AC673" s="16" t="e">
        <f>AC674+AC676+AC677+AC678+AC679+AC680</f>
        <v>#REF!</v>
      </c>
      <c r="AD673" s="16" t="e">
        <f t="shared" ref="AD673:AI673" si="634">AD674+AD676+AD677+AD678+AD679+AD680</f>
        <v>#REF!</v>
      </c>
      <c r="AE673" s="16" t="e">
        <f t="shared" si="634"/>
        <v>#REF!</v>
      </c>
      <c r="AF673" s="16" t="e">
        <f t="shared" si="634"/>
        <v>#REF!</v>
      </c>
      <c r="AG673" s="16" t="e">
        <f t="shared" si="634"/>
        <v>#REF!</v>
      </c>
      <c r="AH673" s="16" t="e">
        <f t="shared" si="634"/>
        <v>#REF!</v>
      </c>
      <c r="AI673" s="16">
        <f t="shared" si="634"/>
        <v>1500.2410315667098</v>
      </c>
      <c r="AK673" s="204"/>
      <c r="AL673" s="204"/>
      <c r="AM673" s="180"/>
      <c r="AN673" s="180" t="s">
        <v>891</v>
      </c>
      <c r="AO673" s="182"/>
      <c r="AQ673" s="177"/>
      <c r="AR673" s="185"/>
      <c r="AT673" s="177"/>
      <c r="AU673" s="185"/>
    </row>
    <row r="674" spans="1:51" ht="13.5" outlineLevel="1" x14ac:dyDescent="0.15">
      <c r="A674" s="26">
        <v>1001</v>
      </c>
      <c r="B674" s="20" t="s">
        <v>103</v>
      </c>
      <c r="C674" s="16">
        <v>457</v>
      </c>
      <c r="D674" s="209">
        <v>30</v>
      </c>
      <c r="E674" s="3"/>
      <c r="F674" s="129"/>
      <c r="G674" s="104">
        <v>102</v>
      </c>
      <c r="H674" s="104" t="s">
        <v>435</v>
      </c>
      <c r="I674" s="21">
        <f t="shared" ref="I674:I677" si="635">((247*12)+(52*7)+(52*5))*60/12</f>
        <v>17940</v>
      </c>
      <c r="J674" s="3">
        <v>25000</v>
      </c>
      <c r="K674" s="15">
        <v>0.15</v>
      </c>
      <c r="L674" s="15"/>
      <c r="M674" s="58"/>
      <c r="N674" s="58">
        <v>0.03</v>
      </c>
      <c r="O674" s="92">
        <f t="shared" ref="O674:O677" si="636">J674/I674*D674</f>
        <v>41.806020066889637</v>
      </c>
      <c r="P674" s="92" t="e">
        <f t="shared" ref="P674:P678" si="637">(C674-T674-U674)*K674</f>
        <v>#REF!</v>
      </c>
      <c r="Q674" s="92" t="e">
        <f t="shared" ref="Q674:Q678" si="638">(C674-T674-U674)*L674</f>
        <v>#REF!</v>
      </c>
      <c r="R674" s="92">
        <f t="shared" ref="R674:R677" si="639">(C674*M674)</f>
        <v>0</v>
      </c>
      <c r="S674" s="92" t="e">
        <f t="shared" ref="S674:S677" si="640">(C674-T674-U674)*N674</f>
        <v>#REF!</v>
      </c>
      <c r="T674" s="3" t="e">
        <f>T14</f>
        <v>#REF!</v>
      </c>
      <c r="U674" s="3" t="e">
        <f>#REF!*D674</f>
        <v>#REF!</v>
      </c>
      <c r="V674" s="3">
        <f t="shared" ref="V674:V677" si="641">C674*0.06</f>
        <v>27.419999999999998</v>
      </c>
      <c r="W674" s="37" t="e">
        <f t="shared" ref="W674:W677" si="642">SUM(O674:V674)</f>
        <v>#REF!</v>
      </c>
      <c r="X674" s="60" t="e">
        <f>#REF!</f>
        <v>#REF!</v>
      </c>
      <c r="Y674" s="37" t="e">
        <f t="shared" ref="Y674:Y678" si="643">O674*X674</f>
        <v>#REF!</v>
      </c>
      <c r="Z674" s="16" t="e">
        <f t="shared" ref="Z674:Z677" si="644">W674+Y674</f>
        <v>#REF!</v>
      </c>
      <c r="AA674" s="36" t="e">
        <f t="shared" si="633"/>
        <v>#REF!</v>
      </c>
      <c r="AB674" s="49" t="s">
        <v>889</v>
      </c>
      <c r="AC674" s="16" t="e">
        <f t="shared" ref="AC674:AC677" si="645">AD674+AE674+AF674</f>
        <v>#REF!</v>
      </c>
      <c r="AD674" s="3" t="e">
        <f t="shared" ref="AD674:AD677" si="646">T674</f>
        <v>#REF!</v>
      </c>
      <c r="AE674" s="97" t="e">
        <f t="shared" ref="AE674:AE677" si="647">U674</f>
        <v>#REF!</v>
      </c>
      <c r="AF674" s="97" t="e">
        <f t="shared" ref="AF674:AF677" si="648">(C674-Z674)*0.15</f>
        <v>#REF!</v>
      </c>
      <c r="AG674" s="3" t="e">
        <f t="shared" ref="AG674:AG677" si="649">AE674+AF674</f>
        <v>#REF!</v>
      </c>
      <c r="AH674" s="16" t="e">
        <f t="shared" ref="AH674:AH677" si="650">AI674-AC674</f>
        <v>#REF!</v>
      </c>
      <c r="AI674" s="16">
        <f t="shared" ref="AI674:AI677" si="651">C674</f>
        <v>457</v>
      </c>
      <c r="AK674" s="3">
        <f t="shared" ref="AK674:AK677" si="652">CEILING(AL674,5)</f>
        <v>320</v>
      </c>
      <c r="AL674" s="204">
        <f t="shared" ref="AL674:AL677" si="653">C674*0.7</f>
        <v>319.89999999999998</v>
      </c>
      <c r="AN674" s="180"/>
    </row>
    <row r="675" spans="1:51" ht="13.5" outlineLevel="1" x14ac:dyDescent="0.15">
      <c r="A675" s="26" t="s">
        <v>180</v>
      </c>
      <c r="B675" s="20" t="s">
        <v>366</v>
      </c>
      <c r="C675" s="16">
        <v>457</v>
      </c>
      <c r="D675" s="209">
        <v>30</v>
      </c>
      <c r="E675" s="3"/>
      <c r="F675" s="102"/>
      <c r="G675" s="104">
        <v>110</v>
      </c>
      <c r="H675" s="104" t="s">
        <v>480</v>
      </c>
      <c r="I675" s="21">
        <f t="shared" si="635"/>
        <v>17940</v>
      </c>
      <c r="J675" s="3">
        <v>21000</v>
      </c>
      <c r="K675" s="15">
        <v>0.15</v>
      </c>
      <c r="L675" s="15">
        <v>0.2</v>
      </c>
      <c r="M675" s="58"/>
      <c r="N675" s="58">
        <v>0.03</v>
      </c>
      <c r="O675" s="92">
        <f t="shared" si="636"/>
        <v>35.117056856187297</v>
      </c>
      <c r="P675" s="92" t="e">
        <f t="shared" si="637"/>
        <v>#REF!</v>
      </c>
      <c r="Q675" s="92" t="e">
        <f t="shared" si="638"/>
        <v>#REF!</v>
      </c>
      <c r="R675" s="92">
        <f t="shared" si="639"/>
        <v>0</v>
      </c>
      <c r="S675" s="92" t="e">
        <f t="shared" si="640"/>
        <v>#REF!</v>
      </c>
      <c r="T675" s="3" t="e">
        <f>T16</f>
        <v>#REF!</v>
      </c>
      <c r="U675" s="3" t="e">
        <f>#REF!*D675</f>
        <v>#REF!</v>
      </c>
      <c r="V675" s="3">
        <f t="shared" si="641"/>
        <v>27.419999999999998</v>
      </c>
      <c r="W675" s="37" t="e">
        <f t="shared" si="642"/>
        <v>#REF!</v>
      </c>
      <c r="X675" s="60" t="e">
        <f>#REF!</f>
        <v>#REF!</v>
      </c>
      <c r="Y675" s="37" t="e">
        <f t="shared" si="643"/>
        <v>#REF!</v>
      </c>
      <c r="Z675" s="16" t="e">
        <f t="shared" si="644"/>
        <v>#REF!</v>
      </c>
      <c r="AA675" s="36" t="e">
        <f t="shared" si="633"/>
        <v>#REF!</v>
      </c>
      <c r="AB675" s="49" t="s">
        <v>889</v>
      </c>
      <c r="AC675" s="16" t="e">
        <f t="shared" si="645"/>
        <v>#REF!</v>
      </c>
      <c r="AD675" s="3" t="e">
        <f t="shared" si="646"/>
        <v>#REF!</v>
      </c>
      <c r="AE675" s="97" t="e">
        <f t="shared" si="647"/>
        <v>#REF!</v>
      </c>
      <c r="AF675" s="97" t="e">
        <f t="shared" si="648"/>
        <v>#REF!</v>
      </c>
      <c r="AG675" s="3" t="e">
        <f t="shared" si="649"/>
        <v>#REF!</v>
      </c>
      <c r="AH675" s="16" t="e">
        <f t="shared" si="650"/>
        <v>#REF!</v>
      </c>
      <c r="AI675" s="16">
        <f t="shared" si="651"/>
        <v>457</v>
      </c>
      <c r="AK675" s="3">
        <f t="shared" si="652"/>
        <v>320</v>
      </c>
      <c r="AL675" s="204">
        <f t="shared" si="653"/>
        <v>319.89999999999998</v>
      </c>
      <c r="AN675" s="180" t="e">
        <f>(AI675-AC675)*0.5</f>
        <v>#REF!</v>
      </c>
    </row>
    <row r="676" spans="1:51" ht="13.5" outlineLevel="1" x14ac:dyDescent="0.15">
      <c r="A676" s="26">
        <v>1009</v>
      </c>
      <c r="B676" s="20" t="s">
        <v>2</v>
      </c>
      <c r="C676" s="16">
        <v>457</v>
      </c>
      <c r="D676" s="209">
        <v>30</v>
      </c>
      <c r="E676" s="3"/>
      <c r="F676" s="102"/>
      <c r="G676" s="104" t="s">
        <v>753</v>
      </c>
      <c r="H676" s="104" t="s">
        <v>773</v>
      </c>
      <c r="I676" s="21">
        <f t="shared" si="635"/>
        <v>17940</v>
      </c>
      <c r="J676" s="3">
        <v>18000</v>
      </c>
      <c r="K676" s="15">
        <v>0.15</v>
      </c>
      <c r="L676" s="15"/>
      <c r="M676" s="58"/>
      <c r="N676" s="58">
        <v>0.03</v>
      </c>
      <c r="O676" s="92">
        <f t="shared" si="636"/>
        <v>30.100334448160535</v>
      </c>
      <c r="P676" s="92" t="e">
        <f t="shared" si="637"/>
        <v>#REF!</v>
      </c>
      <c r="Q676" s="92" t="e">
        <f t="shared" si="638"/>
        <v>#REF!</v>
      </c>
      <c r="R676" s="92">
        <f t="shared" si="639"/>
        <v>0</v>
      </c>
      <c r="S676" s="92" t="e">
        <f t="shared" si="640"/>
        <v>#REF!</v>
      </c>
      <c r="T676" s="3" t="e">
        <f>T18</f>
        <v>#REF!</v>
      </c>
      <c r="U676" s="3" t="e">
        <f>#REF!*D676</f>
        <v>#REF!</v>
      </c>
      <c r="V676" s="3">
        <f t="shared" si="641"/>
        <v>27.419999999999998</v>
      </c>
      <c r="W676" s="37" t="e">
        <f t="shared" si="642"/>
        <v>#REF!</v>
      </c>
      <c r="X676" s="60" t="e">
        <f>#REF!</f>
        <v>#REF!</v>
      </c>
      <c r="Y676" s="37" t="e">
        <f t="shared" si="643"/>
        <v>#REF!</v>
      </c>
      <c r="Z676" s="16" t="e">
        <f t="shared" si="644"/>
        <v>#REF!</v>
      </c>
      <c r="AA676" s="36" t="e">
        <f t="shared" si="633"/>
        <v>#REF!</v>
      </c>
      <c r="AB676" s="49" t="s">
        <v>889</v>
      </c>
      <c r="AC676" s="16" t="e">
        <f t="shared" si="645"/>
        <v>#REF!</v>
      </c>
      <c r="AD676" s="3" t="e">
        <f t="shared" si="646"/>
        <v>#REF!</v>
      </c>
      <c r="AE676" s="97" t="e">
        <f t="shared" si="647"/>
        <v>#REF!</v>
      </c>
      <c r="AF676" s="97" t="e">
        <f t="shared" si="648"/>
        <v>#REF!</v>
      </c>
      <c r="AG676" s="3" t="e">
        <f t="shared" si="649"/>
        <v>#REF!</v>
      </c>
      <c r="AH676" s="16" t="e">
        <f t="shared" si="650"/>
        <v>#REF!</v>
      </c>
      <c r="AI676" s="16">
        <f t="shared" si="651"/>
        <v>457</v>
      </c>
      <c r="AK676" s="3">
        <f t="shared" si="652"/>
        <v>320</v>
      </c>
      <c r="AL676" s="204">
        <f t="shared" si="653"/>
        <v>319.89999999999998</v>
      </c>
      <c r="AN676" s="180" t="e">
        <f>(AI676-AC676)*0.5</f>
        <v>#REF!</v>
      </c>
    </row>
    <row r="677" spans="1:51" ht="13.5" outlineLevel="1" x14ac:dyDescent="0.15">
      <c r="A677" s="26">
        <v>2004</v>
      </c>
      <c r="B677" s="20" t="s">
        <v>260</v>
      </c>
      <c r="C677" s="208">
        <v>193.24103156670992</v>
      </c>
      <c r="D677" s="3">
        <v>20</v>
      </c>
      <c r="E677" s="3">
        <v>10</v>
      </c>
      <c r="F677" s="103" t="s">
        <v>136</v>
      </c>
      <c r="G677" s="104">
        <v>103</v>
      </c>
      <c r="H677" s="104" t="s">
        <v>179</v>
      </c>
      <c r="I677" s="21">
        <f t="shared" si="635"/>
        <v>17940</v>
      </c>
      <c r="J677" s="3">
        <v>28500</v>
      </c>
      <c r="K677" s="15">
        <v>0.15</v>
      </c>
      <c r="L677" s="15"/>
      <c r="M677" s="58"/>
      <c r="N677" s="58">
        <v>0.03</v>
      </c>
      <c r="O677" s="92">
        <f t="shared" si="636"/>
        <v>31.77257525083612</v>
      </c>
      <c r="P677" s="92" t="e">
        <f t="shared" si="637"/>
        <v>#REF!</v>
      </c>
      <c r="Q677" s="92" t="e">
        <f t="shared" si="638"/>
        <v>#REF!</v>
      </c>
      <c r="R677" s="92">
        <f t="shared" si="639"/>
        <v>0</v>
      </c>
      <c r="S677" s="92" t="e">
        <f t="shared" si="640"/>
        <v>#REF!</v>
      </c>
      <c r="T677" s="3" t="e">
        <f>T59</f>
        <v>#REF!</v>
      </c>
      <c r="U677" s="3" t="e">
        <f>#REF!*D677</f>
        <v>#REF!</v>
      </c>
      <c r="V677" s="3">
        <f t="shared" si="641"/>
        <v>11.594461894002595</v>
      </c>
      <c r="W677" s="37" t="e">
        <f t="shared" si="642"/>
        <v>#REF!</v>
      </c>
      <c r="X677" s="60" t="e">
        <f>#REF!</f>
        <v>#REF!</v>
      </c>
      <c r="Y677" s="37" t="e">
        <f t="shared" si="643"/>
        <v>#REF!</v>
      </c>
      <c r="Z677" s="16" t="e">
        <f t="shared" si="644"/>
        <v>#REF!</v>
      </c>
      <c r="AA677" s="36" t="e">
        <f t="shared" si="633"/>
        <v>#REF!</v>
      </c>
      <c r="AB677" s="49" t="s">
        <v>889</v>
      </c>
      <c r="AC677" s="16" t="e">
        <f t="shared" si="645"/>
        <v>#REF!</v>
      </c>
      <c r="AD677" s="3" t="e">
        <f t="shared" si="646"/>
        <v>#REF!</v>
      </c>
      <c r="AE677" s="97" t="e">
        <f t="shared" si="647"/>
        <v>#REF!</v>
      </c>
      <c r="AF677" s="97" t="e">
        <f t="shared" si="648"/>
        <v>#REF!</v>
      </c>
      <c r="AG677" s="3" t="e">
        <f t="shared" si="649"/>
        <v>#REF!</v>
      </c>
      <c r="AH677" s="16" t="e">
        <f t="shared" si="650"/>
        <v>#REF!</v>
      </c>
      <c r="AI677" s="16">
        <f t="shared" si="651"/>
        <v>193.24103156670992</v>
      </c>
      <c r="AK677" s="3">
        <f t="shared" si="652"/>
        <v>140</v>
      </c>
      <c r="AL677" s="204">
        <f t="shared" si="653"/>
        <v>135.26872209669693</v>
      </c>
      <c r="AM677" s="46" t="s">
        <v>855</v>
      </c>
    </row>
    <row r="678" spans="1:51" ht="13.5" outlineLevel="1" collapsed="1" x14ac:dyDescent="0.15">
      <c r="A678" s="26">
        <v>16013</v>
      </c>
      <c r="B678" s="20" t="s">
        <v>177</v>
      </c>
      <c r="C678" s="208">
        <v>129</v>
      </c>
      <c r="D678" s="3">
        <v>15</v>
      </c>
      <c r="E678" s="3"/>
      <c r="F678" s="102"/>
      <c r="G678" s="104">
        <v>111</v>
      </c>
      <c r="H678" s="104" t="s">
        <v>179</v>
      </c>
      <c r="I678" s="21">
        <f>((247*12)+(52*7)+(52*5))*60/12</f>
        <v>17940</v>
      </c>
      <c r="J678" s="3">
        <v>28500</v>
      </c>
      <c r="K678" s="15">
        <v>0.15</v>
      </c>
      <c r="L678" s="15"/>
      <c r="M678" s="58"/>
      <c r="N678" s="58">
        <v>0.03</v>
      </c>
      <c r="O678" s="92">
        <f>J678/I678*D678</f>
        <v>23.829431438127092</v>
      </c>
      <c r="P678" s="92" t="e">
        <f t="shared" si="637"/>
        <v>#REF!</v>
      </c>
      <c r="Q678" s="92" t="e">
        <f t="shared" si="638"/>
        <v>#REF!</v>
      </c>
      <c r="R678" s="92">
        <f>(C678*M678)</f>
        <v>0</v>
      </c>
      <c r="S678" s="92" t="e">
        <f>(C678-T678-U678)*N678</f>
        <v>#REF!</v>
      </c>
      <c r="T678" s="3" t="e">
        <f>T493</f>
        <v>#REF!</v>
      </c>
      <c r="U678" s="3" t="e">
        <f>#REF!*D678</f>
        <v>#REF!</v>
      </c>
      <c r="V678" s="3">
        <f>C678*0.06</f>
        <v>7.7399999999999993</v>
      </c>
      <c r="W678" s="37" t="e">
        <f>SUM(O678:V678)</f>
        <v>#REF!</v>
      </c>
      <c r="X678" s="60" t="e">
        <f>#REF!</f>
        <v>#REF!</v>
      </c>
      <c r="Y678" s="37" t="e">
        <f t="shared" si="643"/>
        <v>#REF!</v>
      </c>
      <c r="Z678" s="16" t="e">
        <f>W678+Y678</f>
        <v>#REF!</v>
      </c>
      <c r="AA678" s="36" t="e">
        <f>(C678-Z678)/Z678</f>
        <v>#REF!</v>
      </c>
      <c r="AB678" s="49" t="s">
        <v>889</v>
      </c>
      <c r="AC678" s="16" t="e">
        <f>AD678+AE678+AF678</f>
        <v>#REF!</v>
      </c>
      <c r="AD678" s="3" t="e">
        <f>T678</f>
        <v>#REF!</v>
      </c>
      <c r="AE678" s="97" t="e">
        <f>U678</f>
        <v>#REF!</v>
      </c>
      <c r="AF678" s="97" t="e">
        <f>(C678-Z678)*0.15</f>
        <v>#REF!</v>
      </c>
      <c r="AG678" s="3" t="e">
        <f>AE678+AF678</f>
        <v>#REF!</v>
      </c>
      <c r="AH678" s="16" t="e">
        <f>AI678-AC678</f>
        <v>#REF!</v>
      </c>
      <c r="AI678" s="16">
        <f>C678</f>
        <v>129</v>
      </c>
      <c r="AK678" s="3">
        <f>CEILING(AL678,5)</f>
        <v>95</v>
      </c>
      <c r="AL678" s="204">
        <f>C678*0.7</f>
        <v>90.3</v>
      </c>
      <c r="AM678" s="46" t="s">
        <v>855</v>
      </c>
    </row>
    <row r="679" spans="1:51" ht="13.5" outlineLevel="1" collapsed="1" x14ac:dyDescent="0.15">
      <c r="A679" s="26">
        <v>1090</v>
      </c>
      <c r="B679" s="20" t="s">
        <v>810</v>
      </c>
      <c r="C679" s="208">
        <v>110</v>
      </c>
      <c r="D679" s="3"/>
      <c r="E679" s="3"/>
      <c r="F679" s="102"/>
      <c r="G679" s="104"/>
      <c r="H679" s="104"/>
      <c r="I679" s="21"/>
      <c r="J679" s="3"/>
      <c r="K679" s="15"/>
      <c r="L679" s="15"/>
      <c r="M679" s="58"/>
      <c r="N679" s="58"/>
      <c r="O679" s="92"/>
      <c r="P679" s="92"/>
      <c r="Q679" s="92"/>
      <c r="R679" s="92"/>
      <c r="S679" s="92"/>
      <c r="T679" s="3"/>
      <c r="U679" s="3"/>
      <c r="V679" s="3"/>
      <c r="W679" s="37"/>
      <c r="X679" s="60"/>
      <c r="Y679" s="37"/>
      <c r="Z679" s="208">
        <v>110</v>
      </c>
      <c r="AA679" s="36"/>
      <c r="AC679" s="208">
        <v>110</v>
      </c>
      <c r="AD679" s="3">
        <f t="shared" ref="AD679:AD680" si="654">T679</f>
        <v>0</v>
      </c>
      <c r="AE679" s="97">
        <f t="shared" ref="AE679:AE680" si="655">U679</f>
        <v>0</v>
      </c>
      <c r="AF679" s="97"/>
      <c r="AG679" s="3">
        <f t="shared" ref="AG679:AG680" si="656">AE679+AF679</f>
        <v>0</v>
      </c>
      <c r="AH679" s="16">
        <f t="shared" ref="AH679:AH680" si="657">AI679-AC679</f>
        <v>0</v>
      </c>
      <c r="AI679" s="16">
        <f t="shared" ref="AI679:AI680" si="658">C679</f>
        <v>110</v>
      </c>
      <c r="AK679" s="3"/>
      <c r="AL679" s="204"/>
    </row>
    <row r="680" spans="1:51" ht="13.5" outlineLevel="1" collapsed="1" x14ac:dyDescent="0.15">
      <c r="A680" s="26">
        <v>1090</v>
      </c>
      <c r="B680" s="20" t="s">
        <v>811</v>
      </c>
      <c r="C680" s="208">
        <v>154</v>
      </c>
      <c r="D680" s="3"/>
      <c r="E680" s="3"/>
      <c r="F680" s="102"/>
      <c r="G680" s="104"/>
      <c r="H680" s="104"/>
      <c r="I680" s="21"/>
      <c r="J680" s="3"/>
      <c r="K680" s="15"/>
      <c r="L680" s="15"/>
      <c r="M680" s="58"/>
      <c r="N680" s="58"/>
      <c r="O680" s="92"/>
      <c r="P680" s="92"/>
      <c r="Q680" s="92"/>
      <c r="R680" s="92"/>
      <c r="S680" s="92"/>
      <c r="T680" s="3"/>
      <c r="U680" s="3"/>
      <c r="V680" s="3"/>
      <c r="W680" s="37"/>
      <c r="X680" s="60"/>
      <c r="Y680" s="37"/>
      <c r="Z680" s="208">
        <v>110</v>
      </c>
      <c r="AA680" s="36"/>
      <c r="AC680" s="208">
        <v>154</v>
      </c>
      <c r="AD680" s="3">
        <f t="shared" si="654"/>
        <v>0</v>
      </c>
      <c r="AE680" s="97">
        <f t="shared" si="655"/>
        <v>0</v>
      </c>
      <c r="AF680" s="97"/>
      <c r="AG680" s="3">
        <f t="shared" si="656"/>
        <v>0</v>
      </c>
      <c r="AH680" s="16">
        <f t="shared" si="657"/>
        <v>0</v>
      </c>
      <c r="AI680" s="16">
        <f t="shared" si="658"/>
        <v>154</v>
      </c>
      <c r="AK680" s="3"/>
      <c r="AL680" s="204"/>
    </row>
    <row r="681" spans="1:51" x14ac:dyDescent="0.15">
      <c r="B681" s="87"/>
      <c r="AY681" s="189"/>
    </row>
  </sheetData>
  <autoFilter ref="A11:UQ669">
    <filterColumn colId="27">
      <customFilters>
        <customFilter operator="notEqual" val=" "/>
      </customFilters>
    </filterColumn>
  </autoFilter>
  <mergeCells count="23">
    <mergeCell ref="B671:C671"/>
    <mergeCell ref="AA10:AA11"/>
    <mergeCell ref="AC10:AC11"/>
    <mergeCell ref="AD10:AF10"/>
    <mergeCell ref="AH10:AH11"/>
    <mergeCell ref="AK10:AK11"/>
    <mergeCell ref="G10:G11"/>
    <mergeCell ref="H10:H11"/>
    <mergeCell ref="I10:I11"/>
    <mergeCell ref="J10:W10"/>
    <mergeCell ref="X10:Y10"/>
    <mergeCell ref="Z10:Z11"/>
    <mergeCell ref="AH1:AI1"/>
    <mergeCell ref="AH2:AI2"/>
    <mergeCell ref="AH3:AI3"/>
    <mergeCell ref="AH4:AI4"/>
    <mergeCell ref="A10:A11"/>
    <mergeCell ref="B10:B11"/>
    <mergeCell ref="C10:C11"/>
    <mergeCell ref="D10:D11"/>
    <mergeCell ref="E10:E11"/>
    <mergeCell ref="F10:F11"/>
    <mergeCell ref="AI10:AI11"/>
  </mergeCells>
  <conditionalFormatting sqref="AB14:AB15 AB17 AB31:AB36 AB38:AB39 AB68:AB70 AB218:AB220 AB278:AB283 AB377:AB388 AB390:AB396 AB398:AB402 AB41 AB275 AB362:AB370 AB476 AB412:AB415 AB421 AB424:AB429 AB670:AB673 AB122:AB132 AB431:AB438 AB44 AB524:AB540 AB73:AB76 AB47 AB336:AB340 AB20:AB28">
    <cfRule type="cellIs" dxfId="957" priority="330" operator="between">
      <formula>0.15</formula>
      <formula>0</formula>
    </cfRule>
  </conditionalFormatting>
  <conditionalFormatting sqref="AB14:AB15 AB17 AB31:AB36 AB38:AB39 AB68:AB70 AB218:AB220 AB278:AB283 AB377:AB388 AB390:AB396 AB398:AB402 AB41 AB275 AB362:AB370 AB476 AB412:AB415 AB421 AB424:AB429 AB670:AB673 AB122:AB132 AB431:AB438 AB44 AB524:AB540 AB73:AB76 AB47 AB336:AB340 AB20:AB28">
    <cfRule type="cellIs" dxfId="956" priority="329" operator="lessThan">
      <formula>0</formula>
    </cfRule>
  </conditionalFormatting>
  <conditionalFormatting sqref="AB112:AB117 AB148:AB157 AB171:AB179 AB224:AB233 AB236:AB240 AB247:AB253 AB255:AB271 AB307:AB312 AB450:AB456 AB483:AB490 AB495:AB504 AB285:AB289 AB443:AB448 AB244 AB462:AB475 AB314:AB331 AB506 AB60:AB66">
    <cfRule type="cellIs" dxfId="955" priority="328" operator="between">
      <formula>0.15</formula>
      <formula>0</formula>
    </cfRule>
  </conditionalFormatting>
  <conditionalFormatting sqref="AB112:AB117 AB148:AB157 AB171:AB179 AB224:AB233 AB236:AB240 AB247:AB253 AB255:AB271 AB307:AB312 AB450:AB456 AB483:AB490 AB495:AB504 AB285:AB289 AB443:AB448 AB244 AB462:AB475 AB314:AB331 AB506 AB60:AB66">
    <cfRule type="cellIs" dxfId="954" priority="327" operator="lessThan">
      <formula>0</formula>
    </cfRule>
  </conditionalFormatting>
  <conditionalFormatting sqref="AB509">
    <cfRule type="cellIs" dxfId="953" priority="326" operator="between">
      <formula>0.15</formula>
      <formula>0</formula>
    </cfRule>
  </conditionalFormatting>
  <conditionalFormatting sqref="AB509">
    <cfRule type="cellIs" dxfId="952" priority="325" operator="lessThan">
      <formula>0</formula>
    </cfRule>
  </conditionalFormatting>
  <conditionalFormatting sqref="AB510">
    <cfRule type="cellIs" dxfId="951" priority="324" operator="between">
      <formula>0.15</formula>
      <formula>0</formula>
    </cfRule>
  </conditionalFormatting>
  <conditionalFormatting sqref="AB510">
    <cfRule type="cellIs" dxfId="950" priority="323" operator="lessThan">
      <formula>0</formula>
    </cfRule>
  </conditionalFormatting>
  <conditionalFormatting sqref="AB511">
    <cfRule type="cellIs" dxfId="949" priority="322" operator="between">
      <formula>0.15</formula>
      <formula>0</formula>
    </cfRule>
  </conditionalFormatting>
  <conditionalFormatting sqref="AB511">
    <cfRule type="cellIs" dxfId="948" priority="321" operator="lessThan">
      <formula>0</formula>
    </cfRule>
  </conditionalFormatting>
  <conditionalFormatting sqref="AB512">
    <cfRule type="cellIs" dxfId="947" priority="320" operator="between">
      <formula>0.15</formula>
      <formula>0</formula>
    </cfRule>
  </conditionalFormatting>
  <conditionalFormatting sqref="AB512">
    <cfRule type="cellIs" dxfId="946" priority="319" operator="lessThan">
      <formula>0</formula>
    </cfRule>
  </conditionalFormatting>
  <conditionalFormatting sqref="AB513">
    <cfRule type="cellIs" dxfId="945" priority="318" operator="between">
      <formula>0.15</formula>
      <formula>0</formula>
    </cfRule>
  </conditionalFormatting>
  <conditionalFormatting sqref="AB513">
    <cfRule type="cellIs" dxfId="944" priority="317" operator="lessThan">
      <formula>0</formula>
    </cfRule>
  </conditionalFormatting>
  <conditionalFormatting sqref="AB514">
    <cfRule type="cellIs" dxfId="943" priority="316" operator="between">
      <formula>0.15</formula>
      <formula>0</formula>
    </cfRule>
  </conditionalFormatting>
  <conditionalFormatting sqref="AB514">
    <cfRule type="cellIs" dxfId="942" priority="315" operator="lessThan">
      <formula>0</formula>
    </cfRule>
  </conditionalFormatting>
  <conditionalFormatting sqref="AB515">
    <cfRule type="cellIs" dxfId="941" priority="314" operator="between">
      <formula>0.15</formula>
      <formula>0</formula>
    </cfRule>
  </conditionalFormatting>
  <conditionalFormatting sqref="AB515">
    <cfRule type="cellIs" dxfId="940" priority="313" operator="lessThan">
      <formula>0</formula>
    </cfRule>
  </conditionalFormatting>
  <conditionalFormatting sqref="AB516">
    <cfRule type="cellIs" dxfId="939" priority="312" operator="between">
      <formula>0.15</formula>
      <formula>0</formula>
    </cfRule>
  </conditionalFormatting>
  <conditionalFormatting sqref="AB516">
    <cfRule type="cellIs" dxfId="938" priority="311" operator="lessThan">
      <formula>0</formula>
    </cfRule>
  </conditionalFormatting>
  <conditionalFormatting sqref="AB517">
    <cfRule type="cellIs" dxfId="937" priority="310" operator="between">
      <formula>0.15</formula>
      <formula>0</formula>
    </cfRule>
  </conditionalFormatting>
  <conditionalFormatting sqref="AB517">
    <cfRule type="cellIs" dxfId="936" priority="309" operator="lessThan">
      <formula>0</formula>
    </cfRule>
  </conditionalFormatting>
  <conditionalFormatting sqref="AB518">
    <cfRule type="cellIs" dxfId="935" priority="308" operator="between">
      <formula>0.15</formula>
      <formula>0</formula>
    </cfRule>
  </conditionalFormatting>
  <conditionalFormatting sqref="AB518">
    <cfRule type="cellIs" dxfId="934" priority="307" operator="lessThan">
      <formula>0</formula>
    </cfRule>
  </conditionalFormatting>
  <conditionalFormatting sqref="AB519">
    <cfRule type="cellIs" dxfId="933" priority="306" operator="between">
      <formula>0.15</formula>
      <formula>0</formula>
    </cfRule>
  </conditionalFormatting>
  <conditionalFormatting sqref="AB519">
    <cfRule type="cellIs" dxfId="932" priority="305" operator="lessThan">
      <formula>0</formula>
    </cfRule>
  </conditionalFormatting>
  <conditionalFormatting sqref="AB520">
    <cfRule type="cellIs" dxfId="931" priority="304" operator="between">
      <formula>0.15</formula>
      <formula>0</formula>
    </cfRule>
  </conditionalFormatting>
  <conditionalFormatting sqref="AB520">
    <cfRule type="cellIs" dxfId="930" priority="303" operator="lessThan">
      <formula>0</formula>
    </cfRule>
  </conditionalFormatting>
  <conditionalFormatting sqref="AB521">
    <cfRule type="cellIs" dxfId="929" priority="302" operator="between">
      <formula>0.15</formula>
      <formula>0</formula>
    </cfRule>
  </conditionalFormatting>
  <conditionalFormatting sqref="AB521">
    <cfRule type="cellIs" dxfId="928" priority="301" operator="lessThan">
      <formula>0</formula>
    </cfRule>
  </conditionalFormatting>
  <conditionalFormatting sqref="AB522">
    <cfRule type="cellIs" dxfId="927" priority="300" operator="between">
      <formula>0.15</formula>
      <formula>0</formula>
    </cfRule>
  </conditionalFormatting>
  <conditionalFormatting sqref="AB522">
    <cfRule type="cellIs" dxfId="926" priority="299" operator="lessThan">
      <formula>0</formula>
    </cfRule>
  </conditionalFormatting>
  <conditionalFormatting sqref="AB341">
    <cfRule type="cellIs" dxfId="925" priority="298" operator="between">
      <formula>0.15</formula>
      <formula>0</formula>
    </cfRule>
  </conditionalFormatting>
  <conditionalFormatting sqref="AB341">
    <cfRule type="cellIs" dxfId="924" priority="297" operator="lessThan">
      <formula>0</formula>
    </cfRule>
  </conditionalFormatting>
  <conditionalFormatting sqref="AB284">
    <cfRule type="cellIs" dxfId="923" priority="296" operator="between">
      <formula>0.15</formula>
      <formula>0</formula>
    </cfRule>
  </conditionalFormatting>
  <conditionalFormatting sqref="AB284">
    <cfRule type="cellIs" dxfId="922" priority="295" operator="lessThan">
      <formula>0</formula>
    </cfRule>
  </conditionalFormatting>
  <conditionalFormatting sqref="AB403">
    <cfRule type="cellIs" dxfId="921" priority="294" operator="between">
      <formula>0.15</formula>
      <formula>0</formula>
    </cfRule>
  </conditionalFormatting>
  <conditionalFormatting sqref="AB403">
    <cfRule type="cellIs" dxfId="920" priority="293" operator="lessThan">
      <formula>0</formula>
    </cfRule>
  </conditionalFormatting>
  <conditionalFormatting sqref="AB37">
    <cfRule type="cellIs" dxfId="919" priority="292" operator="between">
      <formula>0.15</formula>
      <formula>0</formula>
    </cfRule>
  </conditionalFormatting>
  <conditionalFormatting sqref="AB37">
    <cfRule type="cellIs" dxfId="918" priority="291" operator="lessThan">
      <formula>0</formula>
    </cfRule>
  </conditionalFormatting>
  <conditionalFormatting sqref="AB371 AB373">
    <cfRule type="cellIs" dxfId="917" priority="290" operator="between">
      <formula>0.15</formula>
      <formula>0</formula>
    </cfRule>
  </conditionalFormatting>
  <conditionalFormatting sqref="AB371 AB373">
    <cfRule type="cellIs" dxfId="916" priority="289" operator="lessThan">
      <formula>0</formula>
    </cfRule>
  </conditionalFormatting>
  <conditionalFormatting sqref="AB208">
    <cfRule type="cellIs" dxfId="915" priority="288" operator="between">
      <formula>0.15</formula>
      <formula>0</formula>
    </cfRule>
  </conditionalFormatting>
  <conditionalFormatting sqref="AB208">
    <cfRule type="cellIs" dxfId="914" priority="287" operator="lessThan">
      <formula>0</formula>
    </cfRule>
  </conditionalFormatting>
  <conditionalFormatting sqref="AB209:AB216">
    <cfRule type="cellIs" dxfId="913" priority="286" operator="between">
      <formula>0.15</formula>
      <formula>0</formula>
    </cfRule>
  </conditionalFormatting>
  <conditionalFormatting sqref="AB209:AB216">
    <cfRule type="cellIs" dxfId="912" priority="285" operator="lessThan">
      <formula>0</formula>
    </cfRule>
  </conditionalFormatting>
  <conditionalFormatting sqref="AB342">
    <cfRule type="cellIs" dxfId="911" priority="284" operator="between">
      <formula>0.15</formula>
      <formula>0</formula>
    </cfRule>
  </conditionalFormatting>
  <conditionalFormatting sqref="AB342">
    <cfRule type="cellIs" dxfId="910" priority="283" operator="lessThan">
      <formula>0</formula>
    </cfRule>
  </conditionalFormatting>
  <conditionalFormatting sqref="AB404:AB406">
    <cfRule type="cellIs" dxfId="909" priority="282" operator="between">
      <formula>0.15</formula>
      <formula>0</formula>
    </cfRule>
  </conditionalFormatting>
  <conditionalFormatting sqref="AB404:AB406">
    <cfRule type="cellIs" dxfId="908" priority="281" operator="lessThan">
      <formula>0</formula>
    </cfRule>
  </conditionalFormatting>
  <conditionalFormatting sqref="AB491">
    <cfRule type="cellIs" dxfId="907" priority="280" operator="between">
      <formula>0.15</formula>
      <formula>0</formula>
    </cfRule>
  </conditionalFormatting>
  <conditionalFormatting sqref="AB491">
    <cfRule type="cellIs" dxfId="906" priority="279" operator="lessThan">
      <formula>0</formula>
    </cfRule>
  </conditionalFormatting>
  <conditionalFormatting sqref="AB439">
    <cfRule type="cellIs" dxfId="905" priority="278" operator="between">
      <formula>0.15</formula>
      <formula>0</formula>
    </cfRule>
  </conditionalFormatting>
  <conditionalFormatting sqref="AB439">
    <cfRule type="cellIs" dxfId="904" priority="277" operator="lessThan">
      <formula>0</formula>
    </cfRule>
  </conditionalFormatting>
  <conditionalFormatting sqref="AB291">
    <cfRule type="cellIs" dxfId="903" priority="276" operator="between">
      <formula>0.15</formula>
      <formula>0</formula>
    </cfRule>
  </conditionalFormatting>
  <conditionalFormatting sqref="AB291">
    <cfRule type="cellIs" dxfId="902" priority="275" operator="lessThan">
      <formula>0</formula>
    </cfRule>
  </conditionalFormatting>
  <conditionalFormatting sqref="AB290">
    <cfRule type="cellIs" dxfId="901" priority="274" operator="between">
      <formula>0.15</formula>
      <formula>0</formula>
    </cfRule>
  </conditionalFormatting>
  <conditionalFormatting sqref="AB290">
    <cfRule type="cellIs" dxfId="900" priority="273" operator="lessThan">
      <formula>0</formula>
    </cfRule>
  </conditionalFormatting>
  <conditionalFormatting sqref="AB40">
    <cfRule type="cellIs" dxfId="899" priority="272" operator="between">
      <formula>0.15</formula>
      <formula>0</formula>
    </cfRule>
  </conditionalFormatting>
  <conditionalFormatting sqref="AB40">
    <cfRule type="cellIs" dxfId="898" priority="271" operator="lessThan">
      <formula>0</formula>
    </cfRule>
  </conditionalFormatting>
  <conditionalFormatting sqref="AB407">
    <cfRule type="cellIs" dxfId="897" priority="270" operator="between">
      <formula>0.15</formula>
      <formula>0</formula>
    </cfRule>
  </conditionalFormatting>
  <conditionalFormatting sqref="AB407">
    <cfRule type="cellIs" dxfId="896" priority="269" operator="lessThan">
      <formula>0</formula>
    </cfRule>
  </conditionalFormatting>
  <conditionalFormatting sqref="AB408">
    <cfRule type="cellIs" dxfId="895" priority="268" operator="between">
      <formula>0.15</formula>
      <formula>0</formula>
    </cfRule>
  </conditionalFormatting>
  <conditionalFormatting sqref="AB408">
    <cfRule type="cellIs" dxfId="894" priority="267" operator="lessThan">
      <formula>0</formula>
    </cfRule>
  </conditionalFormatting>
  <conditionalFormatting sqref="AB409">
    <cfRule type="cellIs" dxfId="893" priority="266" operator="between">
      <formula>0.15</formula>
      <formula>0</formula>
    </cfRule>
  </conditionalFormatting>
  <conditionalFormatting sqref="AB409">
    <cfRule type="cellIs" dxfId="892" priority="265" operator="lessThan">
      <formula>0</formula>
    </cfRule>
  </conditionalFormatting>
  <conditionalFormatting sqref="AB344:AB345">
    <cfRule type="cellIs" dxfId="891" priority="264" operator="between">
      <formula>0.15</formula>
      <formula>0</formula>
    </cfRule>
  </conditionalFormatting>
  <conditionalFormatting sqref="AB344:AB345">
    <cfRule type="cellIs" dxfId="890" priority="263" operator="lessThan">
      <formula>0</formula>
    </cfRule>
  </conditionalFormatting>
  <conditionalFormatting sqref="AB410:AB411">
    <cfRule type="cellIs" dxfId="889" priority="262" operator="between">
      <formula>0.15</formula>
      <formula>0</formula>
    </cfRule>
  </conditionalFormatting>
  <conditionalFormatting sqref="AB410:AB411">
    <cfRule type="cellIs" dxfId="888" priority="261" operator="lessThan">
      <formula>0</formula>
    </cfRule>
  </conditionalFormatting>
  <conditionalFormatting sqref="AB389">
    <cfRule type="cellIs" dxfId="887" priority="260" operator="between">
      <formula>0.15</formula>
      <formula>0</formula>
    </cfRule>
  </conditionalFormatting>
  <conditionalFormatting sqref="AB389">
    <cfRule type="cellIs" dxfId="886" priority="259" operator="lessThan">
      <formula>0</formula>
    </cfRule>
  </conditionalFormatting>
  <conditionalFormatting sqref="AB19">
    <cfRule type="cellIs" dxfId="885" priority="254" operator="between">
      <formula>0.15</formula>
      <formula>0</formula>
    </cfRule>
  </conditionalFormatting>
  <conditionalFormatting sqref="AB19">
    <cfRule type="cellIs" dxfId="884" priority="253" operator="lessThan">
      <formula>0</formula>
    </cfRule>
  </conditionalFormatting>
  <conditionalFormatting sqref="AB29">
    <cfRule type="cellIs" dxfId="883" priority="252" operator="between">
      <formula>0.15</formula>
      <formula>0</formula>
    </cfRule>
  </conditionalFormatting>
  <conditionalFormatting sqref="AB29">
    <cfRule type="cellIs" dxfId="882" priority="251" operator="lessThan">
      <formula>0</formula>
    </cfRule>
  </conditionalFormatting>
  <conditionalFormatting sqref="AB30">
    <cfRule type="cellIs" dxfId="881" priority="250" operator="between">
      <formula>0.15</formula>
      <formula>0</formula>
    </cfRule>
  </conditionalFormatting>
  <conditionalFormatting sqref="AB30">
    <cfRule type="cellIs" dxfId="880" priority="249" operator="lessThan">
      <formula>0</formula>
    </cfRule>
  </conditionalFormatting>
  <conditionalFormatting sqref="AB346">
    <cfRule type="cellIs" dxfId="879" priority="247" operator="lessThan">
      <formula>0</formula>
    </cfRule>
  </conditionalFormatting>
  <conditionalFormatting sqref="AB346">
    <cfRule type="cellIs" dxfId="878" priority="248" operator="between">
      <formula>0.15</formula>
      <formula>0</formula>
    </cfRule>
  </conditionalFormatting>
  <conditionalFormatting sqref="AB543:AB586">
    <cfRule type="cellIs" dxfId="877" priority="246" operator="between">
      <formula>0.15</formula>
      <formula>0</formula>
    </cfRule>
  </conditionalFormatting>
  <conditionalFormatting sqref="AB543:AB586">
    <cfRule type="cellIs" dxfId="876" priority="245" operator="lessThan">
      <formula>0</formula>
    </cfRule>
  </conditionalFormatting>
  <conditionalFormatting sqref="AB221:AB222">
    <cfRule type="cellIs" dxfId="875" priority="244" operator="between">
      <formula>0.15</formula>
      <formula>0</formula>
    </cfRule>
  </conditionalFormatting>
  <conditionalFormatting sqref="AB221:AB222">
    <cfRule type="cellIs" dxfId="874" priority="243" operator="lessThan">
      <formula>0</formula>
    </cfRule>
  </conditionalFormatting>
  <conditionalFormatting sqref="AB347:AB348">
    <cfRule type="cellIs" dxfId="873" priority="242" operator="between">
      <formula>0.15</formula>
      <formula>0</formula>
    </cfRule>
  </conditionalFormatting>
  <conditionalFormatting sqref="AB347:AB348">
    <cfRule type="cellIs" dxfId="872" priority="241" operator="lessThan">
      <formula>0</formula>
    </cfRule>
  </conditionalFormatting>
  <conditionalFormatting sqref="AB45">
    <cfRule type="cellIs" dxfId="871" priority="240" operator="between">
      <formula>0.15</formula>
      <formula>0</formula>
    </cfRule>
  </conditionalFormatting>
  <conditionalFormatting sqref="AB45">
    <cfRule type="cellIs" dxfId="870" priority="239" operator="lessThan">
      <formula>0</formula>
    </cfRule>
  </conditionalFormatting>
  <conditionalFormatting sqref="AB272">
    <cfRule type="cellIs" dxfId="869" priority="238" operator="between">
      <formula>0.15</formula>
      <formula>0</formula>
    </cfRule>
  </conditionalFormatting>
  <conditionalFormatting sqref="AB272">
    <cfRule type="cellIs" dxfId="868" priority="237" operator="lessThan">
      <formula>0</formula>
    </cfRule>
  </conditionalFormatting>
  <conditionalFormatting sqref="AB273">
    <cfRule type="cellIs" dxfId="867" priority="236" operator="between">
      <formula>0.15</formula>
      <formula>0</formula>
    </cfRule>
  </conditionalFormatting>
  <conditionalFormatting sqref="AB273">
    <cfRule type="cellIs" dxfId="866" priority="235" operator="lessThan">
      <formula>0</formula>
    </cfRule>
  </conditionalFormatting>
  <conditionalFormatting sqref="AB274">
    <cfRule type="cellIs" dxfId="865" priority="234" operator="between">
      <formula>0.15</formula>
      <formula>0</formula>
    </cfRule>
  </conditionalFormatting>
  <conditionalFormatting sqref="AB274">
    <cfRule type="cellIs" dxfId="864" priority="233" operator="lessThan">
      <formula>0</formula>
    </cfRule>
  </conditionalFormatting>
  <conditionalFormatting sqref="AB241:AB243">
    <cfRule type="cellIs" dxfId="863" priority="232" operator="between">
      <formula>0.15</formula>
      <formula>0</formula>
    </cfRule>
  </conditionalFormatting>
  <conditionalFormatting sqref="AB241:AB243">
    <cfRule type="cellIs" dxfId="862" priority="231" operator="lessThan">
      <formula>0</formula>
    </cfRule>
  </conditionalFormatting>
  <conditionalFormatting sqref="AB343">
    <cfRule type="cellIs" dxfId="861" priority="230" operator="between">
      <formula>0.15</formula>
      <formula>0</formula>
    </cfRule>
  </conditionalFormatting>
  <conditionalFormatting sqref="AB343">
    <cfRule type="cellIs" dxfId="860" priority="229" operator="lessThan">
      <formula>0</formula>
    </cfRule>
  </conditionalFormatting>
  <conditionalFormatting sqref="AB440">
    <cfRule type="cellIs" dxfId="859" priority="228" operator="between">
      <formula>0.15</formula>
      <formula>0</formula>
    </cfRule>
  </conditionalFormatting>
  <conditionalFormatting sqref="AB440">
    <cfRule type="cellIs" dxfId="858" priority="227" operator="lessThan">
      <formula>0</formula>
    </cfRule>
  </conditionalFormatting>
  <conditionalFormatting sqref="AB48">
    <cfRule type="cellIs" dxfId="857" priority="226" operator="between">
      <formula>0.15</formula>
      <formula>0</formula>
    </cfRule>
  </conditionalFormatting>
  <conditionalFormatting sqref="AB48">
    <cfRule type="cellIs" dxfId="856" priority="225" operator="lessThan">
      <formula>0</formula>
    </cfRule>
  </conditionalFormatting>
  <conditionalFormatting sqref="AB332">
    <cfRule type="cellIs" dxfId="855" priority="224" operator="between">
      <formula>0.15</formula>
      <formula>0</formula>
    </cfRule>
  </conditionalFormatting>
  <conditionalFormatting sqref="AB332">
    <cfRule type="cellIs" dxfId="854" priority="223" operator="lessThan">
      <formula>0</formula>
    </cfRule>
  </conditionalFormatting>
  <conditionalFormatting sqref="AB349">
    <cfRule type="cellIs" dxfId="853" priority="222" operator="between">
      <formula>0.15</formula>
      <formula>0</formula>
    </cfRule>
  </conditionalFormatting>
  <conditionalFormatting sqref="AB349">
    <cfRule type="cellIs" dxfId="852" priority="221" operator="lessThan">
      <formula>0</formula>
    </cfRule>
  </conditionalFormatting>
  <conditionalFormatting sqref="AB294">
    <cfRule type="cellIs" dxfId="851" priority="220" operator="between">
      <formula>0.15</formula>
      <formula>0</formula>
    </cfRule>
  </conditionalFormatting>
  <conditionalFormatting sqref="AB294">
    <cfRule type="cellIs" dxfId="850" priority="219" operator="lessThan">
      <formula>0</formula>
    </cfRule>
  </conditionalFormatting>
  <conditionalFormatting sqref="AB295">
    <cfRule type="cellIs" dxfId="849" priority="218" operator="between">
      <formula>0.15</formula>
      <formula>0</formula>
    </cfRule>
  </conditionalFormatting>
  <conditionalFormatting sqref="AB295">
    <cfRule type="cellIs" dxfId="848" priority="217" operator="lessThan">
      <formula>0</formula>
    </cfRule>
  </conditionalFormatting>
  <conditionalFormatting sqref="AB296">
    <cfRule type="cellIs" dxfId="847" priority="216" operator="between">
      <formula>0.15</formula>
      <formula>0</formula>
    </cfRule>
  </conditionalFormatting>
  <conditionalFormatting sqref="AB296">
    <cfRule type="cellIs" dxfId="846" priority="215" operator="lessThan">
      <formula>0</formula>
    </cfRule>
  </conditionalFormatting>
  <conditionalFormatting sqref="AB297">
    <cfRule type="cellIs" dxfId="845" priority="214" operator="between">
      <formula>0.15</formula>
      <formula>0</formula>
    </cfRule>
  </conditionalFormatting>
  <conditionalFormatting sqref="AB297">
    <cfRule type="cellIs" dxfId="844" priority="213" operator="lessThan">
      <formula>0</formula>
    </cfRule>
  </conditionalFormatting>
  <conditionalFormatting sqref="AB118">
    <cfRule type="cellIs" dxfId="843" priority="212" operator="between">
      <formula>0.15</formula>
      <formula>0</formula>
    </cfRule>
  </conditionalFormatting>
  <conditionalFormatting sqref="AB118">
    <cfRule type="cellIs" dxfId="842" priority="211" operator="lessThan">
      <formula>0</formula>
    </cfRule>
  </conditionalFormatting>
  <conditionalFormatting sqref="AB119">
    <cfRule type="cellIs" dxfId="841" priority="210" operator="between">
      <formula>0.15</formula>
      <formula>0</formula>
    </cfRule>
  </conditionalFormatting>
  <conditionalFormatting sqref="AB119">
    <cfRule type="cellIs" dxfId="840" priority="209" operator="lessThan">
      <formula>0</formula>
    </cfRule>
  </conditionalFormatting>
  <conditionalFormatting sqref="AB120">
    <cfRule type="cellIs" dxfId="839" priority="208" operator="between">
      <formula>0.15</formula>
      <formula>0</formula>
    </cfRule>
  </conditionalFormatting>
  <conditionalFormatting sqref="AB120">
    <cfRule type="cellIs" dxfId="838" priority="207" operator="lessThan">
      <formula>0</formula>
    </cfRule>
  </conditionalFormatting>
  <conditionalFormatting sqref="AB133">
    <cfRule type="cellIs" dxfId="837" priority="206" operator="between">
      <formula>0.15</formula>
      <formula>0</formula>
    </cfRule>
  </conditionalFormatting>
  <conditionalFormatting sqref="AB133">
    <cfRule type="cellIs" dxfId="836" priority="205" operator="lessThan">
      <formula>0</formula>
    </cfRule>
  </conditionalFormatting>
  <conditionalFormatting sqref="AB134">
    <cfRule type="cellIs" dxfId="835" priority="204" operator="between">
      <formula>0.15</formula>
      <formula>0</formula>
    </cfRule>
  </conditionalFormatting>
  <conditionalFormatting sqref="AB134">
    <cfRule type="cellIs" dxfId="834" priority="203" operator="lessThan">
      <formula>0</formula>
    </cfRule>
  </conditionalFormatting>
  <conditionalFormatting sqref="AB135">
    <cfRule type="cellIs" dxfId="833" priority="202" operator="between">
      <formula>0.15</formula>
      <formula>0</formula>
    </cfRule>
  </conditionalFormatting>
  <conditionalFormatting sqref="AB135">
    <cfRule type="cellIs" dxfId="832" priority="201" operator="lessThan">
      <formula>0</formula>
    </cfRule>
  </conditionalFormatting>
  <conditionalFormatting sqref="AB136">
    <cfRule type="cellIs" dxfId="831" priority="200" operator="between">
      <formula>0.15</formula>
      <formula>0</formula>
    </cfRule>
  </conditionalFormatting>
  <conditionalFormatting sqref="AB136">
    <cfRule type="cellIs" dxfId="830" priority="199" operator="lessThan">
      <formula>0</formula>
    </cfRule>
  </conditionalFormatting>
  <conditionalFormatting sqref="AB137">
    <cfRule type="cellIs" dxfId="829" priority="198" operator="between">
      <formula>0.15</formula>
      <formula>0</formula>
    </cfRule>
  </conditionalFormatting>
  <conditionalFormatting sqref="AB137">
    <cfRule type="cellIs" dxfId="828" priority="197" operator="lessThan">
      <formula>0</formula>
    </cfRule>
  </conditionalFormatting>
  <conditionalFormatting sqref="AB180">
    <cfRule type="cellIs" dxfId="827" priority="196" operator="between">
      <formula>0.15</formula>
      <formula>0</formula>
    </cfRule>
  </conditionalFormatting>
  <conditionalFormatting sqref="AB180">
    <cfRule type="cellIs" dxfId="826" priority="195" operator="lessThan">
      <formula>0</formula>
    </cfRule>
  </conditionalFormatting>
  <conditionalFormatting sqref="AB181">
    <cfRule type="cellIs" dxfId="825" priority="194" operator="between">
      <formula>0.15</formula>
      <formula>0</formula>
    </cfRule>
  </conditionalFormatting>
  <conditionalFormatting sqref="AB181">
    <cfRule type="cellIs" dxfId="824" priority="193" operator="lessThan">
      <formula>0</formula>
    </cfRule>
  </conditionalFormatting>
  <conditionalFormatting sqref="AB182">
    <cfRule type="cellIs" dxfId="823" priority="192" operator="between">
      <formula>0.15</formula>
      <formula>0</formula>
    </cfRule>
  </conditionalFormatting>
  <conditionalFormatting sqref="AB182">
    <cfRule type="cellIs" dxfId="822" priority="191" operator="lessThan">
      <formula>0</formula>
    </cfRule>
  </conditionalFormatting>
  <conditionalFormatting sqref="AB183">
    <cfRule type="cellIs" dxfId="821" priority="190" operator="between">
      <formula>0.15</formula>
      <formula>0</formula>
    </cfRule>
  </conditionalFormatting>
  <conditionalFormatting sqref="AB183">
    <cfRule type="cellIs" dxfId="820" priority="189" operator="lessThan">
      <formula>0</formula>
    </cfRule>
  </conditionalFormatting>
  <conditionalFormatting sqref="AB184">
    <cfRule type="cellIs" dxfId="819" priority="188" operator="between">
      <formula>0.15</formula>
      <formula>0</formula>
    </cfRule>
  </conditionalFormatting>
  <conditionalFormatting sqref="AB184">
    <cfRule type="cellIs" dxfId="818" priority="187" operator="lessThan">
      <formula>0</formula>
    </cfRule>
  </conditionalFormatting>
  <conditionalFormatting sqref="AB185">
    <cfRule type="cellIs" dxfId="817" priority="186" operator="between">
      <formula>0.15</formula>
      <formula>0</formula>
    </cfRule>
  </conditionalFormatting>
  <conditionalFormatting sqref="AB185">
    <cfRule type="cellIs" dxfId="816" priority="185" operator="lessThan">
      <formula>0</formula>
    </cfRule>
  </conditionalFormatting>
  <conditionalFormatting sqref="AB186">
    <cfRule type="cellIs" dxfId="815" priority="184" operator="between">
      <formula>0.15</formula>
      <formula>0</formula>
    </cfRule>
  </conditionalFormatting>
  <conditionalFormatting sqref="AB186">
    <cfRule type="cellIs" dxfId="814" priority="183" operator="lessThan">
      <formula>0</formula>
    </cfRule>
  </conditionalFormatting>
  <conditionalFormatting sqref="AB187">
    <cfRule type="cellIs" dxfId="813" priority="182" operator="between">
      <formula>0.15</formula>
      <formula>0</formula>
    </cfRule>
  </conditionalFormatting>
  <conditionalFormatting sqref="AB187">
    <cfRule type="cellIs" dxfId="812" priority="181" operator="lessThan">
      <formula>0</formula>
    </cfRule>
  </conditionalFormatting>
  <conditionalFormatting sqref="AB188">
    <cfRule type="cellIs" dxfId="811" priority="180" operator="between">
      <formula>0.15</formula>
      <formula>0</formula>
    </cfRule>
  </conditionalFormatting>
  <conditionalFormatting sqref="AB188">
    <cfRule type="cellIs" dxfId="810" priority="179" operator="lessThan">
      <formula>0</formula>
    </cfRule>
  </conditionalFormatting>
  <conditionalFormatting sqref="AB189">
    <cfRule type="cellIs" dxfId="809" priority="178" operator="between">
      <formula>0.15</formula>
      <formula>0</formula>
    </cfRule>
  </conditionalFormatting>
  <conditionalFormatting sqref="AB189">
    <cfRule type="cellIs" dxfId="808" priority="177" operator="lessThan">
      <formula>0</formula>
    </cfRule>
  </conditionalFormatting>
  <conditionalFormatting sqref="AB190">
    <cfRule type="cellIs" dxfId="807" priority="176" operator="between">
      <formula>0.15</formula>
      <formula>0</formula>
    </cfRule>
  </conditionalFormatting>
  <conditionalFormatting sqref="AB190">
    <cfRule type="cellIs" dxfId="806" priority="175" operator="lessThan">
      <formula>0</formula>
    </cfRule>
  </conditionalFormatting>
  <conditionalFormatting sqref="AB191">
    <cfRule type="cellIs" dxfId="805" priority="174" operator="between">
      <formula>0.15</formula>
      <formula>0</formula>
    </cfRule>
  </conditionalFormatting>
  <conditionalFormatting sqref="AB191">
    <cfRule type="cellIs" dxfId="804" priority="173" operator="lessThan">
      <formula>0</formula>
    </cfRule>
  </conditionalFormatting>
  <conditionalFormatting sqref="AB192">
    <cfRule type="cellIs" dxfId="803" priority="172" operator="between">
      <formula>0.15</formula>
      <formula>0</formula>
    </cfRule>
  </conditionalFormatting>
  <conditionalFormatting sqref="AB192">
    <cfRule type="cellIs" dxfId="802" priority="171" operator="lessThan">
      <formula>0</formula>
    </cfRule>
  </conditionalFormatting>
  <conditionalFormatting sqref="AB193">
    <cfRule type="cellIs" dxfId="801" priority="170" operator="between">
      <formula>0.15</formula>
      <formula>0</formula>
    </cfRule>
  </conditionalFormatting>
  <conditionalFormatting sqref="AB193">
    <cfRule type="cellIs" dxfId="800" priority="169" operator="lessThan">
      <formula>0</formula>
    </cfRule>
  </conditionalFormatting>
  <conditionalFormatting sqref="AB194">
    <cfRule type="cellIs" dxfId="799" priority="168" operator="between">
      <formula>0.15</formula>
      <formula>0</formula>
    </cfRule>
  </conditionalFormatting>
  <conditionalFormatting sqref="AB194">
    <cfRule type="cellIs" dxfId="798" priority="167" operator="lessThan">
      <formula>0</formula>
    </cfRule>
  </conditionalFormatting>
  <conditionalFormatting sqref="AB195">
    <cfRule type="cellIs" dxfId="797" priority="166" operator="between">
      <formula>0.15</formula>
      <formula>0</formula>
    </cfRule>
  </conditionalFormatting>
  <conditionalFormatting sqref="AB195">
    <cfRule type="cellIs" dxfId="796" priority="165" operator="lessThan">
      <formula>0</formula>
    </cfRule>
  </conditionalFormatting>
  <conditionalFormatting sqref="AB196">
    <cfRule type="cellIs" dxfId="795" priority="164" operator="between">
      <formula>0.15</formula>
      <formula>0</formula>
    </cfRule>
  </conditionalFormatting>
  <conditionalFormatting sqref="AB196">
    <cfRule type="cellIs" dxfId="794" priority="163" operator="lessThan">
      <formula>0</formula>
    </cfRule>
  </conditionalFormatting>
  <conditionalFormatting sqref="AB197">
    <cfRule type="cellIs" dxfId="793" priority="162" operator="between">
      <formula>0.15</formula>
      <formula>0</formula>
    </cfRule>
  </conditionalFormatting>
  <conditionalFormatting sqref="AB197">
    <cfRule type="cellIs" dxfId="792" priority="161" operator="lessThan">
      <formula>0</formula>
    </cfRule>
  </conditionalFormatting>
  <conditionalFormatting sqref="AB198">
    <cfRule type="cellIs" dxfId="791" priority="160" operator="between">
      <formula>0.15</formula>
      <formula>0</formula>
    </cfRule>
  </conditionalFormatting>
  <conditionalFormatting sqref="AB198">
    <cfRule type="cellIs" dxfId="790" priority="159" operator="lessThan">
      <formula>0</formula>
    </cfRule>
  </conditionalFormatting>
  <conditionalFormatting sqref="AB199">
    <cfRule type="cellIs" dxfId="789" priority="158" operator="between">
      <formula>0.15</formula>
      <formula>0</formula>
    </cfRule>
  </conditionalFormatting>
  <conditionalFormatting sqref="AB199">
    <cfRule type="cellIs" dxfId="788" priority="157" operator="lessThan">
      <formula>0</formula>
    </cfRule>
  </conditionalFormatting>
  <conditionalFormatting sqref="AB200">
    <cfRule type="cellIs" dxfId="787" priority="156" operator="between">
      <formula>0.15</formula>
      <formula>0</formula>
    </cfRule>
  </conditionalFormatting>
  <conditionalFormatting sqref="AB200">
    <cfRule type="cellIs" dxfId="786" priority="155" operator="lessThan">
      <formula>0</formula>
    </cfRule>
  </conditionalFormatting>
  <conditionalFormatting sqref="AB201">
    <cfRule type="cellIs" dxfId="785" priority="154" operator="between">
      <formula>0.15</formula>
      <formula>0</formula>
    </cfRule>
  </conditionalFormatting>
  <conditionalFormatting sqref="AB201">
    <cfRule type="cellIs" dxfId="784" priority="153" operator="lessThan">
      <formula>0</formula>
    </cfRule>
  </conditionalFormatting>
  <conditionalFormatting sqref="AB202">
    <cfRule type="cellIs" dxfId="783" priority="152" operator="between">
      <formula>0.15</formula>
      <formula>0</formula>
    </cfRule>
  </conditionalFormatting>
  <conditionalFormatting sqref="AB202">
    <cfRule type="cellIs" dxfId="782" priority="151" operator="lessThan">
      <formula>0</formula>
    </cfRule>
  </conditionalFormatting>
  <conditionalFormatting sqref="AB203">
    <cfRule type="cellIs" dxfId="781" priority="150" operator="between">
      <formula>0.15</formula>
      <formula>0</formula>
    </cfRule>
  </conditionalFormatting>
  <conditionalFormatting sqref="AB203">
    <cfRule type="cellIs" dxfId="780" priority="149" operator="lessThan">
      <formula>0</formula>
    </cfRule>
  </conditionalFormatting>
  <conditionalFormatting sqref="AB158">
    <cfRule type="cellIs" dxfId="779" priority="148" operator="between">
      <formula>0.15</formula>
      <formula>0</formula>
    </cfRule>
  </conditionalFormatting>
  <conditionalFormatting sqref="AB158">
    <cfRule type="cellIs" dxfId="778" priority="147" operator="lessThan">
      <formula>0</formula>
    </cfRule>
  </conditionalFormatting>
  <conditionalFormatting sqref="AB159">
    <cfRule type="cellIs" dxfId="777" priority="146" operator="between">
      <formula>0.15</formula>
      <formula>0</formula>
    </cfRule>
  </conditionalFormatting>
  <conditionalFormatting sqref="AB159">
    <cfRule type="cellIs" dxfId="776" priority="145" operator="lessThan">
      <formula>0</formula>
    </cfRule>
  </conditionalFormatting>
  <conditionalFormatting sqref="AB160">
    <cfRule type="cellIs" dxfId="775" priority="144" operator="between">
      <formula>0.15</formula>
      <formula>0</formula>
    </cfRule>
  </conditionalFormatting>
  <conditionalFormatting sqref="AB160">
    <cfRule type="cellIs" dxfId="774" priority="143" operator="lessThan">
      <formula>0</formula>
    </cfRule>
  </conditionalFormatting>
  <conditionalFormatting sqref="AB161">
    <cfRule type="cellIs" dxfId="773" priority="142" operator="between">
      <formula>0.15</formula>
      <formula>0</formula>
    </cfRule>
  </conditionalFormatting>
  <conditionalFormatting sqref="AB161">
    <cfRule type="cellIs" dxfId="772" priority="141" operator="lessThan">
      <formula>0</formula>
    </cfRule>
  </conditionalFormatting>
  <conditionalFormatting sqref="AB162">
    <cfRule type="cellIs" dxfId="771" priority="140" operator="between">
      <formula>0.15</formula>
      <formula>0</formula>
    </cfRule>
  </conditionalFormatting>
  <conditionalFormatting sqref="AB162">
    <cfRule type="cellIs" dxfId="770" priority="139" operator="lessThan">
      <formula>0</formula>
    </cfRule>
  </conditionalFormatting>
  <conditionalFormatting sqref="AB163">
    <cfRule type="cellIs" dxfId="769" priority="138" operator="between">
      <formula>0.15</formula>
      <formula>0</formula>
    </cfRule>
  </conditionalFormatting>
  <conditionalFormatting sqref="AB163">
    <cfRule type="cellIs" dxfId="768" priority="137" operator="lessThan">
      <formula>0</formula>
    </cfRule>
  </conditionalFormatting>
  <conditionalFormatting sqref="AB164">
    <cfRule type="cellIs" dxfId="767" priority="136" operator="between">
      <formula>0.15</formula>
      <formula>0</formula>
    </cfRule>
  </conditionalFormatting>
  <conditionalFormatting sqref="AB164">
    <cfRule type="cellIs" dxfId="766" priority="135" operator="lessThan">
      <formula>0</formula>
    </cfRule>
  </conditionalFormatting>
  <conditionalFormatting sqref="AB165">
    <cfRule type="cellIs" dxfId="765" priority="134" operator="between">
      <formula>0.15</formula>
      <formula>0</formula>
    </cfRule>
  </conditionalFormatting>
  <conditionalFormatting sqref="AB165">
    <cfRule type="cellIs" dxfId="764" priority="133" operator="lessThan">
      <formula>0</formula>
    </cfRule>
  </conditionalFormatting>
  <conditionalFormatting sqref="AB166">
    <cfRule type="cellIs" dxfId="763" priority="132" operator="between">
      <formula>0.15</formula>
      <formula>0</formula>
    </cfRule>
  </conditionalFormatting>
  <conditionalFormatting sqref="AB166">
    <cfRule type="cellIs" dxfId="762" priority="131" operator="lessThan">
      <formula>0</formula>
    </cfRule>
  </conditionalFormatting>
  <conditionalFormatting sqref="AB167">
    <cfRule type="cellIs" dxfId="761" priority="130" operator="between">
      <formula>0.15</formula>
      <formula>0</formula>
    </cfRule>
  </conditionalFormatting>
  <conditionalFormatting sqref="AB167">
    <cfRule type="cellIs" dxfId="760" priority="129" operator="lessThan">
      <formula>0</formula>
    </cfRule>
  </conditionalFormatting>
  <conditionalFormatting sqref="AB204">
    <cfRule type="cellIs" dxfId="759" priority="128" operator="between">
      <formula>0.15</formula>
      <formula>0</formula>
    </cfRule>
  </conditionalFormatting>
  <conditionalFormatting sqref="AB204">
    <cfRule type="cellIs" dxfId="758" priority="127" operator="lessThan">
      <formula>0</formula>
    </cfRule>
  </conditionalFormatting>
  <conditionalFormatting sqref="AB374">
    <cfRule type="cellIs" dxfId="757" priority="126" operator="between">
      <formula>0.15</formula>
      <formula>0</formula>
    </cfRule>
  </conditionalFormatting>
  <conditionalFormatting sqref="AB374">
    <cfRule type="cellIs" dxfId="756" priority="125" operator="lessThan">
      <formula>0</formula>
    </cfRule>
  </conditionalFormatting>
  <conditionalFormatting sqref="AB13">
    <cfRule type="cellIs" dxfId="755" priority="124" operator="between">
      <formula>0.15</formula>
      <formula>0</formula>
    </cfRule>
  </conditionalFormatting>
  <conditionalFormatting sqref="AB13">
    <cfRule type="cellIs" dxfId="754" priority="123" operator="lessThan">
      <formula>0</formula>
    </cfRule>
  </conditionalFormatting>
  <conditionalFormatting sqref="AB298">
    <cfRule type="cellIs" dxfId="753" priority="122" operator="between">
      <formula>0.15</formula>
      <formula>0</formula>
    </cfRule>
  </conditionalFormatting>
  <conditionalFormatting sqref="AB298">
    <cfRule type="cellIs" dxfId="752" priority="121" operator="lessThan">
      <formula>0</formula>
    </cfRule>
  </conditionalFormatting>
  <conditionalFormatting sqref="AB138">
    <cfRule type="cellIs" dxfId="751" priority="120" operator="between">
      <formula>0.15</formula>
      <formula>0</formula>
    </cfRule>
  </conditionalFormatting>
  <conditionalFormatting sqref="AB138">
    <cfRule type="cellIs" dxfId="750" priority="119" operator="lessThan">
      <formula>0</formula>
    </cfRule>
  </conditionalFormatting>
  <conditionalFormatting sqref="AB139">
    <cfRule type="cellIs" dxfId="749" priority="118" operator="between">
      <formula>0.15</formula>
      <formula>0</formula>
    </cfRule>
  </conditionalFormatting>
  <conditionalFormatting sqref="AB139">
    <cfRule type="cellIs" dxfId="748" priority="117" operator="lessThan">
      <formula>0</formula>
    </cfRule>
  </conditionalFormatting>
  <conditionalFormatting sqref="AB140">
    <cfRule type="cellIs" dxfId="747" priority="116" operator="between">
      <formula>0.15</formula>
      <formula>0</formula>
    </cfRule>
  </conditionalFormatting>
  <conditionalFormatting sqref="AB140">
    <cfRule type="cellIs" dxfId="746" priority="115" operator="lessThan">
      <formula>0</formula>
    </cfRule>
  </conditionalFormatting>
  <conditionalFormatting sqref="AB141">
    <cfRule type="cellIs" dxfId="745" priority="114" operator="between">
      <formula>0.15</formula>
      <formula>0</formula>
    </cfRule>
  </conditionalFormatting>
  <conditionalFormatting sqref="AB141">
    <cfRule type="cellIs" dxfId="744" priority="113" operator="lessThan">
      <formula>0</formula>
    </cfRule>
  </conditionalFormatting>
  <conditionalFormatting sqref="AB142">
    <cfRule type="cellIs" dxfId="743" priority="112" operator="between">
      <formula>0.15</formula>
      <formula>0</formula>
    </cfRule>
  </conditionalFormatting>
  <conditionalFormatting sqref="AB142">
    <cfRule type="cellIs" dxfId="742" priority="111" operator="lessThan">
      <formula>0</formula>
    </cfRule>
  </conditionalFormatting>
  <conditionalFormatting sqref="AB143">
    <cfRule type="cellIs" dxfId="741" priority="110" operator="between">
      <formula>0.15</formula>
      <formula>0</formula>
    </cfRule>
  </conditionalFormatting>
  <conditionalFormatting sqref="AB143">
    <cfRule type="cellIs" dxfId="740" priority="109" operator="lessThan">
      <formula>0</formula>
    </cfRule>
  </conditionalFormatting>
  <conditionalFormatting sqref="AB333">
    <cfRule type="cellIs" dxfId="739" priority="108" operator="between">
      <formula>0.15</formula>
      <formula>0</formula>
    </cfRule>
  </conditionalFormatting>
  <conditionalFormatting sqref="AB333">
    <cfRule type="cellIs" dxfId="738" priority="107" operator="lessThan">
      <formula>0</formula>
    </cfRule>
  </conditionalFormatting>
  <conditionalFormatting sqref="AB334">
    <cfRule type="cellIs" dxfId="737" priority="106" operator="between">
      <formula>0.15</formula>
      <formula>0</formula>
    </cfRule>
  </conditionalFormatting>
  <conditionalFormatting sqref="AB334">
    <cfRule type="cellIs" dxfId="736" priority="105" operator="lessThan">
      <formula>0</formula>
    </cfRule>
  </conditionalFormatting>
  <conditionalFormatting sqref="AB299">
    <cfRule type="cellIs" dxfId="735" priority="104" operator="between">
      <formula>0.15</formula>
      <formula>0</formula>
    </cfRule>
  </conditionalFormatting>
  <conditionalFormatting sqref="AB299">
    <cfRule type="cellIs" dxfId="734" priority="103" operator="lessThan">
      <formula>0</formula>
    </cfRule>
  </conditionalFormatting>
  <conditionalFormatting sqref="AB300">
    <cfRule type="cellIs" dxfId="733" priority="102" operator="between">
      <formula>0.15</formula>
      <formula>0</formula>
    </cfRule>
  </conditionalFormatting>
  <conditionalFormatting sqref="AB300">
    <cfRule type="cellIs" dxfId="732" priority="101" operator="lessThan">
      <formula>0</formula>
    </cfRule>
  </conditionalFormatting>
  <conditionalFormatting sqref="AB301">
    <cfRule type="cellIs" dxfId="731" priority="100" operator="between">
      <formula>0.15</formula>
      <formula>0</formula>
    </cfRule>
  </conditionalFormatting>
  <conditionalFormatting sqref="AB301">
    <cfRule type="cellIs" dxfId="730" priority="99" operator="lessThan">
      <formula>0</formula>
    </cfRule>
  </conditionalFormatting>
  <conditionalFormatting sqref="AB50">
    <cfRule type="cellIs" dxfId="729" priority="98" operator="between">
      <formula>0.15</formula>
      <formula>0</formula>
    </cfRule>
  </conditionalFormatting>
  <conditionalFormatting sqref="AB50">
    <cfRule type="cellIs" dxfId="728" priority="97" operator="lessThan">
      <formula>0</formula>
    </cfRule>
  </conditionalFormatting>
  <conditionalFormatting sqref="AB302">
    <cfRule type="cellIs" dxfId="727" priority="96" operator="between">
      <formula>0.15</formula>
      <formula>0</formula>
    </cfRule>
  </conditionalFormatting>
  <conditionalFormatting sqref="AB302">
    <cfRule type="cellIs" dxfId="726" priority="95" operator="lessThan">
      <formula>0</formula>
    </cfRule>
  </conditionalFormatting>
  <conditionalFormatting sqref="AB305">
    <cfRule type="cellIs" dxfId="725" priority="94" operator="between">
      <formula>0.15</formula>
      <formula>0</formula>
    </cfRule>
  </conditionalFormatting>
  <conditionalFormatting sqref="AB305">
    <cfRule type="cellIs" dxfId="724" priority="93" operator="lessThan">
      <formula>0</formula>
    </cfRule>
  </conditionalFormatting>
  <conditionalFormatting sqref="AB77">
    <cfRule type="cellIs" dxfId="723" priority="92" operator="between">
      <formula>0.15</formula>
      <formula>0</formula>
    </cfRule>
  </conditionalFormatting>
  <conditionalFormatting sqref="AB77">
    <cfRule type="cellIs" dxfId="722" priority="91" operator="lessThan">
      <formula>0</formula>
    </cfRule>
  </conditionalFormatting>
  <conditionalFormatting sqref="AB78 AB80 AB82:AB84 AB86:AB103">
    <cfRule type="cellIs" dxfId="721" priority="90" operator="between">
      <formula>0.15</formula>
      <formula>0</formula>
    </cfRule>
  </conditionalFormatting>
  <conditionalFormatting sqref="AB78 AB80 AB82:AB84 AB86:AB103">
    <cfRule type="cellIs" dxfId="720" priority="89" operator="lessThan">
      <formula>0</formula>
    </cfRule>
  </conditionalFormatting>
  <conditionalFormatting sqref="AB105 AB107">
    <cfRule type="cellIs" dxfId="719" priority="88" operator="between">
      <formula>0.15</formula>
      <formula>0</formula>
    </cfRule>
  </conditionalFormatting>
  <conditionalFormatting sqref="AB105 AB107">
    <cfRule type="cellIs" dxfId="718" priority="87" operator="lessThan">
      <formula>0</formula>
    </cfRule>
  </conditionalFormatting>
  <conditionalFormatting sqref="AB416">
    <cfRule type="cellIs" dxfId="717" priority="86" operator="between">
      <formula>0.15</formula>
      <formula>0</formula>
    </cfRule>
  </conditionalFormatting>
  <conditionalFormatting sqref="AB416">
    <cfRule type="cellIs" dxfId="716" priority="85" operator="lessThan">
      <formula>0</formula>
    </cfRule>
  </conditionalFormatting>
  <conditionalFormatting sqref="AB144">
    <cfRule type="cellIs" dxfId="715" priority="84" operator="between">
      <formula>0.15</formula>
      <formula>0</formula>
    </cfRule>
  </conditionalFormatting>
  <conditionalFormatting sqref="AB144">
    <cfRule type="cellIs" dxfId="714" priority="83" operator="lessThan">
      <formula>0</formula>
    </cfRule>
  </conditionalFormatting>
  <conditionalFormatting sqref="AB46">
    <cfRule type="cellIs" dxfId="713" priority="82" operator="between">
      <formula>0.15</formula>
      <formula>0</formula>
    </cfRule>
  </conditionalFormatting>
  <conditionalFormatting sqref="AB46">
    <cfRule type="cellIs" dxfId="712" priority="81" operator="lessThan">
      <formula>0</formula>
    </cfRule>
  </conditionalFormatting>
  <conditionalFormatting sqref="AB588">
    <cfRule type="cellIs" dxfId="711" priority="80" operator="between">
      <formula>0.15</formula>
      <formula>0</formula>
    </cfRule>
  </conditionalFormatting>
  <conditionalFormatting sqref="AB588">
    <cfRule type="cellIs" dxfId="710" priority="79" operator="lessThan">
      <formula>0</formula>
    </cfRule>
  </conditionalFormatting>
  <conditionalFormatting sqref="AB589:AB593 AB595:AB617 AB619:AB669">
    <cfRule type="cellIs" dxfId="709" priority="78" operator="between">
      <formula>0.15</formula>
      <formula>0</formula>
    </cfRule>
  </conditionalFormatting>
  <conditionalFormatting sqref="AB589:AB593 AB595:AB617 AB619:AB669">
    <cfRule type="cellIs" dxfId="708" priority="77" operator="lessThan">
      <formula>0</formula>
    </cfRule>
  </conditionalFormatting>
  <conditionalFormatting sqref="AB49">
    <cfRule type="cellIs" dxfId="707" priority="76" operator="between">
      <formula>0.15</formula>
      <formula>0</formula>
    </cfRule>
  </conditionalFormatting>
  <conditionalFormatting sqref="AB49">
    <cfRule type="cellIs" dxfId="706" priority="75" operator="lessThan">
      <formula>0</formula>
    </cfRule>
  </conditionalFormatting>
  <conditionalFormatting sqref="AB430">
    <cfRule type="cellIs" dxfId="705" priority="74" operator="between">
      <formula>0.15</formula>
      <formula>0</formula>
    </cfRule>
  </conditionalFormatting>
  <conditionalFormatting sqref="AB430">
    <cfRule type="cellIs" dxfId="704" priority="73" operator="lessThan">
      <formula>0</formula>
    </cfRule>
  </conditionalFormatting>
  <conditionalFormatting sqref="AB42">
    <cfRule type="cellIs" dxfId="703" priority="72" operator="between">
      <formula>0.15</formula>
      <formula>0</formula>
    </cfRule>
  </conditionalFormatting>
  <conditionalFormatting sqref="AB42">
    <cfRule type="cellIs" dxfId="702" priority="71" operator="lessThan">
      <formula>0</formula>
    </cfRule>
  </conditionalFormatting>
  <conditionalFormatting sqref="AB43">
    <cfRule type="cellIs" dxfId="701" priority="70" operator="between">
      <formula>0.15</formula>
      <formula>0</formula>
    </cfRule>
  </conditionalFormatting>
  <conditionalFormatting sqref="AB43">
    <cfRule type="cellIs" dxfId="700" priority="69" operator="lessThan">
      <formula>0</formula>
    </cfRule>
  </conditionalFormatting>
  <conditionalFormatting sqref="AB71">
    <cfRule type="cellIs" dxfId="699" priority="68" operator="between">
      <formula>0.15</formula>
      <formula>0</formula>
    </cfRule>
  </conditionalFormatting>
  <conditionalFormatting sqref="AB71">
    <cfRule type="cellIs" dxfId="698" priority="67" operator="lessThan">
      <formula>0</formula>
    </cfRule>
  </conditionalFormatting>
  <conditionalFormatting sqref="AB397">
    <cfRule type="cellIs" dxfId="697" priority="66" operator="between">
      <formula>0.15</formula>
      <formula>0</formula>
    </cfRule>
  </conditionalFormatting>
  <conditionalFormatting sqref="AB397">
    <cfRule type="cellIs" dxfId="696" priority="65" operator="lessThan">
      <formula>0</formula>
    </cfRule>
  </conditionalFormatting>
  <conditionalFormatting sqref="AB618">
    <cfRule type="cellIs" dxfId="695" priority="64" operator="between">
      <formula>0.15</formula>
      <formula>0</formula>
    </cfRule>
  </conditionalFormatting>
  <conditionalFormatting sqref="AB618">
    <cfRule type="cellIs" dxfId="694" priority="63" operator="lessThan">
      <formula>0</formula>
    </cfRule>
  </conditionalFormatting>
  <conditionalFormatting sqref="AB594 AB507 AB505 AB375 AB372 AB313 AB303:AB304 AB245 AB108 AB106 AB104 AB85 AB81 AB79 AB72 AB58 AB51:AB56">
    <cfRule type="cellIs" dxfId="693" priority="62" operator="between">
      <formula>0.15</formula>
      <formula>0</formula>
    </cfRule>
  </conditionalFormatting>
  <conditionalFormatting sqref="AB594 AB507 AB505 AB375 AB372 AB313 AB303:AB304 AB245 AB108 AB106 AB104 AB85 AB81 AB79 AB72 AB58 AB51:AB56">
    <cfRule type="cellIs" dxfId="692" priority="61" operator="lessThan">
      <formula>0</formula>
    </cfRule>
  </conditionalFormatting>
  <conditionalFormatting sqref="AB350">
    <cfRule type="cellIs" dxfId="691" priority="60" operator="between">
      <formula>0.15</formula>
      <formula>0</formula>
    </cfRule>
  </conditionalFormatting>
  <conditionalFormatting sqref="AB350">
    <cfRule type="cellIs" dxfId="690" priority="59" operator="lessThan">
      <formula>0</formula>
    </cfRule>
  </conditionalFormatting>
  <conditionalFormatting sqref="AB351">
    <cfRule type="cellIs" dxfId="689" priority="58" operator="between">
      <formula>0.15</formula>
      <formula>0</formula>
    </cfRule>
  </conditionalFormatting>
  <conditionalFormatting sqref="AB351">
    <cfRule type="cellIs" dxfId="688" priority="57" operator="lessThan">
      <formula>0</formula>
    </cfRule>
  </conditionalFormatting>
  <conditionalFormatting sqref="AB352:AB356">
    <cfRule type="cellIs" dxfId="687" priority="56" operator="between">
      <formula>0.15</formula>
      <formula>0</formula>
    </cfRule>
  </conditionalFormatting>
  <conditionalFormatting sqref="AB352:AB356">
    <cfRule type="cellIs" dxfId="686" priority="55" operator="lessThan">
      <formula>0</formula>
    </cfRule>
  </conditionalFormatting>
  <conditionalFormatting sqref="AB357:AB359">
    <cfRule type="cellIs" dxfId="685" priority="54" operator="between">
      <formula>0.15</formula>
      <formula>0</formula>
    </cfRule>
  </conditionalFormatting>
  <conditionalFormatting sqref="AB357:AB359">
    <cfRule type="cellIs" dxfId="684" priority="53" operator="lessThan">
      <formula>0</formula>
    </cfRule>
  </conditionalFormatting>
  <conditionalFormatting sqref="AB360">
    <cfRule type="cellIs" dxfId="683" priority="52" operator="between">
      <formula>0.15</formula>
      <formula>0</formula>
    </cfRule>
  </conditionalFormatting>
  <conditionalFormatting sqref="AB360">
    <cfRule type="cellIs" dxfId="682" priority="51" operator="lessThan">
      <formula>0</formula>
    </cfRule>
  </conditionalFormatting>
  <conditionalFormatting sqref="AB145">
    <cfRule type="cellIs" dxfId="681" priority="50" operator="between">
      <formula>0.15</formula>
      <formula>0</formula>
    </cfRule>
  </conditionalFormatting>
  <conditionalFormatting sqref="AB145">
    <cfRule type="cellIs" dxfId="680" priority="49" operator="lessThan">
      <formula>0</formula>
    </cfRule>
  </conditionalFormatting>
  <conditionalFormatting sqref="AB205">
    <cfRule type="cellIs" dxfId="679" priority="48" operator="between">
      <formula>0.15</formula>
      <formula>0</formula>
    </cfRule>
  </conditionalFormatting>
  <conditionalFormatting sqref="AB205">
    <cfRule type="cellIs" dxfId="678" priority="47" operator="lessThan">
      <formula>0</formula>
    </cfRule>
  </conditionalFormatting>
  <conditionalFormatting sqref="AB417">
    <cfRule type="cellIs" dxfId="677" priority="46" operator="between">
      <formula>0.15</formula>
      <formula>0</formula>
    </cfRule>
  </conditionalFormatting>
  <conditionalFormatting sqref="AB417">
    <cfRule type="cellIs" dxfId="676" priority="45" operator="lessThan">
      <formula>0</formula>
    </cfRule>
  </conditionalFormatting>
  <conditionalFormatting sqref="AB418">
    <cfRule type="cellIs" dxfId="675" priority="44" operator="between">
      <formula>0.15</formula>
      <formula>0</formula>
    </cfRule>
  </conditionalFormatting>
  <conditionalFormatting sqref="AB418">
    <cfRule type="cellIs" dxfId="674" priority="43" operator="lessThan">
      <formula>0</formula>
    </cfRule>
  </conditionalFormatting>
  <conditionalFormatting sqref="AB109">
    <cfRule type="cellIs" dxfId="673" priority="42" operator="between">
      <formula>0.15</formula>
      <formula>0</formula>
    </cfRule>
  </conditionalFormatting>
  <conditionalFormatting sqref="AB109">
    <cfRule type="cellIs" dxfId="672" priority="41" operator="lessThan">
      <formula>0</formula>
    </cfRule>
  </conditionalFormatting>
  <conditionalFormatting sqref="AB419">
    <cfRule type="cellIs" dxfId="671" priority="40" operator="between">
      <formula>0.15</formula>
      <formula>0</formula>
    </cfRule>
  </conditionalFormatting>
  <conditionalFormatting sqref="AB419">
    <cfRule type="cellIs" dxfId="670" priority="39" operator="lessThan">
      <formula>0</formula>
    </cfRule>
  </conditionalFormatting>
  <conditionalFormatting sqref="AB206">
    <cfRule type="cellIs" dxfId="669" priority="38" operator="between">
      <formula>0.15</formula>
      <formula>0</formula>
    </cfRule>
  </conditionalFormatting>
  <conditionalFormatting sqref="AB206">
    <cfRule type="cellIs" dxfId="668" priority="37" operator="lessThan">
      <formula>0</formula>
    </cfRule>
  </conditionalFormatting>
  <conditionalFormatting sqref="AB146">
    <cfRule type="cellIs" dxfId="667" priority="36" operator="between">
      <formula>0.15</formula>
      <formula>0</formula>
    </cfRule>
  </conditionalFormatting>
  <conditionalFormatting sqref="AB146">
    <cfRule type="cellIs" dxfId="666" priority="35" operator="lessThan">
      <formula>0</formula>
    </cfRule>
  </conditionalFormatting>
  <conditionalFormatting sqref="AB168">
    <cfRule type="cellIs" dxfId="665" priority="34" operator="between">
      <formula>0.15</formula>
      <formula>0</formula>
    </cfRule>
  </conditionalFormatting>
  <conditionalFormatting sqref="AB168">
    <cfRule type="cellIs" dxfId="664" priority="33" operator="lessThan">
      <formula>0</formula>
    </cfRule>
  </conditionalFormatting>
  <conditionalFormatting sqref="AB169">
    <cfRule type="cellIs" dxfId="663" priority="32" operator="between">
      <formula>0.15</formula>
      <formula>0</formula>
    </cfRule>
  </conditionalFormatting>
  <conditionalFormatting sqref="AB169">
    <cfRule type="cellIs" dxfId="662" priority="31" operator="lessThan">
      <formula>0</formula>
    </cfRule>
  </conditionalFormatting>
  <conditionalFormatting sqref="AB16">
    <cfRule type="cellIs" dxfId="661" priority="30" operator="between">
      <formula>0.15</formula>
      <formula>0</formula>
    </cfRule>
  </conditionalFormatting>
  <conditionalFormatting sqref="AB16">
    <cfRule type="cellIs" dxfId="660" priority="29" operator="lessThan">
      <formula>0</formula>
    </cfRule>
  </conditionalFormatting>
  <conditionalFormatting sqref="AB18">
    <cfRule type="cellIs" dxfId="659" priority="28" operator="between">
      <formula>0.15</formula>
      <formula>0</formula>
    </cfRule>
  </conditionalFormatting>
  <conditionalFormatting sqref="AB18">
    <cfRule type="cellIs" dxfId="658" priority="27" operator="lessThan">
      <formula>0</formula>
    </cfRule>
  </conditionalFormatting>
  <conditionalFormatting sqref="AB59">
    <cfRule type="cellIs" dxfId="657" priority="26" operator="between">
      <formula>0.15</formula>
      <formula>0</formula>
    </cfRule>
  </conditionalFormatting>
  <conditionalFormatting sqref="AB59">
    <cfRule type="cellIs" dxfId="656" priority="25" operator="lessThan">
      <formula>0</formula>
    </cfRule>
  </conditionalFormatting>
  <conditionalFormatting sqref="AB493">
    <cfRule type="cellIs" dxfId="655" priority="24" operator="between">
      <formula>0.15</formula>
      <formula>0</formula>
    </cfRule>
  </conditionalFormatting>
  <conditionalFormatting sqref="AB493">
    <cfRule type="cellIs" dxfId="654" priority="23" operator="lessThan">
      <formula>0</formula>
    </cfRule>
  </conditionalFormatting>
  <conditionalFormatting sqref="AB674">
    <cfRule type="cellIs" dxfId="653" priority="12" operator="between">
      <formula>0.15</formula>
      <formula>0</formula>
    </cfRule>
  </conditionalFormatting>
  <conditionalFormatting sqref="AB674">
    <cfRule type="cellIs" dxfId="652" priority="11" operator="lessThan">
      <formula>0</formula>
    </cfRule>
  </conditionalFormatting>
  <conditionalFormatting sqref="AB675">
    <cfRule type="cellIs" dxfId="651" priority="10" operator="between">
      <formula>0.15</formula>
      <formula>0</formula>
    </cfRule>
  </conditionalFormatting>
  <conditionalFormatting sqref="AB675">
    <cfRule type="cellIs" dxfId="650" priority="9" operator="lessThan">
      <formula>0</formula>
    </cfRule>
  </conditionalFormatting>
  <conditionalFormatting sqref="AB676">
    <cfRule type="cellIs" dxfId="649" priority="8" operator="between">
      <formula>0.15</formula>
      <formula>0</formula>
    </cfRule>
  </conditionalFormatting>
  <conditionalFormatting sqref="AB676">
    <cfRule type="cellIs" dxfId="648" priority="7" operator="lessThan">
      <formula>0</formula>
    </cfRule>
  </conditionalFormatting>
  <conditionalFormatting sqref="AB677">
    <cfRule type="cellIs" dxfId="647" priority="6" operator="between">
      <formula>0.15</formula>
      <formula>0</formula>
    </cfRule>
  </conditionalFormatting>
  <conditionalFormatting sqref="AB677">
    <cfRule type="cellIs" dxfId="646" priority="5" operator="lessThan">
      <formula>0</formula>
    </cfRule>
  </conditionalFormatting>
  <conditionalFormatting sqref="AB678">
    <cfRule type="cellIs" dxfId="645" priority="4" operator="between">
      <formula>0.15</formula>
      <formula>0</formula>
    </cfRule>
  </conditionalFormatting>
  <conditionalFormatting sqref="AB678">
    <cfRule type="cellIs" dxfId="644" priority="3" operator="lessThan">
      <formula>0</formula>
    </cfRule>
  </conditionalFormatting>
  <conditionalFormatting sqref="AB679:AB680">
    <cfRule type="cellIs" dxfId="643" priority="2" operator="between">
      <formula>0.15</formula>
      <formula>0</formula>
    </cfRule>
  </conditionalFormatting>
  <conditionalFormatting sqref="AB679:AB680">
    <cfRule type="cellIs" dxfId="642" priority="1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  <headerFooter>
    <oddFooter>Страница  &amp;P из &amp;N</oddFooter>
  </headerFooter>
  <rowBreaks count="1" manualBreakCount="1">
    <brk id="38" max="3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UQ676"/>
  <sheetViews>
    <sheetView topLeftCell="A7" workbookViewId="0"/>
  </sheetViews>
  <sheetFormatPr defaultColWidth="9.33203125" defaultRowHeight="12.75" outlineLevelRow="2" outlineLevelCol="2" x14ac:dyDescent="0.15"/>
  <cols>
    <col min="1" max="1" width="7.6640625" style="31" bestFit="1" customWidth="1"/>
    <col min="2" max="2" width="72" style="1" customWidth="1"/>
    <col min="3" max="3" width="17.5" style="42" customWidth="1"/>
    <col min="4" max="4" width="12.83203125" style="88" customWidth="1" outlineLevel="1"/>
    <col min="5" max="5" width="14.83203125" style="88" customWidth="1" outlineLevel="1"/>
    <col min="6" max="6" width="20.5" style="106" customWidth="1" outlineLevel="1"/>
    <col min="7" max="7" width="11.1640625" style="141" customWidth="1" outlineLevel="1"/>
    <col min="8" max="8" width="22.6640625" style="141" customWidth="1" outlineLevel="1"/>
    <col min="9" max="9" width="11.5" style="1" customWidth="1" outlineLevel="1"/>
    <col min="10" max="10" width="13" style="46" customWidth="1" outlineLevel="1"/>
    <col min="11" max="13" width="17.6640625" style="47" customWidth="1" outlineLevel="1"/>
    <col min="14" max="14" width="13.33203125" style="47" customWidth="1" outlineLevel="1"/>
    <col min="15" max="19" width="8.1640625" style="89" customWidth="1" outlineLevel="1"/>
    <col min="20" max="20" width="8" style="46" customWidth="1" outlineLevel="1"/>
    <col min="21" max="21" width="9" style="46" customWidth="1" outlineLevel="1"/>
    <col min="22" max="22" width="10.33203125" style="46" customWidth="1" outlineLevel="1"/>
    <col min="23" max="23" width="14" style="1" customWidth="1" outlineLevel="1"/>
    <col min="24" max="24" width="12" style="1" customWidth="1" outlineLevel="1"/>
    <col min="25" max="25" width="12.1640625" style="1" customWidth="1" outlineLevel="1"/>
    <col min="26" max="26" width="9.6640625" style="1" customWidth="1" outlineLevel="1"/>
    <col min="27" max="27" width="10.1640625" style="48" customWidth="1" outlineLevel="1"/>
    <col min="28" max="28" width="6.6640625" style="49" customWidth="1"/>
    <col min="29" max="29" width="15.6640625" style="42" customWidth="1" outlineLevel="1"/>
    <col min="30" max="30" width="13" style="1" customWidth="1" outlineLevel="1"/>
    <col min="31" max="32" width="13" style="115" customWidth="1" outlineLevel="2"/>
    <col min="33" max="33" width="10.1640625" style="46" customWidth="1" outlineLevel="1"/>
    <col min="34" max="34" width="17.33203125" style="42" customWidth="1" outlineLevel="1"/>
    <col min="35" max="35" width="15.6640625" style="42" customWidth="1" outlineLevel="1"/>
    <col min="36" max="36" width="4.6640625" style="1" customWidth="1"/>
    <col min="37" max="37" width="27.33203125" style="1" hidden="1" customWidth="1" outlineLevel="1"/>
    <col min="38" max="38" width="11.83203125" style="1" hidden="1" customWidth="1" outlineLevel="1"/>
    <col min="39" max="39" width="16" style="46" customWidth="1" collapsed="1"/>
    <col min="40" max="40" width="16" style="46" customWidth="1"/>
    <col min="41" max="42" width="9.33203125" style="1" customWidth="1"/>
    <col min="43" max="43" width="9.33203125" style="169" customWidth="1"/>
    <col min="44" max="44" width="9.33203125" style="164" customWidth="1"/>
    <col min="45" max="45" width="9.33203125" style="1" customWidth="1"/>
    <col min="46" max="46" width="11.83203125" style="169" customWidth="1"/>
    <col min="47" max="47" width="9.33203125" style="164" customWidth="1"/>
    <col min="48" max="49" width="9.33203125" style="1" customWidth="1"/>
    <col min="50" max="51" width="14.1640625" style="1" customWidth="1"/>
    <col min="52" max="52" width="12.83203125" style="1" bestFit="1" customWidth="1"/>
    <col min="53" max="16384" width="9.33203125" style="1"/>
  </cols>
  <sheetData>
    <row r="1" spans="1:47" ht="26.25" hidden="1" customHeight="1" outlineLevel="1" x14ac:dyDescent="0.15">
      <c r="A1" s="23"/>
      <c r="B1" s="23"/>
      <c r="C1" s="195" t="s">
        <v>132</v>
      </c>
      <c r="D1" s="45"/>
      <c r="E1" s="45"/>
      <c r="G1" s="135"/>
      <c r="H1" s="135"/>
      <c r="AH1" s="354" t="s">
        <v>132</v>
      </c>
      <c r="AI1" s="354"/>
      <c r="AK1" s="195" t="s">
        <v>132</v>
      </c>
      <c r="AL1" s="191"/>
    </row>
    <row r="2" spans="1:47" ht="26.25" hidden="1" customHeight="1" outlineLevel="1" x14ac:dyDescent="0.15">
      <c r="A2" s="23"/>
      <c r="B2" s="23"/>
      <c r="C2" s="195" t="s">
        <v>370</v>
      </c>
      <c r="D2" s="45"/>
      <c r="E2" s="45"/>
      <c r="G2" s="135"/>
      <c r="H2" s="135"/>
      <c r="AH2" s="354" t="s">
        <v>370</v>
      </c>
      <c r="AI2" s="354"/>
      <c r="AK2" s="195" t="s">
        <v>370</v>
      </c>
      <c r="AL2" s="191"/>
    </row>
    <row r="3" spans="1:47" ht="26.25" hidden="1" customHeight="1" outlineLevel="1" x14ac:dyDescent="0.15">
      <c r="A3" s="23"/>
      <c r="B3" s="23"/>
      <c r="C3" s="195" t="s">
        <v>487</v>
      </c>
      <c r="D3" s="45"/>
      <c r="E3" s="45"/>
      <c r="G3" s="135"/>
      <c r="H3" s="135"/>
      <c r="AH3" s="354" t="s">
        <v>488</v>
      </c>
      <c r="AI3" s="354"/>
      <c r="AK3" s="195" t="s">
        <v>487</v>
      </c>
      <c r="AL3" s="191"/>
    </row>
    <row r="4" spans="1:47" ht="26.25" hidden="1" customHeight="1" outlineLevel="1" x14ac:dyDescent="0.15">
      <c r="A4" s="23"/>
      <c r="B4" s="50"/>
      <c r="C4" s="195" t="s">
        <v>833</v>
      </c>
      <c r="D4" s="45"/>
      <c r="E4" s="45"/>
      <c r="G4" s="135"/>
      <c r="H4" s="135"/>
      <c r="AH4" s="354" t="s">
        <v>870</v>
      </c>
      <c r="AI4" s="354"/>
      <c r="AK4" s="195" t="s">
        <v>868</v>
      </c>
      <c r="AL4" s="191"/>
    </row>
    <row r="5" spans="1:47" ht="26.25" hidden="1" customHeight="1" outlineLevel="1" x14ac:dyDescent="0.15">
      <c r="A5" s="23"/>
      <c r="B5" s="14"/>
      <c r="C5" s="51"/>
      <c r="D5" s="45"/>
      <c r="E5" s="45"/>
      <c r="F5" s="126"/>
      <c r="G5" s="135"/>
      <c r="H5" s="135"/>
      <c r="AC5" s="51"/>
      <c r="AI5" s="51"/>
      <c r="AK5" s="51"/>
      <c r="AL5" s="51"/>
    </row>
    <row r="6" spans="1:47" ht="15.75" hidden="1" outlineLevel="1" x14ac:dyDescent="0.15">
      <c r="A6" s="23"/>
      <c r="B6" s="14" t="s">
        <v>871</v>
      </c>
      <c r="C6" s="52"/>
      <c r="D6" s="45"/>
      <c r="E6" s="45"/>
      <c r="F6" s="126"/>
      <c r="G6" s="135"/>
      <c r="H6" s="135"/>
      <c r="AC6" s="52"/>
      <c r="AI6" s="52"/>
      <c r="AK6" s="52"/>
      <c r="AL6" s="52"/>
    </row>
    <row r="7" spans="1:47" ht="31.5" customHeight="1" collapsed="1" x14ac:dyDescent="0.15">
      <c r="A7" s="24"/>
      <c r="B7" s="125" t="s">
        <v>872</v>
      </c>
      <c r="D7" s="191"/>
      <c r="E7" s="191"/>
      <c r="F7" s="127"/>
      <c r="G7" s="136"/>
      <c r="H7" s="136"/>
      <c r="I7" s="53"/>
    </row>
    <row r="8" spans="1:47" ht="32.25" customHeight="1" x14ac:dyDescent="0.15">
      <c r="A8" s="24"/>
      <c r="B8" s="14" t="s">
        <v>832</v>
      </c>
      <c r="D8" s="191"/>
      <c r="E8" s="191"/>
      <c r="G8" s="136"/>
      <c r="H8" s="136"/>
    </row>
    <row r="9" spans="1:47" x14ac:dyDescent="0.15">
      <c r="A9" s="24"/>
      <c r="B9" s="24"/>
      <c r="D9" s="191"/>
      <c r="E9" s="191"/>
      <c r="G9" s="136"/>
      <c r="H9" s="136"/>
    </row>
    <row r="10" spans="1:47" ht="22.5" customHeight="1" x14ac:dyDescent="0.15">
      <c r="A10" s="346" t="s">
        <v>89</v>
      </c>
      <c r="B10" s="355" t="s">
        <v>90</v>
      </c>
      <c r="C10" s="346" t="s">
        <v>130</v>
      </c>
      <c r="D10" s="346" t="s">
        <v>255</v>
      </c>
      <c r="E10" s="346" t="s">
        <v>160</v>
      </c>
      <c r="F10" s="357" t="s">
        <v>168</v>
      </c>
      <c r="G10" s="351" t="s">
        <v>133</v>
      </c>
      <c r="H10" s="351" t="s">
        <v>161</v>
      </c>
      <c r="I10" s="352" t="s">
        <v>92</v>
      </c>
      <c r="J10" s="352" t="s">
        <v>93</v>
      </c>
      <c r="K10" s="352"/>
      <c r="L10" s="352"/>
      <c r="M10" s="352"/>
      <c r="N10" s="352"/>
      <c r="O10" s="352"/>
      <c r="P10" s="352"/>
      <c r="Q10" s="352"/>
      <c r="R10" s="352"/>
      <c r="S10" s="352"/>
      <c r="T10" s="353"/>
      <c r="U10" s="352"/>
      <c r="V10" s="352"/>
      <c r="W10" s="352"/>
      <c r="X10" s="352" t="s">
        <v>94</v>
      </c>
      <c r="Y10" s="352"/>
      <c r="Z10" s="352" t="s">
        <v>95</v>
      </c>
      <c r="AA10" s="345" t="s">
        <v>96</v>
      </c>
      <c r="AB10" s="39"/>
      <c r="AC10" s="346" t="s">
        <v>181</v>
      </c>
      <c r="AD10" s="347" t="s">
        <v>182</v>
      </c>
      <c r="AE10" s="348"/>
      <c r="AF10" s="349"/>
      <c r="AG10" s="194"/>
      <c r="AH10" s="350" t="s">
        <v>185</v>
      </c>
      <c r="AI10" s="346" t="s">
        <v>130</v>
      </c>
      <c r="AK10" s="346" t="s">
        <v>262</v>
      </c>
      <c r="AL10" s="122" t="s">
        <v>829</v>
      </c>
    </row>
    <row r="11" spans="1:47" ht="22.5" customHeight="1" x14ac:dyDescent="0.15">
      <c r="A11" s="346"/>
      <c r="B11" s="356" t="s">
        <v>90</v>
      </c>
      <c r="C11" s="346" t="s">
        <v>130</v>
      </c>
      <c r="D11" s="346" t="s">
        <v>91</v>
      </c>
      <c r="E11" s="346"/>
      <c r="F11" s="358"/>
      <c r="G11" s="351"/>
      <c r="H11" s="351"/>
      <c r="I11" s="352"/>
      <c r="J11" s="193" t="s">
        <v>97</v>
      </c>
      <c r="K11" s="192" t="s">
        <v>846</v>
      </c>
      <c r="L11" s="192" t="s">
        <v>847</v>
      </c>
      <c r="M11" s="54" t="s">
        <v>659</v>
      </c>
      <c r="N11" s="54" t="s">
        <v>660</v>
      </c>
      <c r="O11" s="90" t="s">
        <v>98</v>
      </c>
      <c r="P11" s="90" t="s">
        <v>851</v>
      </c>
      <c r="Q11" s="90" t="s">
        <v>852</v>
      </c>
      <c r="R11" s="91" t="s">
        <v>657</v>
      </c>
      <c r="S11" s="91" t="s">
        <v>658</v>
      </c>
      <c r="T11" s="193" t="s">
        <v>162</v>
      </c>
      <c r="U11" s="193" t="s">
        <v>99</v>
      </c>
      <c r="V11" s="193" t="s">
        <v>808</v>
      </c>
      <c r="W11" s="192" t="s">
        <v>100</v>
      </c>
      <c r="X11" s="192" t="s">
        <v>101</v>
      </c>
      <c r="Y11" s="192" t="s">
        <v>102</v>
      </c>
      <c r="Z11" s="352"/>
      <c r="AA11" s="345"/>
      <c r="AB11" s="39"/>
      <c r="AC11" s="346"/>
      <c r="AD11" s="55" t="s">
        <v>183</v>
      </c>
      <c r="AE11" s="95" t="s">
        <v>184</v>
      </c>
      <c r="AF11" s="95" t="s">
        <v>662</v>
      </c>
      <c r="AG11" s="55" t="s">
        <v>813</v>
      </c>
      <c r="AH11" s="350"/>
      <c r="AI11" s="346" t="s">
        <v>130</v>
      </c>
      <c r="AK11" s="346" t="s">
        <v>130</v>
      </c>
      <c r="AL11" s="122"/>
      <c r="AN11" s="46" t="s">
        <v>856</v>
      </c>
    </row>
    <row r="12" spans="1:47" s="12" customFormat="1" ht="13.5" hidden="1" collapsed="1" x14ac:dyDescent="0.15">
      <c r="A12" s="25">
        <v>1000</v>
      </c>
      <c r="B12" s="56" t="s">
        <v>645</v>
      </c>
      <c r="C12" s="193"/>
      <c r="D12" s="56"/>
      <c r="E12" s="56"/>
      <c r="F12" s="128"/>
      <c r="G12" s="137"/>
      <c r="H12" s="137"/>
      <c r="I12" s="5"/>
      <c r="J12" s="6"/>
      <c r="K12" s="7"/>
      <c r="L12" s="7"/>
      <c r="M12" s="7"/>
      <c r="N12" s="7"/>
      <c r="O12" s="8"/>
      <c r="P12" s="8"/>
      <c r="Q12" s="8"/>
      <c r="R12" s="8"/>
      <c r="S12" s="8"/>
      <c r="T12" s="6"/>
      <c r="U12" s="6"/>
      <c r="V12" s="6"/>
      <c r="W12" s="5"/>
      <c r="X12" s="5"/>
      <c r="Y12" s="5"/>
      <c r="Z12" s="5"/>
      <c r="AA12" s="10"/>
      <c r="AB12" s="11"/>
      <c r="AC12" s="193"/>
      <c r="AD12" s="57"/>
      <c r="AE12" s="96"/>
      <c r="AF12" s="96"/>
      <c r="AG12" s="57"/>
      <c r="AH12" s="193"/>
      <c r="AI12" s="193"/>
      <c r="AK12" s="57"/>
      <c r="AL12" s="123"/>
      <c r="AM12" s="180"/>
      <c r="AN12" s="180"/>
      <c r="AO12" s="182"/>
      <c r="AQ12" s="177"/>
      <c r="AR12" s="185"/>
      <c r="AT12" s="177"/>
      <c r="AU12" s="185"/>
    </row>
    <row r="13" spans="1:47" ht="13.5" hidden="1" outlineLevel="1" x14ac:dyDescent="0.15">
      <c r="A13" s="26">
        <v>1105</v>
      </c>
      <c r="B13" s="20" t="s">
        <v>565</v>
      </c>
      <c r="C13" s="16">
        <v>3000</v>
      </c>
      <c r="D13" s="3">
        <v>40</v>
      </c>
      <c r="E13" s="3"/>
      <c r="F13" s="129"/>
      <c r="G13" s="104" t="s">
        <v>752</v>
      </c>
      <c r="H13" s="104" t="s">
        <v>566</v>
      </c>
      <c r="I13" s="21">
        <f>((247*12)+(52*7)+(52*5))*60/12</f>
        <v>17940</v>
      </c>
      <c r="J13" s="3">
        <v>50000</v>
      </c>
      <c r="K13" s="15">
        <v>0.15</v>
      </c>
      <c r="L13" s="15"/>
      <c r="M13" s="58"/>
      <c r="N13" s="58">
        <v>0.03</v>
      </c>
      <c r="O13" s="92">
        <f>J13/I13*D13</f>
        <v>111.48272017837236</v>
      </c>
      <c r="P13" s="92" t="e">
        <f t="shared" ref="P13:P56" si="0">(C13-T13-U13)*K13</f>
        <v>#REF!</v>
      </c>
      <c r="Q13" s="92" t="e">
        <f t="shared" ref="Q13:Q56" si="1">(C13-T13-U13)*L13</f>
        <v>#REF!</v>
      </c>
      <c r="R13" s="92">
        <f>(C13*M13)</f>
        <v>0</v>
      </c>
      <c r="S13" s="92" t="e">
        <f>(C13-T13-U13)*N13</f>
        <v>#REF!</v>
      </c>
      <c r="T13" s="3" t="e">
        <f>#REF!</f>
        <v>#REF!</v>
      </c>
      <c r="U13" s="3" t="e">
        <f>#REF!*D13</f>
        <v>#REF!</v>
      </c>
      <c r="V13" s="3">
        <f>C13*0.06</f>
        <v>180</v>
      </c>
      <c r="W13" s="37" t="e">
        <f>SUM(O13:V13)</f>
        <v>#REF!</v>
      </c>
      <c r="X13" s="60" t="e">
        <f>#REF!</f>
        <v>#REF!</v>
      </c>
      <c r="Y13" s="37" t="e">
        <f t="shared" ref="Y13:Y76" si="2">O13*X13</f>
        <v>#REF!</v>
      </c>
      <c r="Z13" s="16" t="e">
        <f t="shared" ref="Z13:Z56" si="3">W13+Y13</f>
        <v>#REF!</v>
      </c>
      <c r="AA13" s="36" t="e">
        <f t="shared" ref="AA13:AA56" si="4">(C13-Z13)/Z13</f>
        <v>#REF!</v>
      </c>
      <c r="AC13" s="16" t="e">
        <f>AD13+AE13+AF13</f>
        <v>#REF!</v>
      </c>
      <c r="AD13" s="3" t="e">
        <f t="shared" ref="AD13:AE43" si="5">T13</f>
        <v>#REF!</v>
      </c>
      <c r="AE13" s="97" t="e">
        <f t="shared" si="5"/>
        <v>#REF!</v>
      </c>
      <c r="AF13" s="97" t="e">
        <f>(C13-Z13)*0.15</f>
        <v>#REF!</v>
      </c>
      <c r="AG13" s="3" t="e">
        <f t="shared" ref="AG13:AG21" si="6">AE13+AF13</f>
        <v>#REF!</v>
      </c>
      <c r="AH13" s="16" t="e">
        <f>AI13-AC13</f>
        <v>#REF!</v>
      </c>
      <c r="AI13" s="16">
        <f t="shared" ref="AI13:AI56" si="7">C13</f>
        <v>3000</v>
      </c>
      <c r="AK13" s="3">
        <f>CEILING(AL13,5)</f>
        <v>2100</v>
      </c>
      <c r="AL13" s="19">
        <f>C13*0.7</f>
        <v>2100</v>
      </c>
    </row>
    <row r="14" spans="1:47" ht="13.5" hidden="1" outlineLevel="1" x14ac:dyDescent="0.15">
      <c r="A14" s="26">
        <v>1001</v>
      </c>
      <c r="B14" s="20" t="s">
        <v>103</v>
      </c>
      <c r="C14" s="16">
        <v>700</v>
      </c>
      <c r="D14" s="3">
        <v>40</v>
      </c>
      <c r="E14" s="3"/>
      <c r="F14" s="129"/>
      <c r="G14" s="104">
        <v>102</v>
      </c>
      <c r="H14" s="104" t="s">
        <v>435</v>
      </c>
      <c r="I14" s="21">
        <f t="shared" ref="I14:I56" si="8">((247*12)+(52*7)+(52*5))*60/12</f>
        <v>17940</v>
      </c>
      <c r="J14" s="3">
        <v>25000</v>
      </c>
      <c r="K14" s="15">
        <v>0.15</v>
      </c>
      <c r="L14" s="15"/>
      <c r="M14" s="58"/>
      <c r="N14" s="58">
        <v>0.03</v>
      </c>
      <c r="O14" s="92">
        <f t="shared" ref="O14:O56" si="9">J14/I14*D14</f>
        <v>55.74136008918618</v>
      </c>
      <c r="P14" s="92" t="e">
        <f t="shared" si="0"/>
        <v>#REF!</v>
      </c>
      <c r="Q14" s="92" t="e">
        <f t="shared" si="1"/>
        <v>#REF!</v>
      </c>
      <c r="R14" s="92">
        <f t="shared" ref="R14:R56" si="10">(C14*M14)</f>
        <v>0</v>
      </c>
      <c r="S14" s="92" t="e">
        <f t="shared" ref="S14:S56" si="11">(C14-T14-U14)*N14</f>
        <v>#REF!</v>
      </c>
      <c r="T14" s="3" t="e">
        <f>#REF!</f>
        <v>#REF!</v>
      </c>
      <c r="U14" s="3" t="e">
        <f>#REF!*D14</f>
        <v>#REF!</v>
      </c>
      <c r="V14" s="3">
        <f t="shared" ref="V14:V66" si="12">C14*0.06</f>
        <v>42</v>
      </c>
      <c r="W14" s="37" t="e">
        <f t="shared" ref="W14:W56" si="13">SUM(O14:V14)</f>
        <v>#REF!</v>
      </c>
      <c r="X14" s="60" t="e">
        <f>#REF!</f>
        <v>#REF!</v>
      </c>
      <c r="Y14" s="37" t="e">
        <f t="shared" si="2"/>
        <v>#REF!</v>
      </c>
      <c r="Z14" s="16" t="e">
        <f t="shared" si="3"/>
        <v>#REF!</v>
      </c>
      <c r="AA14" s="36" t="e">
        <f t="shared" si="4"/>
        <v>#REF!</v>
      </c>
      <c r="AC14" s="16" t="e">
        <f t="shared" ref="AC14:AC56" si="14">AD14+AE14+AF14</f>
        <v>#REF!</v>
      </c>
      <c r="AD14" s="3" t="e">
        <f t="shared" si="5"/>
        <v>#REF!</v>
      </c>
      <c r="AE14" s="97" t="e">
        <f t="shared" si="5"/>
        <v>#REF!</v>
      </c>
      <c r="AF14" s="97" t="e">
        <f t="shared" ref="AF14:AF56" si="15">(C14-Z14)*0.15</f>
        <v>#REF!</v>
      </c>
      <c r="AG14" s="3" t="e">
        <f t="shared" si="6"/>
        <v>#REF!</v>
      </c>
      <c r="AH14" s="16" t="e">
        <f t="shared" ref="AH14:AH56" si="16">AI14-AC14</f>
        <v>#REF!</v>
      </c>
      <c r="AI14" s="16">
        <f t="shared" si="7"/>
        <v>700</v>
      </c>
      <c r="AK14" s="3">
        <f t="shared" ref="AK14:AK56" si="17">CEILING(AL14,5)</f>
        <v>490</v>
      </c>
      <c r="AL14" s="19">
        <f t="shared" ref="AL14:AL56" si="18">C14*0.7</f>
        <v>489.99999999999994</v>
      </c>
    </row>
    <row r="15" spans="1:47" ht="13.5" hidden="1" outlineLevel="1" x14ac:dyDescent="0.15">
      <c r="A15" s="26">
        <v>1003</v>
      </c>
      <c r="B15" s="20" t="s">
        <v>0</v>
      </c>
      <c r="C15" s="16">
        <v>1000</v>
      </c>
      <c r="D15" s="3">
        <v>40</v>
      </c>
      <c r="E15" s="3"/>
      <c r="F15" s="102"/>
      <c r="G15" s="104">
        <v>103</v>
      </c>
      <c r="H15" s="104" t="s">
        <v>592</v>
      </c>
      <c r="I15" s="21">
        <f t="shared" si="8"/>
        <v>17940</v>
      </c>
      <c r="J15" s="3">
        <v>50000</v>
      </c>
      <c r="K15" s="15">
        <v>0.15</v>
      </c>
      <c r="L15" s="15"/>
      <c r="M15" s="58"/>
      <c r="N15" s="58">
        <v>0.03</v>
      </c>
      <c r="O15" s="92">
        <f t="shared" si="9"/>
        <v>111.48272017837236</v>
      </c>
      <c r="P15" s="92" t="e">
        <f t="shared" si="0"/>
        <v>#REF!</v>
      </c>
      <c r="Q15" s="92" t="e">
        <f t="shared" si="1"/>
        <v>#REF!</v>
      </c>
      <c r="R15" s="92">
        <f t="shared" si="10"/>
        <v>0</v>
      </c>
      <c r="S15" s="92" t="e">
        <f t="shared" si="11"/>
        <v>#REF!</v>
      </c>
      <c r="T15" s="3" t="e">
        <f>#REF!</f>
        <v>#REF!</v>
      </c>
      <c r="U15" s="3" t="e">
        <f>#REF!*D15</f>
        <v>#REF!</v>
      </c>
      <c r="V15" s="3">
        <f t="shared" si="12"/>
        <v>60</v>
      </c>
      <c r="W15" s="37" t="e">
        <f t="shared" si="13"/>
        <v>#REF!</v>
      </c>
      <c r="X15" s="60" t="e">
        <f>#REF!</f>
        <v>#REF!</v>
      </c>
      <c r="Y15" s="37" t="e">
        <f t="shared" si="2"/>
        <v>#REF!</v>
      </c>
      <c r="Z15" s="16" t="e">
        <f t="shared" si="3"/>
        <v>#REF!</v>
      </c>
      <c r="AA15" s="36" t="e">
        <f t="shared" si="4"/>
        <v>#REF!</v>
      </c>
      <c r="AC15" s="16" t="e">
        <f t="shared" si="14"/>
        <v>#REF!</v>
      </c>
      <c r="AD15" s="3" t="e">
        <f t="shared" si="5"/>
        <v>#REF!</v>
      </c>
      <c r="AE15" s="97" t="e">
        <f t="shared" si="5"/>
        <v>#REF!</v>
      </c>
      <c r="AF15" s="97" t="e">
        <f t="shared" si="15"/>
        <v>#REF!</v>
      </c>
      <c r="AG15" s="3" t="e">
        <f t="shared" si="6"/>
        <v>#REF!</v>
      </c>
      <c r="AH15" s="16" t="e">
        <f t="shared" si="16"/>
        <v>#REF!</v>
      </c>
      <c r="AI15" s="16">
        <f t="shared" si="7"/>
        <v>1000</v>
      </c>
      <c r="AK15" s="3">
        <f t="shared" si="17"/>
        <v>700</v>
      </c>
      <c r="AL15" s="19">
        <f t="shared" si="18"/>
        <v>700</v>
      </c>
    </row>
    <row r="16" spans="1:47" ht="13.5" hidden="1" outlineLevel="1" x14ac:dyDescent="0.15">
      <c r="A16" s="26" t="s">
        <v>180</v>
      </c>
      <c r="B16" s="20" t="s">
        <v>366</v>
      </c>
      <c r="C16" s="16">
        <v>1470</v>
      </c>
      <c r="D16" s="3">
        <v>40</v>
      </c>
      <c r="E16" s="3"/>
      <c r="F16" s="102"/>
      <c r="G16" s="104">
        <v>110</v>
      </c>
      <c r="H16" s="104" t="s">
        <v>480</v>
      </c>
      <c r="I16" s="21">
        <f t="shared" si="8"/>
        <v>17940</v>
      </c>
      <c r="J16" s="3">
        <v>21000</v>
      </c>
      <c r="K16" s="15">
        <v>0.15</v>
      </c>
      <c r="L16" s="15">
        <v>0.2</v>
      </c>
      <c r="M16" s="58"/>
      <c r="N16" s="58">
        <v>0.03</v>
      </c>
      <c r="O16" s="92">
        <f t="shared" si="9"/>
        <v>46.822742474916396</v>
      </c>
      <c r="P16" s="92" t="e">
        <f t="shared" si="0"/>
        <v>#REF!</v>
      </c>
      <c r="Q16" s="92" t="e">
        <f t="shared" si="1"/>
        <v>#REF!</v>
      </c>
      <c r="R16" s="92">
        <f t="shared" si="10"/>
        <v>0</v>
      </c>
      <c r="S16" s="92" t="e">
        <f t="shared" si="11"/>
        <v>#REF!</v>
      </c>
      <c r="T16" s="3" t="e">
        <f>#REF!</f>
        <v>#REF!</v>
      </c>
      <c r="U16" s="3" t="e">
        <f>#REF!*D16</f>
        <v>#REF!</v>
      </c>
      <c r="V16" s="3">
        <f t="shared" si="12"/>
        <v>88.2</v>
      </c>
      <c r="W16" s="37" t="e">
        <f t="shared" si="13"/>
        <v>#REF!</v>
      </c>
      <c r="X16" s="60" t="e">
        <f>#REF!</f>
        <v>#REF!</v>
      </c>
      <c r="Y16" s="37" t="e">
        <f t="shared" si="2"/>
        <v>#REF!</v>
      </c>
      <c r="Z16" s="16" t="e">
        <f t="shared" si="3"/>
        <v>#REF!</v>
      </c>
      <c r="AA16" s="36" t="e">
        <f t="shared" si="4"/>
        <v>#REF!</v>
      </c>
      <c r="AC16" s="16" t="e">
        <f t="shared" si="14"/>
        <v>#REF!</v>
      </c>
      <c r="AD16" s="3" t="e">
        <f t="shared" si="5"/>
        <v>#REF!</v>
      </c>
      <c r="AE16" s="97" t="e">
        <f t="shared" si="5"/>
        <v>#REF!</v>
      </c>
      <c r="AF16" s="97" t="e">
        <f t="shared" si="15"/>
        <v>#REF!</v>
      </c>
      <c r="AG16" s="3" t="e">
        <f t="shared" si="6"/>
        <v>#REF!</v>
      </c>
      <c r="AH16" s="16" t="e">
        <f t="shared" si="16"/>
        <v>#REF!</v>
      </c>
      <c r="AI16" s="16">
        <f t="shared" si="7"/>
        <v>1470</v>
      </c>
      <c r="AK16" s="3">
        <f t="shared" si="17"/>
        <v>1030</v>
      </c>
      <c r="AL16" s="19">
        <f t="shared" si="18"/>
        <v>1029</v>
      </c>
    </row>
    <row r="17" spans="1:38" ht="13.5" hidden="1" outlineLevel="1" x14ac:dyDescent="0.15">
      <c r="A17" s="26">
        <v>1007</v>
      </c>
      <c r="B17" s="20" t="s">
        <v>1</v>
      </c>
      <c r="C17" s="16">
        <v>1000</v>
      </c>
      <c r="D17" s="3">
        <v>40</v>
      </c>
      <c r="E17" s="3"/>
      <c r="F17" s="102"/>
      <c r="G17" s="104">
        <v>107</v>
      </c>
      <c r="H17" s="104" t="s">
        <v>666</v>
      </c>
      <c r="I17" s="21">
        <f t="shared" si="8"/>
        <v>17940</v>
      </c>
      <c r="J17" s="3">
        <v>0</v>
      </c>
      <c r="K17" s="15">
        <v>0.15</v>
      </c>
      <c r="L17" s="15">
        <v>0.3</v>
      </c>
      <c r="M17" s="58"/>
      <c r="N17" s="58">
        <v>0.03</v>
      </c>
      <c r="O17" s="92">
        <f t="shared" si="9"/>
        <v>0</v>
      </c>
      <c r="P17" s="92" t="e">
        <f t="shared" si="0"/>
        <v>#REF!</v>
      </c>
      <c r="Q17" s="92" t="e">
        <f t="shared" si="1"/>
        <v>#REF!</v>
      </c>
      <c r="R17" s="92">
        <f t="shared" si="10"/>
        <v>0</v>
      </c>
      <c r="S17" s="92" t="e">
        <f t="shared" si="11"/>
        <v>#REF!</v>
      </c>
      <c r="T17" s="3" t="e">
        <f>#REF!</f>
        <v>#REF!</v>
      </c>
      <c r="U17" s="3" t="e">
        <f>#REF!*D17</f>
        <v>#REF!</v>
      </c>
      <c r="V17" s="3">
        <f t="shared" si="12"/>
        <v>60</v>
      </c>
      <c r="W17" s="37" t="e">
        <f t="shared" si="13"/>
        <v>#REF!</v>
      </c>
      <c r="X17" s="60" t="e">
        <f>#REF!</f>
        <v>#REF!</v>
      </c>
      <c r="Y17" s="37" t="e">
        <f>21000/I17*D17*X17</f>
        <v>#REF!</v>
      </c>
      <c r="Z17" s="16" t="e">
        <f t="shared" si="3"/>
        <v>#REF!</v>
      </c>
      <c r="AA17" s="36" t="e">
        <f t="shared" si="4"/>
        <v>#REF!</v>
      </c>
      <c r="AC17" s="16" t="e">
        <f t="shared" si="14"/>
        <v>#REF!</v>
      </c>
      <c r="AD17" s="3" t="e">
        <f t="shared" si="5"/>
        <v>#REF!</v>
      </c>
      <c r="AE17" s="97" t="e">
        <f t="shared" si="5"/>
        <v>#REF!</v>
      </c>
      <c r="AF17" s="97" t="e">
        <f t="shared" si="15"/>
        <v>#REF!</v>
      </c>
      <c r="AG17" s="3" t="e">
        <f t="shared" si="6"/>
        <v>#REF!</v>
      </c>
      <c r="AH17" s="16" t="e">
        <f t="shared" si="16"/>
        <v>#REF!</v>
      </c>
      <c r="AI17" s="16">
        <f t="shared" si="7"/>
        <v>1000</v>
      </c>
      <c r="AK17" s="3">
        <f t="shared" si="17"/>
        <v>700</v>
      </c>
      <c r="AL17" s="19">
        <f t="shared" si="18"/>
        <v>700</v>
      </c>
    </row>
    <row r="18" spans="1:38" ht="13.5" hidden="1" outlineLevel="1" x14ac:dyDescent="0.15">
      <c r="A18" s="26">
        <v>1009</v>
      </c>
      <c r="B18" s="20" t="s">
        <v>2</v>
      </c>
      <c r="C18" s="16">
        <v>1000</v>
      </c>
      <c r="D18" s="3">
        <v>40</v>
      </c>
      <c r="E18" s="3"/>
      <c r="F18" s="102"/>
      <c r="G18" s="104" t="s">
        <v>753</v>
      </c>
      <c r="H18" s="104" t="s">
        <v>773</v>
      </c>
      <c r="I18" s="21">
        <f t="shared" si="8"/>
        <v>17940</v>
      </c>
      <c r="J18" s="3">
        <v>18000</v>
      </c>
      <c r="K18" s="15">
        <v>0.15</v>
      </c>
      <c r="L18" s="15"/>
      <c r="M18" s="58"/>
      <c r="N18" s="58">
        <v>0.03</v>
      </c>
      <c r="O18" s="92">
        <f t="shared" si="9"/>
        <v>40.133779264214049</v>
      </c>
      <c r="P18" s="92" t="e">
        <f t="shared" si="0"/>
        <v>#REF!</v>
      </c>
      <c r="Q18" s="92" t="e">
        <f t="shared" si="1"/>
        <v>#REF!</v>
      </c>
      <c r="R18" s="92">
        <f t="shared" si="10"/>
        <v>0</v>
      </c>
      <c r="S18" s="92" t="e">
        <f t="shared" si="11"/>
        <v>#REF!</v>
      </c>
      <c r="T18" s="3" t="e">
        <f>#REF!</f>
        <v>#REF!</v>
      </c>
      <c r="U18" s="3" t="e">
        <f>#REF!*D18</f>
        <v>#REF!</v>
      </c>
      <c r="V18" s="3">
        <f t="shared" si="12"/>
        <v>60</v>
      </c>
      <c r="W18" s="37" t="e">
        <f t="shared" si="13"/>
        <v>#REF!</v>
      </c>
      <c r="X18" s="60" t="e">
        <f>#REF!</f>
        <v>#REF!</v>
      </c>
      <c r="Y18" s="37" t="e">
        <f t="shared" si="2"/>
        <v>#REF!</v>
      </c>
      <c r="Z18" s="16" t="e">
        <f t="shared" si="3"/>
        <v>#REF!</v>
      </c>
      <c r="AA18" s="36" t="e">
        <f t="shared" si="4"/>
        <v>#REF!</v>
      </c>
      <c r="AC18" s="16" t="e">
        <f t="shared" si="14"/>
        <v>#REF!</v>
      </c>
      <c r="AD18" s="3" t="e">
        <f t="shared" si="5"/>
        <v>#REF!</v>
      </c>
      <c r="AE18" s="97" t="e">
        <f t="shared" si="5"/>
        <v>#REF!</v>
      </c>
      <c r="AF18" s="97" t="e">
        <f t="shared" si="15"/>
        <v>#REF!</v>
      </c>
      <c r="AG18" s="3" t="e">
        <f t="shared" si="6"/>
        <v>#REF!</v>
      </c>
      <c r="AH18" s="16" t="e">
        <f t="shared" si="16"/>
        <v>#REF!</v>
      </c>
      <c r="AI18" s="16">
        <f t="shared" si="7"/>
        <v>1000</v>
      </c>
      <c r="AK18" s="3">
        <f t="shared" si="17"/>
        <v>700</v>
      </c>
      <c r="AL18" s="19">
        <f t="shared" si="18"/>
        <v>700</v>
      </c>
    </row>
    <row r="19" spans="1:38" ht="13.5" hidden="1" outlineLevel="1" x14ac:dyDescent="0.15">
      <c r="A19" s="26" t="s">
        <v>280</v>
      </c>
      <c r="B19" s="20" t="s">
        <v>279</v>
      </c>
      <c r="C19" s="16">
        <v>1050</v>
      </c>
      <c r="D19" s="3">
        <v>40</v>
      </c>
      <c r="E19" s="3"/>
      <c r="F19" s="102"/>
      <c r="G19" s="104" t="s">
        <v>654</v>
      </c>
      <c r="H19" s="104" t="s">
        <v>785</v>
      </c>
      <c r="I19" s="21">
        <f t="shared" si="8"/>
        <v>17940</v>
      </c>
      <c r="J19" s="3">
        <v>0</v>
      </c>
      <c r="K19" s="15">
        <v>0.15</v>
      </c>
      <c r="L19" s="15">
        <v>0.4</v>
      </c>
      <c r="M19" s="58"/>
      <c r="N19" s="58">
        <v>0.03</v>
      </c>
      <c r="O19" s="92">
        <f t="shared" si="9"/>
        <v>0</v>
      </c>
      <c r="P19" s="92" t="e">
        <f t="shared" si="0"/>
        <v>#REF!</v>
      </c>
      <c r="Q19" s="92" t="e">
        <f t="shared" si="1"/>
        <v>#REF!</v>
      </c>
      <c r="R19" s="92">
        <f t="shared" si="10"/>
        <v>0</v>
      </c>
      <c r="S19" s="92" t="e">
        <f t="shared" si="11"/>
        <v>#REF!</v>
      </c>
      <c r="T19" s="3" t="e">
        <f>#REF!</f>
        <v>#REF!</v>
      </c>
      <c r="U19" s="3" t="e">
        <f>#REF!*D19</f>
        <v>#REF!</v>
      </c>
      <c r="V19" s="3">
        <f t="shared" si="12"/>
        <v>63</v>
      </c>
      <c r="W19" s="37" t="e">
        <f t="shared" si="13"/>
        <v>#REF!</v>
      </c>
      <c r="X19" s="60" t="e">
        <f>#REF!</f>
        <v>#REF!</v>
      </c>
      <c r="Y19" s="37" t="e">
        <f t="shared" ref="Y19:Y21" si="19">21000/I19*D19*X19</f>
        <v>#REF!</v>
      </c>
      <c r="Z19" s="16" t="e">
        <f t="shared" si="3"/>
        <v>#REF!</v>
      </c>
      <c r="AA19" s="36" t="e">
        <f t="shared" si="4"/>
        <v>#REF!</v>
      </c>
      <c r="AC19" s="16" t="e">
        <f t="shared" si="14"/>
        <v>#REF!</v>
      </c>
      <c r="AD19" s="3" t="e">
        <f t="shared" si="5"/>
        <v>#REF!</v>
      </c>
      <c r="AE19" s="97" t="e">
        <f t="shared" si="5"/>
        <v>#REF!</v>
      </c>
      <c r="AF19" s="97" t="e">
        <f t="shared" si="15"/>
        <v>#REF!</v>
      </c>
      <c r="AG19" s="3" t="e">
        <f t="shared" si="6"/>
        <v>#REF!</v>
      </c>
      <c r="AH19" s="16" t="e">
        <f t="shared" si="16"/>
        <v>#REF!</v>
      </c>
      <c r="AI19" s="16">
        <f t="shared" si="7"/>
        <v>1050</v>
      </c>
      <c r="AK19" s="3">
        <f t="shared" si="17"/>
        <v>735</v>
      </c>
      <c r="AL19" s="19">
        <f t="shared" si="18"/>
        <v>735</v>
      </c>
    </row>
    <row r="20" spans="1:38" ht="13.5" hidden="1" outlineLevel="1" x14ac:dyDescent="0.15">
      <c r="A20" s="26">
        <v>1011</v>
      </c>
      <c r="B20" s="20" t="s">
        <v>3</v>
      </c>
      <c r="C20" s="16">
        <v>1000</v>
      </c>
      <c r="D20" s="3">
        <v>40</v>
      </c>
      <c r="E20" s="3"/>
      <c r="F20" s="102"/>
      <c r="G20" s="104">
        <v>102</v>
      </c>
      <c r="H20" s="104" t="s">
        <v>667</v>
      </c>
      <c r="I20" s="21">
        <f t="shared" si="8"/>
        <v>17940</v>
      </c>
      <c r="J20" s="3">
        <v>0</v>
      </c>
      <c r="K20" s="15">
        <v>0.15</v>
      </c>
      <c r="L20" s="15">
        <v>0.4</v>
      </c>
      <c r="M20" s="58"/>
      <c r="N20" s="58">
        <v>0.03</v>
      </c>
      <c r="O20" s="92">
        <f t="shared" si="9"/>
        <v>0</v>
      </c>
      <c r="P20" s="92" t="e">
        <f t="shared" si="0"/>
        <v>#REF!</v>
      </c>
      <c r="Q20" s="92" t="e">
        <f t="shared" si="1"/>
        <v>#REF!</v>
      </c>
      <c r="R20" s="92">
        <f t="shared" si="10"/>
        <v>0</v>
      </c>
      <c r="S20" s="92" t="e">
        <f t="shared" si="11"/>
        <v>#REF!</v>
      </c>
      <c r="T20" s="3" t="e">
        <f>#REF!</f>
        <v>#REF!</v>
      </c>
      <c r="U20" s="3" t="e">
        <f>#REF!*D20</f>
        <v>#REF!</v>
      </c>
      <c r="V20" s="3">
        <f t="shared" si="12"/>
        <v>60</v>
      </c>
      <c r="W20" s="37" t="e">
        <f t="shared" si="13"/>
        <v>#REF!</v>
      </c>
      <c r="X20" s="60" t="e">
        <f>#REF!</f>
        <v>#REF!</v>
      </c>
      <c r="Y20" s="37" t="e">
        <f t="shared" si="19"/>
        <v>#REF!</v>
      </c>
      <c r="Z20" s="16" t="e">
        <f t="shared" si="3"/>
        <v>#REF!</v>
      </c>
      <c r="AA20" s="36" t="e">
        <f t="shared" si="4"/>
        <v>#REF!</v>
      </c>
      <c r="AC20" s="16" t="e">
        <f t="shared" si="14"/>
        <v>#REF!</v>
      </c>
      <c r="AD20" s="3" t="e">
        <f t="shared" si="5"/>
        <v>#REF!</v>
      </c>
      <c r="AE20" s="97" t="e">
        <f t="shared" si="5"/>
        <v>#REF!</v>
      </c>
      <c r="AF20" s="97" t="e">
        <f t="shared" si="15"/>
        <v>#REF!</v>
      </c>
      <c r="AG20" s="3" t="e">
        <f t="shared" si="6"/>
        <v>#REF!</v>
      </c>
      <c r="AH20" s="16" t="e">
        <f t="shared" si="16"/>
        <v>#REF!</v>
      </c>
      <c r="AI20" s="16">
        <f t="shared" si="7"/>
        <v>1000</v>
      </c>
      <c r="AK20" s="3">
        <f t="shared" si="17"/>
        <v>700</v>
      </c>
      <c r="AL20" s="19">
        <f t="shared" si="18"/>
        <v>700</v>
      </c>
    </row>
    <row r="21" spans="1:38" ht="13.5" hidden="1" outlineLevel="1" x14ac:dyDescent="0.15">
      <c r="A21" s="26">
        <v>1017</v>
      </c>
      <c r="B21" s="20" t="s">
        <v>104</v>
      </c>
      <c r="C21" s="16">
        <v>1100</v>
      </c>
      <c r="D21" s="3">
        <v>30</v>
      </c>
      <c r="E21" s="3"/>
      <c r="F21" s="102"/>
      <c r="G21" s="104" t="s">
        <v>339</v>
      </c>
      <c r="H21" s="104" t="s">
        <v>663</v>
      </c>
      <c r="I21" s="21">
        <f t="shared" si="8"/>
        <v>17940</v>
      </c>
      <c r="J21" s="3">
        <v>0</v>
      </c>
      <c r="K21" s="15">
        <v>0.15</v>
      </c>
      <c r="L21" s="15">
        <v>0.4</v>
      </c>
      <c r="M21" s="58"/>
      <c r="N21" s="58">
        <v>0.03</v>
      </c>
      <c r="O21" s="92">
        <f t="shared" si="9"/>
        <v>0</v>
      </c>
      <c r="P21" s="92" t="e">
        <f t="shared" si="0"/>
        <v>#REF!</v>
      </c>
      <c r="Q21" s="92" t="e">
        <f t="shared" si="1"/>
        <v>#REF!</v>
      </c>
      <c r="R21" s="92">
        <f t="shared" si="10"/>
        <v>0</v>
      </c>
      <c r="S21" s="92" t="e">
        <f t="shared" si="11"/>
        <v>#REF!</v>
      </c>
      <c r="T21" s="3" t="e">
        <f>#REF!</f>
        <v>#REF!</v>
      </c>
      <c r="U21" s="3" t="e">
        <f>#REF!*D21</f>
        <v>#REF!</v>
      </c>
      <c r="V21" s="3">
        <f t="shared" si="12"/>
        <v>66</v>
      </c>
      <c r="W21" s="37" t="e">
        <f t="shared" si="13"/>
        <v>#REF!</v>
      </c>
      <c r="X21" s="60" t="e">
        <f>#REF!</f>
        <v>#REF!</v>
      </c>
      <c r="Y21" s="37" t="e">
        <f t="shared" si="19"/>
        <v>#REF!</v>
      </c>
      <c r="Z21" s="16" t="e">
        <f t="shared" si="3"/>
        <v>#REF!</v>
      </c>
      <c r="AA21" s="36" t="e">
        <f t="shared" si="4"/>
        <v>#REF!</v>
      </c>
      <c r="AC21" s="16" t="e">
        <f t="shared" si="14"/>
        <v>#REF!</v>
      </c>
      <c r="AD21" s="3" t="e">
        <f t="shared" si="5"/>
        <v>#REF!</v>
      </c>
      <c r="AE21" s="97" t="e">
        <f t="shared" si="5"/>
        <v>#REF!</v>
      </c>
      <c r="AF21" s="97" t="e">
        <f t="shared" si="15"/>
        <v>#REF!</v>
      </c>
      <c r="AG21" s="3" t="e">
        <f t="shared" si="6"/>
        <v>#REF!</v>
      </c>
      <c r="AH21" s="16" t="e">
        <f t="shared" si="16"/>
        <v>#REF!</v>
      </c>
      <c r="AI21" s="16">
        <f t="shared" si="7"/>
        <v>1100</v>
      </c>
      <c r="AK21" s="3">
        <f t="shared" si="17"/>
        <v>770</v>
      </c>
      <c r="AL21" s="19">
        <f t="shared" si="18"/>
        <v>770</v>
      </c>
    </row>
    <row r="22" spans="1:38" ht="13.5" hidden="1" outlineLevel="1" x14ac:dyDescent="0.15">
      <c r="A22" s="26">
        <v>1021</v>
      </c>
      <c r="B22" s="20" t="s">
        <v>4</v>
      </c>
      <c r="C22" s="16">
        <v>850</v>
      </c>
      <c r="D22" s="3">
        <v>40</v>
      </c>
      <c r="E22" s="3"/>
      <c r="F22" s="102"/>
      <c r="G22" s="104" t="s">
        <v>481</v>
      </c>
      <c r="H22" s="104" t="s">
        <v>668</v>
      </c>
      <c r="I22" s="21">
        <f t="shared" si="8"/>
        <v>17940</v>
      </c>
      <c r="J22" s="3">
        <v>18000</v>
      </c>
      <c r="K22" s="15">
        <v>0.15</v>
      </c>
      <c r="L22" s="15"/>
      <c r="M22" s="58"/>
      <c r="N22" s="58">
        <v>0.03</v>
      </c>
      <c r="O22" s="92">
        <f t="shared" si="9"/>
        <v>40.133779264214049</v>
      </c>
      <c r="P22" s="92" t="e">
        <f t="shared" si="0"/>
        <v>#REF!</v>
      </c>
      <c r="Q22" s="92" t="e">
        <f t="shared" si="1"/>
        <v>#REF!</v>
      </c>
      <c r="R22" s="92">
        <f t="shared" si="10"/>
        <v>0</v>
      </c>
      <c r="S22" s="92" t="e">
        <f t="shared" si="11"/>
        <v>#REF!</v>
      </c>
      <c r="T22" s="3" t="e">
        <f>#REF!</f>
        <v>#REF!</v>
      </c>
      <c r="U22" s="3" t="e">
        <f>#REF!*D22</f>
        <v>#REF!</v>
      </c>
      <c r="V22" s="3">
        <f t="shared" si="12"/>
        <v>51</v>
      </c>
      <c r="W22" s="37" t="e">
        <f t="shared" si="13"/>
        <v>#REF!</v>
      </c>
      <c r="X22" s="60" t="e">
        <f>#REF!</f>
        <v>#REF!</v>
      </c>
      <c r="Y22" s="37" t="e">
        <f t="shared" si="2"/>
        <v>#REF!</v>
      </c>
      <c r="Z22" s="16" t="e">
        <f t="shared" si="3"/>
        <v>#REF!</v>
      </c>
      <c r="AA22" s="36" t="e">
        <f t="shared" si="4"/>
        <v>#REF!</v>
      </c>
      <c r="AC22" s="16" t="e">
        <f t="shared" si="14"/>
        <v>#REF!</v>
      </c>
      <c r="AD22" s="3" t="e">
        <f t="shared" si="5"/>
        <v>#REF!</v>
      </c>
      <c r="AE22" s="97" t="e">
        <f t="shared" si="5"/>
        <v>#REF!</v>
      </c>
      <c r="AF22" s="97" t="e">
        <f t="shared" si="15"/>
        <v>#REF!</v>
      </c>
      <c r="AG22" s="3" t="e">
        <f>AE22+AF22</f>
        <v>#REF!</v>
      </c>
      <c r="AH22" s="16" t="e">
        <f t="shared" si="16"/>
        <v>#REF!</v>
      </c>
      <c r="AI22" s="16">
        <f t="shared" si="7"/>
        <v>850</v>
      </c>
      <c r="AK22" s="3">
        <f t="shared" si="17"/>
        <v>595</v>
      </c>
      <c r="AL22" s="19">
        <f t="shared" si="18"/>
        <v>595</v>
      </c>
    </row>
    <row r="23" spans="1:38" ht="23.25" hidden="1" outlineLevel="1" x14ac:dyDescent="0.15">
      <c r="A23" s="26">
        <v>1022</v>
      </c>
      <c r="B23" s="20" t="s">
        <v>774</v>
      </c>
      <c r="C23" s="16">
        <v>420</v>
      </c>
      <c r="D23" s="3">
        <v>20</v>
      </c>
      <c r="E23" s="3"/>
      <c r="F23" s="102"/>
      <c r="G23" s="104" t="s">
        <v>481</v>
      </c>
      <c r="H23" s="104" t="s">
        <v>668</v>
      </c>
      <c r="I23" s="21">
        <f t="shared" si="8"/>
        <v>17940</v>
      </c>
      <c r="J23" s="3">
        <v>18000</v>
      </c>
      <c r="K23" s="15">
        <v>0.15</v>
      </c>
      <c r="L23" s="15"/>
      <c r="M23" s="58"/>
      <c r="N23" s="58">
        <v>0.03</v>
      </c>
      <c r="O23" s="92">
        <f t="shared" si="9"/>
        <v>20.066889632107024</v>
      </c>
      <c r="P23" s="92" t="e">
        <f t="shared" si="0"/>
        <v>#REF!</v>
      </c>
      <c r="Q23" s="92" t="e">
        <f t="shared" si="1"/>
        <v>#REF!</v>
      </c>
      <c r="R23" s="92">
        <f t="shared" si="10"/>
        <v>0</v>
      </c>
      <c r="S23" s="92" t="e">
        <f t="shared" si="11"/>
        <v>#REF!</v>
      </c>
      <c r="T23" s="3" t="e">
        <f>#REF!</f>
        <v>#REF!</v>
      </c>
      <c r="U23" s="3" t="e">
        <f>#REF!*D23</f>
        <v>#REF!</v>
      </c>
      <c r="V23" s="3">
        <f t="shared" si="12"/>
        <v>25.2</v>
      </c>
      <c r="W23" s="37" t="e">
        <f t="shared" si="13"/>
        <v>#REF!</v>
      </c>
      <c r="X23" s="60" t="e">
        <f>#REF!</f>
        <v>#REF!</v>
      </c>
      <c r="Y23" s="37" t="e">
        <f t="shared" si="2"/>
        <v>#REF!</v>
      </c>
      <c r="Z23" s="16" t="e">
        <f t="shared" si="3"/>
        <v>#REF!</v>
      </c>
      <c r="AA23" s="36" t="e">
        <f t="shared" si="4"/>
        <v>#REF!</v>
      </c>
      <c r="AC23" s="16" t="e">
        <f t="shared" si="14"/>
        <v>#REF!</v>
      </c>
      <c r="AD23" s="3" t="e">
        <f t="shared" si="5"/>
        <v>#REF!</v>
      </c>
      <c r="AE23" s="97" t="e">
        <f t="shared" si="5"/>
        <v>#REF!</v>
      </c>
      <c r="AF23" s="97" t="e">
        <f t="shared" si="15"/>
        <v>#REF!</v>
      </c>
      <c r="AG23" s="3" t="e">
        <f t="shared" ref="AG23:AG56" si="20">AE23+AF23</f>
        <v>#REF!</v>
      </c>
      <c r="AH23" s="16" t="e">
        <f t="shared" si="16"/>
        <v>#REF!</v>
      </c>
      <c r="AI23" s="16">
        <f t="shared" si="7"/>
        <v>420</v>
      </c>
      <c r="AK23" s="3">
        <f t="shared" si="17"/>
        <v>295</v>
      </c>
      <c r="AL23" s="19">
        <f t="shared" si="18"/>
        <v>294</v>
      </c>
    </row>
    <row r="24" spans="1:38" ht="13.5" hidden="1" outlineLevel="1" x14ac:dyDescent="0.15">
      <c r="A24" s="26">
        <v>1023</v>
      </c>
      <c r="B24" s="20" t="s">
        <v>5</v>
      </c>
      <c r="C24" s="16">
        <v>1120</v>
      </c>
      <c r="D24" s="3">
        <v>60</v>
      </c>
      <c r="E24" s="3"/>
      <c r="F24" s="102"/>
      <c r="G24" s="104">
        <v>214</v>
      </c>
      <c r="H24" s="104" t="s">
        <v>664</v>
      </c>
      <c r="I24" s="21">
        <f t="shared" si="8"/>
        <v>17940</v>
      </c>
      <c r="J24" s="3">
        <v>18000</v>
      </c>
      <c r="K24" s="15">
        <v>0.15</v>
      </c>
      <c r="L24" s="15"/>
      <c r="M24" s="58"/>
      <c r="N24" s="58">
        <v>0.03</v>
      </c>
      <c r="O24" s="92">
        <f t="shared" si="9"/>
        <v>60.200668896321069</v>
      </c>
      <c r="P24" s="92" t="e">
        <f t="shared" si="0"/>
        <v>#REF!</v>
      </c>
      <c r="Q24" s="92" t="e">
        <f t="shared" si="1"/>
        <v>#REF!</v>
      </c>
      <c r="R24" s="92">
        <f t="shared" si="10"/>
        <v>0</v>
      </c>
      <c r="S24" s="92" t="e">
        <f t="shared" si="11"/>
        <v>#REF!</v>
      </c>
      <c r="T24" s="3" t="e">
        <f>#REF!</f>
        <v>#REF!</v>
      </c>
      <c r="U24" s="3" t="e">
        <f>#REF!*D24</f>
        <v>#REF!</v>
      </c>
      <c r="V24" s="3">
        <f t="shared" si="12"/>
        <v>67.2</v>
      </c>
      <c r="W24" s="37" t="e">
        <f t="shared" si="13"/>
        <v>#REF!</v>
      </c>
      <c r="X24" s="60" t="e">
        <f>#REF!</f>
        <v>#REF!</v>
      </c>
      <c r="Y24" s="37" t="e">
        <f t="shared" si="2"/>
        <v>#REF!</v>
      </c>
      <c r="Z24" s="16" t="e">
        <f t="shared" si="3"/>
        <v>#REF!</v>
      </c>
      <c r="AA24" s="36" t="e">
        <f t="shared" si="4"/>
        <v>#REF!</v>
      </c>
      <c r="AC24" s="16" t="e">
        <f t="shared" si="14"/>
        <v>#REF!</v>
      </c>
      <c r="AD24" s="3" t="e">
        <f t="shared" si="5"/>
        <v>#REF!</v>
      </c>
      <c r="AE24" s="97" t="e">
        <f t="shared" si="5"/>
        <v>#REF!</v>
      </c>
      <c r="AF24" s="97" t="e">
        <f t="shared" si="15"/>
        <v>#REF!</v>
      </c>
      <c r="AG24" s="3" t="e">
        <f t="shared" si="20"/>
        <v>#REF!</v>
      </c>
      <c r="AH24" s="16" t="e">
        <f t="shared" si="16"/>
        <v>#REF!</v>
      </c>
      <c r="AI24" s="16">
        <f t="shared" si="7"/>
        <v>1120</v>
      </c>
      <c r="AK24" s="3">
        <f t="shared" si="17"/>
        <v>785</v>
      </c>
      <c r="AL24" s="19">
        <f t="shared" si="18"/>
        <v>784</v>
      </c>
    </row>
    <row r="25" spans="1:38" ht="13.5" hidden="1" outlineLevel="1" x14ac:dyDescent="0.15">
      <c r="A25" s="26">
        <v>1027</v>
      </c>
      <c r="B25" s="20" t="s">
        <v>105</v>
      </c>
      <c r="C25" s="16">
        <v>1000</v>
      </c>
      <c r="D25" s="3">
        <v>40</v>
      </c>
      <c r="E25" s="3">
        <v>5</v>
      </c>
      <c r="F25" s="103" t="s">
        <v>167</v>
      </c>
      <c r="G25" s="104" t="s">
        <v>752</v>
      </c>
      <c r="H25" s="104" t="s">
        <v>670</v>
      </c>
      <c r="I25" s="21">
        <f t="shared" si="8"/>
        <v>17940</v>
      </c>
      <c r="J25" s="3">
        <v>0</v>
      </c>
      <c r="K25" s="15">
        <v>0.15</v>
      </c>
      <c r="L25" s="15">
        <v>0.4</v>
      </c>
      <c r="M25" s="58"/>
      <c r="N25" s="58">
        <v>0.03</v>
      </c>
      <c r="O25" s="92">
        <f t="shared" si="9"/>
        <v>0</v>
      </c>
      <c r="P25" s="92" t="e">
        <f t="shared" si="0"/>
        <v>#REF!</v>
      </c>
      <c r="Q25" s="92" t="e">
        <f t="shared" si="1"/>
        <v>#REF!</v>
      </c>
      <c r="R25" s="92">
        <f t="shared" si="10"/>
        <v>0</v>
      </c>
      <c r="S25" s="92" t="e">
        <f t="shared" si="11"/>
        <v>#REF!</v>
      </c>
      <c r="T25" s="3" t="e">
        <f>#REF!</f>
        <v>#REF!</v>
      </c>
      <c r="U25" s="3" t="e">
        <f>#REF!*D25</f>
        <v>#REF!</v>
      </c>
      <c r="V25" s="3">
        <f t="shared" si="12"/>
        <v>60</v>
      </c>
      <c r="W25" s="37" t="e">
        <f t="shared" si="13"/>
        <v>#REF!</v>
      </c>
      <c r="X25" s="60" t="e">
        <f>#REF!</f>
        <v>#REF!</v>
      </c>
      <c r="Y25" s="37" t="e">
        <f t="shared" ref="Y25:Y26" si="21">21000/I25*D25*X25</f>
        <v>#REF!</v>
      </c>
      <c r="Z25" s="16" t="e">
        <f t="shared" si="3"/>
        <v>#REF!</v>
      </c>
      <c r="AA25" s="36" t="e">
        <f t="shared" si="4"/>
        <v>#REF!</v>
      </c>
      <c r="AC25" s="16" t="e">
        <f t="shared" si="14"/>
        <v>#REF!</v>
      </c>
      <c r="AD25" s="3" t="e">
        <f t="shared" si="5"/>
        <v>#REF!</v>
      </c>
      <c r="AE25" s="97" t="e">
        <f t="shared" si="5"/>
        <v>#REF!</v>
      </c>
      <c r="AF25" s="97" t="e">
        <f t="shared" si="15"/>
        <v>#REF!</v>
      </c>
      <c r="AG25" s="3" t="e">
        <f t="shared" si="20"/>
        <v>#REF!</v>
      </c>
      <c r="AH25" s="16" t="e">
        <f t="shared" si="16"/>
        <v>#REF!</v>
      </c>
      <c r="AI25" s="16">
        <f t="shared" si="7"/>
        <v>1000</v>
      </c>
      <c r="AK25" s="3">
        <f t="shared" si="17"/>
        <v>700</v>
      </c>
      <c r="AL25" s="19">
        <f t="shared" si="18"/>
        <v>700</v>
      </c>
    </row>
    <row r="26" spans="1:38" ht="13.5" hidden="1" outlineLevel="1" x14ac:dyDescent="0.15">
      <c r="A26" s="26">
        <v>1029</v>
      </c>
      <c r="B26" s="20" t="s">
        <v>6</v>
      </c>
      <c r="C26" s="16">
        <v>1000</v>
      </c>
      <c r="D26" s="3">
        <v>40</v>
      </c>
      <c r="E26" s="3"/>
      <c r="F26" s="102"/>
      <c r="G26" s="104">
        <v>106</v>
      </c>
      <c r="H26" s="104" t="s">
        <v>436</v>
      </c>
      <c r="I26" s="21">
        <f t="shared" si="8"/>
        <v>17940</v>
      </c>
      <c r="J26" s="3">
        <v>0</v>
      </c>
      <c r="K26" s="15">
        <v>0.15</v>
      </c>
      <c r="L26" s="15">
        <v>0.4</v>
      </c>
      <c r="M26" s="58"/>
      <c r="N26" s="58">
        <v>0.03</v>
      </c>
      <c r="O26" s="92">
        <f t="shared" si="9"/>
        <v>0</v>
      </c>
      <c r="P26" s="92" t="e">
        <f t="shared" si="0"/>
        <v>#REF!</v>
      </c>
      <c r="Q26" s="92" t="e">
        <f t="shared" si="1"/>
        <v>#REF!</v>
      </c>
      <c r="R26" s="92">
        <f t="shared" si="10"/>
        <v>0</v>
      </c>
      <c r="S26" s="92" t="e">
        <f t="shared" si="11"/>
        <v>#REF!</v>
      </c>
      <c r="T26" s="3" t="e">
        <f>#REF!</f>
        <v>#REF!</v>
      </c>
      <c r="U26" s="3" t="e">
        <f>#REF!*D26</f>
        <v>#REF!</v>
      </c>
      <c r="V26" s="3">
        <f t="shared" si="12"/>
        <v>60</v>
      </c>
      <c r="W26" s="37" t="e">
        <f t="shared" si="13"/>
        <v>#REF!</v>
      </c>
      <c r="X26" s="60" t="e">
        <f>#REF!</f>
        <v>#REF!</v>
      </c>
      <c r="Y26" s="37" t="e">
        <f t="shared" si="21"/>
        <v>#REF!</v>
      </c>
      <c r="Z26" s="16" t="e">
        <f t="shared" si="3"/>
        <v>#REF!</v>
      </c>
      <c r="AA26" s="36" t="e">
        <f t="shared" si="4"/>
        <v>#REF!</v>
      </c>
      <c r="AC26" s="16" t="e">
        <f t="shared" si="14"/>
        <v>#REF!</v>
      </c>
      <c r="AD26" s="3" t="e">
        <f t="shared" si="5"/>
        <v>#REF!</v>
      </c>
      <c r="AE26" s="97" t="e">
        <f t="shared" si="5"/>
        <v>#REF!</v>
      </c>
      <c r="AF26" s="97" t="e">
        <f t="shared" si="15"/>
        <v>#REF!</v>
      </c>
      <c r="AG26" s="3" t="e">
        <f t="shared" si="20"/>
        <v>#REF!</v>
      </c>
      <c r="AH26" s="16" t="e">
        <f t="shared" si="16"/>
        <v>#REF!</v>
      </c>
      <c r="AI26" s="16">
        <f t="shared" si="7"/>
        <v>1000</v>
      </c>
      <c r="AK26" s="3">
        <f t="shared" si="17"/>
        <v>700</v>
      </c>
      <c r="AL26" s="19">
        <f t="shared" si="18"/>
        <v>700</v>
      </c>
    </row>
    <row r="27" spans="1:38" ht="13.5" hidden="1" outlineLevel="1" x14ac:dyDescent="0.15">
      <c r="A27" s="26">
        <v>1033</v>
      </c>
      <c r="B27" s="20" t="s">
        <v>7</v>
      </c>
      <c r="C27" s="16">
        <v>1000</v>
      </c>
      <c r="D27" s="3">
        <v>40</v>
      </c>
      <c r="E27" s="3"/>
      <c r="F27" s="102"/>
      <c r="G27" s="104" t="s">
        <v>497</v>
      </c>
      <c r="H27" s="104" t="s">
        <v>498</v>
      </c>
      <c r="I27" s="21">
        <f t="shared" si="8"/>
        <v>17940</v>
      </c>
      <c r="J27" s="3">
        <v>21000</v>
      </c>
      <c r="K27" s="15">
        <v>0.15</v>
      </c>
      <c r="L27" s="15"/>
      <c r="M27" s="58"/>
      <c r="N27" s="58">
        <v>0.03</v>
      </c>
      <c r="O27" s="92">
        <f t="shared" si="9"/>
        <v>46.822742474916396</v>
      </c>
      <c r="P27" s="92" t="e">
        <f t="shared" si="0"/>
        <v>#REF!</v>
      </c>
      <c r="Q27" s="92" t="e">
        <f t="shared" si="1"/>
        <v>#REF!</v>
      </c>
      <c r="R27" s="92">
        <f t="shared" si="10"/>
        <v>0</v>
      </c>
      <c r="S27" s="92" t="e">
        <f t="shared" si="11"/>
        <v>#REF!</v>
      </c>
      <c r="T27" s="3" t="e">
        <f>#REF!</f>
        <v>#REF!</v>
      </c>
      <c r="U27" s="3" t="e">
        <f>#REF!*D27</f>
        <v>#REF!</v>
      </c>
      <c r="V27" s="3">
        <f t="shared" si="12"/>
        <v>60</v>
      </c>
      <c r="W27" s="37" t="e">
        <f t="shared" si="13"/>
        <v>#REF!</v>
      </c>
      <c r="X27" s="60" t="e">
        <f>#REF!</f>
        <v>#REF!</v>
      </c>
      <c r="Y27" s="37" t="e">
        <f t="shared" si="2"/>
        <v>#REF!</v>
      </c>
      <c r="Z27" s="16" t="e">
        <f t="shared" si="3"/>
        <v>#REF!</v>
      </c>
      <c r="AA27" s="36" t="e">
        <f t="shared" si="4"/>
        <v>#REF!</v>
      </c>
      <c r="AC27" s="16" t="e">
        <f t="shared" si="14"/>
        <v>#REF!</v>
      </c>
      <c r="AD27" s="3" t="e">
        <f t="shared" si="5"/>
        <v>#REF!</v>
      </c>
      <c r="AE27" s="97" t="e">
        <f t="shared" si="5"/>
        <v>#REF!</v>
      </c>
      <c r="AF27" s="97" t="e">
        <f t="shared" si="15"/>
        <v>#REF!</v>
      </c>
      <c r="AG27" s="3" t="e">
        <f t="shared" si="20"/>
        <v>#REF!</v>
      </c>
      <c r="AH27" s="16" t="e">
        <f t="shared" si="16"/>
        <v>#REF!</v>
      </c>
      <c r="AI27" s="16">
        <f t="shared" si="7"/>
        <v>1000</v>
      </c>
      <c r="AK27" s="3">
        <f t="shared" si="17"/>
        <v>700</v>
      </c>
      <c r="AL27" s="19">
        <f t="shared" si="18"/>
        <v>700</v>
      </c>
    </row>
    <row r="28" spans="1:38" ht="13.5" hidden="1" outlineLevel="1" x14ac:dyDescent="0.15">
      <c r="A28" s="26">
        <v>1037</v>
      </c>
      <c r="B28" s="20" t="s">
        <v>263</v>
      </c>
      <c r="C28" s="16">
        <v>1800</v>
      </c>
      <c r="D28" s="3">
        <v>40</v>
      </c>
      <c r="E28" s="3"/>
      <c r="F28" s="102"/>
      <c r="G28" s="104">
        <v>106</v>
      </c>
      <c r="H28" s="104" t="s">
        <v>338</v>
      </c>
      <c r="I28" s="21">
        <f t="shared" si="8"/>
        <v>17940</v>
      </c>
      <c r="J28" s="3">
        <v>0</v>
      </c>
      <c r="K28" s="15">
        <v>0.15</v>
      </c>
      <c r="L28" s="15">
        <v>0.4</v>
      </c>
      <c r="M28" s="58"/>
      <c r="N28" s="58">
        <v>0.03</v>
      </c>
      <c r="O28" s="92">
        <f t="shared" si="9"/>
        <v>0</v>
      </c>
      <c r="P28" s="92" t="e">
        <f t="shared" si="0"/>
        <v>#REF!</v>
      </c>
      <c r="Q28" s="92" t="e">
        <f t="shared" si="1"/>
        <v>#REF!</v>
      </c>
      <c r="R28" s="92">
        <f t="shared" si="10"/>
        <v>0</v>
      </c>
      <c r="S28" s="92" t="e">
        <f t="shared" si="11"/>
        <v>#REF!</v>
      </c>
      <c r="T28" s="3" t="e">
        <f>#REF!</f>
        <v>#REF!</v>
      </c>
      <c r="U28" s="3" t="e">
        <f>#REF!*D28</f>
        <v>#REF!</v>
      </c>
      <c r="V28" s="3">
        <f t="shared" si="12"/>
        <v>108</v>
      </c>
      <c r="W28" s="37" t="e">
        <f t="shared" si="13"/>
        <v>#REF!</v>
      </c>
      <c r="X28" s="60" t="e">
        <f>#REF!</f>
        <v>#REF!</v>
      </c>
      <c r="Y28" s="37" t="e">
        <f>21000/I28*D28*X28</f>
        <v>#REF!</v>
      </c>
      <c r="Z28" s="16" t="e">
        <f t="shared" si="3"/>
        <v>#REF!</v>
      </c>
      <c r="AA28" s="36" t="e">
        <f t="shared" si="4"/>
        <v>#REF!</v>
      </c>
      <c r="AC28" s="16" t="e">
        <f t="shared" si="14"/>
        <v>#REF!</v>
      </c>
      <c r="AD28" s="3" t="e">
        <f t="shared" si="5"/>
        <v>#REF!</v>
      </c>
      <c r="AE28" s="97" t="e">
        <f t="shared" si="5"/>
        <v>#REF!</v>
      </c>
      <c r="AF28" s="97" t="e">
        <f t="shared" si="15"/>
        <v>#REF!</v>
      </c>
      <c r="AG28" s="3" t="e">
        <f t="shared" si="20"/>
        <v>#REF!</v>
      </c>
      <c r="AH28" s="16" t="e">
        <f t="shared" si="16"/>
        <v>#REF!</v>
      </c>
      <c r="AI28" s="16">
        <f t="shared" si="7"/>
        <v>1800</v>
      </c>
      <c r="AK28" s="3">
        <f t="shared" si="17"/>
        <v>1260</v>
      </c>
      <c r="AL28" s="19">
        <f t="shared" si="18"/>
        <v>1260</v>
      </c>
    </row>
    <row r="29" spans="1:38" ht="13.5" hidden="1" outlineLevel="1" x14ac:dyDescent="0.15">
      <c r="A29" s="26">
        <v>1039</v>
      </c>
      <c r="B29" s="20" t="s">
        <v>106</v>
      </c>
      <c r="C29" s="16">
        <v>1000</v>
      </c>
      <c r="D29" s="3">
        <v>40</v>
      </c>
      <c r="E29" s="3"/>
      <c r="F29" s="102"/>
      <c r="G29" s="104">
        <v>106</v>
      </c>
      <c r="H29" s="104" t="s">
        <v>556</v>
      </c>
      <c r="I29" s="21">
        <f t="shared" si="8"/>
        <v>17940</v>
      </c>
      <c r="J29" s="3">
        <v>0</v>
      </c>
      <c r="K29" s="15">
        <v>0.15</v>
      </c>
      <c r="L29" s="15">
        <v>0.4</v>
      </c>
      <c r="M29" s="58"/>
      <c r="N29" s="58">
        <v>0.03</v>
      </c>
      <c r="O29" s="92">
        <f t="shared" si="9"/>
        <v>0</v>
      </c>
      <c r="P29" s="92" t="e">
        <f t="shared" si="0"/>
        <v>#REF!</v>
      </c>
      <c r="Q29" s="92" t="e">
        <f t="shared" si="1"/>
        <v>#REF!</v>
      </c>
      <c r="R29" s="92">
        <f t="shared" si="10"/>
        <v>0</v>
      </c>
      <c r="S29" s="92" t="e">
        <f t="shared" si="11"/>
        <v>#REF!</v>
      </c>
      <c r="T29" s="3" t="e">
        <f>#REF!</f>
        <v>#REF!</v>
      </c>
      <c r="U29" s="3" t="e">
        <f>#REF!*D29</f>
        <v>#REF!</v>
      </c>
      <c r="V29" s="3">
        <f t="shared" si="12"/>
        <v>60</v>
      </c>
      <c r="W29" s="37" t="e">
        <f t="shared" si="13"/>
        <v>#REF!</v>
      </c>
      <c r="X29" s="60" t="e">
        <f>#REF!</f>
        <v>#REF!</v>
      </c>
      <c r="Y29" s="37" t="e">
        <f>21000/I29*D29*X29</f>
        <v>#REF!</v>
      </c>
      <c r="Z29" s="16" t="e">
        <f t="shared" si="3"/>
        <v>#REF!</v>
      </c>
      <c r="AA29" s="36" t="e">
        <f t="shared" si="4"/>
        <v>#REF!</v>
      </c>
      <c r="AC29" s="16" t="e">
        <f t="shared" si="14"/>
        <v>#REF!</v>
      </c>
      <c r="AD29" s="3" t="e">
        <f t="shared" si="5"/>
        <v>#REF!</v>
      </c>
      <c r="AE29" s="97" t="e">
        <f t="shared" si="5"/>
        <v>#REF!</v>
      </c>
      <c r="AF29" s="97" t="e">
        <f t="shared" si="15"/>
        <v>#REF!</v>
      </c>
      <c r="AG29" s="3" t="e">
        <f t="shared" si="20"/>
        <v>#REF!</v>
      </c>
      <c r="AH29" s="16" t="e">
        <f t="shared" si="16"/>
        <v>#REF!</v>
      </c>
      <c r="AI29" s="16">
        <f t="shared" si="7"/>
        <v>1000</v>
      </c>
      <c r="AK29" s="3">
        <f t="shared" si="17"/>
        <v>700</v>
      </c>
      <c r="AL29" s="19">
        <f t="shared" si="18"/>
        <v>700</v>
      </c>
    </row>
    <row r="30" spans="1:38" ht="13.5" hidden="1" outlineLevel="1" x14ac:dyDescent="0.15">
      <c r="A30" s="26">
        <v>10072</v>
      </c>
      <c r="B30" s="20" t="s">
        <v>221</v>
      </c>
      <c r="C30" s="16">
        <v>1800</v>
      </c>
      <c r="D30" s="3">
        <v>40</v>
      </c>
      <c r="E30" s="3"/>
      <c r="F30" s="102"/>
      <c r="G30" s="104">
        <v>106</v>
      </c>
      <c r="H30" s="104" t="s">
        <v>766</v>
      </c>
      <c r="I30" s="21">
        <f t="shared" si="8"/>
        <v>17940</v>
      </c>
      <c r="J30" s="3">
        <v>0</v>
      </c>
      <c r="K30" s="15">
        <v>0.15</v>
      </c>
      <c r="L30" s="15">
        <v>0.4</v>
      </c>
      <c r="M30" s="58"/>
      <c r="N30" s="58">
        <v>0.03</v>
      </c>
      <c r="O30" s="92">
        <f t="shared" si="9"/>
        <v>0</v>
      </c>
      <c r="P30" s="92" t="e">
        <f t="shared" si="0"/>
        <v>#REF!</v>
      </c>
      <c r="Q30" s="92" t="e">
        <f t="shared" si="1"/>
        <v>#REF!</v>
      </c>
      <c r="R30" s="92">
        <f t="shared" si="10"/>
        <v>0</v>
      </c>
      <c r="S30" s="92" t="e">
        <f t="shared" si="11"/>
        <v>#REF!</v>
      </c>
      <c r="T30" s="3" t="e">
        <f>#REF!</f>
        <v>#REF!</v>
      </c>
      <c r="U30" s="3" t="e">
        <f>#REF!*D30</f>
        <v>#REF!</v>
      </c>
      <c r="V30" s="3">
        <f t="shared" si="12"/>
        <v>108</v>
      </c>
      <c r="W30" s="37" t="e">
        <f t="shared" si="13"/>
        <v>#REF!</v>
      </c>
      <c r="X30" s="60" t="e">
        <f>#REF!</f>
        <v>#REF!</v>
      </c>
      <c r="Y30" s="37" t="e">
        <f t="shared" ref="Y30:Y31" si="22">21000/I30*D30*X30</f>
        <v>#REF!</v>
      </c>
      <c r="Z30" s="16" t="e">
        <f t="shared" si="3"/>
        <v>#REF!</v>
      </c>
      <c r="AA30" s="36" t="e">
        <f t="shared" si="4"/>
        <v>#REF!</v>
      </c>
      <c r="AC30" s="16" t="e">
        <f t="shared" si="14"/>
        <v>#REF!</v>
      </c>
      <c r="AD30" s="3" t="e">
        <f t="shared" si="5"/>
        <v>#REF!</v>
      </c>
      <c r="AE30" s="97" t="e">
        <f t="shared" si="5"/>
        <v>#REF!</v>
      </c>
      <c r="AF30" s="97" t="e">
        <f t="shared" si="15"/>
        <v>#REF!</v>
      </c>
      <c r="AG30" s="3" t="e">
        <f t="shared" si="20"/>
        <v>#REF!</v>
      </c>
      <c r="AH30" s="16" t="e">
        <f t="shared" si="16"/>
        <v>#REF!</v>
      </c>
      <c r="AI30" s="16">
        <f t="shared" si="7"/>
        <v>1800</v>
      </c>
      <c r="AK30" s="3">
        <f t="shared" si="17"/>
        <v>1260</v>
      </c>
      <c r="AL30" s="19">
        <f t="shared" si="18"/>
        <v>1260</v>
      </c>
    </row>
    <row r="31" spans="1:38" ht="13.5" hidden="1" outlineLevel="1" x14ac:dyDescent="0.15">
      <c r="A31" s="26">
        <v>10070</v>
      </c>
      <c r="B31" s="20" t="s">
        <v>215</v>
      </c>
      <c r="C31" s="16">
        <v>870</v>
      </c>
      <c r="D31" s="3">
        <v>40</v>
      </c>
      <c r="E31" s="3"/>
      <c r="F31" s="102"/>
      <c r="G31" s="104">
        <v>104</v>
      </c>
      <c r="H31" s="104" t="s">
        <v>853</v>
      </c>
      <c r="I31" s="21">
        <f t="shared" si="8"/>
        <v>17940</v>
      </c>
      <c r="J31" s="3">
        <v>0</v>
      </c>
      <c r="K31" s="15">
        <v>0.15</v>
      </c>
      <c r="L31" s="15">
        <v>0.35</v>
      </c>
      <c r="M31" s="58"/>
      <c r="N31" s="58">
        <v>0.03</v>
      </c>
      <c r="O31" s="92">
        <f t="shared" si="9"/>
        <v>0</v>
      </c>
      <c r="P31" s="92" t="e">
        <f t="shared" si="0"/>
        <v>#REF!</v>
      </c>
      <c r="Q31" s="92" t="e">
        <f t="shared" si="1"/>
        <v>#REF!</v>
      </c>
      <c r="R31" s="92">
        <f t="shared" si="10"/>
        <v>0</v>
      </c>
      <c r="S31" s="92" t="e">
        <f t="shared" si="11"/>
        <v>#REF!</v>
      </c>
      <c r="T31" s="3" t="e">
        <f>#REF!</f>
        <v>#REF!</v>
      </c>
      <c r="U31" s="3" t="e">
        <f>#REF!*D31</f>
        <v>#REF!</v>
      </c>
      <c r="V31" s="3">
        <f t="shared" si="12"/>
        <v>52.199999999999996</v>
      </c>
      <c r="W31" s="37" t="e">
        <f t="shared" si="13"/>
        <v>#REF!</v>
      </c>
      <c r="X31" s="60" t="e">
        <f>#REF!</f>
        <v>#REF!</v>
      </c>
      <c r="Y31" s="37" t="e">
        <f t="shared" si="22"/>
        <v>#REF!</v>
      </c>
      <c r="Z31" s="16" t="e">
        <f t="shared" si="3"/>
        <v>#REF!</v>
      </c>
      <c r="AA31" s="36" t="e">
        <f t="shared" si="4"/>
        <v>#REF!</v>
      </c>
      <c r="AC31" s="16" t="e">
        <f t="shared" si="14"/>
        <v>#REF!</v>
      </c>
      <c r="AD31" s="3" t="e">
        <f t="shared" si="5"/>
        <v>#REF!</v>
      </c>
      <c r="AE31" s="97" t="e">
        <f t="shared" si="5"/>
        <v>#REF!</v>
      </c>
      <c r="AF31" s="97" t="e">
        <f t="shared" si="15"/>
        <v>#REF!</v>
      </c>
      <c r="AG31" s="3" t="e">
        <f t="shared" si="20"/>
        <v>#REF!</v>
      </c>
      <c r="AH31" s="16" t="e">
        <f t="shared" si="16"/>
        <v>#REF!</v>
      </c>
      <c r="AI31" s="16">
        <f t="shared" si="7"/>
        <v>870</v>
      </c>
      <c r="AK31" s="3">
        <f t="shared" si="17"/>
        <v>610</v>
      </c>
      <c r="AL31" s="19">
        <f t="shared" si="18"/>
        <v>609</v>
      </c>
    </row>
    <row r="32" spans="1:38" ht="13.5" hidden="1" outlineLevel="1" x14ac:dyDescent="0.15">
      <c r="A32" s="26">
        <v>1046</v>
      </c>
      <c r="B32" s="20" t="s">
        <v>8</v>
      </c>
      <c r="C32" s="16">
        <v>240</v>
      </c>
      <c r="D32" s="3">
        <v>20</v>
      </c>
      <c r="E32" s="3"/>
      <c r="F32" s="102"/>
      <c r="G32" s="104">
        <v>102</v>
      </c>
      <c r="H32" s="104" t="s">
        <v>435</v>
      </c>
      <c r="I32" s="21">
        <f t="shared" si="8"/>
        <v>17940</v>
      </c>
      <c r="J32" s="3">
        <v>25000</v>
      </c>
      <c r="K32" s="15">
        <v>0.15</v>
      </c>
      <c r="L32" s="15"/>
      <c r="M32" s="58"/>
      <c r="N32" s="58">
        <v>0.03</v>
      </c>
      <c r="O32" s="92">
        <f t="shared" si="9"/>
        <v>27.87068004459309</v>
      </c>
      <c r="P32" s="92" t="e">
        <f t="shared" si="0"/>
        <v>#REF!</v>
      </c>
      <c r="Q32" s="92" t="e">
        <f t="shared" si="1"/>
        <v>#REF!</v>
      </c>
      <c r="R32" s="92">
        <f t="shared" si="10"/>
        <v>0</v>
      </c>
      <c r="S32" s="92" t="e">
        <f t="shared" si="11"/>
        <v>#REF!</v>
      </c>
      <c r="T32" s="3" t="e">
        <f>#REF!</f>
        <v>#REF!</v>
      </c>
      <c r="U32" s="3" t="e">
        <f>#REF!*D32</f>
        <v>#REF!</v>
      </c>
      <c r="V32" s="3">
        <f t="shared" si="12"/>
        <v>14.399999999999999</v>
      </c>
      <c r="W32" s="37" t="e">
        <f t="shared" si="13"/>
        <v>#REF!</v>
      </c>
      <c r="X32" s="60" t="e">
        <f>#REF!</f>
        <v>#REF!</v>
      </c>
      <c r="Y32" s="37" t="e">
        <f t="shared" si="2"/>
        <v>#REF!</v>
      </c>
      <c r="Z32" s="16" t="e">
        <f t="shared" si="3"/>
        <v>#REF!</v>
      </c>
      <c r="AA32" s="36" t="e">
        <f t="shared" si="4"/>
        <v>#REF!</v>
      </c>
      <c r="AC32" s="16" t="e">
        <f t="shared" si="14"/>
        <v>#REF!</v>
      </c>
      <c r="AD32" s="3" t="e">
        <f t="shared" si="5"/>
        <v>#REF!</v>
      </c>
      <c r="AE32" s="97" t="e">
        <f t="shared" si="5"/>
        <v>#REF!</v>
      </c>
      <c r="AF32" s="97" t="e">
        <f t="shared" si="15"/>
        <v>#REF!</v>
      </c>
      <c r="AG32" s="3" t="e">
        <f t="shared" si="20"/>
        <v>#REF!</v>
      </c>
      <c r="AH32" s="16" t="e">
        <f t="shared" si="16"/>
        <v>#REF!</v>
      </c>
      <c r="AI32" s="16">
        <f t="shared" si="7"/>
        <v>240</v>
      </c>
      <c r="AK32" s="3">
        <f t="shared" si="17"/>
        <v>170</v>
      </c>
      <c r="AL32" s="19">
        <f t="shared" si="18"/>
        <v>168</v>
      </c>
    </row>
    <row r="33" spans="1:95" ht="25.5" hidden="1" outlineLevel="1" x14ac:dyDescent="0.15">
      <c r="A33" s="26">
        <v>1047</v>
      </c>
      <c r="B33" s="20" t="s">
        <v>131</v>
      </c>
      <c r="C33" s="16">
        <v>600</v>
      </c>
      <c r="D33" s="3">
        <v>40</v>
      </c>
      <c r="E33" s="3"/>
      <c r="F33" s="102"/>
      <c r="G33" s="104">
        <v>102</v>
      </c>
      <c r="H33" s="104" t="s">
        <v>435</v>
      </c>
      <c r="I33" s="21">
        <f t="shared" si="8"/>
        <v>17940</v>
      </c>
      <c r="J33" s="3">
        <v>25000</v>
      </c>
      <c r="K33" s="15">
        <v>0.15</v>
      </c>
      <c r="L33" s="15"/>
      <c r="M33" s="58"/>
      <c r="N33" s="58">
        <v>0.03</v>
      </c>
      <c r="O33" s="92">
        <f t="shared" si="9"/>
        <v>55.74136008918618</v>
      </c>
      <c r="P33" s="92" t="e">
        <f t="shared" si="0"/>
        <v>#REF!</v>
      </c>
      <c r="Q33" s="92" t="e">
        <f t="shared" si="1"/>
        <v>#REF!</v>
      </c>
      <c r="R33" s="92">
        <f t="shared" si="10"/>
        <v>0</v>
      </c>
      <c r="S33" s="92" t="e">
        <f t="shared" si="11"/>
        <v>#REF!</v>
      </c>
      <c r="T33" s="3" t="e">
        <f>#REF!</f>
        <v>#REF!</v>
      </c>
      <c r="U33" s="3" t="e">
        <f>#REF!*D33</f>
        <v>#REF!</v>
      </c>
      <c r="V33" s="3">
        <f t="shared" si="12"/>
        <v>36</v>
      </c>
      <c r="W33" s="37" t="e">
        <f t="shared" si="13"/>
        <v>#REF!</v>
      </c>
      <c r="X33" s="60" t="e">
        <f>#REF!</f>
        <v>#REF!</v>
      </c>
      <c r="Y33" s="37" t="e">
        <f t="shared" ref="Y33:Y35" si="23">21000/I33*D33*X33</f>
        <v>#REF!</v>
      </c>
      <c r="Z33" s="16" t="e">
        <f t="shared" si="3"/>
        <v>#REF!</v>
      </c>
      <c r="AA33" s="36" t="e">
        <f t="shared" si="4"/>
        <v>#REF!</v>
      </c>
      <c r="AC33" s="16" t="e">
        <f t="shared" si="14"/>
        <v>#REF!</v>
      </c>
      <c r="AD33" s="3" t="e">
        <f t="shared" si="5"/>
        <v>#REF!</v>
      </c>
      <c r="AE33" s="97" t="e">
        <f t="shared" si="5"/>
        <v>#REF!</v>
      </c>
      <c r="AF33" s="97" t="e">
        <f t="shared" si="15"/>
        <v>#REF!</v>
      </c>
      <c r="AG33" s="3" t="e">
        <f t="shared" si="20"/>
        <v>#REF!</v>
      </c>
      <c r="AH33" s="16" t="e">
        <f t="shared" si="16"/>
        <v>#REF!</v>
      </c>
      <c r="AI33" s="16">
        <f t="shared" si="7"/>
        <v>600</v>
      </c>
      <c r="AK33" s="3">
        <f t="shared" si="17"/>
        <v>420</v>
      </c>
      <c r="AL33" s="19">
        <f t="shared" si="18"/>
        <v>420</v>
      </c>
    </row>
    <row r="34" spans="1:95" ht="13.5" hidden="1" outlineLevel="1" x14ac:dyDescent="0.15">
      <c r="A34" s="26" t="s">
        <v>9</v>
      </c>
      <c r="B34" s="20" t="s">
        <v>171</v>
      </c>
      <c r="C34" s="16">
        <v>420</v>
      </c>
      <c r="D34" s="3">
        <v>15</v>
      </c>
      <c r="E34" s="3"/>
      <c r="F34" s="102"/>
      <c r="G34" s="104">
        <v>102</v>
      </c>
      <c r="H34" s="104" t="s">
        <v>435</v>
      </c>
      <c r="I34" s="21">
        <f t="shared" si="8"/>
        <v>17940</v>
      </c>
      <c r="J34" s="3">
        <v>25000</v>
      </c>
      <c r="K34" s="15">
        <v>0.15</v>
      </c>
      <c r="L34" s="15"/>
      <c r="M34" s="58"/>
      <c r="N34" s="58">
        <v>0.03</v>
      </c>
      <c r="O34" s="92">
        <f t="shared" si="9"/>
        <v>20.903010033444819</v>
      </c>
      <c r="P34" s="92" t="e">
        <f t="shared" si="0"/>
        <v>#REF!</v>
      </c>
      <c r="Q34" s="92" t="e">
        <f t="shared" si="1"/>
        <v>#REF!</v>
      </c>
      <c r="R34" s="92">
        <f t="shared" si="10"/>
        <v>0</v>
      </c>
      <c r="S34" s="92" t="e">
        <f t="shared" si="11"/>
        <v>#REF!</v>
      </c>
      <c r="T34" s="3" t="e">
        <f>#REF!</f>
        <v>#REF!</v>
      </c>
      <c r="U34" s="3" t="e">
        <f>#REF!*D34</f>
        <v>#REF!</v>
      </c>
      <c r="V34" s="3">
        <f t="shared" si="12"/>
        <v>25.2</v>
      </c>
      <c r="W34" s="37" t="e">
        <f t="shared" si="13"/>
        <v>#REF!</v>
      </c>
      <c r="X34" s="60" t="e">
        <f>#REF!</f>
        <v>#REF!</v>
      </c>
      <c r="Y34" s="37" t="e">
        <f t="shared" si="23"/>
        <v>#REF!</v>
      </c>
      <c r="Z34" s="16" t="e">
        <f t="shared" si="3"/>
        <v>#REF!</v>
      </c>
      <c r="AA34" s="36" t="e">
        <f t="shared" si="4"/>
        <v>#REF!</v>
      </c>
      <c r="AC34" s="16" t="e">
        <f t="shared" si="14"/>
        <v>#REF!</v>
      </c>
      <c r="AD34" s="3" t="e">
        <f t="shared" si="5"/>
        <v>#REF!</v>
      </c>
      <c r="AE34" s="97" t="e">
        <f t="shared" si="5"/>
        <v>#REF!</v>
      </c>
      <c r="AF34" s="97" t="e">
        <f t="shared" si="15"/>
        <v>#REF!</v>
      </c>
      <c r="AG34" s="3" t="e">
        <f t="shared" si="20"/>
        <v>#REF!</v>
      </c>
      <c r="AH34" s="16" t="e">
        <f t="shared" si="16"/>
        <v>#REF!</v>
      </c>
      <c r="AI34" s="16">
        <f t="shared" si="7"/>
        <v>420</v>
      </c>
      <c r="AK34" s="3">
        <f t="shared" si="17"/>
        <v>295</v>
      </c>
      <c r="AL34" s="19">
        <f t="shared" si="18"/>
        <v>294</v>
      </c>
    </row>
    <row r="35" spans="1:95" ht="13.5" hidden="1" outlineLevel="1" x14ac:dyDescent="0.15">
      <c r="A35" s="26">
        <v>10071</v>
      </c>
      <c r="B35" s="20" t="s">
        <v>173</v>
      </c>
      <c r="C35" s="16">
        <v>1000</v>
      </c>
      <c r="D35" s="3">
        <v>40</v>
      </c>
      <c r="E35" s="3"/>
      <c r="F35" s="102"/>
      <c r="G35" s="104" t="s">
        <v>754</v>
      </c>
      <c r="H35" s="104" t="s">
        <v>437</v>
      </c>
      <c r="I35" s="21">
        <f t="shared" si="8"/>
        <v>17940</v>
      </c>
      <c r="J35" s="3">
        <v>0</v>
      </c>
      <c r="K35" s="15">
        <v>0.15</v>
      </c>
      <c r="L35" s="15">
        <v>0.4</v>
      </c>
      <c r="M35" s="58"/>
      <c r="N35" s="58">
        <v>0.03</v>
      </c>
      <c r="O35" s="92">
        <f t="shared" si="9"/>
        <v>0</v>
      </c>
      <c r="P35" s="92" t="e">
        <f t="shared" si="0"/>
        <v>#REF!</v>
      </c>
      <c r="Q35" s="92" t="e">
        <f t="shared" si="1"/>
        <v>#REF!</v>
      </c>
      <c r="R35" s="92">
        <f t="shared" si="10"/>
        <v>0</v>
      </c>
      <c r="S35" s="92" t="e">
        <f t="shared" si="11"/>
        <v>#REF!</v>
      </c>
      <c r="T35" s="3" t="e">
        <f>#REF!</f>
        <v>#REF!</v>
      </c>
      <c r="U35" s="3" t="e">
        <f>#REF!*D35</f>
        <v>#REF!</v>
      </c>
      <c r="V35" s="3">
        <f t="shared" si="12"/>
        <v>60</v>
      </c>
      <c r="W35" s="37" t="e">
        <f t="shared" si="13"/>
        <v>#REF!</v>
      </c>
      <c r="X35" s="60" t="e">
        <f>#REF!</f>
        <v>#REF!</v>
      </c>
      <c r="Y35" s="37" t="e">
        <f t="shared" si="23"/>
        <v>#REF!</v>
      </c>
      <c r="Z35" s="16" t="e">
        <f t="shared" si="3"/>
        <v>#REF!</v>
      </c>
      <c r="AA35" s="36" t="e">
        <f t="shared" si="4"/>
        <v>#REF!</v>
      </c>
      <c r="AC35" s="16" t="e">
        <f t="shared" si="14"/>
        <v>#REF!</v>
      </c>
      <c r="AD35" s="3" t="e">
        <f t="shared" si="5"/>
        <v>#REF!</v>
      </c>
      <c r="AE35" s="97" t="e">
        <f t="shared" si="5"/>
        <v>#REF!</v>
      </c>
      <c r="AF35" s="97" t="e">
        <f t="shared" si="15"/>
        <v>#REF!</v>
      </c>
      <c r="AG35" s="3" t="e">
        <f t="shared" si="20"/>
        <v>#REF!</v>
      </c>
      <c r="AH35" s="16" t="e">
        <f t="shared" si="16"/>
        <v>#REF!</v>
      </c>
      <c r="AI35" s="16">
        <f t="shared" si="7"/>
        <v>1000</v>
      </c>
      <c r="AK35" s="3">
        <f t="shared" si="17"/>
        <v>700</v>
      </c>
      <c r="AL35" s="19">
        <f t="shared" si="18"/>
        <v>700</v>
      </c>
    </row>
    <row r="36" spans="1:95" ht="25.5" hidden="1" outlineLevel="1" x14ac:dyDescent="0.15">
      <c r="A36" s="26">
        <v>1090</v>
      </c>
      <c r="B36" s="20" t="s">
        <v>595</v>
      </c>
      <c r="C36" s="16">
        <v>1500</v>
      </c>
      <c r="D36" s="3">
        <v>30</v>
      </c>
      <c r="E36" s="3"/>
      <c r="F36" s="103"/>
      <c r="G36" s="104">
        <v>102</v>
      </c>
      <c r="H36" s="104" t="s">
        <v>435</v>
      </c>
      <c r="I36" s="21">
        <f t="shared" si="8"/>
        <v>17940</v>
      </c>
      <c r="J36" s="3"/>
      <c r="K36" s="15">
        <v>0.15</v>
      </c>
      <c r="L36" s="15"/>
      <c r="M36" s="58"/>
      <c r="N36" s="58">
        <v>0.03</v>
      </c>
      <c r="O36" s="92">
        <f t="shared" si="9"/>
        <v>0</v>
      </c>
      <c r="P36" s="92" t="e">
        <f t="shared" si="0"/>
        <v>#REF!</v>
      </c>
      <c r="Q36" s="92" t="e">
        <f t="shared" si="1"/>
        <v>#REF!</v>
      </c>
      <c r="R36" s="92">
        <f t="shared" si="10"/>
        <v>0</v>
      </c>
      <c r="S36" s="92" t="e">
        <f t="shared" si="11"/>
        <v>#REF!</v>
      </c>
      <c r="T36" s="3" t="e">
        <f>#REF!</f>
        <v>#REF!</v>
      </c>
      <c r="U36" s="3" t="e">
        <f>#REF!*D36</f>
        <v>#REF!</v>
      </c>
      <c r="V36" s="3">
        <f t="shared" si="12"/>
        <v>90</v>
      </c>
      <c r="W36" s="37" t="e">
        <f t="shared" si="13"/>
        <v>#REF!</v>
      </c>
      <c r="X36" s="60" t="e">
        <f>#REF!</f>
        <v>#REF!</v>
      </c>
      <c r="Y36" s="37" t="e">
        <f t="shared" si="2"/>
        <v>#REF!</v>
      </c>
      <c r="Z36" s="16" t="e">
        <f t="shared" si="3"/>
        <v>#REF!</v>
      </c>
      <c r="AA36" s="36" t="e">
        <f t="shared" si="4"/>
        <v>#REF!</v>
      </c>
      <c r="AC36" s="16" t="e">
        <f t="shared" si="14"/>
        <v>#REF!</v>
      </c>
      <c r="AD36" s="3" t="e">
        <f t="shared" si="5"/>
        <v>#REF!</v>
      </c>
      <c r="AE36" s="97" t="e">
        <f t="shared" si="5"/>
        <v>#REF!</v>
      </c>
      <c r="AF36" s="97" t="e">
        <f t="shared" si="15"/>
        <v>#REF!</v>
      </c>
      <c r="AG36" s="3" t="e">
        <f t="shared" si="20"/>
        <v>#REF!</v>
      </c>
      <c r="AH36" s="16" t="e">
        <f t="shared" si="16"/>
        <v>#REF!</v>
      </c>
      <c r="AI36" s="16">
        <f t="shared" si="7"/>
        <v>1500</v>
      </c>
      <c r="AK36" s="3">
        <f t="shared" si="17"/>
        <v>1050</v>
      </c>
      <c r="AL36" s="19">
        <f t="shared" si="18"/>
        <v>1050</v>
      </c>
    </row>
    <row r="37" spans="1:95" ht="13.5" hidden="1" outlineLevel="1" x14ac:dyDescent="0.15">
      <c r="A37" s="26">
        <v>1091</v>
      </c>
      <c r="B37" s="20" t="s">
        <v>778</v>
      </c>
      <c r="C37" s="16">
        <v>650</v>
      </c>
      <c r="D37" s="3">
        <v>30</v>
      </c>
      <c r="E37" s="3"/>
      <c r="F37" s="103"/>
      <c r="G37" s="104" t="s">
        <v>369</v>
      </c>
      <c r="H37" s="104" t="s">
        <v>435</v>
      </c>
      <c r="I37" s="21">
        <f t="shared" si="8"/>
        <v>17940</v>
      </c>
      <c r="J37" s="3">
        <v>25000</v>
      </c>
      <c r="K37" s="15">
        <v>0.15</v>
      </c>
      <c r="L37" s="15"/>
      <c r="M37" s="58"/>
      <c r="N37" s="58">
        <v>0.03</v>
      </c>
      <c r="O37" s="92">
        <f t="shared" si="9"/>
        <v>41.806020066889637</v>
      </c>
      <c r="P37" s="92" t="e">
        <f t="shared" si="0"/>
        <v>#REF!</v>
      </c>
      <c r="Q37" s="92" t="e">
        <f t="shared" si="1"/>
        <v>#REF!</v>
      </c>
      <c r="R37" s="92">
        <f t="shared" si="10"/>
        <v>0</v>
      </c>
      <c r="S37" s="92" t="e">
        <f t="shared" si="11"/>
        <v>#REF!</v>
      </c>
      <c r="T37" s="3" t="e">
        <f>#REF!</f>
        <v>#REF!</v>
      </c>
      <c r="U37" s="3" t="e">
        <f>#REF!*D37</f>
        <v>#REF!</v>
      </c>
      <c r="V37" s="3">
        <f t="shared" si="12"/>
        <v>39</v>
      </c>
      <c r="W37" s="37" t="e">
        <f t="shared" si="13"/>
        <v>#REF!</v>
      </c>
      <c r="X37" s="60" t="e">
        <f>#REF!</f>
        <v>#REF!</v>
      </c>
      <c r="Y37" s="37" t="e">
        <f t="shared" si="2"/>
        <v>#REF!</v>
      </c>
      <c r="Z37" s="16" t="e">
        <f t="shared" si="3"/>
        <v>#REF!</v>
      </c>
      <c r="AA37" s="36" t="e">
        <f t="shared" si="4"/>
        <v>#REF!</v>
      </c>
      <c r="AC37" s="16" t="e">
        <f t="shared" si="14"/>
        <v>#REF!</v>
      </c>
      <c r="AD37" s="3" t="e">
        <f t="shared" si="5"/>
        <v>#REF!</v>
      </c>
      <c r="AE37" s="97" t="e">
        <f t="shared" si="5"/>
        <v>#REF!</v>
      </c>
      <c r="AF37" s="97" t="e">
        <f t="shared" si="15"/>
        <v>#REF!</v>
      </c>
      <c r="AG37" s="3" t="e">
        <f t="shared" si="20"/>
        <v>#REF!</v>
      </c>
      <c r="AH37" s="16" t="e">
        <f t="shared" si="16"/>
        <v>#REF!</v>
      </c>
      <c r="AI37" s="16">
        <f t="shared" si="7"/>
        <v>650</v>
      </c>
      <c r="AK37" s="3">
        <f t="shared" si="17"/>
        <v>455</v>
      </c>
      <c r="AL37" s="19">
        <f t="shared" si="18"/>
        <v>454.99999999999994</v>
      </c>
    </row>
    <row r="38" spans="1:95" ht="13.5" hidden="1" outlineLevel="1" x14ac:dyDescent="0.15">
      <c r="A38" s="26" t="s">
        <v>206</v>
      </c>
      <c r="B38" s="20" t="s">
        <v>207</v>
      </c>
      <c r="C38" s="16">
        <v>150</v>
      </c>
      <c r="D38" s="3">
        <v>10</v>
      </c>
      <c r="E38" s="3"/>
      <c r="F38" s="103"/>
      <c r="G38" s="104">
        <v>102</v>
      </c>
      <c r="H38" s="104" t="s">
        <v>435</v>
      </c>
      <c r="I38" s="21">
        <f t="shared" si="8"/>
        <v>17940</v>
      </c>
      <c r="J38" s="3">
        <v>25000</v>
      </c>
      <c r="K38" s="15">
        <v>0.15</v>
      </c>
      <c r="L38" s="15"/>
      <c r="M38" s="58"/>
      <c r="N38" s="58">
        <v>0.03</v>
      </c>
      <c r="O38" s="92">
        <f t="shared" si="9"/>
        <v>13.935340022296545</v>
      </c>
      <c r="P38" s="92" t="e">
        <f t="shared" si="0"/>
        <v>#REF!</v>
      </c>
      <c r="Q38" s="92" t="e">
        <f t="shared" si="1"/>
        <v>#REF!</v>
      </c>
      <c r="R38" s="92">
        <f t="shared" si="10"/>
        <v>0</v>
      </c>
      <c r="S38" s="92" t="e">
        <f t="shared" si="11"/>
        <v>#REF!</v>
      </c>
      <c r="T38" s="3" t="e">
        <f>#REF!</f>
        <v>#REF!</v>
      </c>
      <c r="U38" s="3" t="e">
        <f>#REF!*D38</f>
        <v>#REF!</v>
      </c>
      <c r="V38" s="3">
        <f t="shared" si="12"/>
        <v>9</v>
      </c>
      <c r="W38" s="37" t="e">
        <f t="shared" si="13"/>
        <v>#REF!</v>
      </c>
      <c r="X38" s="60" t="e">
        <f>#REF!</f>
        <v>#REF!</v>
      </c>
      <c r="Y38" s="37" t="e">
        <f t="shared" si="2"/>
        <v>#REF!</v>
      </c>
      <c r="Z38" s="16" t="e">
        <f t="shared" si="3"/>
        <v>#REF!</v>
      </c>
      <c r="AA38" s="36" t="e">
        <f t="shared" si="4"/>
        <v>#REF!</v>
      </c>
      <c r="AC38" s="16" t="e">
        <f t="shared" si="14"/>
        <v>#REF!</v>
      </c>
      <c r="AD38" s="3" t="e">
        <f t="shared" si="5"/>
        <v>#REF!</v>
      </c>
      <c r="AE38" s="97" t="e">
        <f t="shared" si="5"/>
        <v>#REF!</v>
      </c>
      <c r="AF38" s="97" t="e">
        <f t="shared" si="15"/>
        <v>#REF!</v>
      </c>
      <c r="AG38" s="3" t="e">
        <f t="shared" si="20"/>
        <v>#REF!</v>
      </c>
      <c r="AH38" s="16" t="e">
        <f t="shared" si="16"/>
        <v>#REF!</v>
      </c>
      <c r="AI38" s="16">
        <f t="shared" si="7"/>
        <v>150</v>
      </c>
      <c r="AK38" s="3">
        <f t="shared" si="17"/>
        <v>105</v>
      </c>
      <c r="AL38" s="19">
        <f t="shared" si="18"/>
        <v>105</v>
      </c>
    </row>
    <row r="39" spans="1:95" ht="13.5" hidden="1" outlineLevel="1" x14ac:dyDescent="0.15">
      <c r="A39" s="26">
        <v>10073</v>
      </c>
      <c r="B39" s="20" t="s">
        <v>288</v>
      </c>
      <c r="C39" s="16">
        <v>2170</v>
      </c>
      <c r="D39" s="3">
        <v>40</v>
      </c>
      <c r="E39" s="3"/>
      <c r="F39" s="103"/>
      <c r="G39" s="104">
        <v>106</v>
      </c>
      <c r="H39" s="104" t="s">
        <v>287</v>
      </c>
      <c r="I39" s="21">
        <f t="shared" si="8"/>
        <v>17940</v>
      </c>
      <c r="J39" s="3">
        <v>0</v>
      </c>
      <c r="K39" s="15">
        <v>0.15</v>
      </c>
      <c r="L39" s="15">
        <v>0.4</v>
      </c>
      <c r="M39" s="58"/>
      <c r="N39" s="58">
        <v>0.03</v>
      </c>
      <c r="O39" s="92">
        <f t="shared" si="9"/>
        <v>0</v>
      </c>
      <c r="P39" s="92" t="e">
        <f t="shared" si="0"/>
        <v>#REF!</v>
      </c>
      <c r="Q39" s="92" t="e">
        <f t="shared" si="1"/>
        <v>#REF!</v>
      </c>
      <c r="R39" s="92">
        <f t="shared" si="10"/>
        <v>0</v>
      </c>
      <c r="S39" s="92" t="e">
        <f t="shared" si="11"/>
        <v>#REF!</v>
      </c>
      <c r="T39" s="3" t="e">
        <f>#REF!</f>
        <v>#REF!</v>
      </c>
      <c r="U39" s="3" t="e">
        <f>#REF!*D39</f>
        <v>#REF!</v>
      </c>
      <c r="V39" s="3">
        <f t="shared" si="12"/>
        <v>130.19999999999999</v>
      </c>
      <c r="W39" s="37" t="e">
        <f t="shared" si="13"/>
        <v>#REF!</v>
      </c>
      <c r="X39" s="60" t="e">
        <f>#REF!</f>
        <v>#REF!</v>
      </c>
      <c r="Y39" s="37" t="e">
        <f t="shared" ref="Y39:Y40" si="24">21000/I39*D39*X39</f>
        <v>#REF!</v>
      </c>
      <c r="Z39" s="16" t="e">
        <f t="shared" si="3"/>
        <v>#REF!</v>
      </c>
      <c r="AA39" s="36" t="e">
        <f t="shared" si="4"/>
        <v>#REF!</v>
      </c>
      <c r="AC39" s="16" t="e">
        <f t="shared" si="14"/>
        <v>#REF!</v>
      </c>
      <c r="AD39" s="3" t="e">
        <f t="shared" si="5"/>
        <v>#REF!</v>
      </c>
      <c r="AE39" s="97" t="e">
        <f t="shared" si="5"/>
        <v>#REF!</v>
      </c>
      <c r="AF39" s="97" t="e">
        <f t="shared" si="15"/>
        <v>#REF!</v>
      </c>
      <c r="AG39" s="3" t="e">
        <f t="shared" si="20"/>
        <v>#REF!</v>
      </c>
      <c r="AH39" s="16" t="e">
        <f t="shared" si="16"/>
        <v>#REF!</v>
      </c>
      <c r="AI39" s="16">
        <f t="shared" si="7"/>
        <v>2170</v>
      </c>
      <c r="AK39" s="3">
        <f t="shared" si="17"/>
        <v>1520</v>
      </c>
      <c r="AL39" s="19">
        <f t="shared" si="18"/>
        <v>1519</v>
      </c>
    </row>
    <row r="40" spans="1:95" ht="25.5" hidden="1" outlineLevel="1" collapsed="1" x14ac:dyDescent="0.15">
      <c r="A40" s="26">
        <v>1093</v>
      </c>
      <c r="B40" s="20" t="s">
        <v>512</v>
      </c>
      <c r="C40" s="61">
        <v>1180</v>
      </c>
      <c r="D40" s="3">
        <v>20</v>
      </c>
      <c r="E40" s="3"/>
      <c r="F40" s="130"/>
      <c r="G40" s="104" t="s">
        <v>390</v>
      </c>
      <c r="H40" s="104" t="s">
        <v>287</v>
      </c>
      <c r="I40" s="21">
        <f t="shared" si="8"/>
        <v>17940</v>
      </c>
      <c r="J40" s="3">
        <v>0</v>
      </c>
      <c r="K40" s="15"/>
      <c r="L40" s="15">
        <v>0.4</v>
      </c>
      <c r="M40" s="58"/>
      <c r="N40" s="58">
        <v>0.03</v>
      </c>
      <c r="O40" s="92">
        <f t="shared" si="9"/>
        <v>0</v>
      </c>
      <c r="P40" s="92" t="e">
        <f t="shared" si="0"/>
        <v>#REF!</v>
      </c>
      <c r="Q40" s="92" t="e">
        <f t="shared" si="1"/>
        <v>#REF!</v>
      </c>
      <c r="R40" s="92">
        <f t="shared" si="10"/>
        <v>0</v>
      </c>
      <c r="S40" s="92" t="e">
        <f t="shared" si="11"/>
        <v>#REF!</v>
      </c>
      <c r="T40" s="3" t="e">
        <f>#REF!</f>
        <v>#REF!</v>
      </c>
      <c r="U40" s="3" t="e">
        <f>#REF!*D40</f>
        <v>#REF!</v>
      </c>
      <c r="V40" s="3">
        <f t="shared" si="12"/>
        <v>70.8</v>
      </c>
      <c r="W40" s="37" t="e">
        <f t="shared" si="13"/>
        <v>#REF!</v>
      </c>
      <c r="X40" s="60" t="e">
        <f>#REF!</f>
        <v>#REF!</v>
      </c>
      <c r="Y40" s="37" t="e">
        <f t="shared" si="24"/>
        <v>#REF!</v>
      </c>
      <c r="Z40" s="16" t="e">
        <f t="shared" si="3"/>
        <v>#REF!</v>
      </c>
      <c r="AA40" s="36" t="e">
        <f t="shared" si="4"/>
        <v>#REF!</v>
      </c>
      <c r="AC40" s="16" t="e">
        <f t="shared" si="14"/>
        <v>#REF!</v>
      </c>
      <c r="AD40" s="3" t="e">
        <f t="shared" si="5"/>
        <v>#REF!</v>
      </c>
      <c r="AE40" s="97" t="e">
        <f t="shared" si="5"/>
        <v>#REF!</v>
      </c>
      <c r="AF40" s="97" t="e">
        <f t="shared" si="15"/>
        <v>#REF!</v>
      </c>
      <c r="AG40" s="3" t="e">
        <f t="shared" si="20"/>
        <v>#REF!</v>
      </c>
      <c r="AH40" s="16" t="e">
        <f t="shared" si="16"/>
        <v>#REF!</v>
      </c>
      <c r="AI40" s="16">
        <f t="shared" si="7"/>
        <v>1180</v>
      </c>
      <c r="AK40" s="3">
        <f t="shared" si="17"/>
        <v>830</v>
      </c>
      <c r="AL40" s="19">
        <f t="shared" si="18"/>
        <v>826</v>
      </c>
    </row>
    <row r="41" spans="1:95" ht="13.5" hidden="1" outlineLevel="1" x14ac:dyDescent="0.15">
      <c r="A41" s="26">
        <v>10074</v>
      </c>
      <c r="B41" s="32" t="s">
        <v>316</v>
      </c>
      <c r="C41" s="16">
        <v>1850</v>
      </c>
      <c r="D41" s="3">
        <v>45</v>
      </c>
      <c r="E41" s="3"/>
      <c r="F41" s="103"/>
      <c r="G41" s="104">
        <v>110</v>
      </c>
      <c r="H41" s="104" t="s">
        <v>321</v>
      </c>
      <c r="I41" s="21">
        <f t="shared" si="8"/>
        <v>17940</v>
      </c>
      <c r="J41" s="3">
        <v>21000</v>
      </c>
      <c r="K41" s="15">
        <v>0.15</v>
      </c>
      <c r="L41" s="15">
        <v>0.2</v>
      </c>
      <c r="M41" s="58"/>
      <c r="N41" s="58">
        <v>0.03</v>
      </c>
      <c r="O41" s="92">
        <f t="shared" si="9"/>
        <v>52.675585284280942</v>
      </c>
      <c r="P41" s="92" t="e">
        <f t="shared" si="0"/>
        <v>#REF!</v>
      </c>
      <c r="Q41" s="92" t="e">
        <f t="shared" si="1"/>
        <v>#REF!</v>
      </c>
      <c r="R41" s="92">
        <f t="shared" si="10"/>
        <v>0</v>
      </c>
      <c r="S41" s="92" t="e">
        <f t="shared" si="11"/>
        <v>#REF!</v>
      </c>
      <c r="T41" s="3" t="e">
        <f>#REF!</f>
        <v>#REF!</v>
      </c>
      <c r="U41" s="3" t="e">
        <f>#REF!*D41</f>
        <v>#REF!</v>
      </c>
      <c r="V41" s="3">
        <f t="shared" si="12"/>
        <v>111</v>
      </c>
      <c r="W41" s="37" t="e">
        <f t="shared" si="13"/>
        <v>#REF!</v>
      </c>
      <c r="X41" s="60" t="e">
        <f>#REF!</f>
        <v>#REF!</v>
      </c>
      <c r="Y41" s="37" t="e">
        <f t="shared" si="2"/>
        <v>#REF!</v>
      </c>
      <c r="Z41" s="16" t="e">
        <f t="shared" si="3"/>
        <v>#REF!</v>
      </c>
      <c r="AA41" s="36" t="e">
        <f t="shared" si="4"/>
        <v>#REF!</v>
      </c>
      <c r="AC41" s="16" t="e">
        <f t="shared" si="14"/>
        <v>#REF!</v>
      </c>
      <c r="AD41" s="3" t="e">
        <f t="shared" si="5"/>
        <v>#REF!</v>
      </c>
      <c r="AE41" s="97" t="e">
        <f t="shared" si="5"/>
        <v>#REF!</v>
      </c>
      <c r="AF41" s="97" t="e">
        <f t="shared" si="15"/>
        <v>#REF!</v>
      </c>
      <c r="AG41" s="3" t="e">
        <f t="shared" si="20"/>
        <v>#REF!</v>
      </c>
      <c r="AH41" s="16" t="e">
        <f t="shared" si="16"/>
        <v>#REF!</v>
      </c>
      <c r="AI41" s="16">
        <f t="shared" si="7"/>
        <v>1850</v>
      </c>
      <c r="AK41" s="3">
        <f t="shared" si="17"/>
        <v>1295</v>
      </c>
      <c r="AL41" s="19">
        <f t="shared" si="18"/>
        <v>1295</v>
      </c>
    </row>
    <row r="42" spans="1:95" ht="13.5" hidden="1" outlineLevel="1" x14ac:dyDescent="0.15">
      <c r="A42" s="100">
        <v>10076</v>
      </c>
      <c r="B42" s="101" t="s">
        <v>805</v>
      </c>
      <c r="C42" s="102">
        <v>500</v>
      </c>
      <c r="D42" s="103">
        <v>20</v>
      </c>
      <c r="E42" s="103"/>
      <c r="F42" s="112"/>
      <c r="G42" s="104" t="s">
        <v>654</v>
      </c>
      <c r="H42" s="104" t="s">
        <v>785</v>
      </c>
      <c r="I42" s="21">
        <f t="shared" si="8"/>
        <v>17940</v>
      </c>
      <c r="J42" s="3">
        <v>0</v>
      </c>
      <c r="K42" s="15">
        <v>0.15</v>
      </c>
      <c r="L42" s="15">
        <v>0.4</v>
      </c>
      <c r="M42" s="58"/>
      <c r="N42" s="58">
        <v>0.03</v>
      </c>
      <c r="O42" s="92">
        <f t="shared" si="9"/>
        <v>0</v>
      </c>
      <c r="P42" s="92" t="e">
        <f t="shared" si="0"/>
        <v>#REF!</v>
      </c>
      <c r="Q42" s="92" t="e">
        <f t="shared" si="1"/>
        <v>#REF!</v>
      </c>
      <c r="R42" s="92">
        <f t="shared" si="10"/>
        <v>0</v>
      </c>
      <c r="S42" s="92" t="e">
        <f t="shared" si="11"/>
        <v>#REF!</v>
      </c>
      <c r="T42" s="3" t="e">
        <f>#REF!</f>
        <v>#REF!</v>
      </c>
      <c r="U42" s="3" t="e">
        <f>(#REF!+#REF!)*D42</f>
        <v>#REF!</v>
      </c>
      <c r="V42" s="3">
        <f t="shared" si="12"/>
        <v>30</v>
      </c>
      <c r="W42" s="37" t="e">
        <f t="shared" si="13"/>
        <v>#REF!</v>
      </c>
      <c r="X42" s="60" t="e">
        <f>#REF!</f>
        <v>#REF!</v>
      </c>
      <c r="Y42" s="117" t="e">
        <f t="shared" si="2"/>
        <v>#REF!</v>
      </c>
      <c r="Z42" s="16" t="e">
        <f t="shared" si="3"/>
        <v>#REF!</v>
      </c>
      <c r="AA42" s="36" t="e">
        <f t="shared" si="4"/>
        <v>#REF!</v>
      </c>
      <c r="AC42" s="16" t="e">
        <f t="shared" si="14"/>
        <v>#REF!</v>
      </c>
      <c r="AD42" s="3" t="e">
        <f t="shared" si="5"/>
        <v>#REF!</v>
      </c>
      <c r="AE42" s="97" t="e">
        <f t="shared" si="5"/>
        <v>#REF!</v>
      </c>
      <c r="AF42" s="97" t="e">
        <f t="shared" si="15"/>
        <v>#REF!</v>
      </c>
      <c r="AG42" s="3" t="e">
        <f t="shared" si="20"/>
        <v>#REF!</v>
      </c>
      <c r="AH42" s="16" t="e">
        <f t="shared" si="16"/>
        <v>#REF!</v>
      </c>
      <c r="AI42" s="16">
        <f t="shared" si="7"/>
        <v>500</v>
      </c>
      <c r="AK42" s="3">
        <f t="shared" si="17"/>
        <v>350</v>
      </c>
      <c r="AL42" s="19">
        <f t="shared" si="18"/>
        <v>350</v>
      </c>
    </row>
    <row r="43" spans="1:95" ht="13.5" hidden="1" outlineLevel="1" x14ac:dyDescent="0.15">
      <c r="A43" s="100">
        <v>1115</v>
      </c>
      <c r="B43" s="101" t="s">
        <v>814</v>
      </c>
      <c r="C43" s="102">
        <v>1000</v>
      </c>
      <c r="D43" s="103">
        <v>30</v>
      </c>
      <c r="E43" s="103">
        <v>15</v>
      </c>
      <c r="F43" s="103" t="s">
        <v>806</v>
      </c>
      <c r="G43" s="104" t="s">
        <v>654</v>
      </c>
      <c r="H43" s="104" t="s">
        <v>785</v>
      </c>
      <c r="I43" s="21">
        <f t="shared" si="8"/>
        <v>17940</v>
      </c>
      <c r="J43" s="3">
        <v>0</v>
      </c>
      <c r="K43" s="15"/>
      <c r="L43" s="15">
        <v>0.4</v>
      </c>
      <c r="M43" s="58"/>
      <c r="N43" s="58">
        <v>0.03</v>
      </c>
      <c r="O43" s="92">
        <f t="shared" si="9"/>
        <v>0</v>
      </c>
      <c r="P43" s="92" t="e">
        <f t="shared" si="0"/>
        <v>#REF!</v>
      </c>
      <c r="Q43" s="92" t="e">
        <f t="shared" si="1"/>
        <v>#REF!</v>
      </c>
      <c r="R43" s="92">
        <f t="shared" si="10"/>
        <v>0</v>
      </c>
      <c r="S43" s="92" t="e">
        <f t="shared" si="11"/>
        <v>#REF!</v>
      </c>
      <c r="T43" s="3" t="e">
        <f>#REF!</f>
        <v>#REF!</v>
      </c>
      <c r="U43" s="3" t="e">
        <f>(#REF!+#REF!)*D43</f>
        <v>#REF!</v>
      </c>
      <c r="V43" s="3">
        <f t="shared" si="12"/>
        <v>60</v>
      </c>
      <c r="W43" s="37" t="e">
        <f t="shared" si="13"/>
        <v>#REF!</v>
      </c>
      <c r="X43" s="60" t="e">
        <f>#REF!</f>
        <v>#REF!</v>
      </c>
      <c r="Y43" s="117" t="e">
        <f t="shared" si="2"/>
        <v>#REF!</v>
      </c>
      <c r="Z43" s="16" t="e">
        <f t="shared" si="3"/>
        <v>#REF!</v>
      </c>
      <c r="AA43" s="36" t="e">
        <f t="shared" si="4"/>
        <v>#REF!</v>
      </c>
      <c r="AC43" s="16" t="e">
        <f t="shared" si="14"/>
        <v>#REF!</v>
      </c>
      <c r="AD43" s="3" t="e">
        <f t="shared" si="5"/>
        <v>#REF!</v>
      </c>
      <c r="AE43" s="97" t="e">
        <f t="shared" si="5"/>
        <v>#REF!</v>
      </c>
      <c r="AF43" s="97" t="e">
        <f t="shared" si="15"/>
        <v>#REF!</v>
      </c>
      <c r="AG43" s="3" t="e">
        <f t="shared" si="20"/>
        <v>#REF!</v>
      </c>
      <c r="AH43" s="16" t="e">
        <f t="shared" si="16"/>
        <v>#REF!</v>
      </c>
      <c r="AI43" s="16">
        <f t="shared" si="7"/>
        <v>1000</v>
      </c>
      <c r="AK43" s="3">
        <f t="shared" si="17"/>
        <v>700</v>
      </c>
      <c r="AL43" s="19">
        <f t="shared" si="18"/>
        <v>700</v>
      </c>
    </row>
    <row r="44" spans="1:95" s="107" customFormat="1" ht="13.5" hidden="1" outlineLevel="1" x14ac:dyDescent="0.15">
      <c r="A44" s="108">
        <v>21004</v>
      </c>
      <c r="B44" s="109" t="s">
        <v>787</v>
      </c>
      <c r="C44" s="102">
        <v>2100</v>
      </c>
      <c r="D44" s="103">
        <v>40</v>
      </c>
      <c r="E44" s="103">
        <v>15</v>
      </c>
      <c r="F44" s="103" t="s">
        <v>806</v>
      </c>
      <c r="G44" s="104" t="s">
        <v>654</v>
      </c>
      <c r="H44" s="104" t="s">
        <v>785</v>
      </c>
      <c r="I44" s="110">
        <f t="shared" ref="I44:I540" si="25">((247+52)*12*60)/12</f>
        <v>17940</v>
      </c>
      <c r="J44" s="3">
        <v>0</v>
      </c>
      <c r="K44" s="15">
        <v>0.15</v>
      </c>
      <c r="L44" s="15">
        <v>0.4</v>
      </c>
      <c r="M44" s="58"/>
      <c r="N44" s="58">
        <v>0.03</v>
      </c>
      <c r="O44" s="92">
        <f>J44/I44*D44</f>
        <v>0</v>
      </c>
      <c r="P44" s="92" t="e">
        <f t="shared" si="0"/>
        <v>#REF!</v>
      </c>
      <c r="Q44" s="92" t="e">
        <f t="shared" si="1"/>
        <v>#REF!</v>
      </c>
      <c r="R44" s="92">
        <f>(C44*M44)</f>
        <v>0</v>
      </c>
      <c r="S44" s="92" t="e">
        <f>(C44-T44-U44)*N44</f>
        <v>#REF!</v>
      </c>
      <c r="T44" s="3" t="e">
        <f>#REF!</f>
        <v>#REF!</v>
      </c>
      <c r="U44" s="3" t="e">
        <f>#REF!*D44</f>
        <v>#REF!</v>
      </c>
      <c r="V44" s="3">
        <f t="shared" si="12"/>
        <v>126</v>
      </c>
      <c r="W44" s="37" t="e">
        <f t="shared" si="13"/>
        <v>#REF!</v>
      </c>
      <c r="X44" s="60" t="e">
        <f>#REF!</f>
        <v>#REF!</v>
      </c>
      <c r="Y44" s="37" t="e">
        <f>21000/I44*D44*X44</f>
        <v>#REF!</v>
      </c>
      <c r="Z44" s="16" t="e">
        <f t="shared" si="3"/>
        <v>#REF!</v>
      </c>
      <c r="AA44" s="36" t="e">
        <f t="shared" si="4"/>
        <v>#REF!</v>
      </c>
      <c r="AB44" s="49"/>
      <c r="AC44" s="16" t="e">
        <f>AD44+AE44+AF44</f>
        <v>#REF!</v>
      </c>
      <c r="AD44" s="3" t="e">
        <f t="shared" ref="AD44:AE56" si="26">T44</f>
        <v>#REF!</v>
      </c>
      <c r="AE44" s="97" t="e">
        <f t="shared" si="26"/>
        <v>#REF!</v>
      </c>
      <c r="AF44" s="97" t="e">
        <f t="shared" si="15"/>
        <v>#REF!</v>
      </c>
      <c r="AG44" s="3" t="e">
        <f>AE44+AF44</f>
        <v>#REF!</v>
      </c>
      <c r="AH44" s="16" t="e">
        <f>AI44-AC44</f>
        <v>#REF!</v>
      </c>
      <c r="AI44" s="16">
        <f t="shared" si="7"/>
        <v>2100</v>
      </c>
      <c r="AJ44" s="106"/>
      <c r="AK44" s="3">
        <f t="shared" si="17"/>
        <v>1470</v>
      </c>
      <c r="AL44" s="19">
        <f t="shared" si="18"/>
        <v>1470</v>
      </c>
      <c r="AM44" s="174"/>
      <c r="AN44" s="174"/>
      <c r="AO44" s="106"/>
      <c r="AP44" s="106"/>
      <c r="AQ44" s="170"/>
      <c r="AR44" s="165"/>
      <c r="AS44" s="106"/>
      <c r="AT44" s="170"/>
      <c r="AU44" s="165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</row>
    <row r="45" spans="1:95" ht="13.5" hidden="1" outlineLevel="1" x14ac:dyDescent="0.15">
      <c r="A45" s="26">
        <v>1099</v>
      </c>
      <c r="B45" s="20" t="s">
        <v>469</v>
      </c>
      <c r="C45" s="16">
        <v>420</v>
      </c>
      <c r="D45" s="3">
        <v>20</v>
      </c>
      <c r="E45" s="3"/>
      <c r="F45" s="102"/>
      <c r="G45" s="104" t="s">
        <v>753</v>
      </c>
      <c r="H45" s="104" t="s">
        <v>773</v>
      </c>
      <c r="I45" s="21">
        <f t="shared" si="8"/>
        <v>17940</v>
      </c>
      <c r="J45" s="3">
        <v>18000</v>
      </c>
      <c r="K45" s="15">
        <v>0.15</v>
      </c>
      <c r="L45" s="15"/>
      <c r="M45" s="58"/>
      <c r="N45" s="58">
        <v>0.03</v>
      </c>
      <c r="O45" s="92">
        <f t="shared" si="9"/>
        <v>20.066889632107024</v>
      </c>
      <c r="P45" s="92" t="e">
        <f t="shared" si="0"/>
        <v>#REF!</v>
      </c>
      <c r="Q45" s="92" t="e">
        <f t="shared" si="1"/>
        <v>#REF!</v>
      </c>
      <c r="R45" s="92">
        <f t="shared" si="10"/>
        <v>0</v>
      </c>
      <c r="S45" s="92" t="e">
        <f t="shared" si="11"/>
        <v>#REF!</v>
      </c>
      <c r="T45" s="3" t="e">
        <f>#REF!</f>
        <v>#REF!</v>
      </c>
      <c r="U45" s="3" t="e">
        <f>#REF!*D45</f>
        <v>#REF!</v>
      </c>
      <c r="V45" s="3">
        <f t="shared" si="12"/>
        <v>25.2</v>
      </c>
      <c r="W45" s="37" t="e">
        <f t="shared" si="13"/>
        <v>#REF!</v>
      </c>
      <c r="X45" s="60" t="e">
        <f>#REF!</f>
        <v>#REF!</v>
      </c>
      <c r="Y45" s="37" t="e">
        <f t="shared" si="2"/>
        <v>#REF!</v>
      </c>
      <c r="Z45" s="16" t="e">
        <f t="shared" si="3"/>
        <v>#REF!</v>
      </c>
      <c r="AA45" s="36" t="e">
        <f t="shared" si="4"/>
        <v>#REF!</v>
      </c>
      <c r="AC45" s="16" t="e">
        <f t="shared" si="14"/>
        <v>#REF!</v>
      </c>
      <c r="AD45" s="3" t="e">
        <f t="shared" si="26"/>
        <v>#REF!</v>
      </c>
      <c r="AE45" s="97" t="e">
        <f t="shared" si="26"/>
        <v>#REF!</v>
      </c>
      <c r="AF45" s="97" t="e">
        <f t="shared" si="15"/>
        <v>#REF!</v>
      </c>
      <c r="AG45" s="3" t="e">
        <f t="shared" si="20"/>
        <v>#REF!</v>
      </c>
      <c r="AH45" s="16" t="e">
        <f t="shared" si="16"/>
        <v>#REF!</v>
      </c>
      <c r="AI45" s="16">
        <f t="shared" si="7"/>
        <v>420</v>
      </c>
      <c r="AK45" s="3">
        <f t="shared" si="17"/>
        <v>295</v>
      </c>
      <c r="AL45" s="19">
        <f t="shared" si="18"/>
        <v>294</v>
      </c>
    </row>
    <row r="46" spans="1:95" ht="13.5" hidden="1" outlineLevel="1" x14ac:dyDescent="0.15">
      <c r="A46" s="26">
        <v>1100</v>
      </c>
      <c r="B46" s="20" t="s">
        <v>655</v>
      </c>
      <c r="C46" s="16">
        <v>1000</v>
      </c>
      <c r="D46" s="3">
        <v>40</v>
      </c>
      <c r="E46" s="3"/>
      <c r="F46" s="129"/>
      <c r="G46" s="104">
        <v>102</v>
      </c>
      <c r="H46" s="104" t="s">
        <v>656</v>
      </c>
      <c r="I46" s="21">
        <f>((247+52)*12*60)/12</f>
        <v>17940</v>
      </c>
      <c r="J46" s="3">
        <v>20000</v>
      </c>
      <c r="K46" s="15">
        <v>0.15</v>
      </c>
      <c r="L46" s="15"/>
      <c r="M46" s="58"/>
      <c r="N46" s="58">
        <v>0.03</v>
      </c>
      <c r="O46" s="92">
        <f t="shared" si="9"/>
        <v>44.593088071348944</v>
      </c>
      <c r="P46" s="92" t="e">
        <f t="shared" si="0"/>
        <v>#REF!</v>
      </c>
      <c r="Q46" s="92" t="e">
        <f t="shared" si="1"/>
        <v>#REF!</v>
      </c>
      <c r="R46" s="92">
        <f t="shared" si="10"/>
        <v>0</v>
      </c>
      <c r="S46" s="92" t="e">
        <f t="shared" si="11"/>
        <v>#REF!</v>
      </c>
      <c r="T46" s="3" t="e">
        <f>#REF!</f>
        <v>#REF!</v>
      </c>
      <c r="U46" s="3" t="e">
        <f>#REF!*D46</f>
        <v>#REF!</v>
      </c>
      <c r="V46" s="3">
        <f t="shared" si="12"/>
        <v>60</v>
      </c>
      <c r="W46" s="37" t="e">
        <f t="shared" si="13"/>
        <v>#REF!</v>
      </c>
      <c r="X46" s="60" t="e">
        <f>#REF!</f>
        <v>#REF!</v>
      </c>
      <c r="Y46" s="37" t="e">
        <f t="shared" si="2"/>
        <v>#REF!</v>
      </c>
      <c r="Z46" s="16" t="e">
        <f t="shared" si="3"/>
        <v>#REF!</v>
      </c>
      <c r="AA46" s="36" t="e">
        <f t="shared" si="4"/>
        <v>#REF!</v>
      </c>
      <c r="AC46" s="16" t="e">
        <f t="shared" si="14"/>
        <v>#REF!</v>
      </c>
      <c r="AD46" s="3" t="e">
        <f t="shared" si="26"/>
        <v>#REF!</v>
      </c>
      <c r="AE46" s="97" t="e">
        <f t="shared" si="26"/>
        <v>#REF!</v>
      </c>
      <c r="AF46" s="97" t="e">
        <f t="shared" si="15"/>
        <v>#REF!</v>
      </c>
      <c r="AG46" s="3" t="e">
        <f t="shared" si="20"/>
        <v>#REF!</v>
      </c>
      <c r="AH46" s="16" t="e">
        <f t="shared" si="16"/>
        <v>#REF!</v>
      </c>
      <c r="AI46" s="16">
        <f t="shared" si="7"/>
        <v>1000</v>
      </c>
      <c r="AK46" s="3">
        <f t="shared" si="17"/>
        <v>700</v>
      </c>
      <c r="AL46" s="19">
        <f t="shared" si="18"/>
        <v>700</v>
      </c>
    </row>
    <row r="47" spans="1:95" ht="25.5" hidden="1" outlineLevel="1" x14ac:dyDescent="0.15">
      <c r="A47" s="26">
        <v>1101</v>
      </c>
      <c r="B47" s="20" t="s">
        <v>513</v>
      </c>
      <c r="C47" s="16">
        <v>1080</v>
      </c>
      <c r="D47" s="3">
        <v>20</v>
      </c>
      <c r="E47" s="3"/>
      <c r="F47" s="102"/>
      <c r="G47" s="104">
        <v>110</v>
      </c>
      <c r="H47" s="104" t="s">
        <v>480</v>
      </c>
      <c r="I47" s="21">
        <f t="shared" si="8"/>
        <v>17940</v>
      </c>
      <c r="J47" s="3">
        <v>21000</v>
      </c>
      <c r="K47" s="15"/>
      <c r="L47" s="15">
        <v>0.2</v>
      </c>
      <c r="M47" s="58"/>
      <c r="N47" s="58">
        <v>0.03</v>
      </c>
      <c r="O47" s="92">
        <f t="shared" si="9"/>
        <v>23.411371237458198</v>
      </c>
      <c r="P47" s="92" t="e">
        <f t="shared" si="0"/>
        <v>#REF!</v>
      </c>
      <c r="Q47" s="92" t="e">
        <f t="shared" si="1"/>
        <v>#REF!</v>
      </c>
      <c r="R47" s="92">
        <f t="shared" si="10"/>
        <v>0</v>
      </c>
      <c r="S47" s="92" t="e">
        <f t="shared" si="11"/>
        <v>#REF!</v>
      </c>
      <c r="T47" s="3" t="e">
        <f>#REF!</f>
        <v>#REF!</v>
      </c>
      <c r="U47" s="3" t="e">
        <f>#REF!*D47</f>
        <v>#REF!</v>
      </c>
      <c r="V47" s="3">
        <f t="shared" si="12"/>
        <v>64.8</v>
      </c>
      <c r="W47" s="37" t="e">
        <f t="shared" si="13"/>
        <v>#REF!</v>
      </c>
      <c r="X47" s="60" t="e">
        <f>#REF!</f>
        <v>#REF!</v>
      </c>
      <c r="Y47" s="37" t="e">
        <f t="shared" si="2"/>
        <v>#REF!</v>
      </c>
      <c r="Z47" s="16" t="e">
        <f t="shared" si="3"/>
        <v>#REF!</v>
      </c>
      <c r="AA47" s="36" t="e">
        <f t="shared" si="4"/>
        <v>#REF!</v>
      </c>
      <c r="AC47" s="16" t="e">
        <f t="shared" si="14"/>
        <v>#REF!</v>
      </c>
      <c r="AD47" s="3" t="e">
        <f t="shared" si="26"/>
        <v>#REF!</v>
      </c>
      <c r="AE47" s="97" t="e">
        <f t="shared" si="26"/>
        <v>#REF!</v>
      </c>
      <c r="AF47" s="97" t="e">
        <f t="shared" si="15"/>
        <v>#REF!</v>
      </c>
      <c r="AG47" s="3" t="e">
        <f t="shared" si="20"/>
        <v>#REF!</v>
      </c>
      <c r="AH47" s="16" t="e">
        <f t="shared" si="16"/>
        <v>#REF!</v>
      </c>
      <c r="AI47" s="16">
        <f t="shared" si="7"/>
        <v>1080</v>
      </c>
      <c r="AK47" s="3">
        <f t="shared" si="17"/>
        <v>760</v>
      </c>
      <c r="AL47" s="19">
        <f t="shared" si="18"/>
        <v>756</v>
      </c>
    </row>
    <row r="48" spans="1:95" ht="13.5" hidden="1" outlineLevel="1" x14ac:dyDescent="0.15">
      <c r="A48" s="26">
        <v>1104</v>
      </c>
      <c r="B48" s="20" t="s">
        <v>496</v>
      </c>
      <c r="C48" s="16">
        <v>670</v>
      </c>
      <c r="D48" s="3">
        <v>40</v>
      </c>
      <c r="E48" s="3"/>
      <c r="F48" s="102"/>
      <c r="G48" s="104" t="s">
        <v>390</v>
      </c>
      <c r="H48" s="104" t="s">
        <v>287</v>
      </c>
      <c r="I48" s="21">
        <f t="shared" si="8"/>
        <v>17940</v>
      </c>
      <c r="J48" s="3">
        <v>0</v>
      </c>
      <c r="K48" s="15">
        <v>0.15</v>
      </c>
      <c r="L48" s="15">
        <v>0.4</v>
      </c>
      <c r="M48" s="58"/>
      <c r="N48" s="58">
        <v>0.03</v>
      </c>
      <c r="O48" s="92">
        <f t="shared" si="9"/>
        <v>0</v>
      </c>
      <c r="P48" s="92" t="e">
        <f t="shared" si="0"/>
        <v>#REF!</v>
      </c>
      <c r="Q48" s="92" t="e">
        <f t="shared" si="1"/>
        <v>#REF!</v>
      </c>
      <c r="R48" s="92">
        <f t="shared" si="10"/>
        <v>0</v>
      </c>
      <c r="S48" s="92" t="e">
        <f t="shared" si="11"/>
        <v>#REF!</v>
      </c>
      <c r="T48" s="3" t="e">
        <f>#REF!</f>
        <v>#REF!</v>
      </c>
      <c r="U48" s="3" t="e">
        <f>#REF!*D48</f>
        <v>#REF!</v>
      </c>
      <c r="V48" s="3">
        <f t="shared" si="12"/>
        <v>40.199999999999996</v>
      </c>
      <c r="W48" s="37" t="e">
        <f t="shared" si="13"/>
        <v>#REF!</v>
      </c>
      <c r="X48" s="60" t="e">
        <f>#REF!</f>
        <v>#REF!</v>
      </c>
      <c r="Y48" s="37" t="e">
        <f t="shared" ref="Y48" si="27">21000/I48*D48*X48</f>
        <v>#REF!</v>
      </c>
      <c r="Z48" s="16" t="e">
        <f t="shared" si="3"/>
        <v>#REF!</v>
      </c>
      <c r="AA48" s="36" t="e">
        <f t="shared" si="4"/>
        <v>#REF!</v>
      </c>
      <c r="AC48" s="16" t="e">
        <f t="shared" si="14"/>
        <v>#REF!</v>
      </c>
      <c r="AD48" s="3" t="e">
        <f t="shared" si="26"/>
        <v>#REF!</v>
      </c>
      <c r="AE48" s="97" t="e">
        <f t="shared" si="26"/>
        <v>#REF!</v>
      </c>
      <c r="AF48" s="97" t="e">
        <f t="shared" si="15"/>
        <v>#REF!</v>
      </c>
      <c r="AG48" s="3" t="e">
        <f t="shared" si="20"/>
        <v>#REF!</v>
      </c>
      <c r="AH48" s="16" t="e">
        <f t="shared" si="16"/>
        <v>#REF!</v>
      </c>
      <c r="AI48" s="16">
        <f t="shared" si="7"/>
        <v>670</v>
      </c>
      <c r="AK48" s="3">
        <f t="shared" si="17"/>
        <v>470</v>
      </c>
      <c r="AL48" s="19">
        <f t="shared" si="18"/>
        <v>468.99999999999994</v>
      </c>
    </row>
    <row r="49" spans="1:47" ht="13.5" hidden="1" outlineLevel="1" x14ac:dyDescent="0.15">
      <c r="A49" s="26">
        <v>1107</v>
      </c>
      <c r="B49" s="20" t="s">
        <v>862</v>
      </c>
      <c r="C49" s="16">
        <v>2000</v>
      </c>
      <c r="D49" s="3">
        <v>90</v>
      </c>
      <c r="E49" s="3"/>
      <c r="F49" s="129"/>
      <c r="G49" s="104" t="s">
        <v>391</v>
      </c>
      <c r="H49" s="104" t="s">
        <v>775</v>
      </c>
      <c r="I49" s="21">
        <f t="shared" si="8"/>
        <v>17940</v>
      </c>
      <c r="J49" s="3">
        <v>0</v>
      </c>
      <c r="K49" s="15">
        <v>0.15</v>
      </c>
      <c r="L49" s="15">
        <v>0.3</v>
      </c>
      <c r="M49" s="58"/>
      <c r="N49" s="58">
        <v>0.03</v>
      </c>
      <c r="O49" s="92">
        <f t="shared" si="9"/>
        <v>0</v>
      </c>
      <c r="P49" s="92" t="e">
        <f t="shared" si="0"/>
        <v>#REF!</v>
      </c>
      <c r="Q49" s="92" t="e">
        <f t="shared" si="1"/>
        <v>#REF!</v>
      </c>
      <c r="R49" s="92">
        <f t="shared" si="10"/>
        <v>0</v>
      </c>
      <c r="S49" s="92" t="e">
        <f t="shared" si="11"/>
        <v>#REF!</v>
      </c>
      <c r="T49" s="3" t="e">
        <f>#REF!</f>
        <v>#REF!</v>
      </c>
      <c r="U49" s="3" t="e">
        <f>#REF!*D49</f>
        <v>#REF!</v>
      </c>
      <c r="V49" s="3">
        <f t="shared" si="12"/>
        <v>120</v>
      </c>
      <c r="W49" s="37" t="e">
        <f t="shared" si="13"/>
        <v>#REF!</v>
      </c>
      <c r="X49" s="60" t="e">
        <f>#REF!</f>
        <v>#REF!</v>
      </c>
      <c r="Y49" s="124" t="e">
        <f t="shared" ref="Y49" si="28">O49*X49</f>
        <v>#REF!</v>
      </c>
      <c r="Z49" s="3" t="e">
        <f t="shared" si="3"/>
        <v>#REF!</v>
      </c>
      <c r="AA49" s="58" t="e">
        <f t="shared" si="4"/>
        <v>#REF!</v>
      </c>
      <c r="AC49" s="16" t="e">
        <f t="shared" si="14"/>
        <v>#REF!</v>
      </c>
      <c r="AD49" s="3" t="e">
        <f t="shared" si="26"/>
        <v>#REF!</v>
      </c>
      <c r="AE49" s="97" t="e">
        <f t="shared" si="26"/>
        <v>#REF!</v>
      </c>
      <c r="AF49" s="97" t="e">
        <f t="shared" si="15"/>
        <v>#REF!</v>
      </c>
      <c r="AG49" s="3" t="e">
        <f t="shared" si="20"/>
        <v>#REF!</v>
      </c>
      <c r="AH49" s="16" t="e">
        <f t="shared" si="16"/>
        <v>#REF!</v>
      </c>
      <c r="AI49" s="16">
        <f t="shared" si="7"/>
        <v>2000</v>
      </c>
      <c r="AK49" s="3">
        <f t="shared" si="17"/>
        <v>1400</v>
      </c>
      <c r="AL49" s="19">
        <f t="shared" si="18"/>
        <v>1400</v>
      </c>
      <c r="AM49" s="46" t="s">
        <v>855</v>
      </c>
    </row>
    <row r="50" spans="1:47" ht="13.5" hidden="1" outlineLevel="1" x14ac:dyDescent="0.15">
      <c r="A50" s="26">
        <v>1108</v>
      </c>
      <c r="B50" s="20" t="s">
        <v>586</v>
      </c>
      <c r="C50" s="16">
        <v>1500</v>
      </c>
      <c r="D50" s="3">
        <v>30</v>
      </c>
      <c r="E50" s="3"/>
      <c r="F50" s="129"/>
      <c r="G50" s="104">
        <v>102</v>
      </c>
      <c r="H50" s="104" t="s">
        <v>566</v>
      </c>
      <c r="I50" s="21">
        <f t="shared" si="8"/>
        <v>17940</v>
      </c>
      <c r="J50" s="3">
        <v>50000</v>
      </c>
      <c r="K50" s="15">
        <v>0.15</v>
      </c>
      <c r="L50" s="15"/>
      <c r="M50" s="58"/>
      <c r="N50" s="58">
        <v>0.03</v>
      </c>
      <c r="O50" s="92">
        <f t="shared" si="9"/>
        <v>83.612040133779274</v>
      </c>
      <c r="P50" s="92" t="e">
        <f t="shared" si="0"/>
        <v>#REF!</v>
      </c>
      <c r="Q50" s="92" t="e">
        <f t="shared" si="1"/>
        <v>#REF!</v>
      </c>
      <c r="R50" s="92">
        <f t="shared" si="10"/>
        <v>0</v>
      </c>
      <c r="S50" s="92" t="e">
        <f t="shared" si="11"/>
        <v>#REF!</v>
      </c>
      <c r="T50" s="3" t="e">
        <f>#REF!</f>
        <v>#REF!</v>
      </c>
      <c r="U50" s="3" t="e">
        <f>#REF!*D50</f>
        <v>#REF!</v>
      </c>
      <c r="V50" s="3">
        <f t="shared" si="12"/>
        <v>90</v>
      </c>
      <c r="W50" s="37" t="e">
        <f t="shared" si="13"/>
        <v>#REF!</v>
      </c>
      <c r="X50" s="60" t="e">
        <f>#REF!</f>
        <v>#REF!</v>
      </c>
      <c r="Y50" s="37" t="e">
        <f t="shared" si="2"/>
        <v>#REF!</v>
      </c>
      <c r="Z50" s="16" t="e">
        <f t="shared" si="3"/>
        <v>#REF!</v>
      </c>
      <c r="AA50" s="36" t="e">
        <f t="shared" si="4"/>
        <v>#REF!</v>
      </c>
      <c r="AC50" s="16" t="e">
        <f t="shared" si="14"/>
        <v>#REF!</v>
      </c>
      <c r="AD50" s="3" t="e">
        <f t="shared" si="26"/>
        <v>#REF!</v>
      </c>
      <c r="AE50" s="97" t="e">
        <f t="shared" si="26"/>
        <v>#REF!</v>
      </c>
      <c r="AF50" s="97" t="e">
        <f t="shared" si="15"/>
        <v>#REF!</v>
      </c>
      <c r="AG50" s="3" t="e">
        <f t="shared" si="20"/>
        <v>#REF!</v>
      </c>
      <c r="AH50" s="16" t="e">
        <f t="shared" si="16"/>
        <v>#REF!</v>
      </c>
      <c r="AI50" s="16">
        <f t="shared" si="7"/>
        <v>1500</v>
      </c>
      <c r="AK50" s="3">
        <f t="shared" si="17"/>
        <v>1050</v>
      </c>
      <c r="AL50" s="19">
        <f t="shared" si="18"/>
        <v>1050</v>
      </c>
    </row>
    <row r="51" spans="1:47" ht="13.5" hidden="1" outlineLevel="1" x14ac:dyDescent="0.15">
      <c r="A51" s="26">
        <v>1109</v>
      </c>
      <c r="B51" s="20" t="s">
        <v>646</v>
      </c>
      <c r="C51" s="16">
        <f>980+980</f>
        <v>1960</v>
      </c>
      <c r="D51" s="3">
        <v>40</v>
      </c>
      <c r="E51" s="3"/>
      <c r="F51" s="102"/>
      <c r="G51" s="104">
        <v>106</v>
      </c>
      <c r="H51" s="104" t="s">
        <v>556</v>
      </c>
      <c r="I51" s="21">
        <f t="shared" si="8"/>
        <v>17940</v>
      </c>
      <c r="J51" s="3">
        <v>0</v>
      </c>
      <c r="K51" s="15">
        <v>0.15</v>
      </c>
      <c r="L51" s="15">
        <v>0.4</v>
      </c>
      <c r="M51" s="58"/>
      <c r="N51" s="58">
        <v>0.03</v>
      </c>
      <c r="O51" s="92">
        <f t="shared" si="9"/>
        <v>0</v>
      </c>
      <c r="P51" s="92" t="e">
        <f t="shared" si="0"/>
        <v>#REF!</v>
      </c>
      <c r="Q51" s="92" t="e">
        <f t="shared" si="1"/>
        <v>#REF!</v>
      </c>
      <c r="R51" s="92">
        <f t="shared" si="10"/>
        <v>0</v>
      </c>
      <c r="S51" s="92" t="e">
        <f t="shared" si="11"/>
        <v>#REF!</v>
      </c>
      <c r="T51" s="3" t="e">
        <f>#REF!</f>
        <v>#REF!</v>
      </c>
      <c r="U51" s="3" t="e">
        <f>#REF!*D51</f>
        <v>#REF!</v>
      </c>
      <c r="V51" s="3">
        <f t="shared" si="12"/>
        <v>117.6</v>
      </c>
      <c r="W51" s="37" t="e">
        <f t="shared" si="13"/>
        <v>#REF!</v>
      </c>
      <c r="X51" s="60" t="e">
        <f>#REF!</f>
        <v>#REF!</v>
      </c>
      <c r="Y51" s="37" t="e">
        <f t="shared" ref="Y51:Y56" si="29">21000/I51*D51*X51</f>
        <v>#REF!</v>
      </c>
      <c r="Z51" s="16" t="e">
        <f t="shared" si="3"/>
        <v>#REF!</v>
      </c>
      <c r="AA51" s="36" t="e">
        <f t="shared" si="4"/>
        <v>#REF!</v>
      </c>
      <c r="AC51" s="16" t="e">
        <f t="shared" si="14"/>
        <v>#REF!</v>
      </c>
      <c r="AD51" s="3" t="e">
        <f t="shared" si="26"/>
        <v>#REF!</v>
      </c>
      <c r="AE51" s="97" t="e">
        <f t="shared" si="26"/>
        <v>#REF!</v>
      </c>
      <c r="AF51" s="97" t="e">
        <f t="shared" si="15"/>
        <v>#REF!</v>
      </c>
      <c r="AG51" s="3" t="e">
        <f t="shared" si="20"/>
        <v>#REF!</v>
      </c>
      <c r="AH51" s="16" t="e">
        <f t="shared" si="16"/>
        <v>#REF!</v>
      </c>
      <c r="AI51" s="16">
        <f t="shared" si="7"/>
        <v>1960</v>
      </c>
      <c r="AK51" s="3">
        <f t="shared" si="17"/>
        <v>1375</v>
      </c>
      <c r="AL51" s="19">
        <f t="shared" si="18"/>
        <v>1372</v>
      </c>
    </row>
    <row r="52" spans="1:47" ht="25.5" hidden="1" outlineLevel="1" x14ac:dyDescent="0.15">
      <c r="A52" s="26">
        <v>1110</v>
      </c>
      <c r="B52" s="20" t="s">
        <v>647</v>
      </c>
      <c r="C52" s="16">
        <f>980+1130</f>
        <v>2110</v>
      </c>
      <c r="D52" s="3">
        <v>40</v>
      </c>
      <c r="E52" s="3"/>
      <c r="F52" s="102"/>
      <c r="G52" s="104">
        <v>106</v>
      </c>
      <c r="H52" s="104" t="s">
        <v>556</v>
      </c>
      <c r="I52" s="21">
        <f t="shared" si="8"/>
        <v>17940</v>
      </c>
      <c r="J52" s="3">
        <v>0</v>
      </c>
      <c r="K52" s="15">
        <v>0.15</v>
      </c>
      <c r="L52" s="15">
        <v>0.4</v>
      </c>
      <c r="M52" s="58"/>
      <c r="N52" s="58">
        <v>0.03</v>
      </c>
      <c r="O52" s="92">
        <f t="shared" si="9"/>
        <v>0</v>
      </c>
      <c r="P52" s="92" t="e">
        <f t="shared" si="0"/>
        <v>#REF!</v>
      </c>
      <c r="Q52" s="92" t="e">
        <f t="shared" si="1"/>
        <v>#REF!</v>
      </c>
      <c r="R52" s="92">
        <f t="shared" si="10"/>
        <v>0</v>
      </c>
      <c r="S52" s="92" t="e">
        <f t="shared" si="11"/>
        <v>#REF!</v>
      </c>
      <c r="T52" s="3" t="e">
        <f>#REF!</f>
        <v>#REF!</v>
      </c>
      <c r="U52" s="3" t="e">
        <f>#REF!*D52</f>
        <v>#REF!</v>
      </c>
      <c r="V52" s="3">
        <f t="shared" si="12"/>
        <v>126.6</v>
      </c>
      <c r="W52" s="37" t="e">
        <f t="shared" si="13"/>
        <v>#REF!</v>
      </c>
      <c r="X52" s="60" t="e">
        <f>#REF!</f>
        <v>#REF!</v>
      </c>
      <c r="Y52" s="37" t="e">
        <f t="shared" si="29"/>
        <v>#REF!</v>
      </c>
      <c r="Z52" s="16" t="e">
        <f t="shared" si="3"/>
        <v>#REF!</v>
      </c>
      <c r="AA52" s="36" t="e">
        <f t="shared" si="4"/>
        <v>#REF!</v>
      </c>
      <c r="AC52" s="16" t="e">
        <f t="shared" si="14"/>
        <v>#REF!</v>
      </c>
      <c r="AD52" s="3" t="e">
        <f t="shared" si="26"/>
        <v>#REF!</v>
      </c>
      <c r="AE52" s="97" t="e">
        <f t="shared" si="26"/>
        <v>#REF!</v>
      </c>
      <c r="AF52" s="97" t="e">
        <f t="shared" si="15"/>
        <v>#REF!</v>
      </c>
      <c r="AG52" s="3" t="e">
        <f t="shared" si="20"/>
        <v>#REF!</v>
      </c>
      <c r="AH52" s="16" t="e">
        <f t="shared" si="16"/>
        <v>#REF!</v>
      </c>
      <c r="AI52" s="16">
        <f t="shared" si="7"/>
        <v>2110</v>
      </c>
      <c r="AK52" s="3">
        <f t="shared" si="17"/>
        <v>1480</v>
      </c>
      <c r="AL52" s="19">
        <f t="shared" si="18"/>
        <v>1477</v>
      </c>
    </row>
    <row r="53" spans="1:47" ht="25.5" hidden="1" outlineLevel="1" x14ac:dyDescent="0.15">
      <c r="A53" s="26">
        <v>1111</v>
      </c>
      <c r="B53" s="20" t="s">
        <v>648</v>
      </c>
      <c r="C53" s="16">
        <f>980+460</f>
        <v>1440</v>
      </c>
      <c r="D53" s="3">
        <v>40</v>
      </c>
      <c r="E53" s="3"/>
      <c r="F53" s="102"/>
      <c r="G53" s="104">
        <v>106</v>
      </c>
      <c r="H53" s="104" t="s">
        <v>556</v>
      </c>
      <c r="I53" s="21">
        <f t="shared" si="8"/>
        <v>17940</v>
      </c>
      <c r="J53" s="3">
        <v>0</v>
      </c>
      <c r="K53" s="15">
        <v>0.15</v>
      </c>
      <c r="L53" s="15">
        <v>0.4</v>
      </c>
      <c r="M53" s="58"/>
      <c r="N53" s="58">
        <v>0.03</v>
      </c>
      <c r="O53" s="92">
        <f t="shared" si="9"/>
        <v>0</v>
      </c>
      <c r="P53" s="92" t="e">
        <f t="shared" si="0"/>
        <v>#REF!</v>
      </c>
      <c r="Q53" s="92" t="e">
        <f t="shared" si="1"/>
        <v>#REF!</v>
      </c>
      <c r="R53" s="92">
        <f t="shared" si="10"/>
        <v>0</v>
      </c>
      <c r="S53" s="92" t="e">
        <f t="shared" si="11"/>
        <v>#REF!</v>
      </c>
      <c r="T53" s="3" t="e">
        <f>#REF!</f>
        <v>#REF!</v>
      </c>
      <c r="U53" s="3" t="e">
        <f>#REF!*D53</f>
        <v>#REF!</v>
      </c>
      <c r="V53" s="3">
        <f t="shared" si="12"/>
        <v>86.399999999999991</v>
      </c>
      <c r="W53" s="37" t="e">
        <f t="shared" si="13"/>
        <v>#REF!</v>
      </c>
      <c r="X53" s="60" t="e">
        <f>#REF!</f>
        <v>#REF!</v>
      </c>
      <c r="Y53" s="37" t="e">
        <f t="shared" si="29"/>
        <v>#REF!</v>
      </c>
      <c r="Z53" s="16" t="e">
        <f t="shared" si="3"/>
        <v>#REF!</v>
      </c>
      <c r="AA53" s="36" t="e">
        <f t="shared" si="4"/>
        <v>#REF!</v>
      </c>
      <c r="AC53" s="16" t="e">
        <f>AD53+AE53+AF53</f>
        <v>#REF!</v>
      </c>
      <c r="AD53" s="3" t="e">
        <f t="shared" si="26"/>
        <v>#REF!</v>
      </c>
      <c r="AE53" s="97" t="e">
        <f t="shared" si="26"/>
        <v>#REF!</v>
      </c>
      <c r="AF53" s="97" t="e">
        <f t="shared" si="15"/>
        <v>#REF!</v>
      </c>
      <c r="AG53" s="3" t="e">
        <f t="shared" si="20"/>
        <v>#REF!</v>
      </c>
      <c r="AH53" s="16" t="e">
        <f t="shared" si="16"/>
        <v>#REF!</v>
      </c>
      <c r="AI53" s="16">
        <f t="shared" si="7"/>
        <v>1440</v>
      </c>
      <c r="AK53" s="3">
        <f t="shared" si="17"/>
        <v>1010</v>
      </c>
      <c r="AL53" s="19">
        <f t="shared" si="18"/>
        <v>1007.9999999999999</v>
      </c>
    </row>
    <row r="54" spans="1:47" ht="13.5" hidden="1" outlineLevel="1" x14ac:dyDescent="0.15">
      <c r="A54" s="26">
        <v>1112</v>
      </c>
      <c r="B54" s="20" t="s">
        <v>649</v>
      </c>
      <c r="C54" s="16">
        <f>980+2080</f>
        <v>3060</v>
      </c>
      <c r="D54" s="3">
        <v>40</v>
      </c>
      <c r="E54" s="3"/>
      <c r="F54" s="102"/>
      <c r="G54" s="104">
        <v>106</v>
      </c>
      <c r="H54" s="104" t="s">
        <v>556</v>
      </c>
      <c r="I54" s="21">
        <f t="shared" si="8"/>
        <v>17940</v>
      </c>
      <c r="J54" s="3">
        <v>0</v>
      </c>
      <c r="K54" s="15">
        <v>0.15</v>
      </c>
      <c r="L54" s="15">
        <v>0.4</v>
      </c>
      <c r="M54" s="58"/>
      <c r="N54" s="58">
        <v>0.03</v>
      </c>
      <c r="O54" s="92">
        <f t="shared" si="9"/>
        <v>0</v>
      </c>
      <c r="P54" s="92" t="e">
        <f t="shared" si="0"/>
        <v>#REF!</v>
      </c>
      <c r="Q54" s="92" t="e">
        <f t="shared" si="1"/>
        <v>#REF!</v>
      </c>
      <c r="R54" s="92">
        <f t="shared" si="10"/>
        <v>0</v>
      </c>
      <c r="S54" s="92" t="e">
        <f t="shared" si="11"/>
        <v>#REF!</v>
      </c>
      <c r="T54" s="3" t="e">
        <f>#REF!</f>
        <v>#REF!</v>
      </c>
      <c r="U54" s="3" t="e">
        <f>#REF!*D54</f>
        <v>#REF!</v>
      </c>
      <c r="V54" s="3">
        <f t="shared" si="12"/>
        <v>183.6</v>
      </c>
      <c r="W54" s="37" t="e">
        <f t="shared" si="13"/>
        <v>#REF!</v>
      </c>
      <c r="X54" s="60" t="e">
        <f>#REF!</f>
        <v>#REF!</v>
      </c>
      <c r="Y54" s="37" t="e">
        <f t="shared" si="29"/>
        <v>#REF!</v>
      </c>
      <c r="Z54" s="16" t="e">
        <f t="shared" si="3"/>
        <v>#REF!</v>
      </c>
      <c r="AA54" s="36" t="e">
        <f t="shared" si="4"/>
        <v>#REF!</v>
      </c>
      <c r="AC54" s="16" t="e">
        <f t="shared" si="14"/>
        <v>#REF!</v>
      </c>
      <c r="AD54" s="3" t="e">
        <f t="shared" si="26"/>
        <v>#REF!</v>
      </c>
      <c r="AE54" s="97" t="e">
        <f t="shared" si="26"/>
        <v>#REF!</v>
      </c>
      <c r="AF54" s="97" t="e">
        <f t="shared" si="15"/>
        <v>#REF!</v>
      </c>
      <c r="AG54" s="3" t="e">
        <f t="shared" si="20"/>
        <v>#REF!</v>
      </c>
      <c r="AH54" s="16" t="e">
        <f t="shared" si="16"/>
        <v>#REF!</v>
      </c>
      <c r="AI54" s="16">
        <f t="shared" si="7"/>
        <v>3060</v>
      </c>
      <c r="AK54" s="3">
        <f t="shared" si="17"/>
        <v>2145</v>
      </c>
      <c r="AL54" s="19">
        <f t="shared" si="18"/>
        <v>2142</v>
      </c>
    </row>
    <row r="55" spans="1:47" ht="25.5" hidden="1" outlineLevel="1" x14ac:dyDescent="0.15">
      <c r="A55" s="26">
        <v>1113</v>
      </c>
      <c r="B55" s="20" t="s">
        <v>650</v>
      </c>
      <c r="C55" s="16">
        <f>980+1280</f>
        <v>2260</v>
      </c>
      <c r="D55" s="3">
        <v>40</v>
      </c>
      <c r="E55" s="3"/>
      <c r="F55" s="102"/>
      <c r="G55" s="104">
        <v>106</v>
      </c>
      <c r="H55" s="104" t="s">
        <v>556</v>
      </c>
      <c r="I55" s="21">
        <f t="shared" si="8"/>
        <v>17940</v>
      </c>
      <c r="J55" s="3">
        <v>0</v>
      </c>
      <c r="K55" s="15">
        <v>0.15</v>
      </c>
      <c r="L55" s="15">
        <v>0.4</v>
      </c>
      <c r="M55" s="58"/>
      <c r="N55" s="58">
        <v>0.03</v>
      </c>
      <c r="O55" s="92">
        <f t="shared" si="9"/>
        <v>0</v>
      </c>
      <c r="P55" s="92" t="e">
        <f t="shared" si="0"/>
        <v>#REF!</v>
      </c>
      <c r="Q55" s="92" t="e">
        <f t="shared" si="1"/>
        <v>#REF!</v>
      </c>
      <c r="R55" s="92">
        <f t="shared" si="10"/>
        <v>0</v>
      </c>
      <c r="S55" s="92" t="e">
        <f t="shared" si="11"/>
        <v>#REF!</v>
      </c>
      <c r="T55" s="3" t="e">
        <f>#REF!</f>
        <v>#REF!</v>
      </c>
      <c r="U55" s="3" t="e">
        <f>#REF!*D55</f>
        <v>#REF!</v>
      </c>
      <c r="V55" s="3">
        <f t="shared" si="12"/>
        <v>135.6</v>
      </c>
      <c r="W55" s="37" t="e">
        <f t="shared" si="13"/>
        <v>#REF!</v>
      </c>
      <c r="X55" s="60" t="e">
        <f>#REF!</f>
        <v>#REF!</v>
      </c>
      <c r="Y55" s="37" t="e">
        <f t="shared" si="29"/>
        <v>#REF!</v>
      </c>
      <c r="Z55" s="16" t="e">
        <f t="shared" si="3"/>
        <v>#REF!</v>
      </c>
      <c r="AA55" s="36" t="e">
        <f t="shared" si="4"/>
        <v>#REF!</v>
      </c>
      <c r="AC55" s="16" t="e">
        <f t="shared" si="14"/>
        <v>#REF!</v>
      </c>
      <c r="AD55" s="3" t="e">
        <f t="shared" si="26"/>
        <v>#REF!</v>
      </c>
      <c r="AE55" s="97" t="e">
        <f t="shared" si="26"/>
        <v>#REF!</v>
      </c>
      <c r="AF55" s="97" t="e">
        <f t="shared" si="15"/>
        <v>#REF!</v>
      </c>
      <c r="AG55" s="3" t="e">
        <f t="shared" si="20"/>
        <v>#REF!</v>
      </c>
      <c r="AH55" s="16" t="e">
        <f t="shared" si="16"/>
        <v>#REF!</v>
      </c>
      <c r="AI55" s="16">
        <f t="shared" si="7"/>
        <v>2260</v>
      </c>
      <c r="AK55" s="3">
        <f t="shared" si="17"/>
        <v>1585</v>
      </c>
      <c r="AL55" s="19">
        <f t="shared" si="18"/>
        <v>1582</v>
      </c>
    </row>
    <row r="56" spans="1:47" ht="25.5" hidden="1" outlineLevel="1" x14ac:dyDescent="0.15">
      <c r="A56" s="26">
        <v>1114</v>
      </c>
      <c r="B56" s="20" t="s">
        <v>651</v>
      </c>
      <c r="C56" s="16">
        <f>980+560</f>
        <v>1540</v>
      </c>
      <c r="D56" s="3">
        <v>40</v>
      </c>
      <c r="E56" s="3"/>
      <c r="F56" s="102"/>
      <c r="G56" s="104">
        <v>106</v>
      </c>
      <c r="H56" s="104" t="s">
        <v>556</v>
      </c>
      <c r="I56" s="21">
        <f t="shared" si="8"/>
        <v>17940</v>
      </c>
      <c r="J56" s="3">
        <v>0</v>
      </c>
      <c r="K56" s="15">
        <v>0.15</v>
      </c>
      <c r="L56" s="15">
        <v>0.4</v>
      </c>
      <c r="M56" s="58"/>
      <c r="N56" s="58">
        <v>0.03</v>
      </c>
      <c r="O56" s="92">
        <f t="shared" si="9"/>
        <v>0</v>
      </c>
      <c r="P56" s="92" t="e">
        <f t="shared" si="0"/>
        <v>#REF!</v>
      </c>
      <c r="Q56" s="92" t="e">
        <f t="shared" si="1"/>
        <v>#REF!</v>
      </c>
      <c r="R56" s="92">
        <f t="shared" si="10"/>
        <v>0</v>
      </c>
      <c r="S56" s="92" t="e">
        <f t="shared" si="11"/>
        <v>#REF!</v>
      </c>
      <c r="T56" s="3" t="e">
        <f>#REF!</f>
        <v>#REF!</v>
      </c>
      <c r="U56" s="3" t="e">
        <f>#REF!*D56</f>
        <v>#REF!</v>
      </c>
      <c r="V56" s="3">
        <f t="shared" si="12"/>
        <v>92.399999999999991</v>
      </c>
      <c r="W56" s="37" t="e">
        <f t="shared" si="13"/>
        <v>#REF!</v>
      </c>
      <c r="X56" s="60" t="e">
        <f>#REF!</f>
        <v>#REF!</v>
      </c>
      <c r="Y56" s="37" t="e">
        <f t="shared" si="29"/>
        <v>#REF!</v>
      </c>
      <c r="Z56" s="16" t="e">
        <f t="shared" si="3"/>
        <v>#REF!</v>
      </c>
      <c r="AA56" s="36" t="e">
        <f t="shared" si="4"/>
        <v>#REF!</v>
      </c>
      <c r="AC56" s="16" t="e">
        <f t="shared" si="14"/>
        <v>#REF!</v>
      </c>
      <c r="AD56" s="3" t="e">
        <f t="shared" si="26"/>
        <v>#REF!</v>
      </c>
      <c r="AE56" s="97" t="e">
        <f t="shared" si="26"/>
        <v>#REF!</v>
      </c>
      <c r="AF56" s="97" t="e">
        <f t="shared" si="15"/>
        <v>#REF!</v>
      </c>
      <c r="AG56" s="3" t="e">
        <f t="shared" si="20"/>
        <v>#REF!</v>
      </c>
      <c r="AH56" s="16" t="e">
        <f t="shared" si="16"/>
        <v>#REF!</v>
      </c>
      <c r="AI56" s="16">
        <f t="shared" si="7"/>
        <v>1540</v>
      </c>
      <c r="AK56" s="3">
        <f t="shared" si="17"/>
        <v>1080</v>
      </c>
      <c r="AL56" s="19">
        <f t="shared" si="18"/>
        <v>1078</v>
      </c>
    </row>
    <row r="57" spans="1:47" s="12" customFormat="1" ht="13.5" hidden="1" x14ac:dyDescent="0.15">
      <c r="A57" s="25">
        <v>2000</v>
      </c>
      <c r="B57" s="56" t="s">
        <v>10</v>
      </c>
      <c r="C57" s="193"/>
      <c r="D57" s="56"/>
      <c r="E57" s="56"/>
      <c r="F57" s="128"/>
      <c r="G57" s="137"/>
      <c r="H57" s="137"/>
      <c r="I57" s="5"/>
      <c r="J57" s="6"/>
      <c r="K57" s="7"/>
      <c r="L57" s="7"/>
      <c r="M57" s="7"/>
      <c r="N57" s="7"/>
      <c r="O57" s="8"/>
      <c r="P57" s="8"/>
      <c r="Q57" s="8"/>
      <c r="R57" s="8"/>
      <c r="S57" s="8"/>
      <c r="T57" s="6"/>
      <c r="U57" s="6"/>
      <c r="V57" s="6"/>
      <c r="W57" s="5"/>
      <c r="X57" s="5"/>
      <c r="Y57" s="5"/>
      <c r="Z57" s="5"/>
      <c r="AA57" s="10"/>
      <c r="AB57" s="11"/>
      <c r="AC57" s="193"/>
      <c r="AD57" s="57"/>
      <c r="AE57" s="96"/>
      <c r="AF57" s="96"/>
      <c r="AG57" s="57"/>
      <c r="AH57" s="193"/>
      <c r="AI57" s="193"/>
      <c r="AK57" s="57"/>
      <c r="AL57" s="19"/>
      <c r="AM57" s="180"/>
      <c r="AN57" s="180"/>
      <c r="AO57" s="182"/>
      <c r="AQ57" s="177"/>
      <c r="AR57" s="185"/>
      <c r="AT57" s="177"/>
      <c r="AU57" s="185"/>
    </row>
    <row r="58" spans="1:47" ht="13.5" hidden="1" outlineLevel="1" x14ac:dyDescent="0.15">
      <c r="A58" s="26">
        <v>2001</v>
      </c>
      <c r="B58" s="20" t="s">
        <v>259</v>
      </c>
      <c r="C58" s="16">
        <v>600</v>
      </c>
      <c r="D58" s="3">
        <v>30</v>
      </c>
      <c r="E58" s="3">
        <v>10</v>
      </c>
      <c r="F58" s="103" t="s">
        <v>136</v>
      </c>
      <c r="G58" s="104">
        <v>103</v>
      </c>
      <c r="H58" s="104" t="s">
        <v>665</v>
      </c>
      <c r="I58" s="21">
        <f t="shared" ref="I58:I66" si="30">((247*12)+(52*7)+(52*5))*60/12</f>
        <v>17940</v>
      </c>
      <c r="J58" s="3">
        <v>50000</v>
      </c>
      <c r="K58" s="15">
        <v>0.15</v>
      </c>
      <c r="L58" s="15">
        <v>0.3</v>
      </c>
      <c r="M58" s="58"/>
      <c r="N58" s="58">
        <v>0.03</v>
      </c>
      <c r="O58" s="92">
        <f t="shared" ref="O58:O66" si="31">J58/I58*D58</f>
        <v>83.612040133779274</v>
      </c>
      <c r="P58" s="92" t="e">
        <f t="shared" ref="P58:P66" si="32">(C58-T58-U58)*K58</f>
        <v>#REF!</v>
      </c>
      <c r="Q58" s="92" t="e">
        <f t="shared" ref="Q58:Q66" si="33">(C58-T58-U58)*L58</f>
        <v>#REF!</v>
      </c>
      <c r="R58" s="92">
        <f t="shared" ref="R58:R66" si="34">(C58*M58)</f>
        <v>0</v>
      </c>
      <c r="S58" s="92" t="e">
        <f t="shared" ref="S58:S66" si="35">(C58-T58-U58)*N58</f>
        <v>#REF!</v>
      </c>
      <c r="T58" s="3" t="e">
        <f>#REF!</f>
        <v>#REF!</v>
      </c>
      <c r="U58" s="3" t="e">
        <f>#REF!*D58</f>
        <v>#REF!</v>
      </c>
      <c r="V58" s="3">
        <f t="shared" si="12"/>
        <v>36</v>
      </c>
      <c r="W58" s="37" t="e">
        <f t="shared" ref="W58:W66" si="36">SUM(O58:V58)</f>
        <v>#REF!</v>
      </c>
      <c r="X58" s="60" t="e">
        <f>#REF!</f>
        <v>#REF!</v>
      </c>
      <c r="Y58" s="37" t="e">
        <f t="shared" si="2"/>
        <v>#REF!</v>
      </c>
      <c r="Z58" s="16" t="e">
        <f t="shared" ref="Z58:Z66" si="37">W58+Y58</f>
        <v>#REF!</v>
      </c>
      <c r="AA58" s="36" t="e">
        <f t="shared" ref="AA58:AA66" si="38">(C58-Z58)/Z58</f>
        <v>#REF!</v>
      </c>
      <c r="AC58" s="16" t="e">
        <f t="shared" ref="AC58:AC66" si="39">AD58+AE58+AF58</f>
        <v>#REF!</v>
      </c>
      <c r="AD58" s="3" t="e">
        <f t="shared" ref="AD58:AE66" si="40">T58</f>
        <v>#REF!</v>
      </c>
      <c r="AE58" s="97" t="e">
        <f t="shared" si="40"/>
        <v>#REF!</v>
      </c>
      <c r="AF58" s="97" t="e">
        <f t="shared" ref="AF58:AF66" si="41">(C58-Z58)*0.15</f>
        <v>#REF!</v>
      </c>
      <c r="AG58" s="3" t="e">
        <f t="shared" ref="AG58:AG66" si="42">AE58+AF58</f>
        <v>#REF!</v>
      </c>
      <c r="AH58" s="16" t="e">
        <f t="shared" ref="AH58:AH66" si="43">AI58-AC58</f>
        <v>#REF!</v>
      </c>
      <c r="AI58" s="16">
        <f t="shared" ref="AI58:AI66" si="44">C58</f>
        <v>600</v>
      </c>
      <c r="AK58" s="3">
        <f t="shared" ref="AK58:AK66" si="45">CEILING(AL58,5)</f>
        <v>420</v>
      </c>
      <c r="AL58" s="19">
        <f t="shared" ref="AL58:AL66" si="46">C58*0.7</f>
        <v>420</v>
      </c>
      <c r="AM58" s="46" t="s">
        <v>855</v>
      </c>
    </row>
    <row r="59" spans="1:47" ht="13.5" hidden="1" outlineLevel="1" x14ac:dyDescent="0.15">
      <c r="A59" s="26">
        <v>2004</v>
      </c>
      <c r="B59" s="20" t="s">
        <v>260</v>
      </c>
      <c r="C59" s="16">
        <v>360</v>
      </c>
      <c r="D59" s="3">
        <v>20</v>
      </c>
      <c r="E59" s="3">
        <v>10</v>
      </c>
      <c r="F59" s="103" t="s">
        <v>136</v>
      </c>
      <c r="G59" s="104">
        <v>103</v>
      </c>
      <c r="H59" s="104" t="s">
        <v>179</v>
      </c>
      <c r="I59" s="21">
        <f t="shared" si="30"/>
        <v>17940</v>
      </c>
      <c r="J59" s="3">
        <v>28500</v>
      </c>
      <c r="K59" s="15">
        <v>0.15</v>
      </c>
      <c r="L59" s="15"/>
      <c r="M59" s="58"/>
      <c r="N59" s="58">
        <v>0.03</v>
      </c>
      <c r="O59" s="92">
        <f t="shared" si="31"/>
        <v>31.77257525083612</v>
      </c>
      <c r="P59" s="92" t="e">
        <f t="shared" si="32"/>
        <v>#REF!</v>
      </c>
      <c r="Q59" s="92" t="e">
        <f t="shared" si="33"/>
        <v>#REF!</v>
      </c>
      <c r="R59" s="92">
        <f t="shared" si="34"/>
        <v>0</v>
      </c>
      <c r="S59" s="92" t="e">
        <f t="shared" si="35"/>
        <v>#REF!</v>
      </c>
      <c r="T59" s="3" t="e">
        <f>#REF!</f>
        <v>#REF!</v>
      </c>
      <c r="U59" s="3" t="e">
        <f>#REF!*D59</f>
        <v>#REF!</v>
      </c>
      <c r="V59" s="3">
        <f t="shared" si="12"/>
        <v>21.599999999999998</v>
      </c>
      <c r="W59" s="37" t="e">
        <f t="shared" si="36"/>
        <v>#REF!</v>
      </c>
      <c r="X59" s="60" t="e">
        <f>#REF!</f>
        <v>#REF!</v>
      </c>
      <c r="Y59" s="37" t="e">
        <f t="shared" si="2"/>
        <v>#REF!</v>
      </c>
      <c r="Z59" s="16" t="e">
        <f t="shared" si="37"/>
        <v>#REF!</v>
      </c>
      <c r="AA59" s="36" t="e">
        <f t="shared" si="38"/>
        <v>#REF!</v>
      </c>
      <c r="AC59" s="16" t="e">
        <f t="shared" si="39"/>
        <v>#REF!</v>
      </c>
      <c r="AD59" s="3" t="e">
        <f t="shared" si="40"/>
        <v>#REF!</v>
      </c>
      <c r="AE59" s="97" t="e">
        <f t="shared" si="40"/>
        <v>#REF!</v>
      </c>
      <c r="AF59" s="97" t="e">
        <f t="shared" si="41"/>
        <v>#REF!</v>
      </c>
      <c r="AG59" s="3" t="e">
        <f t="shared" si="42"/>
        <v>#REF!</v>
      </c>
      <c r="AH59" s="16" t="e">
        <f t="shared" si="43"/>
        <v>#REF!</v>
      </c>
      <c r="AI59" s="16">
        <f t="shared" si="44"/>
        <v>360</v>
      </c>
      <c r="AK59" s="3">
        <f t="shared" si="45"/>
        <v>255</v>
      </c>
      <c r="AL59" s="19">
        <f t="shared" si="46"/>
        <v>251.99999999999997</v>
      </c>
      <c r="AM59" s="46" t="s">
        <v>855</v>
      </c>
    </row>
    <row r="60" spans="1:47" ht="13.5" hidden="1" outlineLevel="1" x14ac:dyDescent="0.15">
      <c r="A60" s="26">
        <v>2002</v>
      </c>
      <c r="B60" s="20" t="s">
        <v>11</v>
      </c>
      <c r="C60" s="16">
        <v>1000</v>
      </c>
      <c r="D60" s="3">
        <v>30</v>
      </c>
      <c r="E60" s="3">
        <v>10</v>
      </c>
      <c r="F60" s="103" t="s">
        <v>135</v>
      </c>
      <c r="G60" s="104" t="s">
        <v>754</v>
      </c>
      <c r="H60" s="104" t="s">
        <v>831</v>
      </c>
      <c r="I60" s="21">
        <f t="shared" si="30"/>
        <v>17940</v>
      </c>
      <c r="J60" s="3"/>
      <c r="K60" s="15">
        <v>0.15</v>
      </c>
      <c r="L60" s="15">
        <v>0.35</v>
      </c>
      <c r="M60" s="58"/>
      <c r="N60" s="58">
        <v>0.03</v>
      </c>
      <c r="O60" s="92">
        <f t="shared" si="31"/>
        <v>0</v>
      </c>
      <c r="P60" s="92" t="e">
        <f t="shared" si="32"/>
        <v>#REF!</v>
      </c>
      <c r="Q60" s="92" t="e">
        <f t="shared" si="33"/>
        <v>#REF!</v>
      </c>
      <c r="R60" s="92">
        <f t="shared" si="34"/>
        <v>0</v>
      </c>
      <c r="S60" s="92" t="e">
        <f t="shared" si="35"/>
        <v>#REF!</v>
      </c>
      <c r="T60" s="3" t="e">
        <f>#REF!</f>
        <v>#REF!</v>
      </c>
      <c r="U60" s="3" t="e">
        <f>#REF!*D60</f>
        <v>#REF!</v>
      </c>
      <c r="V60" s="3">
        <f t="shared" si="12"/>
        <v>60</v>
      </c>
      <c r="W60" s="37" t="e">
        <f t="shared" si="36"/>
        <v>#REF!</v>
      </c>
      <c r="X60" s="60" t="e">
        <f>#REF!</f>
        <v>#REF!</v>
      </c>
      <c r="Y60" s="37" t="e">
        <f>25000/I60*D60*X60</f>
        <v>#REF!</v>
      </c>
      <c r="Z60" s="16" t="e">
        <f t="shared" si="37"/>
        <v>#REF!</v>
      </c>
      <c r="AA60" s="36" t="e">
        <f t="shared" si="38"/>
        <v>#REF!</v>
      </c>
      <c r="AC60" s="16" t="e">
        <f t="shared" si="39"/>
        <v>#REF!</v>
      </c>
      <c r="AD60" s="3" t="e">
        <f t="shared" si="40"/>
        <v>#REF!</v>
      </c>
      <c r="AE60" s="97" t="e">
        <f t="shared" si="40"/>
        <v>#REF!</v>
      </c>
      <c r="AF60" s="97" t="e">
        <f t="shared" si="41"/>
        <v>#REF!</v>
      </c>
      <c r="AG60" s="3" t="e">
        <f t="shared" si="42"/>
        <v>#REF!</v>
      </c>
      <c r="AH60" s="16" t="e">
        <f t="shared" si="43"/>
        <v>#REF!</v>
      </c>
      <c r="AI60" s="16">
        <f t="shared" si="44"/>
        <v>1000</v>
      </c>
      <c r="AK60" s="3">
        <f t="shared" si="45"/>
        <v>700</v>
      </c>
      <c r="AL60" s="19">
        <f t="shared" si="46"/>
        <v>700</v>
      </c>
    </row>
    <row r="61" spans="1:47" ht="13.5" hidden="1" outlineLevel="1" x14ac:dyDescent="0.15">
      <c r="A61" s="26">
        <v>2003</v>
      </c>
      <c r="B61" s="20" t="s">
        <v>163</v>
      </c>
      <c r="C61" s="16">
        <v>2400</v>
      </c>
      <c r="D61" s="3">
        <v>40</v>
      </c>
      <c r="E61" s="3">
        <v>24</v>
      </c>
      <c r="F61" s="103" t="s">
        <v>134</v>
      </c>
      <c r="G61" s="104">
        <v>103</v>
      </c>
      <c r="H61" s="104" t="s">
        <v>337</v>
      </c>
      <c r="I61" s="21">
        <f t="shared" si="30"/>
        <v>17940</v>
      </c>
      <c r="J61" s="3">
        <f>28500+18000</f>
        <v>46500</v>
      </c>
      <c r="K61" s="15">
        <v>0.15</v>
      </c>
      <c r="L61" s="15">
        <v>0.2</v>
      </c>
      <c r="M61" s="58"/>
      <c r="N61" s="58">
        <v>0.03</v>
      </c>
      <c r="O61" s="92">
        <f t="shared" si="31"/>
        <v>103.67892976588628</v>
      </c>
      <c r="P61" s="92" t="e">
        <f t="shared" si="32"/>
        <v>#REF!</v>
      </c>
      <c r="Q61" s="92" t="e">
        <f t="shared" si="33"/>
        <v>#REF!</v>
      </c>
      <c r="R61" s="92">
        <f t="shared" si="34"/>
        <v>0</v>
      </c>
      <c r="S61" s="92" t="e">
        <f t="shared" si="35"/>
        <v>#REF!</v>
      </c>
      <c r="T61" s="3" t="e">
        <f>#REF!</f>
        <v>#REF!</v>
      </c>
      <c r="U61" s="3" t="e">
        <f>#REF!*D61</f>
        <v>#REF!</v>
      </c>
      <c r="V61" s="3">
        <f t="shared" si="12"/>
        <v>144</v>
      </c>
      <c r="W61" s="37" t="e">
        <f t="shared" si="36"/>
        <v>#REF!</v>
      </c>
      <c r="X61" s="60" t="e">
        <f>#REF!</f>
        <v>#REF!</v>
      </c>
      <c r="Y61" s="37" t="e">
        <f t="shared" si="2"/>
        <v>#REF!</v>
      </c>
      <c r="Z61" s="16" t="e">
        <f t="shared" si="37"/>
        <v>#REF!</v>
      </c>
      <c r="AA61" s="36" t="e">
        <f t="shared" si="38"/>
        <v>#REF!</v>
      </c>
      <c r="AC61" s="16" t="e">
        <f t="shared" si="39"/>
        <v>#REF!</v>
      </c>
      <c r="AD61" s="3" t="e">
        <f t="shared" si="40"/>
        <v>#REF!</v>
      </c>
      <c r="AE61" s="97" t="e">
        <f t="shared" si="40"/>
        <v>#REF!</v>
      </c>
      <c r="AF61" s="97" t="e">
        <f t="shared" si="41"/>
        <v>#REF!</v>
      </c>
      <c r="AG61" s="3" t="e">
        <f t="shared" si="42"/>
        <v>#REF!</v>
      </c>
      <c r="AH61" s="16" t="e">
        <f t="shared" si="43"/>
        <v>#REF!</v>
      </c>
      <c r="AI61" s="16">
        <f t="shared" si="44"/>
        <v>2400</v>
      </c>
      <c r="AK61" s="3">
        <f t="shared" si="45"/>
        <v>1680</v>
      </c>
      <c r="AL61" s="19">
        <f t="shared" si="46"/>
        <v>1680</v>
      </c>
      <c r="AM61" s="46" t="s">
        <v>855</v>
      </c>
    </row>
    <row r="62" spans="1:47" ht="13.5" hidden="1" outlineLevel="1" x14ac:dyDescent="0.15">
      <c r="A62" s="26">
        <v>2006</v>
      </c>
      <c r="B62" s="20" t="s">
        <v>491</v>
      </c>
      <c r="C62" s="16">
        <v>2500</v>
      </c>
      <c r="D62" s="3">
        <v>30</v>
      </c>
      <c r="E62" s="3">
        <v>25</v>
      </c>
      <c r="F62" s="103" t="s">
        <v>492</v>
      </c>
      <c r="G62" s="104" t="s">
        <v>401</v>
      </c>
      <c r="H62" s="104" t="s">
        <v>583</v>
      </c>
      <c r="I62" s="21">
        <f t="shared" si="30"/>
        <v>17940</v>
      </c>
      <c r="J62" s="3">
        <v>0</v>
      </c>
      <c r="K62" s="15">
        <v>0.15</v>
      </c>
      <c r="L62" s="15">
        <v>0.35</v>
      </c>
      <c r="M62" s="58"/>
      <c r="N62" s="58">
        <v>0.03</v>
      </c>
      <c r="O62" s="92">
        <f t="shared" si="31"/>
        <v>0</v>
      </c>
      <c r="P62" s="92" t="e">
        <f t="shared" si="32"/>
        <v>#REF!</v>
      </c>
      <c r="Q62" s="92" t="e">
        <f t="shared" si="33"/>
        <v>#REF!</v>
      </c>
      <c r="R62" s="92">
        <f t="shared" si="34"/>
        <v>0</v>
      </c>
      <c r="S62" s="92" t="e">
        <f t="shared" si="35"/>
        <v>#REF!</v>
      </c>
      <c r="T62" s="3" t="e">
        <f>#REF!</f>
        <v>#REF!</v>
      </c>
      <c r="U62" s="3" t="e">
        <f>#REF!*D62</f>
        <v>#REF!</v>
      </c>
      <c r="V62" s="3">
        <f t="shared" si="12"/>
        <v>150</v>
      </c>
      <c r="W62" s="37" t="e">
        <f t="shared" si="36"/>
        <v>#REF!</v>
      </c>
      <c r="X62" s="60" t="e">
        <f>#REF!</f>
        <v>#REF!</v>
      </c>
      <c r="Y62" s="37" t="e">
        <f t="shared" ref="Y62:Y66" si="47">21000/I62*D62*X62</f>
        <v>#REF!</v>
      </c>
      <c r="Z62" s="16" t="e">
        <f t="shared" si="37"/>
        <v>#REF!</v>
      </c>
      <c r="AA62" s="36" t="e">
        <f t="shared" si="38"/>
        <v>#REF!</v>
      </c>
      <c r="AC62" s="16" t="e">
        <f t="shared" si="39"/>
        <v>#REF!</v>
      </c>
      <c r="AD62" s="3" t="e">
        <f t="shared" si="40"/>
        <v>#REF!</v>
      </c>
      <c r="AE62" s="97" t="e">
        <f t="shared" si="40"/>
        <v>#REF!</v>
      </c>
      <c r="AF62" s="97" t="e">
        <f t="shared" si="41"/>
        <v>#REF!</v>
      </c>
      <c r="AG62" s="3" t="e">
        <f t="shared" si="42"/>
        <v>#REF!</v>
      </c>
      <c r="AH62" s="16" t="e">
        <f t="shared" si="43"/>
        <v>#REF!</v>
      </c>
      <c r="AI62" s="16">
        <f t="shared" si="44"/>
        <v>2500</v>
      </c>
      <c r="AK62" s="3">
        <f t="shared" si="45"/>
        <v>1750</v>
      </c>
      <c r="AL62" s="19">
        <f t="shared" si="46"/>
        <v>1750</v>
      </c>
    </row>
    <row r="63" spans="1:47" ht="13.5" hidden="1" outlineLevel="1" x14ac:dyDescent="0.15">
      <c r="A63" s="26">
        <v>2007</v>
      </c>
      <c r="B63" s="20" t="s">
        <v>580</v>
      </c>
      <c r="C63" s="16">
        <v>2000</v>
      </c>
      <c r="D63" s="3">
        <v>30</v>
      </c>
      <c r="E63" s="3"/>
      <c r="F63" s="103" t="s">
        <v>492</v>
      </c>
      <c r="G63" s="104" t="s">
        <v>401</v>
      </c>
      <c r="H63" s="104" t="s">
        <v>583</v>
      </c>
      <c r="I63" s="21">
        <f t="shared" si="30"/>
        <v>17940</v>
      </c>
      <c r="J63" s="3">
        <v>0</v>
      </c>
      <c r="K63" s="15">
        <v>0.15</v>
      </c>
      <c r="L63" s="15">
        <v>0.35</v>
      </c>
      <c r="M63" s="58"/>
      <c r="N63" s="58">
        <v>0.03</v>
      </c>
      <c r="O63" s="92">
        <f t="shared" si="31"/>
        <v>0</v>
      </c>
      <c r="P63" s="92" t="e">
        <f t="shared" si="32"/>
        <v>#REF!</v>
      </c>
      <c r="Q63" s="92" t="e">
        <f t="shared" si="33"/>
        <v>#REF!</v>
      </c>
      <c r="R63" s="92">
        <f t="shared" si="34"/>
        <v>0</v>
      </c>
      <c r="S63" s="92" t="e">
        <f t="shared" si="35"/>
        <v>#REF!</v>
      </c>
      <c r="T63" s="3" t="e">
        <f>#REF!</f>
        <v>#REF!</v>
      </c>
      <c r="U63" s="3" t="e">
        <f>#REF!*D63</f>
        <v>#REF!</v>
      </c>
      <c r="V63" s="3">
        <f t="shared" si="12"/>
        <v>120</v>
      </c>
      <c r="W63" s="37" t="e">
        <f t="shared" si="36"/>
        <v>#REF!</v>
      </c>
      <c r="X63" s="60" t="e">
        <f>#REF!</f>
        <v>#REF!</v>
      </c>
      <c r="Y63" s="37" t="e">
        <f t="shared" si="47"/>
        <v>#REF!</v>
      </c>
      <c r="Z63" s="16" t="e">
        <f t="shared" si="37"/>
        <v>#REF!</v>
      </c>
      <c r="AA63" s="36" t="e">
        <f t="shared" si="38"/>
        <v>#REF!</v>
      </c>
      <c r="AC63" s="16" t="e">
        <f t="shared" si="39"/>
        <v>#REF!</v>
      </c>
      <c r="AD63" s="3" t="e">
        <f t="shared" si="40"/>
        <v>#REF!</v>
      </c>
      <c r="AE63" s="97" t="e">
        <f t="shared" si="40"/>
        <v>#REF!</v>
      </c>
      <c r="AF63" s="97" t="e">
        <f t="shared" si="41"/>
        <v>#REF!</v>
      </c>
      <c r="AG63" s="3" t="e">
        <f t="shared" si="42"/>
        <v>#REF!</v>
      </c>
      <c r="AH63" s="16" t="e">
        <f t="shared" si="43"/>
        <v>#REF!</v>
      </c>
      <c r="AI63" s="16">
        <f t="shared" si="44"/>
        <v>2000</v>
      </c>
      <c r="AK63" s="3">
        <f t="shared" si="45"/>
        <v>1400</v>
      </c>
      <c r="AL63" s="19">
        <f t="shared" si="46"/>
        <v>1400</v>
      </c>
    </row>
    <row r="64" spans="1:47" ht="13.5" hidden="1" outlineLevel="1" x14ac:dyDescent="0.15">
      <c r="A64" s="26">
        <v>2008</v>
      </c>
      <c r="B64" s="20" t="s">
        <v>581</v>
      </c>
      <c r="C64" s="16">
        <v>900</v>
      </c>
      <c r="D64" s="3">
        <v>25</v>
      </c>
      <c r="E64" s="3"/>
      <c r="F64" s="103" t="s">
        <v>492</v>
      </c>
      <c r="G64" s="104" t="s">
        <v>401</v>
      </c>
      <c r="H64" s="104" t="s">
        <v>583</v>
      </c>
      <c r="I64" s="21">
        <f t="shared" si="30"/>
        <v>17940</v>
      </c>
      <c r="J64" s="3">
        <v>0</v>
      </c>
      <c r="K64" s="15">
        <v>0.15</v>
      </c>
      <c r="L64" s="15">
        <v>0.35</v>
      </c>
      <c r="M64" s="58"/>
      <c r="N64" s="58">
        <v>0.03</v>
      </c>
      <c r="O64" s="92">
        <f t="shared" si="31"/>
        <v>0</v>
      </c>
      <c r="P64" s="92" t="e">
        <f t="shared" si="32"/>
        <v>#REF!</v>
      </c>
      <c r="Q64" s="92" t="e">
        <f t="shared" si="33"/>
        <v>#REF!</v>
      </c>
      <c r="R64" s="92">
        <f t="shared" si="34"/>
        <v>0</v>
      </c>
      <c r="S64" s="92" t="e">
        <f t="shared" si="35"/>
        <v>#REF!</v>
      </c>
      <c r="T64" s="3" t="e">
        <f>#REF!</f>
        <v>#REF!</v>
      </c>
      <c r="U64" s="3" t="e">
        <f>#REF!*D64</f>
        <v>#REF!</v>
      </c>
      <c r="V64" s="3">
        <f t="shared" si="12"/>
        <v>54</v>
      </c>
      <c r="W64" s="37" t="e">
        <f t="shared" si="36"/>
        <v>#REF!</v>
      </c>
      <c r="X64" s="60" t="e">
        <f>#REF!</f>
        <v>#REF!</v>
      </c>
      <c r="Y64" s="37" t="e">
        <f t="shared" si="47"/>
        <v>#REF!</v>
      </c>
      <c r="Z64" s="16" t="e">
        <f t="shared" si="37"/>
        <v>#REF!</v>
      </c>
      <c r="AA64" s="36" t="e">
        <f t="shared" si="38"/>
        <v>#REF!</v>
      </c>
      <c r="AC64" s="16" t="e">
        <f t="shared" si="39"/>
        <v>#REF!</v>
      </c>
      <c r="AD64" s="3" t="e">
        <f t="shared" si="40"/>
        <v>#REF!</v>
      </c>
      <c r="AE64" s="97" t="e">
        <f t="shared" si="40"/>
        <v>#REF!</v>
      </c>
      <c r="AF64" s="97" t="e">
        <f t="shared" si="41"/>
        <v>#REF!</v>
      </c>
      <c r="AG64" s="3" t="e">
        <f t="shared" si="42"/>
        <v>#REF!</v>
      </c>
      <c r="AH64" s="16" t="e">
        <f t="shared" si="43"/>
        <v>#REF!</v>
      </c>
      <c r="AI64" s="16">
        <f t="shared" si="44"/>
        <v>900</v>
      </c>
      <c r="AK64" s="3">
        <f t="shared" si="45"/>
        <v>630</v>
      </c>
      <c r="AL64" s="19">
        <f t="shared" si="46"/>
        <v>630</v>
      </c>
    </row>
    <row r="65" spans="1:47" ht="13.5" hidden="1" outlineLevel="1" x14ac:dyDescent="0.15">
      <c r="A65" s="26">
        <v>2009</v>
      </c>
      <c r="B65" s="20" t="s">
        <v>582</v>
      </c>
      <c r="C65" s="16">
        <v>750</v>
      </c>
      <c r="D65" s="3">
        <v>20</v>
      </c>
      <c r="E65" s="3"/>
      <c r="F65" s="103" t="s">
        <v>492</v>
      </c>
      <c r="G65" s="104" t="s">
        <v>401</v>
      </c>
      <c r="H65" s="104" t="s">
        <v>583</v>
      </c>
      <c r="I65" s="21">
        <f t="shared" si="30"/>
        <v>17940</v>
      </c>
      <c r="J65" s="3">
        <v>0</v>
      </c>
      <c r="K65" s="15">
        <v>0.15</v>
      </c>
      <c r="L65" s="15">
        <v>0.35</v>
      </c>
      <c r="M65" s="58"/>
      <c r="N65" s="58">
        <v>0.03</v>
      </c>
      <c r="O65" s="92">
        <f t="shared" si="31"/>
        <v>0</v>
      </c>
      <c r="P65" s="92" t="e">
        <f t="shared" si="32"/>
        <v>#REF!</v>
      </c>
      <c r="Q65" s="92" t="e">
        <f t="shared" si="33"/>
        <v>#REF!</v>
      </c>
      <c r="R65" s="92">
        <f t="shared" si="34"/>
        <v>0</v>
      </c>
      <c r="S65" s="92" t="e">
        <f t="shared" si="35"/>
        <v>#REF!</v>
      </c>
      <c r="T65" s="3" t="e">
        <f>#REF!</f>
        <v>#REF!</v>
      </c>
      <c r="U65" s="3" t="e">
        <f>#REF!*D65</f>
        <v>#REF!</v>
      </c>
      <c r="V65" s="3">
        <f t="shared" si="12"/>
        <v>45</v>
      </c>
      <c r="W65" s="37" t="e">
        <f t="shared" si="36"/>
        <v>#REF!</v>
      </c>
      <c r="X65" s="60" t="e">
        <f>#REF!</f>
        <v>#REF!</v>
      </c>
      <c r="Y65" s="37" t="e">
        <f t="shared" si="47"/>
        <v>#REF!</v>
      </c>
      <c r="Z65" s="16" t="e">
        <f t="shared" si="37"/>
        <v>#REF!</v>
      </c>
      <c r="AA65" s="36" t="e">
        <f t="shared" si="38"/>
        <v>#REF!</v>
      </c>
      <c r="AC65" s="16" t="e">
        <f t="shared" si="39"/>
        <v>#REF!</v>
      </c>
      <c r="AD65" s="3" t="e">
        <f t="shared" si="40"/>
        <v>#REF!</v>
      </c>
      <c r="AE65" s="97" t="e">
        <f t="shared" si="40"/>
        <v>#REF!</v>
      </c>
      <c r="AF65" s="97" t="e">
        <f t="shared" si="41"/>
        <v>#REF!</v>
      </c>
      <c r="AG65" s="3" t="e">
        <f t="shared" si="42"/>
        <v>#REF!</v>
      </c>
      <c r="AH65" s="16" t="e">
        <f t="shared" si="43"/>
        <v>#REF!</v>
      </c>
      <c r="AI65" s="16">
        <f t="shared" si="44"/>
        <v>750</v>
      </c>
      <c r="AK65" s="3">
        <f t="shared" si="45"/>
        <v>525</v>
      </c>
      <c r="AL65" s="19">
        <f t="shared" si="46"/>
        <v>525</v>
      </c>
    </row>
    <row r="66" spans="1:47" ht="13.5" hidden="1" outlineLevel="1" x14ac:dyDescent="0.15">
      <c r="A66" s="26">
        <v>2010</v>
      </c>
      <c r="B66" s="20" t="s">
        <v>585</v>
      </c>
      <c r="C66" s="16">
        <v>3750</v>
      </c>
      <c r="D66" s="3">
        <v>45</v>
      </c>
      <c r="E66" s="3"/>
      <c r="F66" s="103" t="s">
        <v>492</v>
      </c>
      <c r="G66" s="104" t="s">
        <v>401</v>
      </c>
      <c r="H66" s="104" t="s">
        <v>583</v>
      </c>
      <c r="I66" s="21">
        <f t="shared" si="30"/>
        <v>17940</v>
      </c>
      <c r="J66" s="3">
        <v>0</v>
      </c>
      <c r="K66" s="15">
        <v>0.15</v>
      </c>
      <c r="L66" s="15">
        <v>0.35</v>
      </c>
      <c r="M66" s="58"/>
      <c r="N66" s="58">
        <v>0.03</v>
      </c>
      <c r="O66" s="92">
        <f t="shared" si="31"/>
        <v>0</v>
      </c>
      <c r="P66" s="92" t="e">
        <f t="shared" si="32"/>
        <v>#REF!</v>
      </c>
      <c r="Q66" s="92" t="e">
        <f t="shared" si="33"/>
        <v>#REF!</v>
      </c>
      <c r="R66" s="92">
        <f t="shared" si="34"/>
        <v>0</v>
      </c>
      <c r="S66" s="92" t="e">
        <f t="shared" si="35"/>
        <v>#REF!</v>
      </c>
      <c r="T66" s="3" t="e">
        <f>T62*2</f>
        <v>#REF!</v>
      </c>
      <c r="U66" s="3" t="e">
        <f>#REF!*D66</f>
        <v>#REF!</v>
      </c>
      <c r="V66" s="3">
        <f t="shared" si="12"/>
        <v>225</v>
      </c>
      <c r="W66" s="37" t="e">
        <f t="shared" si="36"/>
        <v>#REF!</v>
      </c>
      <c r="X66" s="60" t="e">
        <f>#REF!</f>
        <v>#REF!</v>
      </c>
      <c r="Y66" s="37" t="e">
        <f t="shared" si="47"/>
        <v>#REF!</v>
      </c>
      <c r="Z66" s="16" t="e">
        <f t="shared" si="37"/>
        <v>#REF!</v>
      </c>
      <c r="AA66" s="36" t="e">
        <f t="shared" si="38"/>
        <v>#REF!</v>
      </c>
      <c r="AC66" s="16" t="e">
        <f t="shared" si="39"/>
        <v>#REF!</v>
      </c>
      <c r="AD66" s="3" t="e">
        <f t="shared" si="40"/>
        <v>#REF!</v>
      </c>
      <c r="AE66" s="97" t="e">
        <f t="shared" si="40"/>
        <v>#REF!</v>
      </c>
      <c r="AF66" s="97" t="e">
        <f t="shared" si="41"/>
        <v>#REF!</v>
      </c>
      <c r="AG66" s="3" t="e">
        <f t="shared" si="42"/>
        <v>#REF!</v>
      </c>
      <c r="AH66" s="16" t="e">
        <f t="shared" si="43"/>
        <v>#REF!</v>
      </c>
      <c r="AI66" s="16">
        <f t="shared" si="44"/>
        <v>3750</v>
      </c>
      <c r="AK66" s="3">
        <f t="shared" si="45"/>
        <v>2625</v>
      </c>
      <c r="AL66" s="19">
        <f t="shared" si="46"/>
        <v>2625</v>
      </c>
    </row>
    <row r="67" spans="1:47" s="12" customFormat="1" ht="13.5" hidden="1" x14ac:dyDescent="0.15">
      <c r="A67" s="25">
        <v>3000</v>
      </c>
      <c r="B67" s="56" t="s">
        <v>178</v>
      </c>
      <c r="C67" s="193"/>
      <c r="D67" s="56"/>
      <c r="E67" s="56"/>
      <c r="F67" s="128"/>
      <c r="G67" s="137"/>
      <c r="H67" s="137"/>
      <c r="I67" s="5"/>
      <c r="J67" s="6"/>
      <c r="K67" s="7"/>
      <c r="L67" s="7"/>
      <c r="M67" s="7"/>
      <c r="N67" s="7"/>
      <c r="O67" s="8"/>
      <c r="P67" s="8"/>
      <c r="Q67" s="8"/>
      <c r="R67" s="8"/>
      <c r="S67" s="8"/>
      <c r="T67" s="6"/>
      <c r="U67" s="6"/>
      <c r="V67" s="6"/>
      <c r="W67" s="5"/>
      <c r="X67" s="5"/>
      <c r="Y67" s="5"/>
      <c r="Z67" s="5"/>
      <c r="AA67" s="10"/>
      <c r="AB67" s="11"/>
      <c r="AC67" s="193"/>
      <c r="AD67" s="57"/>
      <c r="AE67" s="96"/>
      <c r="AF67" s="96"/>
      <c r="AG67" s="57"/>
      <c r="AH67" s="193"/>
      <c r="AI67" s="193"/>
      <c r="AK67" s="57"/>
      <c r="AL67" s="19"/>
      <c r="AM67" s="180"/>
      <c r="AN67" s="180"/>
      <c r="AO67" s="182"/>
      <c r="AQ67" s="177"/>
      <c r="AR67" s="185"/>
      <c r="AT67" s="177"/>
      <c r="AU67" s="185"/>
    </row>
    <row r="68" spans="1:47" ht="13.5" hidden="1" outlineLevel="1" x14ac:dyDescent="0.15">
      <c r="A68" s="26">
        <v>3001</v>
      </c>
      <c r="B68" s="20" t="s">
        <v>12</v>
      </c>
      <c r="C68" s="16">
        <v>200</v>
      </c>
      <c r="D68" s="3">
        <v>15</v>
      </c>
      <c r="E68" s="3"/>
      <c r="F68" s="102"/>
      <c r="G68" s="104">
        <v>111</v>
      </c>
      <c r="H68" s="104" t="s">
        <v>179</v>
      </c>
      <c r="I68" s="21">
        <f t="shared" ref="I68:I109" si="48">((247*12)+(52*7)+(52*5))*60/12</f>
        <v>17940</v>
      </c>
      <c r="J68" s="3">
        <f>28500/3</f>
        <v>9500</v>
      </c>
      <c r="K68" s="15">
        <v>0.15</v>
      </c>
      <c r="L68" s="15"/>
      <c r="M68" s="58"/>
      <c r="N68" s="58">
        <v>0.03</v>
      </c>
      <c r="O68" s="92">
        <f t="shared" ref="O68:O109" si="49">J68/I68*D68</f>
        <v>7.9431438127090308</v>
      </c>
      <c r="P68" s="92" t="e">
        <f t="shared" ref="P68:P109" si="50">(C68-T68-U68)*K68</f>
        <v>#REF!</v>
      </c>
      <c r="Q68" s="92" t="e">
        <f t="shared" ref="Q68:Q109" si="51">(C68-T68-U68)*L68</f>
        <v>#REF!</v>
      </c>
      <c r="R68" s="92">
        <f t="shared" ref="R68:R109" si="52">(C68*M68)</f>
        <v>0</v>
      </c>
      <c r="S68" s="92" t="e">
        <f t="shared" ref="S68:S109" si="53">(C68-T68-U68)*N68</f>
        <v>#REF!</v>
      </c>
      <c r="T68" s="3" t="e">
        <f>#REF!</f>
        <v>#REF!</v>
      </c>
      <c r="U68" s="3" t="e">
        <f>#REF!*D68</f>
        <v>#REF!</v>
      </c>
      <c r="V68" s="3">
        <f t="shared" ref="V68:V109" si="54">C68*0.06</f>
        <v>12</v>
      </c>
      <c r="W68" s="37" t="e">
        <f t="shared" ref="W68:W109" si="55">SUM(O68:V68)</f>
        <v>#REF!</v>
      </c>
      <c r="X68" s="60" t="e">
        <f>#REF!</f>
        <v>#REF!</v>
      </c>
      <c r="Y68" s="37" t="e">
        <f t="shared" si="2"/>
        <v>#REF!</v>
      </c>
      <c r="Z68" s="16" t="e">
        <f t="shared" ref="Z68:Z109" si="56">W68+Y68</f>
        <v>#REF!</v>
      </c>
      <c r="AA68" s="36" t="e">
        <f t="shared" ref="AA68:AA109" si="57">(C68-Z68)/Z68</f>
        <v>#REF!</v>
      </c>
      <c r="AC68" s="16" t="e">
        <f t="shared" ref="AC68:AC109" si="58">AD68+AE68+AF68</f>
        <v>#REF!</v>
      </c>
      <c r="AD68" s="3" t="e">
        <f t="shared" ref="AD68:AE108" si="59">T68</f>
        <v>#REF!</v>
      </c>
      <c r="AE68" s="97" t="e">
        <f t="shared" si="59"/>
        <v>#REF!</v>
      </c>
      <c r="AF68" s="97" t="e">
        <f t="shared" ref="AF68:AF76" si="60">(C68-Z68)*0.15</f>
        <v>#REF!</v>
      </c>
      <c r="AG68" s="3" t="e">
        <f t="shared" ref="AG68:AG109" si="61">AE68+AF68</f>
        <v>#REF!</v>
      </c>
      <c r="AH68" s="16" t="e">
        <f t="shared" ref="AH68:AH109" si="62">AI68-AC68</f>
        <v>#REF!</v>
      </c>
      <c r="AI68" s="16">
        <f t="shared" ref="AI68:AI109" si="63">C68</f>
        <v>200</v>
      </c>
      <c r="AK68" s="3">
        <f t="shared" ref="AK68:AK76" si="64">CEILING(AL68,5)</f>
        <v>140</v>
      </c>
      <c r="AL68" s="19">
        <f t="shared" ref="AL68:AL76" si="65">C68*0.7</f>
        <v>140</v>
      </c>
      <c r="AM68" s="46" t="s">
        <v>855</v>
      </c>
    </row>
    <row r="69" spans="1:47" ht="13.5" hidden="1" outlineLevel="1" x14ac:dyDescent="0.15">
      <c r="A69" s="26">
        <v>3002</v>
      </c>
      <c r="B69" s="20" t="s">
        <v>14</v>
      </c>
      <c r="C69" s="16">
        <v>280</v>
      </c>
      <c r="D69" s="3">
        <v>20</v>
      </c>
      <c r="E69" s="3"/>
      <c r="F69" s="102"/>
      <c r="G69" s="104">
        <v>111</v>
      </c>
      <c r="H69" s="104" t="s">
        <v>179</v>
      </c>
      <c r="I69" s="21">
        <f t="shared" si="48"/>
        <v>17940</v>
      </c>
      <c r="J69" s="3">
        <f t="shared" ref="J69:J76" si="66">28500/3</f>
        <v>9500</v>
      </c>
      <c r="K69" s="15">
        <v>0.15</v>
      </c>
      <c r="L69" s="15"/>
      <c r="M69" s="58"/>
      <c r="N69" s="58">
        <v>0.03</v>
      </c>
      <c r="O69" s="92">
        <f t="shared" si="49"/>
        <v>10.590858416945375</v>
      </c>
      <c r="P69" s="92" t="e">
        <f t="shared" si="50"/>
        <v>#REF!</v>
      </c>
      <c r="Q69" s="92" t="e">
        <f t="shared" si="51"/>
        <v>#REF!</v>
      </c>
      <c r="R69" s="92">
        <f t="shared" si="52"/>
        <v>0</v>
      </c>
      <c r="S69" s="92" t="e">
        <f t="shared" si="53"/>
        <v>#REF!</v>
      </c>
      <c r="T69" s="3" t="e">
        <f>#REF!</f>
        <v>#REF!</v>
      </c>
      <c r="U69" s="3" t="e">
        <f>#REF!*D69</f>
        <v>#REF!</v>
      </c>
      <c r="V69" s="3">
        <f t="shared" si="54"/>
        <v>16.8</v>
      </c>
      <c r="W69" s="37" t="e">
        <f t="shared" si="55"/>
        <v>#REF!</v>
      </c>
      <c r="X69" s="60" t="e">
        <f>#REF!</f>
        <v>#REF!</v>
      </c>
      <c r="Y69" s="37" t="e">
        <f t="shared" si="2"/>
        <v>#REF!</v>
      </c>
      <c r="Z69" s="16" t="e">
        <f t="shared" si="56"/>
        <v>#REF!</v>
      </c>
      <c r="AA69" s="36" t="e">
        <f t="shared" si="57"/>
        <v>#REF!</v>
      </c>
      <c r="AC69" s="16" t="e">
        <f t="shared" si="58"/>
        <v>#REF!</v>
      </c>
      <c r="AD69" s="3" t="e">
        <f t="shared" si="59"/>
        <v>#REF!</v>
      </c>
      <c r="AE69" s="97" t="e">
        <f t="shared" si="59"/>
        <v>#REF!</v>
      </c>
      <c r="AF69" s="97" t="e">
        <f t="shared" si="60"/>
        <v>#REF!</v>
      </c>
      <c r="AG69" s="3" t="e">
        <f t="shared" si="61"/>
        <v>#REF!</v>
      </c>
      <c r="AH69" s="16" t="e">
        <f t="shared" si="62"/>
        <v>#REF!</v>
      </c>
      <c r="AI69" s="16">
        <f t="shared" si="63"/>
        <v>280</v>
      </c>
      <c r="AK69" s="3">
        <f t="shared" si="64"/>
        <v>200</v>
      </c>
      <c r="AL69" s="19">
        <f t="shared" si="65"/>
        <v>196</v>
      </c>
      <c r="AM69" s="46" t="s">
        <v>855</v>
      </c>
    </row>
    <row r="70" spans="1:47" ht="13.5" hidden="1" outlineLevel="1" x14ac:dyDescent="0.15">
      <c r="A70" s="26">
        <v>3003</v>
      </c>
      <c r="B70" s="20" t="s">
        <v>15</v>
      </c>
      <c r="C70" s="16">
        <v>220</v>
      </c>
      <c r="D70" s="3">
        <v>15</v>
      </c>
      <c r="E70" s="3"/>
      <c r="F70" s="102"/>
      <c r="G70" s="104">
        <v>111</v>
      </c>
      <c r="H70" s="104" t="s">
        <v>179</v>
      </c>
      <c r="I70" s="21">
        <f t="shared" si="48"/>
        <v>17940</v>
      </c>
      <c r="J70" s="3">
        <f t="shared" si="66"/>
        <v>9500</v>
      </c>
      <c r="K70" s="15">
        <v>0.15</v>
      </c>
      <c r="L70" s="15"/>
      <c r="M70" s="58"/>
      <c r="N70" s="58">
        <v>0.03</v>
      </c>
      <c r="O70" s="92">
        <f t="shared" si="49"/>
        <v>7.9431438127090308</v>
      </c>
      <c r="P70" s="92" t="e">
        <f t="shared" si="50"/>
        <v>#REF!</v>
      </c>
      <c r="Q70" s="92" t="e">
        <f t="shared" si="51"/>
        <v>#REF!</v>
      </c>
      <c r="R70" s="92">
        <f t="shared" si="52"/>
        <v>0</v>
      </c>
      <c r="S70" s="92" t="e">
        <f t="shared" si="53"/>
        <v>#REF!</v>
      </c>
      <c r="T70" s="3" t="e">
        <f>#REF!</f>
        <v>#REF!</v>
      </c>
      <c r="U70" s="3" t="e">
        <f>#REF!*D70</f>
        <v>#REF!</v>
      </c>
      <c r="V70" s="3">
        <f t="shared" si="54"/>
        <v>13.2</v>
      </c>
      <c r="W70" s="37" t="e">
        <f t="shared" si="55"/>
        <v>#REF!</v>
      </c>
      <c r="X70" s="60" t="e">
        <f>#REF!</f>
        <v>#REF!</v>
      </c>
      <c r="Y70" s="37" t="e">
        <f t="shared" si="2"/>
        <v>#REF!</v>
      </c>
      <c r="Z70" s="16" t="e">
        <f t="shared" si="56"/>
        <v>#REF!</v>
      </c>
      <c r="AA70" s="36" t="e">
        <f t="shared" si="57"/>
        <v>#REF!</v>
      </c>
      <c r="AC70" s="16" t="e">
        <f t="shared" si="58"/>
        <v>#REF!</v>
      </c>
      <c r="AD70" s="3" t="e">
        <f t="shared" si="59"/>
        <v>#REF!</v>
      </c>
      <c r="AE70" s="97" t="e">
        <f t="shared" si="59"/>
        <v>#REF!</v>
      </c>
      <c r="AF70" s="97" t="e">
        <f t="shared" si="60"/>
        <v>#REF!</v>
      </c>
      <c r="AG70" s="3" t="e">
        <f t="shared" si="61"/>
        <v>#REF!</v>
      </c>
      <c r="AH70" s="16" t="e">
        <f t="shared" si="62"/>
        <v>#REF!</v>
      </c>
      <c r="AI70" s="16">
        <f t="shared" si="63"/>
        <v>220</v>
      </c>
      <c r="AK70" s="3">
        <f t="shared" si="64"/>
        <v>155</v>
      </c>
      <c r="AL70" s="19">
        <f t="shared" si="65"/>
        <v>154</v>
      </c>
      <c r="AM70" s="46" t="s">
        <v>855</v>
      </c>
    </row>
    <row r="71" spans="1:47" ht="13.5" hidden="1" outlineLevel="1" x14ac:dyDescent="0.15">
      <c r="A71" s="26">
        <v>3004</v>
      </c>
      <c r="B71" s="20" t="s">
        <v>174</v>
      </c>
      <c r="C71" s="16">
        <v>480</v>
      </c>
      <c r="D71" s="3">
        <v>60</v>
      </c>
      <c r="E71" s="3"/>
      <c r="F71" s="102"/>
      <c r="G71" s="104">
        <v>111</v>
      </c>
      <c r="H71" s="104" t="s">
        <v>179</v>
      </c>
      <c r="I71" s="21">
        <f t="shared" si="48"/>
        <v>17940</v>
      </c>
      <c r="J71" s="3">
        <f t="shared" si="66"/>
        <v>9500</v>
      </c>
      <c r="K71" s="15">
        <v>0.15</v>
      </c>
      <c r="L71" s="15"/>
      <c r="M71" s="58"/>
      <c r="N71" s="58">
        <v>0.03</v>
      </c>
      <c r="O71" s="92">
        <f t="shared" si="49"/>
        <v>31.772575250836123</v>
      </c>
      <c r="P71" s="92" t="e">
        <f t="shared" si="50"/>
        <v>#REF!</v>
      </c>
      <c r="Q71" s="92" t="e">
        <f t="shared" si="51"/>
        <v>#REF!</v>
      </c>
      <c r="R71" s="92">
        <f t="shared" si="52"/>
        <v>0</v>
      </c>
      <c r="S71" s="92" t="e">
        <f t="shared" si="53"/>
        <v>#REF!</v>
      </c>
      <c r="T71" s="3" t="e">
        <f>#REF!</f>
        <v>#REF!</v>
      </c>
      <c r="U71" s="3" t="e">
        <f>#REF!*D71/3</f>
        <v>#REF!</v>
      </c>
      <c r="V71" s="3">
        <f t="shared" si="54"/>
        <v>28.799999999999997</v>
      </c>
      <c r="W71" s="37" t="e">
        <f t="shared" si="55"/>
        <v>#REF!</v>
      </c>
      <c r="X71" s="60" t="e">
        <f>#REF!</f>
        <v>#REF!</v>
      </c>
      <c r="Y71" s="37" t="e">
        <f t="shared" si="2"/>
        <v>#REF!</v>
      </c>
      <c r="Z71" s="16" t="e">
        <f t="shared" si="56"/>
        <v>#REF!</v>
      </c>
      <c r="AA71" s="36" t="e">
        <f t="shared" si="57"/>
        <v>#REF!</v>
      </c>
      <c r="AC71" s="16" t="e">
        <f t="shared" si="58"/>
        <v>#REF!</v>
      </c>
      <c r="AD71" s="3" t="e">
        <f t="shared" si="59"/>
        <v>#REF!</v>
      </c>
      <c r="AE71" s="97" t="e">
        <f t="shared" si="59"/>
        <v>#REF!</v>
      </c>
      <c r="AF71" s="97" t="e">
        <f t="shared" si="60"/>
        <v>#REF!</v>
      </c>
      <c r="AG71" s="3" t="e">
        <f t="shared" si="61"/>
        <v>#REF!</v>
      </c>
      <c r="AH71" s="16" t="e">
        <f t="shared" si="62"/>
        <v>#REF!</v>
      </c>
      <c r="AI71" s="16">
        <f t="shared" si="63"/>
        <v>480</v>
      </c>
      <c r="AK71" s="3">
        <f t="shared" si="64"/>
        <v>340</v>
      </c>
      <c r="AL71" s="19">
        <f t="shared" si="65"/>
        <v>336</v>
      </c>
      <c r="AM71" s="46" t="s">
        <v>855</v>
      </c>
    </row>
    <row r="72" spans="1:47" ht="13.5" hidden="1" outlineLevel="1" x14ac:dyDescent="0.15">
      <c r="A72" s="26">
        <v>3009</v>
      </c>
      <c r="B72" s="20" t="s">
        <v>175</v>
      </c>
      <c r="C72" s="16">
        <v>600</v>
      </c>
      <c r="D72" s="3">
        <v>90</v>
      </c>
      <c r="E72" s="3"/>
      <c r="F72" s="102"/>
      <c r="G72" s="104">
        <v>111</v>
      </c>
      <c r="H72" s="104" t="s">
        <v>179</v>
      </c>
      <c r="I72" s="21">
        <f t="shared" si="48"/>
        <v>17940</v>
      </c>
      <c r="J72" s="3">
        <f t="shared" si="66"/>
        <v>9500</v>
      </c>
      <c r="K72" s="15">
        <v>0.15</v>
      </c>
      <c r="L72" s="15"/>
      <c r="M72" s="58"/>
      <c r="N72" s="58">
        <v>0.03</v>
      </c>
      <c r="O72" s="92">
        <f t="shared" si="49"/>
        <v>47.658862876254183</v>
      </c>
      <c r="P72" s="92" t="e">
        <f t="shared" si="50"/>
        <v>#REF!</v>
      </c>
      <c r="Q72" s="92" t="e">
        <f t="shared" si="51"/>
        <v>#REF!</v>
      </c>
      <c r="R72" s="92">
        <f t="shared" si="52"/>
        <v>0</v>
      </c>
      <c r="S72" s="92" t="e">
        <f t="shared" si="53"/>
        <v>#REF!</v>
      </c>
      <c r="T72" s="3" t="e">
        <f>#REF!</f>
        <v>#REF!</v>
      </c>
      <c r="U72" s="3" t="e">
        <f>#REF!*D72/3</f>
        <v>#REF!</v>
      </c>
      <c r="V72" s="3">
        <f t="shared" si="54"/>
        <v>36</v>
      </c>
      <c r="W72" s="37" t="e">
        <f t="shared" si="55"/>
        <v>#REF!</v>
      </c>
      <c r="X72" s="60" t="e">
        <f>#REF!</f>
        <v>#REF!</v>
      </c>
      <c r="Y72" s="37" t="e">
        <f t="shared" si="2"/>
        <v>#REF!</v>
      </c>
      <c r="Z72" s="16" t="e">
        <f t="shared" si="56"/>
        <v>#REF!</v>
      </c>
      <c r="AA72" s="36" t="e">
        <f t="shared" si="57"/>
        <v>#REF!</v>
      </c>
      <c r="AC72" s="16" t="e">
        <f t="shared" si="58"/>
        <v>#REF!</v>
      </c>
      <c r="AD72" s="3" t="e">
        <f t="shared" si="59"/>
        <v>#REF!</v>
      </c>
      <c r="AE72" s="97" t="e">
        <f t="shared" si="59"/>
        <v>#REF!</v>
      </c>
      <c r="AF72" s="97" t="e">
        <f t="shared" si="60"/>
        <v>#REF!</v>
      </c>
      <c r="AG72" s="3" t="e">
        <f t="shared" si="61"/>
        <v>#REF!</v>
      </c>
      <c r="AH72" s="16" t="e">
        <f t="shared" si="62"/>
        <v>#REF!</v>
      </c>
      <c r="AI72" s="16">
        <f t="shared" si="63"/>
        <v>600</v>
      </c>
      <c r="AK72" s="3">
        <f t="shared" si="64"/>
        <v>420</v>
      </c>
      <c r="AL72" s="19">
        <f t="shared" si="65"/>
        <v>420</v>
      </c>
      <c r="AM72" s="46" t="s">
        <v>855</v>
      </c>
    </row>
    <row r="73" spans="1:47" ht="25.5" hidden="1" outlineLevel="1" x14ac:dyDescent="0.15">
      <c r="A73" s="26">
        <v>3005</v>
      </c>
      <c r="B73" s="20" t="s">
        <v>779</v>
      </c>
      <c r="C73" s="16">
        <v>660</v>
      </c>
      <c r="D73" s="3">
        <v>60</v>
      </c>
      <c r="E73" s="3"/>
      <c r="F73" s="102"/>
      <c r="G73" s="104">
        <v>111</v>
      </c>
      <c r="H73" s="104" t="s">
        <v>179</v>
      </c>
      <c r="I73" s="21">
        <f t="shared" si="48"/>
        <v>17940</v>
      </c>
      <c r="J73" s="3">
        <f t="shared" si="66"/>
        <v>9500</v>
      </c>
      <c r="K73" s="15">
        <v>0.15</v>
      </c>
      <c r="L73" s="15"/>
      <c r="M73" s="58"/>
      <c r="N73" s="58">
        <v>0.03</v>
      </c>
      <c r="O73" s="92">
        <f t="shared" si="49"/>
        <v>31.772575250836123</v>
      </c>
      <c r="P73" s="92" t="e">
        <f t="shared" si="50"/>
        <v>#REF!</v>
      </c>
      <c r="Q73" s="92" t="e">
        <f t="shared" si="51"/>
        <v>#REF!</v>
      </c>
      <c r="R73" s="92">
        <f t="shared" si="52"/>
        <v>0</v>
      </c>
      <c r="S73" s="92" t="e">
        <f t="shared" si="53"/>
        <v>#REF!</v>
      </c>
      <c r="T73" s="3" t="e">
        <f>#REF!</f>
        <v>#REF!</v>
      </c>
      <c r="U73" s="3" t="e">
        <f>#REF!*D73/3</f>
        <v>#REF!</v>
      </c>
      <c r="V73" s="3">
        <f t="shared" si="54"/>
        <v>39.6</v>
      </c>
      <c r="W73" s="37" t="e">
        <f t="shared" si="55"/>
        <v>#REF!</v>
      </c>
      <c r="X73" s="60" t="e">
        <f>#REF!</f>
        <v>#REF!</v>
      </c>
      <c r="Y73" s="37" t="e">
        <f t="shared" si="2"/>
        <v>#REF!</v>
      </c>
      <c r="Z73" s="16" t="e">
        <f t="shared" si="56"/>
        <v>#REF!</v>
      </c>
      <c r="AA73" s="36" t="e">
        <f t="shared" si="57"/>
        <v>#REF!</v>
      </c>
      <c r="AC73" s="16" t="e">
        <f t="shared" si="58"/>
        <v>#REF!</v>
      </c>
      <c r="AD73" s="3" t="e">
        <f t="shared" si="59"/>
        <v>#REF!</v>
      </c>
      <c r="AE73" s="97" t="e">
        <f t="shared" si="59"/>
        <v>#REF!</v>
      </c>
      <c r="AF73" s="97" t="e">
        <f t="shared" si="60"/>
        <v>#REF!</v>
      </c>
      <c r="AG73" s="3" t="e">
        <f t="shared" si="61"/>
        <v>#REF!</v>
      </c>
      <c r="AH73" s="16" t="e">
        <f t="shared" si="62"/>
        <v>#REF!</v>
      </c>
      <c r="AI73" s="16">
        <f t="shared" si="63"/>
        <v>660</v>
      </c>
      <c r="AK73" s="3">
        <f t="shared" si="64"/>
        <v>465</v>
      </c>
      <c r="AL73" s="19">
        <f t="shared" si="65"/>
        <v>461.99999999999994</v>
      </c>
      <c r="AM73" s="46" t="s">
        <v>855</v>
      </c>
    </row>
    <row r="74" spans="1:47" ht="25.5" hidden="1" outlineLevel="1" x14ac:dyDescent="0.15">
      <c r="A74" s="26">
        <v>3006</v>
      </c>
      <c r="B74" s="20" t="s">
        <v>780</v>
      </c>
      <c r="C74" s="16">
        <v>720</v>
      </c>
      <c r="D74" s="3">
        <v>90</v>
      </c>
      <c r="E74" s="3"/>
      <c r="F74" s="102"/>
      <c r="G74" s="104">
        <v>111</v>
      </c>
      <c r="H74" s="104" t="s">
        <v>179</v>
      </c>
      <c r="I74" s="21">
        <f t="shared" si="48"/>
        <v>17940</v>
      </c>
      <c r="J74" s="3">
        <f t="shared" si="66"/>
        <v>9500</v>
      </c>
      <c r="K74" s="15">
        <v>0.15</v>
      </c>
      <c r="L74" s="15"/>
      <c r="M74" s="58"/>
      <c r="N74" s="58">
        <v>0.03</v>
      </c>
      <c r="O74" s="92">
        <f t="shared" si="49"/>
        <v>47.658862876254183</v>
      </c>
      <c r="P74" s="92" t="e">
        <f t="shared" si="50"/>
        <v>#REF!</v>
      </c>
      <c r="Q74" s="92" t="e">
        <f t="shared" si="51"/>
        <v>#REF!</v>
      </c>
      <c r="R74" s="92">
        <f t="shared" si="52"/>
        <v>0</v>
      </c>
      <c r="S74" s="92" t="e">
        <f t="shared" si="53"/>
        <v>#REF!</v>
      </c>
      <c r="T74" s="3" t="e">
        <f>#REF!</f>
        <v>#REF!</v>
      </c>
      <c r="U74" s="3" t="e">
        <f>#REF!*D74/3</f>
        <v>#REF!</v>
      </c>
      <c r="V74" s="3">
        <f t="shared" si="54"/>
        <v>43.199999999999996</v>
      </c>
      <c r="W74" s="37" t="e">
        <f t="shared" si="55"/>
        <v>#REF!</v>
      </c>
      <c r="X74" s="60" t="e">
        <f>#REF!</f>
        <v>#REF!</v>
      </c>
      <c r="Y74" s="37" t="e">
        <f t="shared" si="2"/>
        <v>#REF!</v>
      </c>
      <c r="Z74" s="16" t="e">
        <f t="shared" si="56"/>
        <v>#REF!</v>
      </c>
      <c r="AA74" s="36" t="e">
        <f t="shared" si="57"/>
        <v>#REF!</v>
      </c>
      <c r="AC74" s="16" t="e">
        <f t="shared" si="58"/>
        <v>#REF!</v>
      </c>
      <c r="AD74" s="3" t="e">
        <f t="shared" si="59"/>
        <v>#REF!</v>
      </c>
      <c r="AE74" s="97" t="e">
        <f t="shared" si="59"/>
        <v>#REF!</v>
      </c>
      <c r="AF74" s="97" t="e">
        <f t="shared" si="60"/>
        <v>#REF!</v>
      </c>
      <c r="AG74" s="3" t="e">
        <f t="shared" si="61"/>
        <v>#REF!</v>
      </c>
      <c r="AH74" s="16" t="e">
        <f t="shared" si="62"/>
        <v>#REF!</v>
      </c>
      <c r="AI74" s="16">
        <f t="shared" si="63"/>
        <v>720</v>
      </c>
      <c r="AK74" s="3">
        <f t="shared" si="64"/>
        <v>505</v>
      </c>
      <c r="AL74" s="19">
        <f t="shared" si="65"/>
        <v>503.99999999999994</v>
      </c>
      <c r="AM74" s="46" t="s">
        <v>855</v>
      </c>
    </row>
    <row r="75" spans="1:47" ht="13.5" hidden="1" outlineLevel="1" x14ac:dyDescent="0.15">
      <c r="A75" s="26" t="s">
        <v>13</v>
      </c>
      <c r="B75" s="20" t="s">
        <v>169</v>
      </c>
      <c r="C75" s="16">
        <v>700</v>
      </c>
      <c r="D75" s="3">
        <v>40</v>
      </c>
      <c r="E75" s="3"/>
      <c r="F75" s="102"/>
      <c r="G75" s="104">
        <v>111</v>
      </c>
      <c r="H75" s="104" t="s">
        <v>179</v>
      </c>
      <c r="I75" s="21">
        <f t="shared" si="48"/>
        <v>17940</v>
      </c>
      <c r="J75" s="3">
        <f t="shared" si="66"/>
        <v>9500</v>
      </c>
      <c r="K75" s="15">
        <v>0.15</v>
      </c>
      <c r="L75" s="15"/>
      <c r="M75" s="58"/>
      <c r="N75" s="58">
        <v>0.03</v>
      </c>
      <c r="O75" s="92">
        <f t="shared" si="49"/>
        <v>21.18171683389075</v>
      </c>
      <c r="P75" s="92" t="e">
        <f t="shared" si="50"/>
        <v>#REF!</v>
      </c>
      <c r="Q75" s="92" t="e">
        <f t="shared" si="51"/>
        <v>#REF!</v>
      </c>
      <c r="R75" s="92">
        <f t="shared" si="52"/>
        <v>0</v>
      </c>
      <c r="S75" s="92" t="e">
        <f t="shared" si="53"/>
        <v>#REF!</v>
      </c>
      <c r="T75" s="3" t="e">
        <f>#REF!</f>
        <v>#REF!</v>
      </c>
      <c r="U75" s="3" t="e">
        <f>#REF!*D75/3</f>
        <v>#REF!</v>
      </c>
      <c r="V75" s="3">
        <f t="shared" si="54"/>
        <v>42</v>
      </c>
      <c r="W75" s="37" t="e">
        <f t="shared" si="55"/>
        <v>#REF!</v>
      </c>
      <c r="X75" s="60" t="e">
        <f>#REF!</f>
        <v>#REF!</v>
      </c>
      <c r="Y75" s="37" t="e">
        <f t="shared" si="2"/>
        <v>#REF!</v>
      </c>
      <c r="Z75" s="16" t="e">
        <f t="shared" si="56"/>
        <v>#REF!</v>
      </c>
      <c r="AA75" s="36" t="e">
        <f t="shared" si="57"/>
        <v>#REF!</v>
      </c>
      <c r="AC75" s="16" t="e">
        <f t="shared" si="58"/>
        <v>#REF!</v>
      </c>
      <c r="AD75" s="3" t="e">
        <f t="shared" si="59"/>
        <v>#REF!</v>
      </c>
      <c r="AE75" s="97" t="e">
        <f t="shared" si="59"/>
        <v>#REF!</v>
      </c>
      <c r="AF75" s="97" t="e">
        <f t="shared" si="60"/>
        <v>#REF!</v>
      </c>
      <c r="AG75" s="3" t="e">
        <f t="shared" si="61"/>
        <v>#REF!</v>
      </c>
      <c r="AH75" s="16" t="e">
        <f t="shared" si="62"/>
        <v>#REF!</v>
      </c>
      <c r="AI75" s="16">
        <f t="shared" si="63"/>
        <v>700</v>
      </c>
      <c r="AK75" s="3">
        <f t="shared" si="64"/>
        <v>490</v>
      </c>
      <c r="AL75" s="19">
        <f t="shared" si="65"/>
        <v>489.99999999999994</v>
      </c>
      <c r="AM75" s="46" t="s">
        <v>855</v>
      </c>
    </row>
    <row r="76" spans="1:47" ht="13.5" hidden="1" outlineLevel="1" x14ac:dyDescent="0.15">
      <c r="A76" s="26">
        <v>3008</v>
      </c>
      <c r="B76" s="62" t="s">
        <v>164</v>
      </c>
      <c r="C76" s="16">
        <v>530</v>
      </c>
      <c r="D76" s="3">
        <v>30</v>
      </c>
      <c r="E76" s="3">
        <v>15</v>
      </c>
      <c r="F76" s="103" t="s">
        <v>152</v>
      </c>
      <c r="G76" s="104">
        <v>111</v>
      </c>
      <c r="H76" s="104" t="s">
        <v>179</v>
      </c>
      <c r="I76" s="21">
        <f t="shared" si="48"/>
        <v>17940</v>
      </c>
      <c r="J76" s="3">
        <f t="shared" si="66"/>
        <v>9500</v>
      </c>
      <c r="K76" s="15">
        <v>0.15</v>
      </c>
      <c r="L76" s="15"/>
      <c r="M76" s="58"/>
      <c r="N76" s="58">
        <v>0.03</v>
      </c>
      <c r="O76" s="92">
        <f t="shared" si="49"/>
        <v>15.886287625418062</v>
      </c>
      <c r="P76" s="92" t="e">
        <f t="shared" si="50"/>
        <v>#REF!</v>
      </c>
      <c r="Q76" s="92" t="e">
        <f t="shared" si="51"/>
        <v>#REF!</v>
      </c>
      <c r="R76" s="92">
        <f t="shared" si="52"/>
        <v>0</v>
      </c>
      <c r="S76" s="92" t="e">
        <f t="shared" si="53"/>
        <v>#REF!</v>
      </c>
      <c r="T76" s="63" t="e">
        <f>#REF!</f>
        <v>#REF!</v>
      </c>
      <c r="U76" s="3" t="e">
        <f>#REF!*D76/3</f>
        <v>#REF!</v>
      </c>
      <c r="V76" s="3">
        <f t="shared" si="54"/>
        <v>31.799999999999997</v>
      </c>
      <c r="W76" s="37" t="e">
        <f t="shared" si="55"/>
        <v>#REF!</v>
      </c>
      <c r="X76" s="60" t="e">
        <f>#REF!</f>
        <v>#REF!</v>
      </c>
      <c r="Y76" s="37" t="e">
        <f t="shared" si="2"/>
        <v>#REF!</v>
      </c>
      <c r="Z76" s="16" t="e">
        <f t="shared" si="56"/>
        <v>#REF!</v>
      </c>
      <c r="AA76" s="36" t="e">
        <f t="shared" si="57"/>
        <v>#REF!</v>
      </c>
      <c r="AC76" s="16" t="e">
        <f t="shared" si="58"/>
        <v>#REF!</v>
      </c>
      <c r="AD76" s="3" t="e">
        <f t="shared" si="59"/>
        <v>#REF!</v>
      </c>
      <c r="AE76" s="97" t="e">
        <f t="shared" si="59"/>
        <v>#REF!</v>
      </c>
      <c r="AF76" s="97" t="e">
        <f t="shared" si="60"/>
        <v>#REF!</v>
      </c>
      <c r="AG76" s="3" t="e">
        <f t="shared" si="61"/>
        <v>#REF!</v>
      </c>
      <c r="AH76" s="16" t="e">
        <f t="shared" si="62"/>
        <v>#REF!</v>
      </c>
      <c r="AI76" s="16">
        <f t="shared" si="63"/>
        <v>530</v>
      </c>
      <c r="AK76" s="3">
        <f t="shared" si="64"/>
        <v>375</v>
      </c>
      <c r="AL76" s="19">
        <f t="shared" si="65"/>
        <v>371</v>
      </c>
      <c r="AM76" s="46" t="s">
        <v>855</v>
      </c>
    </row>
    <row r="77" spans="1:47" ht="13.5" hidden="1" outlineLevel="1" x14ac:dyDescent="0.15">
      <c r="A77" s="26">
        <v>3015</v>
      </c>
      <c r="B77" s="62" t="s">
        <v>610</v>
      </c>
      <c r="C77" s="16">
        <v>80</v>
      </c>
      <c r="D77" s="3"/>
      <c r="E77" s="3"/>
      <c r="F77" s="103"/>
      <c r="G77" s="104"/>
      <c r="H77" s="104" t="s">
        <v>661</v>
      </c>
      <c r="I77" s="21">
        <f t="shared" si="48"/>
        <v>17940</v>
      </c>
      <c r="J77" s="3">
        <v>0</v>
      </c>
      <c r="K77" s="15"/>
      <c r="L77" s="15"/>
      <c r="M77" s="58">
        <v>0</v>
      </c>
      <c r="N77" s="58">
        <v>0</v>
      </c>
      <c r="O77" s="92">
        <f t="shared" si="49"/>
        <v>0</v>
      </c>
      <c r="P77" s="92" t="e">
        <f t="shared" si="50"/>
        <v>#REF!</v>
      </c>
      <c r="Q77" s="92" t="e">
        <f t="shared" si="51"/>
        <v>#REF!</v>
      </c>
      <c r="R77" s="92">
        <f t="shared" si="52"/>
        <v>0</v>
      </c>
      <c r="S77" s="92" t="e">
        <f t="shared" si="53"/>
        <v>#REF!</v>
      </c>
      <c r="T77" s="63" t="e">
        <f>#REF!</f>
        <v>#REF!</v>
      </c>
      <c r="U77" s="3" t="e">
        <f>#REF!*D77</f>
        <v>#REF!</v>
      </c>
      <c r="V77" s="3">
        <f t="shared" si="54"/>
        <v>4.8</v>
      </c>
      <c r="W77" s="37" t="e">
        <f t="shared" si="55"/>
        <v>#REF!</v>
      </c>
      <c r="X77" s="60" t="e">
        <f>#REF!</f>
        <v>#REF!</v>
      </c>
      <c r="Y77" s="37" t="e">
        <f t="shared" ref="Y77:Y109" si="67">21000/I77*D77*X77</f>
        <v>#REF!</v>
      </c>
      <c r="Z77" s="16" t="e">
        <f t="shared" si="56"/>
        <v>#REF!</v>
      </c>
      <c r="AA77" s="36" t="e">
        <f t="shared" si="57"/>
        <v>#REF!</v>
      </c>
      <c r="AC77" s="16" t="e">
        <f t="shared" si="58"/>
        <v>#REF!</v>
      </c>
      <c r="AD77" s="3" t="e">
        <f t="shared" si="59"/>
        <v>#REF!</v>
      </c>
      <c r="AE77" s="97" t="e">
        <f t="shared" si="59"/>
        <v>#REF!</v>
      </c>
      <c r="AF77" s="97"/>
      <c r="AG77" s="3" t="e">
        <f t="shared" si="61"/>
        <v>#REF!</v>
      </c>
      <c r="AH77" s="16" t="e">
        <f t="shared" si="62"/>
        <v>#REF!</v>
      </c>
      <c r="AI77" s="16">
        <f t="shared" si="63"/>
        <v>80</v>
      </c>
      <c r="AK77" s="3" t="s">
        <v>40</v>
      </c>
      <c r="AL77" s="19"/>
    </row>
    <row r="78" spans="1:47" ht="13.5" hidden="1" outlineLevel="1" x14ac:dyDescent="0.15">
      <c r="A78" s="26">
        <v>3016</v>
      </c>
      <c r="B78" s="62" t="s">
        <v>611</v>
      </c>
      <c r="C78" s="16">
        <v>140</v>
      </c>
      <c r="D78" s="3"/>
      <c r="E78" s="3"/>
      <c r="F78" s="103"/>
      <c r="G78" s="104"/>
      <c r="H78" s="104" t="s">
        <v>661</v>
      </c>
      <c r="I78" s="21">
        <f t="shared" si="48"/>
        <v>17940</v>
      </c>
      <c r="J78" s="3">
        <v>0</v>
      </c>
      <c r="K78" s="15"/>
      <c r="L78" s="15"/>
      <c r="M78" s="58">
        <v>0</v>
      </c>
      <c r="N78" s="58">
        <v>0</v>
      </c>
      <c r="O78" s="92">
        <f t="shared" si="49"/>
        <v>0</v>
      </c>
      <c r="P78" s="92" t="e">
        <f t="shared" si="50"/>
        <v>#REF!</v>
      </c>
      <c r="Q78" s="92" t="e">
        <f t="shared" si="51"/>
        <v>#REF!</v>
      </c>
      <c r="R78" s="92">
        <f t="shared" si="52"/>
        <v>0</v>
      </c>
      <c r="S78" s="92" t="e">
        <f t="shared" si="53"/>
        <v>#REF!</v>
      </c>
      <c r="T78" s="63" t="e">
        <f>#REF!</f>
        <v>#REF!</v>
      </c>
      <c r="U78" s="3" t="e">
        <f>#REF!*D78</f>
        <v>#REF!</v>
      </c>
      <c r="V78" s="3">
        <f t="shared" si="54"/>
        <v>8.4</v>
      </c>
      <c r="W78" s="37" t="e">
        <f t="shared" si="55"/>
        <v>#REF!</v>
      </c>
      <c r="X78" s="60" t="e">
        <f>#REF!</f>
        <v>#REF!</v>
      </c>
      <c r="Y78" s="37" t="e">
        <f t="shared" si="67"/>
        <v>#REF!</v>
      </c>
      <c r="Z78" s="16" t="e">
        <f t="shared" si="56"/>
        <v>#REF!</v>
      </c>
      <c r="AA78" s="36" t="e">
        <f t="shared" si="57"/>
        <v>#REF!</v>
      </c>
      <c r="AC78" s="16" t="e">
        <f t="shared" si="58"/>
        <v>#REF!</v>
      </c>
      <c r="AD78" s="3" t="e">
        <f t="shared" si="59"/>
        <v>#REF!</v>
      </c>
      <c r="AE78" s="97" t="e">
        <f t="shared" si="59"/>
        <v>#REF!</v>
      </c>
      <c r="AF78" s="97"/>
      <c r="AG78" s="3" t="e">
        <f t="shared" si="61"/>
        <v>#REF!</v>
      </c>
      <c r="AH78" s="16" t="e">
        <f t="shared" si="62"/>
        <v>#REF!</v>
      </c>
      <c r="AI78" s="16">
        <f t="shared" si="63"/>
        <v>140</v>
      </c>
      <c r="AK78" s="3" t="s">
        <v>40</v>
      </c>
      <c r="AL78" s="19"/>
    </row>
    <row r="79" spans="1:47" ht="13.5" hidden="1" outlineLevel="1" x14ac:dyDescent="0.15">
      <c r="A79" s="26">
        <v>3017</v>
      </c>
      <c r="B79" s="62" t="s">
        <v>612</v>
      </c>
      <c r="C79" s="16">
        <v>30</v>
      </c>
      <c r="D79" s="3"/>
      <c r="E79" s="3"/>
      <c r="F79" s="103"/>
      <c r="G79" s="104"/>
      <c r="H79" s="104" t="s">
        <v>661</v>
      </c>
      <c r="I79" s="21">
        <f t="shared" si="48"/>
        <v>17940</v>
      </c>
      <c r="J79" s="3">
        <v>0</v>
      </c>
      <c r="K79" s="15"/>
      <c r="L79" s="15"/>
      <c r="M79" s="58">
        <v>0</v>
      </c>
      <c r="N79" s="58">
        <v>0</v>
      </c>
      <c r="O79" s="92">
        <f t="shared" si="49"/>
        <v>0</v>
      </c>
      <c r="P79" s="92" t="e">
        <f t="shared" si="50"/>
        <v>#REF!</v>
      </c>
      <c r="Q79" s="92" t="e">
        <f t="shared" si="51"/>
        <v>#REF!</v>
      </c>
      <c r="R79" s="92">
        <f t="shared" si="52"/>
        <v>0</v>
      </c>
      <c r="S79" s="92" t="e">
        <f t="shared" si="53"/>
        <v>#REF!</v>
      </c>
      <c r="T79" s="63" t="e">
        <f>#REF!</f>
        <v>#REF!</v>
      </c>
      <c r="U79" s="3" t="e">
        <f>#REF!*D79</f>
        <v>#REF!</v>
      </c>
      <c r="V79" s="3">
        <f t="shared" si="54"/>
        <v>1.7999999999999998</v>
      </c>
      <c r="W79" s="37" t="e">
        <f t="shared" si="55"/>
        <v>#REF!</v>
      </c>
      <c r="X79" s="60" t="e">
        <f>#REF!</f>
        <v>#REF!</v>
      </c>
      <c r="Y79" s="37" t="e">
        <f t="shared" si="67"/>
        <v>#REF!</v>
      </c>
      <c r="Z79" s="16" t="e">
        <f t="shared" si="56"/>
        <v>#REF!</v>
      </c>
      <c r="AA79" s="36" t="e">
        <f t="shared" si="57"/>
        <v>#REF!</v>
      </c>
      <c r="AC79" s="16" t="e">
        <f t="shared" si="58"/>
        <v>#REF!</v>
      </c>
      <c r="AD79" s="3" t="e">
        <f t="shared" si="59"/>
        <v>#REF!</v>
      </c>
      <c r="AE79" s="97" t="e">
        <f t="shared" si="59"/>
        <v>#REF!</v>
      </c>
      <c r="AF79" s="97"/>
      <c r="AG79" s="3" t="e">
        <f t="shared" si="61"/>
        <v>#REF!</v>
      </c>
      <c r="AH79" s="16" t="e">
        <f t="shared" si="62"/>
        <v>#REF!</v>
      </c>
      <c r="AI79" s="16">
        <f t="shared" si="63"/>
        <v>30</v>
      </c>
      <c r="AK79" s="3" t="s">
        <v>40</v>
      </c>
      <c r="AL79" s="19"/>
    </row>
    <row r="80" spans="1:47" ht="13.5" hidden="1" outlineLevel="1" x14ac:dyDescent="0.15">
      <c r="A80" s="26">
        <v>3018</v>
      </c>
      <c r="B80" s="62" t="s">
        <v>613</v>
      </c>
      <c r="C80" s="16">
        <v>40</v>
      </c>
      <c r="D80" s="3"/>
      <c r="E80" s="3"/>
      <c r="F80" s="103"/>
      <c r="G80" s="104"/>
      <c r="H80" s="104" t="s">
        <v>661</v>
      </c>
      <c r="I80" s="21">
        <f t="shared" si="48"/>
        <v>17940</v>
      </c>
      <c r="J80" s="3">
        <v>0</v>
      </c>
      <c r="K80" s="15"/>
      <c r="L80" s="15"/>
      <c r="M80" s="58">
        <v>0</v>
      </c>
      <c r="N80" s="58">
        <v>0</v>
      </c>
      <c r="O80" s="92">
        <f t="shared" si="49"/>
        <v>0</v>
      </c>
      <c r="P80" s="92" t="e">
        <f t="shared" si="50"/>
        <v>#REF!</v>
      </c>
      <c r="Q80" s="92" t="e">
        <f t="shared" si="51"/>
        <v>#REF!</v>
      </c>
      <c r="R80" s="92">
        <f t="shared" si="52"/>
        <v>0</v>
      </c>
      <c r="S80" s="92" t="e">
        <f t="shared" si="53"/>
        <v>#REF!</v>
      </c>
      <c r="T80" s="63" t="e">
        <f>#REF!</f>
        <v>#REF!</v>
      </c>
      <c r="U80" s="3" t="e">
        <f>#REF!*D80</f>
        <v>#REF!</v>
      </c>
      <c r="V80" s="3">
        <f t="shared" si="54"/>
        <v>2.4</v>
      </c>
      <c r="W80" s="37" t="e">
        <f t="shared" si="55"/>
        <v>#REF!</v>
      </c>
      <c r="X80" s="60" t="e">
        <f>#REF!</f>
        <v>#REF!</v>
      </c>
      <c r="Y80" s="37" t="e">
        <f t="shared" si="67"/>
        <v>#REF!</v>
      </c>
      <c r="Z80" s="16" t="e">
        <f t="shared" si="56"/>
        <v>#REF!</v>
      </c>
      <c r="AA80" s="36" t="e">
        <f t="shared" si="57"/>
        <v>#REF!</v>
      </c>
      <c r="AC80" s="16" t="e">
        <f t="shared" si="58"/>
        <v>#REF!</v>
      </c>
      <c r="AD80" s="3" t="e">
        <f t="shared" si="59"/>
        <v>#REF!</v>
      </c>
      <c r="AE80" s="97" t="e">
        <f t="shared" si="59"/>
        <v>#REF!</v>
      </c>
      <c r="AF80" s="97"/>
      <c r="AG80" s="3" t="e">
        <f t="shared" si="61"/>
        <v>#REF!</v>
      </c>
      <c r="AH80" s="16" t="e">
        <f t="shared" si="62"/>
        <v>#REF!</v>
      </c>
      <c r="AI80" s="16">
        <f t="shared" si="63"/>
        <v>40</v>
      </c>
      <c r="AK80" s="3" t="s">
        <v>40</v>
      </c>
      <c r="AL80" s="19"/>
    </row>
    <row r="81" spans="1:38" ht="13.5" hidden="1" outlineLevel="1" x14ac:dyDescent="0.15">
      <c r="A81" s="26">
        <v>3019</v>
      </c>
      <c r="B81" s="62" t="s">
        <v>614</v>
      </c>
      <c r="C81" s="16">
        <v>30</v>
      </c>
      <c r="D81" s="3"/>
      <c r="E81" s="3"/>
      <c r="F81" s="103"/>
      <c r="G81" s="104"/>
      <c r="H81" s="104" t="s">
        <v>661</v>
      </c>
      <c r="I81" s="21">
        <f t="shared" si="48"/>
        <v>17940</v>
      </c>
      <c r="J81" s="3">
        <v>0</v>
      </c>
      <c r="K81" s="15"/>
      <c r="L81" s="15"/>
      <c r="M81" s="58">
        <v>0</v>
      </c>
      <c r="N81" s="58">
        <v>0</v>
      </c>
      <c r="O81" s="92">
        <f t="shared" si="49"/>
        <v>0</v>
      </c>
      <c r="P81" s="92" t="e">
        <f t="shared" si="50"/>
        <v>#REF!</v>
      </c>
      <c r="Q81" s="92" t="e">
        <f t="shared" si="51"/>
        <v>#REF!</v>
      </c>
      <c r="R81" s="92">
        <f t="shared" si="52"/>
        <v>0</v>
      </c>
      <c r="S81" s="92" t="e">
        <f t="shared" si="53"/>
        <v>#REF!</v>
      </c>
      <c r="T81" s="63" t="e">
        <f>#REF!</f>
        <v>#REF!</v>
      </c>
      <c r="U81" s="3" t="e">
        <f>#REF!*D81</f>
        <v>#REF!</v>
      </c>
      <c r="V81" s="3">
        <f t="shared" si="54"/>
        <v>1.7999999999999998</v>
      </c>
      <c r="W81" s="37" t="e">
        <f t="shared" si="55"/>
        <v>#REF!</v>
      </c>
      <c r="X81" s="60" t="e">
        <f>#REF!</f>
        <v>#REF!</v>
      </c>
      <c r="Y81" s="37" t="e">
        <f t="shared" si="67"/>
        <v>#REF!</v>
      </c>
      <c r="Z81" s="16" t="e">
        <f t="shared" si="56"/>
        <v>#REF!</v>
      </c>
      <c r="AA81" s="36" t="e">
        <f t="shared" si="57"/>
        <v>#REF!</v>
      </c>
      <c r="AC81" s="16" t="e">
        <f t="shared" si="58"/>
        <v>#REF!</v>
      </c>
      <c r="AD81" s="3" t="e">
        <f t="shared" si="59"/>
        <v>#REF!</v>
      </c>
      <c r="AE81" s="97" t="e">
        <f t="shared" si="59"/>
        <v>#REF!</v>
      </c>
      <c r="AF81" s="97"/>
      <c r="AG81" s="3" t="e">
        <f t="shared" si="61"/>
        <v>#REF!</v>
      </c>
      <c r="AH81" s="16" t="e">
        <f t="shared" si="62"/>
        <v>#REF!</v>
      </c>
      <c r="AI81" s="16">
        <f t="shared" si="63"/>
        <v>30</v>
      </c>
      <c r="AK81" s="3" t="s">
        <v>40</v>
      </c>
      <c r="AL81" s="19"/>
    </row>
    <row r="82" spans="1:38" ht="13.5" hidden="1" outlineLevel="1" x14ac:dyDescent="0.15">
      <c r="A82" s="26">
        <v>3020</v>
      </c>
      <c r="B82" s="62" t="s">
        <v>615</v>
      </c>
      <c r="C82" s="16">
        <v>10</v>
      </c>
      <c r="D82" s="3"/>
      <c r="E82" s="3"/>
      <c r="F82" s="103"/>
      <c r="G82" s="104"/>
      <c r="H82" s="104" t="s">
        <v>661</v>
      </c>
      <c r="I82" s="21">
        <f t="shared" si="48"/>
        <v>17940</v>
      </c>
      <c r="J82" s="3">
        <v>0</v>
      </c>
      <c r="K82" s="15"/>
      <c r="L82" s="15"/>
      <c r="M82" s="58">
        <v>0</v>
      </c>
      <c r="N82" s="58">
        <v>0</v>
      </c>
      <c r="O82" s="92">
        <f t="shared" si="49"/>
        <v>0</v>
      </c>
      <c r="P82" s="92" t="e">
        <f t="shared" si="50"/>
        <v>#REF!</v>
      </c>
      <c r="Q82" s="92" t="e">
        <f t="shared" si="51"/>
        <v>#REF!</v>
      </c>
      <c r="R82" s="92">
        <f t="shared" si="52"/>
        <v>0</v>
      </c>
      <c r="S82" s="92" t="e">
        <f t="shared" si="53"/>
        <v>#REF!</v>
      </c>
      <c r="T82" s="63" t="e">
        <f>#REF!</f>
        <v>#REF!</v>
      </c>
      <c r="U82" s="3" t="e">
        <f>#REF!*D82</f>
        <v>#REF!</v>
      </c>
      <c r="V82" s="3">
        <f t="shared" si="54"/>
        <v>0.6</v>
      </c>
      <c r="W82" s="37" t="e">
        <f t="shared" si="55"/>
        <v>#REF!</v>
      </c>
      <c r="X82" s="60" t="e">
        <f>#REF!</f>
        <v>#REF!</v>
      </c>
      <c r="Y82" s="37" t="e">
        <f t="shared" si="67"/>
        <v>#REF!</v>
      </c>
      <c r="Z82" s="16" t="e">
        <f t="shared" si="56"/>
        <v>#REF!</v>
      </c>
      <c r="AA82" s="36" t="e">
        <f t="shared" si="57"/>
        <v>#REF!</v>
      </c>
      <c r="AC82" s="16" t="e">
        <f t="shared" si="58"/>
        <v>#REF!</v>
      </c>
      <c r="AD82" s="3" t="e">
        <f t="shared" si="59"/>
        <v>#REF!</v>
      </c>
      <c r="AE82" s="97" t="e">
        <f t="shared" si="59"/>
        <v>#REF!</v>
      </c>
      <c r="AF82" s="97"/>
      <c r="AG82" s="3" t="e">
        <f t="shared" si="61"/>
        <v>#REF!</v>
      </c>
      <c r="AH82" s="16" t="e">
        <f t="shared" si="62"/>
        <v>#REF!</v>
      </c>
      <c r="AI82" s="16">
        <f t="shared" si="63"/>
        <v>10</v>
      </c>
      <c r="AK82" s="3" t="s">
        <v>40</v>
      </c>
      <c r="AL82" s="19"/>
    </row>
    <row r="83" spans="1:38" ht="13.5" hidden="1" outlineLevel="1" x14ac:dyDescent="0.15">
      <c r="A83" s="26">
        <v>3021</v>
      </c>
      <c r="B83" s="62" t="s">
        <v>616</v>
      </c>
      <c r="C83" s="16">
        <v>15</v>
      </c>
      <c r="D83" s="3"/>
      <c r="E83" s="3"/>
      <c r="F83" s="103"/>
      <c r="G83" s="104"/>
      <c r="H83" s="104" t="s">
        <v>661</v>
      </c>
      <c r="I83" s="21">
        <f t="shared" si="48"/>
        <v>17940</v>
      </c>
      <c r="J83" s="3">
        <v>0</v>
      </c>
      <c r="K83" s="15"/>
      <c r="L83" s="15"/>
      <c r="M83" s="58">
        <v>0</v>
      </c>
      <c r="N83" s="58">
        <v>0</v>
      </c>
      <c r="O83" s="92">
        <f t="shared" si="49"/>
        <v>0</v>
      </c>
      <c r="P83" s="92" t="e">
        <f t="shared" si="50"/>
        <v>#REF!</v>
      </c>
      <c r="Q83" s="92" t="e">
        <f t="shared" si="51"/>
        <v>#REF!</v>
      </c>
      <c r="R83" s="92">
        <f t="shared" si="52"/>
        <v>0</v>
      </c>
      <c r="S83" s="92" t="e">
        <f t="shared" si="53"/>
        <v>#REF!</v>
      </c>
      <c r="T83" s="63" t="e">
        <f>#REF!</f>
        <v>#REF!</v>
      </c>
      <c r="U83" s="3" t="e">
        <f>#REF!*D83</f>
        <v>#REF!</v>
      </c>
      <c r="V83" s="3">
        <f t="shared" si="54"/>
        <v>0.89999999999999991</v>
      </c>
      <c r="W83" s="37" t="e">
        <f t="shared" si="55"/>
        <v>#REF!</v>
      </c>
      <c r="X83" s="60" t="e">
        <f>#REF!</f>
        <v>#REF!</v>
      </c>
      <c r="Y83" s="37" t="e">
        <f t="shared" si="67"/>
        <v>#REF!</v>
      </c>
      <c r="Z83" s="16" t="e">
        <f t="shared" si="56"/>
        <v>#REF!</v>
      </c>
      <c r="AA83" s="36" t="e">
        <f t="shared" si="57"/>
        <v>#REF!</v>
      </c>
      <c r="AC83" s="16" t="e">
        <f t="shared" si="58"/>
        <v>#REF!</v>
      </c>
      <c r="AD83" s="3" t="e">
        <f t="shared" si="59"/>
        <v>#REF!</v>
      </c>
      <c r="AE83" s="97" t="e">
        <f t="shared" si="59"/>
        <v>#REF!</v>
      </c>
      <c r="AF83" s="97"/>
      <c r="AG83" s="3" t="e">
        <f t="shared" si="61"/>
        <v>#REF!</v>
      </c>
      <c r="AH83" s="16" t="e">
        <f t="shared" si="62"/>
        <v>#REF!</v>
      </c>
      <c r="AI83" s="16">
        <f t="shared" si="63"/>
        <v>15</v>
      </c>
      <c r="AK83" s="3" t="s">
        <v>40</v>
      </c>
      <c r="AL83" s="19"/>
    </row>
    <row r="84" spans="1:38" ht="13.5" hidden="1" outlineLevel="1" x14ac:dyDescent="0.15">
      <c r="A84" s="26">
        <v>3022</v>
      </c>
      <c r="B84" s="62" t="s">
        <v>617</v>
      </c>
      <c r="C84" s="16">
        <v>40</v>
      </c>
      <c r="D84" s="3"/>
      <c r="E84" s="3"/>
      <c r="F84" s="103"/>
      <c r="G84" s="104"/>
      <c r="H84" s="104" t="s">
        <v>661</v>
      </c>
      <c r="I84" s="21">
        <f t="shared" si="48"/>
        <v>17940</v>
      </c>
      <c r="J84" s="3">
        <v>0</v>
      </c>
      <c r="K84" s="15"/>
      <c r="L84" s="15"/>
      <c r="M84" s="58">
        <v>0</v>
      </c>
      <c r="N84" s="58">
        <v>0</v>
      </c>
      <c r="O84" s="92">
        <f t="shared" si="49"/>
        <v>0</v>
      </c>
      <c r="P84" s="92" t="e">
        <f t="shared" si="50"/>
        <v>#REF!</v>
      </c>
      <c r="Q84" s="92" t="e">
        <f t="shared" si="51"/>
        <v>#REF!</v>
      </c>
      <c r="R84" s="92">
        <f t="shared" si="52"/>
        <v>0</v>
      </c>
      <c r="S84" s="92" t="e">
        <f t="shared" si="53"/>
        <v>#REF!</v>
      </c>
      <c r="T84" s="63" t="e">
        <f>#REF!</f>
        <v>#REF!</v>
      </c>
      <c r="U84" s="3" t="e">
        <f>#REF!*D84</f>
        <v>#REF!</v>
      </c>
      <c r="V84" s="3">
        <f t="shared" si="54"/>
        <v>2.4</v>
      </c>
      <c r="W84" s="37" t="e">
        <f t="shared" si="55"/>
        <v>#REF!</v>
      </c>
      <c r="X84" s="60" t="e">
        <f>#REF!</f>
        <v>#REF!</v>
      </c>
      <c r="Y84" s="37" t="e">
        <f t="shared" si="67"/>
        <v>#REF!</v>
      </c>
      <c r="Z84" s="16" t="e">
        <f t="shared" si="56"/>
        <v>#REF!</v>
      </c>
      <c r="AA84" s="36" t="e">
        <f t="shared" si="57"/>
        <v>#REF!</v>
      </c>
      <c r="AC84" s="16" t="e">
        <f t="shared" si="58"/>
        <v>#REF!</v>
      </c>
      <c r="AD84" s="3" t="e">
        <f t="shared" si="59"/>
        <v>#REF!</v>
      </c>
      <c r="AE84" s="97" t="e">
        <f t="shared" si="59"/>
        <v>#REF!</v>
      </c>
      <c r="AF84" s="97"/>
      <c r="AG84" s="3" t="e">
        <f t="shared" si="61"/>
        <v>#REF!</v>
      </c>
      <c r="AH84" s="16" t="e">
        <f t="shared" si="62"/>
        <v>#REF!</v>
      </c>
      <c r="AI84" s="16">
        <f t="shared" si="63"/>
        <v>40</v>
      </c>
      <c r="AK84" s="3" t="s">
        <v>40</v>
      </c>
      <c r="AL84" s="19"/>
    </row>
    <row r="85" spans="1:38" ht="13.5" hidden="1" outlineLevel="1" x14ac:dyDescent="0.15">
      <c r="A85" s="26">
        <v>3023</v>
      </c>
      <c r="B85" s="62" t="s">
        <v>618</v>
      </c>
      <c r="C85" s="16">
        <v>150</v>
      </c>
      <c r="D85" s="3"/>
      <c r="E85" s="3"/>
      <c r="F85" s="103"/>
      <c r="G85" s="104"/>
      <c r="H85" s="104" t="s">
        <v>661</v>
      </c>
      <c r="I85" s="21">
        <f t="shared" si="48"/>
        <v>17940</v>
      </c>
      <c r="J85" s="3">
        <v>0</v>
      </c>
      <c r="K85" s="15"/>
      <c r="L85" s="15"/>
      <c r="M85" s="58">
        <v>0</v>
      </c>
      <c r="N85" s="58">
        <v>0</v>
      </c>
      <c r="O85" s="92">
        <f t="shared" si="49"/>
        <v>0</v>
      </c>
      <c r="P85" s="92" t="e">
        <f t="shared" si="50"/>
        <v>#REF!</v>
      </c>
      <c r="Q85" s="92" t="e">
        <f t="shared" si="51"/>
        <v>#REF!</v>
      </c>
      <c r="R85" s="92">
        <f t="shared" si="52"/>
        <v>0</v>
      </c>
      <c r="S85" s="92" t="e">
        <f t="shared" si="53"/>
        <v>#REF!</v>
      </c>
      <c r="T85" s="63" t="e">
        <f>#REF!</f>
        <v>#REF!</v>
      </c>
      <c r="U85" s="3" t="e">
        <f>#REF!*D85</f>
        <v>#REF!</v>
      </c>
      <c r="V85" s="3">
        <f t="shared" si="54"/>
        <v>9</v>
      </c>
      <c r="W85" s="37" t="e">
        <f t="shared" si="55"/>
        <v>#REF!</v>
      </c>
      <c r="X85" s="60" t="e">
        <f>#REF!</f>
        <v>#REF!</v>
      </c>
      <c r="Y85" s="37" t="e">
        <f t="shared" si="67"/>
        <v>#REF!</v>
      </c>
      <c r="Z85" s="16" t="e">
        <f t="shared" si="56"/>
        <v>#REF!</v>
      </c>
      <c r="AA85" s="36" t="e">
        <f t="shared" si="57"/>
        <v>#REF!</v>
      </c>
      <c r="AC85" s="16" t="e">
        <f t="shared" si="58"/>
        <v>#REF!</v>
      </c>
      <c r="AD85" s="3" t="e">
        <f t="shared" si="59"/>
        <v>#REF!</v>
      </c>
      <c r="AE85" s="97" t="e">
        <f t="shared" si="59"/>
        <v>#REF!</v>
      </c>
      <c r="AF85" s="97"/>
      <c r="AG85" s="3" t="e">
        <f t="shared" si="61"/>
        <v>#REF!</v>
      </c>
      <c r="AH85" s="16" t="e">
        <f t="shared" si="62"/>
        <v>#REF!</v>
      </c>
      <c r="AI85" s="16">
        <f t="shared" si="63"/>
        <v>150</v>
      </c>
      <c r="AK85" s="3" t="s">
        <v>40</v>
      </c>
      <c r="AL85" s="19"/>
    </row>
    <row r="86" spans="1:38" ht="13.5" hidden="1" outlineLevel="1" x14ac:dyDescent="0.15">
      <c r="A86" s="26">
        <v>3024</v>
      </c>
      <c r="B86" s="62" t="s">
        <v>653</v>
      </c>
      <c r="C86" s="16">
        <v>25</v>
      </c>
      <c r="D86" s="3"/>
      <c r="E86" s="3"/>
      <c r="F86" s="103"/>
      <c r="G86" s="104"/>
      <c r="H86" s="104" t="s">
        <v>661</v>
      </c>
      <c r="I86" s="21">
        <f t="shared" si="48"/>
        <v>17940</v>
      </c>
      <c r="J86" s="3">
        <v>0</v>
      </c>
      <c r="K86" s="15"/>
      <c r="L86" s="15"/>
      <c r="M86" s="58">
        <v>0</v>
      </c>
      <c r="N86" s="58">
        <v>0</v>
      </c>
      <c r="O86" s="92">
        <f t="shared" si="49"/>
        <v>0</v>
      </c>
      <c r="P86" s="92" t="e">
        <f t="shared" si="50"/>
        <v>#REF!</v>
      </c>
      <c r="Q86" s="92" t="e">
        <f t="shared" si="51"/>
        <v>#REF!</v>
      </c>
      <c r="R86" s="92">
        <f t="shared" si="52"/>
        <v>0</v>
      </c>
      <c r="S86" s="92" t="e">
        <f t="shared" si="53"/>
        <v>#REF!</v>
      </c>
      <c r="T86" s="63" t="e">
        <f>#REF!</f>
        <v>#REF!</v>
      </c>
      <c r="U86" s="3" t="e">
        <f>#REF!*D86</f>
        <v>#REF!</v>
      </c>
      <c r="V86" s="3">
        <f t="shared" si="54"/>
        <v>1.5</v>
      </c>
      <c r="W86" s="37" t="e">
        <f t="shared" si="55"/>
        <v>#REF!</v>
      </c>
      <c r="X86" s="60" t="e">
        <f>#REF!</f>
        <v>#REF!</v>
      </c>
      <c r="Y86" s="37" t="e">
        <f t="shared" si="67"/>
        <v>#REF!</v>
      </c>
      <c r="Z86" s="16" t="e">
        <f t="shared" si="56"/>
        <v>#REF!</v>
      </c>
      <c r="AA86" s="36" t="e">
        <f t="shared" si="57"/>
        <v>#REF!</v>
      </c>
      <c r="AC86" s="16" t="e">
        <f t="shared" si="58"/>
        <v>#REF!</v>
      </c>
      <c r="AD86" s="3" t="e">
        <f t="shared" si="59"/>
        <v>#REF!</v>
      </c>
      <c r="AE86" s="97" t="e">
        <f t="shared" si="59"/>
        <v>#REF!</v>
      </c>
      <c r="AF86" s="97"/>
      <c r="AG86" s="3" t="e">
        <f t="shared" si="61"/>
        <v>#REF!</v>
      </c>
      <c r="AH86" s="16" t="e">
        <f t="shared" si="62"/>
        <v>#REF!</v>
      </c>
      <c r="AI86" s="16">
        <f t="shared" si="63"/>
        <v>25</v>
      </c>
      <c r="AK86" s="3" t="s">
        <v>40</v>
      </c>
      <c r="AL86" s="19"/>
    </row>
    <row r="87" spans="1:38" ht="13.5" hidden="1" outlineLevel="1" x14ac:dyDescent="0.15">
      <c r="A87" s="26">
        <v>3025</v>
      </c>
      <c r="B87" s="62" t="s">
        <v>619</v>
      </c>
      <c r="C87" s="16">
        <v>20</v>
      </c>
      <c r="D87" s="3"/>
      <c r="E87" s="3"/>
      <c r="F87" s="103"/>
      <c r="G87" s="104"/>
      <c r="H87" s="104" t="s">
        <v>661</v>
      </c>
      <c r="I87" s="21">
        <f t="shared" si="48"/>
        <v>17940</v>
      </c>
      <c r="J87" s="3">
        <v>0</v>
      </c>
      <c r="K87" s="15"/>
      <c r="L87" s="15"/>
      <c r="M87" s="58">
        <v>0</v>
      </c>
      <c r="N87" s="58">
        <v>0</v>
      </c>
      <c r="O87" s="92">
        <f t="shared" si="49"/>
        <v>0</v>
      </c>
      <c r="P87" s="92" t="e">
        <f t="shared" si="50"/>
        <v>#REF!</v>
      </c>
      <c r="Q87" s="92" t="e">
        <f t="shared" si="51"/>
        <v>#REF!</v>
      </c>
      <c r="R87" s="92">
        <f t="shared" si="52"/>
        <v>0</v>
      </c>
      <c r="S87" s="92" t="e">
        <f t="shared" si="53"/>
        <v>#REF!</v>
      </c>
      <c r="T87" s="63" t="e">
        <f>#REF!</f>
        <v>#REF!</v>
      </c>
      <c r="U87" s="3" t="e">
        <f>#REF!*D87</f>
        <v>#REF!</v>
      </c>
      <c r="V87" s="3">
        <f t="shared" si="54"/>
        <v>1.2</v>
      </c>
      <c r="W87" s="37" t="e">
        <f t="shared" si="55"/>
        <v>#REF!</v>
      </c>
      <c r="X87" s="60" t="e">
        <f>#REF!</f>
        <v>#REF!</v>
      </c>
      <c r="Y87" s="37" t="e">
        <f t="shared" si="67"/>
        <v>#REF!</v>
      </c>
      <c r="Z87" s="16" t="e">
        <f t="shared" si="56"/>
        <v>#REF!</v>
      </c>
      <c r="AA87" s="36" t="e">
        <f t="shared" si="57"/>
        <v>#REF!</v>
      </c>
      <c r="AC87" s="16" t="e">
        <f t="shared" si="58"/>
        <v>#REF!</v>
      </c>
      <c r="AD87" s="3" t="e">
        <f t="shared" si="59"/>
        <v>#REF!</v>
      </c>
      <c r="AE87" s="97" t="e">
        <f t="shared" si="59"/>
        <v>#REF!</v>
      </c>
      <c r="AF87" s="97"/>
      <c r="AG87" s="3" t="e">
        <f t="shared" si="61"/>
        <v>#REF!</v>
      </c>
      <c r="AH87" s="16" t="e">
        <f t="shared" si="62"/>
        <v>#REF!</v>
      </c>
      <c r="AI87" s="16">
        <f t="shared" si="63"/>
        <v>20</v>
      </c>
      <c r="AK87" s="3" t="s">
        <v>40</v>
      </c>
      <c r="AL87" s="19"/>
    </row>
    <row r="88" spans="1:38" ht="13.5" hidden="1" outlineLevel="1" x14ac:dyDescent="0.15">
      <c r="A88" s="26">
        <v>3026</v>
      </c>
      <c r="B88" s="62" t="s">
        <v>620</v>
      </c>
      <c r="C88" s="16">
        <v>15</v>
      </c>
      <c r="D88" s="3"/>
      <c r="E88" s="3"/>
      <c r="F88" s="103"/>
      <c r="G88" s="104"/>
      <c r="H88" s="104" t="s">
        <v>661</v>
      </c>
      <c r="I88" s="21">
        <f t="shared" si="48"/>
        <v>17940</v>
      </c>
      <c r="J88" s="3">
        <v>0</v>
      </c>
      <c r="K88" s="15"/>
      <c r="L88" s="15"/>
      <c r="M88" s="58">
        <v>0</v>
      </c>
      <c r="N88" s="58">
        <v>0</v>
      </c>
      <c r="O88" s="92">
        <f t="shared" si="49"/>
        <v>0</v>
      </c>
      <c r="P88" s="92" t="e">
        <f t="shared" si="50"/>
        <v>#REF!</v>
      </c>
      <c r="Q88" s="92" t="e">
        <f t="shared" si="51"/>
        <v>#REF!</v>
      </c>
      <c r="R88" s="92">
        <f t="shared" si="52"/>
        <v>0</v>
      </c>
      <c r="S88" s="92" t="e">
        <f t="shared" si="53"/>
        <v>#REF!</v>
      </c>
      <c r="T88" s="63" t="e">
        <f>#REF!</f>
        <v>#REF!</v>
      </c>
      <c r="U88" s="3" t="e">
        <f>#REF!*D88</f>
        <v>#REF!</v>
      </c>
      <c r="V88" s="3">
        <f t="shared" si="54"/>
        <v>0.89999999999999991</v>
      </c>
      <c r="W88" s="37" t="e">
        <f t="shared" si="55"/>
        <v>#REF!</v>
      </c>
      <c r="X88" s="60" t="e">
        <f>#REF!</f>
        <v>#REF!</v>
      </c>
      <c r="Y88" s="37" t="e">
        <f t="shared" si="67"/>
        <v>#REF!</v>
      </c>
      <c r="Z88" s="16" t="e">
        <f t="shared" si="56"/>
        <v>#REF!</v>
      </c>
      <c r="AA88" s="36" t="e">
        <f t="shared" si="57"/>
        <v>#REF!</v>
      </c>
      <c r="AC88" s="16" t="e">
        <f t="shared" si="58"/>
        <v>#REF!</v>
      </c>
      <c r="AD88" s="3" t="e">
        <f t="shared" si="59"/>
        <v>#REF!</v>
      </c>
      <c r="AE88" s="97" t="e">
        <f t="shared" si="59"/>
        <v>#REF!</v>
      </c>
      <c r="AF88" s="97"/>
      <c r="AG88" s="3" t="e">
        <f t="shared" si="61"/>
        <v>#REF!</v>
      </c>
      <c r="AH88" s="16" t="e">
        <f t="shared" si="62"/>
        <v>#REF!</v>
      </c>
      <c r="AI88" s="16">
        <f t="shared" si="63"/>
        <v>15</v>
      </c>
      <c r="AK88" s="3" t="s">
        <v>40</v>
      </c>
      <c r="AL88" s="19"/>
    </row>
    <row r="89" spans="1:38" ht="13.5" hidden="1" outlineLevel="1" x14ac:dyDescent="0.15">
      <c r="A89" s="26">
        <v>3027</v>
      </c>
      <c r="B89" s="62" t="s">
        <v>621</v>
      </c>
      <c r="C89" s="16">
        <v>70</v>
      </c>
      <c r="D89" s="3"/>
      <c r="E89" s="3"/>
      <c r="F89" s="103"/>
      <c r="G89" s="104"/>
      <c r="H89" s="104" t="s">
        <v>661</v>
      </c>
      <c r="I89" s="21">
        <f t="shared" si="48"/>
        <v>17940</v>
      </c>
      <c r="J89" s="3">
        <v>0</v>
      </c>
      <c r="K89" s="15"/>
      <c r="L89" s="15"/>
      <c r="M89" s="58">
        <v>0</v>
      </c>
      <c r="N89" s="58">
        <v>0</v>
      </c>
      <c r="O89" s="92">
        <f t="shared" si="49"/>
        <v>0</v>
      </c>
      <c r="P89" s="92" t="e">
        <f t="shared" si="50"/>
        <v>#REF!</v>
      </c>
      <c r="Q89" s="92" t="e">
        <f t="shared" si="51"/>
        <v>#REF!</v>
      </c>
      <c r="R89" s="92">
        <f t="shared" si="52"/>
        <v>0</v>
      </c>
      <c r="S89" s="92" t="e">
        <f t="shared" si="53"/>
        <v>#REF!</v>
      </c>
      <c r="T89" s="63" t="e">
        <f>#REF!</f>
        <v>#REF!</v>
      </c>
      <c r="U89" s="3" t="e">
        <f>#REF!*D89</f>
        <v>#REF!</v>
      </c>
      <c r="V89" s="3">
        <f t="shared" si="54"/>
        <v>4.2</v>
      </c>
      <c r="W89" s="37" t="e">
        <f t="shared" si="55"/>
        <v>#REF!</v>
      </c>
      <c r="X89" s="60" t="e">
        <f>#REF!</f>
        <v>#REF!</v>
      </c>
      <c r="Y89" s="37" t="e">
        <f t="shared" si="67"/>
        <v>#REF!</v>
      </c>
      <c r="Z89" s="16" t="e">
        <f t="shared" si="56"/>
        <v>#REF!</v>
      </c>
      <c r="AA89" s="36" t="e">
        <f t="shared" si="57"/>
        <v>#REF!</v>
      </c>
      <c r="AC89" s="16" t="e">
        <f t="shared" si="58"/>
        <v>#REF!</v>
      </c>
      <c r="AD89" s="3" t="e">
        <f t="shared" si="59"/>
        <v>#REF!</v>
      </c>
      <c r="AE89" s="97" t="e">
        <f t="shared" si="59"/>
        <v>#REF!</v>
      </c>
      <c r="AF89" s="97"/>
      <c r="AG89" s="3" t="e">
        <f t="shared" si="61"/>
        <v>#REF!</v>
      </c>
      <c r="AH89" s="16" t="e">
        <f t="shared" si="62"/>
        <v>#REF!</v>
      </c>
      <c r="AI89" s="16">
        <f t="shared" si="63"/>
        <v>70</v>
      </c>
      <c r="AK89" s="3" t="s">
        <v>40</v>
      </c>
      <c r="AL89" s="19"/>
    </row>
    <row r="90" spans="1:38" ht="13.5" hidden="1" outlineLevel="1" x14ac:dyDescent="0.15">
      <c r="A90" s="26">
        <v>3028</v>
      </c>
      <c r="B90" s="62" t="s">
        <v>622</v>
      </c>
      <c r="C90" s="16">
        <v>75</v>
      </c>
      <c r="D90" s="3"/>
      <c r="E90" s="3"/>
      <c r="F90" s="103"/>
      <c r="G90" s="104"/>
      <c r="H90" s="104" t="s">
        <v>661</v>
      </c>
      <c r="I90" s="21">
        <f t="shared" si="48"/>
        <v>17940</v>
      </c>
      <c r="J90" s="3">
        <v>0</v>
      </c>
      <c r="K90" s="15"/>
      <c r="L90" s="15"/>
      <c r="M90" s="58">
        <v>0</v>
      </c>
      <c r="N90" s="58">
        <v>0</v>
      </c>
      <c r="O90" s="92">
        <f t="shared" si="49"/>
        <v>0</v>
      </c>
      <c r="P90" s="92" t="e">
        <f t="shared" si="50"/>
        <v>#REF!</v>
      </c>
      <c r="Q90" s="92" t="e">
        <f t="shared" si="51"/>
        <v>#REF!</v>
      </c>
      <c r="R90" s="92">
        <f t="shared" si="52"/>
        <v>0</v>
      </c>
      <c r="S90" s="92" t="e">
        <f t="shared" si="53"/>
        <v>#REF!</v>
      </c>
      <c r="T90" s="63" t="e">
        <f>#REF!</f>
        <v>#REF!</v>
      </c>
      <c r="U90" s="3" t="e">
        <f>#REF!*D90</f>
        <v>#REF!</v>
      </c>
      <c r="V90" s="3">
        <f t="shared" si="54"/>
        <v>4.5</v>
      </c>
      <c r="W90" s="37" t="e">
        <f t="shared" si="55"/>
        <v>#REF!</v>
      </c>
      <c r="X90" s="60" t="e">
        <f>#REF!</f>
        <v>#REF!</v>
      </c>
      <c r="Y90" s="37" t="e">
        <f t="shared" si="67"/>
        <v>#REF!</v>
      </c>
      <c r="Z90" s="16" t="e">
        <f t="shared" si="56"/>
        <v>#REF!</v>
      </c>
      <c r="AA90" s="36" t="e">
        <f t="shared" si="57"/>
        <v>#REF!</v>
      </c>
      <c r="AC90" s="16" t="e">
        <f t="shared" si="58"/>
        <v>#REF!</v>
      </c>
      <c r="AD90" s="3" t="e">
        <f t="shared" si="59"/>
        <v>#REF!</v>
      </c>
      <c r="AE90" s="97" t="e">
        <f t="shared" si="59"/>
        <v>#REF!</v>
      </c>
      <c r="AF90" s="97"/>
      <c r="AG90" s="3" t="e">
        <f t="shared" si="61"/>
        <v>#REF!</v>
      </c>
      <c r="AH90" s="16" t="e">
        <f t="shared" si="62"/>
        <v>#REF!</v>
      </c>
      <c r="AI90" s="16">
        <f t="shared" si="63"/>
        <v>75</v>
      </c>
      <c r="AK90" s="3" t="s">
        <v>40</v>
      </c>
      <c r="AL90" s="19"/>
    </row>
    <row r="91" spans="1:38" ht="13.5" hidden="1" outlineLevel="1" x14ac:dyDescent="0.15">
      <c r="A91" s="26">
        <v>3029</v>
      </c>
      <c r="B91" s="62" t="s">
        <v>623</v>
      </c>
      <c r="C91" s="16">
        <v>125</v>
      </c>
      <c r="D91" s="3"/>
      <c r="E91" s="3"/>
      <c r="F91" s="103"/>
      <c r="G91" s="104"/>
      <c r="H91" s="104" t="s">
        <v>661</v>
      </c>
      <c r="I91" s="21">
        <f t="shared" si="48"/>
        <v>17940</v>
      </c>
      <c r="J91" s="3">
        <v>0</v>
      </c>
      <c r="K91" s="15"/>
      <c r="L91" s="15"/>
      <c r="M91" s="58">
        <v>0</v>
      </c>
      <c r="N91" s="58">
        <v>0</v>
      </c>
      <c r="O91" s="92">
        <f t="shared" si="49"/>
        <v>0</v>
      </c>
      <c r="P91" s="92" t="e">
        <f t="shared" si="50"/>
        <v>#REF!</v>
      </c>
      <c r="Q91" s="92" t="e">
        <f t="shared" si="51"/>
        <v>#REF!</v>
      </c>
      <c r="R91" s="92">
        <f t="shared" si="52"/>
        <v>0</v>
      </c>
      <c r="S91" s="92" t="e">
        <f t="shared" si="53"/>
        <v>#REF!</v>
      </c>
      <c r="T91" s="63" t="e">
        <f>#REF!</f>
        <v>#REF!</v>
      </c>
      <c r="U91" s="3" t="e">
        <f>#REF!*D91</f>
        <v>#REF!</v>
      </c>
      <c r="V91" s="3">
        <f t="shared" si="54"/>
        <v>7.5</v>
      </c>
      <c r="W91" s="37" t="e">
        <f t="shared" si="55"/>
        <v>#REF!</v>
      </c>
      <c r="X91" s="60" t="e">
        <f>#REF!</f>
        <v>#REF!</v>
      </c>
      <c r="Y91" s="37" t="e">
        <f t="shared" si="67"/>
        <v>#REF!</v>
      </c>
      <c r="Z91" s="16" t="e">
        <f t="shared" si="56"/>
        <v>#REF!</v>
      </c>
      <c r="AA91" s="36" t="e">
        <f t="shared" si="57"/>
        <v>#REF!</v>
      </c>
      <c r="AC91" s="16" t="e">
        <f t="shared" si="58"/>
        <v>#REF!</v>
      </c>
      <c r="AD91" s="3" t="e">
        <f t="shared" si="59"/>
        <v>#REF!</v>
      </c>
      <c r="AE91" s="97" t="e">
        <f t="shared" si="59"/>
        <v>#REF!</v>
      </c>
      <c r="AF91" s="97"/>
      <c r="AG91" s="3" t="e">
        <f t="shared" si="61"/>
        <v>#REF!</v>
      </c>
      <c r="AH91" s="16" t="e">
        <f t="shared" si="62"/>
        <v>#REF!</v>
      </c>
      <c r="AI91" s="16">
        <f t="shared" si="63"/>
        <v>125</v>
      </c>
      <c r="AK91" s="3" t="s">
        <v>40</v>
      </c>
      <c r="AL91" s="19"/>
    </row>
    <row r="92" spans="1:38" ht="13.5" hidden="1" outlineLevel="1" x14ac:dyDescent="0.15">
      <c r="A92" s="26">
        <v>3030</v>
      </c>
      <c r="B92" s="62" t="s">
        <v>624</v>
      </c>
      <c r="C92" s="16">
        <v>10</v>
      </c>
      <c r="D92" s="3"/>
      <c r="E92" s="3"/>
      <c r="F92" s="103"/>
      <c r="G92" s="104"/>
      <c r="H92" s="104" t="s">
        <v>661</v>
      </c>
      <c r="I92" s="21">
        <f t="shared" si="48"/>
        <v>17940</v>
      </c>
      <c r="J92" s="3">
        <v>0</v>
      </c>
      <c r="K92" s="15"/>
      <c r="L92" s="15"/>
      <c r="M92" s="58">
        <v>0</v>
      </c>
      <c r="N92" s="58">
        <v>0</v>
      </c>
      <c r="O92" s="92">
        <f t="shared" si="49"/>
        <v>0</v>
      </c>
      <c r="P92" s="92" t="e">
        <f t="shared" si="50"/>
        <v>#REF!</v>
      </c>
      <c r="Q92" s="92" t="e">
        <f t="shared" si="51"/>
        <v>#REF!</v>
      </c>
      <c r="R92" s="92">
        <f t="shared" si="52"/>
        <v>0</v>
      </c>
      <c r="S92" s="92" t="e">
        <f t="shared" si="53"/>
        <v>#REF!</v>
      </c>
      <c r="T92" s="63" t="e">
        <f>#REF!</f>
        <v>#REF!</v>
      </c>
      <c r="U92" s="3" t="e">
        <f>#REF!*D92</f>
        <v>#REF!</v>
      </c>
      <c r="V92" s="3">
        <f t="shared" si="54"/>
        <v>0.6</v>
      </c>
      <c r="W92" s="37" t="e">
        <f t="shared" si="55"/>
        <v>#REF!</v>
      </c>
      <c r="X92" s="60" t="e">
        <f>#REF!</f>
        <v>#REF!</v>
      </c>
      <c r="Y92" s="37" t="e">
        <f t="shared" si="67"/>
        <v>#REF!</v>
      </c>
      <c r="Z92" s="16" t="e">
        <f t="shared" si="56"/>
        <v>#REF!</v>
      </c>
      <c r="AA92" s="36" t="e">
        <f t="shared" si="57"/>
        <v>#REF!</v>
      </c>
      <c r="AC92" s="16" t="e">
        <f t="shared" si="58"/>
        <v>#REF!</v>
      </c>
      <c r="AD92" s="3" t="e">
        <f t="shared" si="59"/>
        <v>#REF!</v>
      </c>
      <c r="AE92" s="97" t="e">
        <f t="shared" si="59"/>
        <v>#REF!</v>
      </c>
      <c r="AF92" s="97"/>
      <c r="AG92" s="3" t="e">
        <f t="shared" si="61"/>
        <v>#REF!</v>
      </c>
      <c r="AH92" s="16" t="e">
        <f t="shared" si="62"/>
        <v>#REF!</v>
      </c>
      <c r="AI92" s="16">
        <f t="shared" si="63"/>
        <v>10</v>
      </c>
      <c r="AK92" s="3" t="s">
        <v>40</v>
      </c>
      <c r="AL92" s="19"/>
    </row>
    <row r="93" spans="1:38" ht="13.5" hidden="1" outlineLevel="1" x14ac:dyDescent="0.15">
      <c r="A93" s="26">
        <v>3031</v>
      </c>
      <c r="B93" s="62" t="s">
        <v>625</v>
      </c>
      <c r="C93" s="16">
        <v>35</v>
      </c>
      <c r="D93" s="3"/>
      <c r="E93" s="3"/>
      <c r="F93" s="103"/>
      <c r="G93" s="104"/>
      <c r="H93" s="104" t="s">
        <v>661</v>
      </c>
      <c r="I93" s="21">
        <f t="shared" si="48"/>
        <v>17940</v>
      </c>
      <c r="J93" s="3">
        <v>0</v>
      </c>
      <c r="K93" s="15"/>
      <c r="L93" s="15"/>
      <c r="M93" s="58">
        <v>0</v>
      </c>
      <c r="N93" s="58">
        <v>0</v>
      </c>
      <c r="O93" s="92">
        <f t="shared" si="49"/>
        <v>0</v>
      </c>
      <c r="P93" s="92" t="e">
        <f t="shared" si="50"/>
        <v>#REF!</v>
      </c>
      <c r="Q93" s="92" t="e">
        <f t="shared" si="51"/>
        <v>#REF!</v>
      </c>
      <c r="R93" s="92">
        <f t="shared" si="52"/>
        <v>0</v>
      </c>
      <c r="S93" s="92" t="e">
        <f t="shared" si="53"/>
        <v>#REF!</v>
      </c>
      <c r="T93" s="63" t="e">
        <f>#REF!</f>
        <v>#REF!</v>
      </c>
      <c r="U93" s="3" t="e">
        <f>#REF!*D93</f>
        <v>#REF!</v>
      </c>
      <c r="V93" s="3">
        <f t="shared" si="54"/>
        <v>2.1</v>
      </c>
      <c r="W93" s="37" t="e">
        <f t="shared" si="55"/>
        <v>#REF!</v>
      </c>
      <c r="X93" s="60" t="e">
        <f>#REF!</f>
        <v>#REF!</v>
      </c>
      <c r="Y93" s="37" t="e">
        <f t="shared" si="67"/>
        <v>#REF!</v>
      </c>
      <c r="Z93" s="16" t="e">
        <f t="shared" si="56"/>
        <v>#REF!</v>
      </c>
      <c r="AA93" s="36" t="e">
        <f t="shared" si="57"/>
        <v>#REF!</v>
      </c>
      <c r="AC93" s="16" t="e">
        <f t="shared" si="58"/>
        <v>#REF!</v>
      </c>
      <c r="AD93" s="3" t="e">
        <f t="shared" si="59"/>
        <v>#REF!</v>
      </c>
      <c r="AE93" s="97" t="e">
        <f t="shared" si="59"/>
        <v>#REF!</v>
      </c>
      <c r="AF93" s="97"/>
      <c r="AG93" s="3" t="e">
        <f t="shared" si="61"/>
        <v>#REF!</v>
      </c>
      <c r="AH93" s="16" t="e">
        <f t="shared" si="62"/>
        <v>#REF!</v>
      </c>
      <c r="AI93" s="16">
        <f t="shared" si="63"/>
        <v>35</v>
      </c>
      <c r="AK93" s="3" t="s">
        <v>40</v>
      </c>
      <c r="AL93" s="19"/>
    </row>
    <row r="94" spans="1:38" ht="13.5" hidden="1" outlineLevel="1" x14ac:dyDescent="0.15">
      <c r="A94" s="26">
        <v>3032</v>
      </c>
      <c r="B94" s="62" t="s">
        <v>626</v>
      </c>
      <c r="C94" s="16">
        <v>155</v>
      </c>
      <c r="D94" s="3"/>
      <c r="E94" s="3"/>
      <c r="F94" s="103"/>
      <c r="G94" s="104"/>
      <c r="H94" s="104" t="s">
        <v>661</v>
      </c>
      <c r="I94" s="21">
        <f t="shared" si="48"/>
        <v>17940</v>
      </c>
      <c r="J94" s="3">
        <v>0</v>
      </c>
      <c r="K94" s="15"/>
      <c r="L94" s="15"/>
      <c r="M94" s="58">
        <v>0</v>
      </c>
      <c r="N94" s="58">
        <v>0</v>
      </c>
      <c r="O94" s="92">
        <f t="shared" si="49"/>
        <v>0</v>
      </c>
      <c r="P94" s="92" t="e">
        <f t="shared" si="50"/>
        <v>#REF!</v>
      </c>
      <c r="Q94" s="92" t="e">
        <f t="shared" si="51"/>
        <v>#REF!</v>
      </c>
      <c r="R94" s="92">
        <f t="shared" si="52"/>
        <v>0</v>
      </c>
      <c r="S94" s="92" t="e">
        <f t="shared" si="53"/>
        <v>#REF!</v>
      </c>
      <c r="T94" s="63" t="e">
        <f>#REF!</f>
        <v>#REF!</v>
      </c>
      <c r="U94" s="3" t="e">
        <f>#REF!*D94</f>
        <v>#REF!</v>
      </c>
      <c r="V94" s="3">
        <f t="shared" si="54"/>
        <v>9.2999999999999989</v>
      </c>
      <c r="W94" s="37" t="e">
        <f t="shared" si="55"/>
        <v>#REF!</v>
      </c>
      <c r="X94" s="60" t="e">
        <f>#REF!</f>
        <v>#REF!</v>
      </c>
      <c r="Y94" s="37" t="e">
        <f t="shared" si="67"/>
        <v>#REF!</v>
      </c>
      <c r="Z94" s="16" t="e">
        <f t="shared" si="56"/>
        <v>#REF!</v>
      </c>
      <c r="AA94" s="36" t="e">
        <f t="shared" si="57"/>
        <v>#REF!</v>
      </c>
      <c r="AC94" s="16" t="e">
        <f t="shared" si="58"/>
        <v>#REF!</v>
      </c>
      <c r="AD94" s="3" t="e">
        <f t="shared" si="59"/>
        <v>#REF!</v>
      </c>
      <c r="AE94" s="97" t="e">
        <f t="shared" si="59"/>
        <v>#REF!</v>
      </c>
      <c r="AF94" s="97"/>
      <c r="AG94" s="3" t="e">
        <f t="shared" si="61"/>
        <v>#REF!</v>
      </c>
      <c r="AH94" s="16" t="e">
        <f t="shared" si="62"/>
        <v>#REF!</v>
      </c>
      <c r="AI94" s="16">
        <f t="shared" si="63"/>
        <v>155</v>
      </c>
      <c r="AK94" s="3" t="s">
        <v>40</v>
      </c>
      <c r="AL94" s="19"/>
    </row>
    <row r="95" spans="1:38" ht="13.5" hidden="1" outlineLevel="1" x14ac:dyDescent="0.15">
      <c r="A95" s="26">
        <v>3033</v>
      </c>
      <c r="B95" s="62" t="s">
        <v>627</v>
      </c>
      <c r="C95" s="16">
        <v>285</v>
      </c>
      <c r="D95" s="3"/>
      <c r="E95" s="3"/>
      <c r="F95" s="103"/>
      <c r="G95" s="104"/>
      <c r="H95" s="104" t="s">
        <v>661</v>
      </c>
      <c r="I95" s="21">
        <f t="shared" si="48"/>
        <v>17940</v>
      </c>
      <c r="J95" s="3">
        <v>0</v>
      </c>
      <c r="K95" s="15"/>
      <c r="L95" s="15"/>
      <c r="M95" s="58">
        <v>0</v>
      </c>
      <c r="N95" s="58">
        <v>0</v>
      </c>
      <c r="O95" s="92">
        <f t="shared" si="49"/>
        <v>0</v>
      </c>
      <c r="P95" s="92" t="e">
        <f t="shared" si="50"/>
        <v>#REF!</v>
      </c>
      <c r="Q95" s="92" t="e">
        <f t="shared" si="51"/>
        <v>#REF!</v>
      </c>
      <c r="R95" s="92">
        <f t="shared" si="52"/>
        <v>0</v>
      </c>
      <c r="S95" s="92" t="e">
        <f t="shared" si="53"/>
        <v>#REF!</v>
      </c>
      <c r="T95" s="63" t="e">
        <f>#REF!</f>
        <v>#REF!</v>
      </c>
      <c r="U95" s="3" t="e">
        <f>#REF!*D95</f>
        <v>#REF!</v>
      </c>
      <c r="V95" s="3">
        <f t="shared" si="54"/>
        <v>17.099999999999998</v>
      </c>
      <c r="W95" s="37" t="e">
        <f t="shared" si="55"/>
        <v>#REF!</v>
      </c>
      <c r="X95" s="60" t="e">
        <f>#REF!</f>
        <v>#REF!</v>
      </c>
      <c r="Y95" s="37" t="e">
        <f t="shared" si="67"/>
        <v>#REF!</v>
      </c>
      <c r="Z95" s="16" t="e">
        <f t="shared" si="56"/>
        <v>#REF!</v>
      </c>
      <c r="AA95" s="36" t="e">
        <f t="shared" si="57"/>
        <v>#REF!</v>
      </c>
      <c r="AC95" s="16" t="e">
        <f t="shared" si="58"/>
        <v>#REF!</v>
      </c>
      <c r="AD95" s="3" t="e">
        <f t="shared" si="59"/>
        <v>#REF!</v>
      </c>
      <c r="AE95" s="97" t="e">
        <f t="shared" si="59"/>
        <v>#REF!</v>
      </c>
      <c r="AF95" s="97"/>
      <c r="AG95" s="3" t="e">
        <f t="shared" si="61"/>
        <v>#REF!</v>
      </c>
      <c r="AH95" s="16" t="e">
        <f t="shared" si="62"/>
        <v>#REF!</v>
      </c>
      <c r="AI95" s="16">
        <f t="shared" si="63"/>
        <v>285</v>
      </c>
      <c r="AK95" s="3" t="s">
        <v>40</v>
      </c>
      <c r="AL95" s="19"/>
    </row>
    <row r="96" spans="1:38" ht="13.5" hidden="1" outlineLevel="1" x14ac:dyDescent="0.15">
      <c r="A96" s="26">
        <v>3034</v>
      </c>
      <c r="B96" s="62" t="s">
        <v>628</v>
      </c>
      <c r="C96" s="16">
        <v>175</v>
      </c>
      <c r="D96" s="3"/>
      <c r="E96" s="3"/>
      <c r="F96" s="103"/>
      <c r="G96" s="104"/>
      <c r="H96" s="104" t="s">
        <v>661</v>
      </c>
      <c r="I96" s="21">
        <f t="shared" si="48"/>
        <v>17940</v>
      </c>
      <c r="J96" s="3">
        <v>0</v>
      </c>
      <c r="K96" s="15"/>
      <c r="L96" s="15"/>
      <c r="M96" s="58">
        <v>0</v>
      </c>
      <c r="N96" s="58">
        <v>0</v>
      </c>
      <c r="O96" s="92">
        <f t="shared" si="49"/>
        <v>0</v>
      </c>
      <c r="P96" s="92" t="e">
        <f t="shared" si="50"/>
        <v>#REF!</v>
      </c>
      <c r="Q96" s="92" t="e">
        <f t="shared" si="51"/>
        <v>#REF!</v>
      </c>
      <c r="R96" s="92">
        <f t="shared" si="52"/>
        <v>0</v>
      </c>
      <c r="S96" s="92" t="e">
        <f t="shared" si="53"/>
        <v>#REF!</v>
      </c>
      <c r="T96" s="63" t="e">
        <f>#REF!</f>
        <v>#REF!</v>
      </c>
      <c r="U96" s="3" t="e">
        <f>#REF!*D96</f>
        <v>#REF!</v>
      </c>
      <c r="V96" s="3">
        <f t="shared" si="54"/>
        <v>10.5</v>
      </c>
      <c r="W96" s="37" t="e">
        <f t="shared" si="55"/>
        <v>#REF!</v>
      </c>
      <c r="X96" s="60" t="e">
        <f>#REF!</f>
        <v>#REF!</v>
      </c>
      <c r="Y96" s="37" t="e">
        <f t="shared" si="67"/>
        <v>#REF!</v>
      </c>
      <c r="Z96" s="16" t="e">
        <f t="shared" si="56"/>
        <v>#REF!</v>
      </c>
      <c r="AA96" s="36" t="e">
        <f t="shared" si="57"/>
        <v>#REF!</v>
      </c>
      <c r="AC96" s="16" t="e">
        <f t="shared" si="58"/>
        <v>#REF!</v>
      </c>
      <c r="AD96" s="3" t="e">
        <f t="shared" si="59"/>
        <v>#REF!</v>
      </c>
      <c r="AE96" s="97" t="e">
        <f t="shared" si="59"/>
        <v>#REF!</v>
      </c>
      <c r="AF96" s="97"/>
      <c r="AG96" s="3" t="e">
        <f t="shared" si="61"/>
        <v>#REF!</v>
      </c>
      <c r="AH96" s="16" t="e">
        <f t="shared" si="62"/>
        <v>#REF!</v>
      </c>
      <c r="AI96" s="16">
        <f t="shared" si="63"/>
        <v>175</v>
      </c>
      <c r="AK96" s="3" t="s">
        <v>40</v>
      </c>
      <c r="AL96" s="19"/>
    </row>
    <row r="97" spans="1:47" ht="13.5" hidden="1" outlineLevel="1" x14ac:dyDescent="0.15">
      <c r="A97" s="26">
        <v>3035</v>
      </c>
      <c r="B97" s="62" t="s">
        <v>629</v>
      </c>
      <c r="C97" s="16">
        <v>310</v>
      </c>
      <c r="D97" s="3"/>
      <c r="E97" s="3"/>
      <c r="F97" s="103"/>
      <c r="G97" s="104"/>
      <c r="H97" s="104" t="s">
        <v>661</v>
      </c>
      <c r="I97" s="21">
        <f t="shared" si="48"/>
        <v>17940</v>
      </c>
      <c r="J97" s="3">
        <v>0</v>
      </c>
      <c r="K97" s="15"/>
      <c r="L97" s="15"/>
      <c r="M97" s="58">
        <v>0</v>
      </c>
      <c r="N97" s="58">
        <v>0</v>
      </c>
      <c r="O97" s="92">
        <f t="shared" si="49"/>
        <v>0</v>
      </c>
      <c r="P97" s="92" t="e">
        <f t="shared" si="50"/>
        <v>#REF!</v>
      </c>
      <c r="Q97" s="92" t="e">
        <f t="shared" si="51"/>
        <v>#REF!</v>
      </c>
      <c r="R97" s="92">
        <f t="shared" si="52"/>
        <v>0</v>
      </c>
      <c r="S97" s="92" t="e">
        <f t="shared" si="53"/>
        <v>#REF!</v>
      </c>
      <c r="T97" s="63" t="e">
        <f>#REF!</f>
        <v>#REF!</v>
      </c>
      <c r="U97" s="3" t="e">
        <f>#REF!*D97</f>
        <v>#REF!</v>
      </c>
      <c r="V97" s="3">
        <f t="shared" si="54"/>
        <v>18.599999999999998</v>
      </c>
      <c r="W97" s="37" t="e">
        <f t="shared" si="55"/>
        <v>#REF!</v>
      </c>
      <c r="X97" s="60" t="e">
        <f>#REF!</f>
        <v>#REF!</v>
      </c>
      <c r="Y97" s="37" t="e">
        <f t="shared" si="67"/>
        <v>#REF!</v>
      </c>
      <c r="Z97" s="16" t="e">
        <f t="shared" si="56"/>
        <v>#REF!</v>
      </c>
      <c r="AA97" s="36" t="e">
        <f t="shared" si="57"/>
        <v>#REF!</v>
      </c>
      <c r="AC97" s="16" t="e">
        <f t="shared" si="58"/>
        <v>#REF!</v>
      </c>
      <c r="AD97" s="3" t="e">
        <f t="shared" si="59"/>
        <v>#REF!</v>
      </c>
      <c r="AE97" s="97" t="e">
        <f t="shared" si="59"/>
        <v>#REF!</v>
      </c>
      <c r="AF97" s="97"/>
      <c r="AG97" s="3" t="e">
        <f t="shared" si="61"/>
        <v>#REF!</v>
      </c>
      <c r="AH97" s="16" t="e">
        <f t="shared" si="62"/>
        <v>#REF!</v>
      </c>
      <c r="AI97" s="16">
        <f t="shared" si="63"/>
        <v>310</v>
      </c>
      <c r="AK97" s="3" t="s">
        <v>40</v>
      </c>
      <c r="AL97" s="19"/>
    </row>
    <row r="98" spans="1:47" ht="13.5" hidden="1" outlineLevel="1" x14ac:dyDescent="0.15">
      <c r="A98" s="26">
        <v>3036</v>
      </c>
      <c r="B98" s="62" t="s">
        <v>630</v>
      </c>
      <c r="C98" s="16">
        <v>250</v>
      </c>
      <c r="D98" s="3"/>
      <c r="E98" s="3"/>
      <c r="F98" s="103"/>
      <c r="G98" s="104"/>
      <c r="H98" s="104" t="s">
        <v>661</v>
      </c>
      <c r="I98" s="21">
        <f t="shared" si="48"/>
        <v>17940</v>
      </c>
      <c r="J98" s="3">
        <v>0</v>
      </c>
      <c r="K98" s="15"/>
      <c r="L98" s="15"/>
      <c r="M98" s="58">
        <v>0</v>
      </c>
      <c r="N98" s="58">
        <v>0</v>
      </c>
      <c r="O98" s="92">
        <f t="shared" si="49"/>
        <v>0</v>
      </c>
      <c r="P98" s="92" t="e">
        <f t="shared" si="50"/>
        <v>#REF!</v>
      </c>
      <c r="Q98" s="92" t="e">
        <f t="shared" si="51"/>
        <v>#REF!</v>
      </c>
      <c r="R98" s="92">
        <f t="shared" si="52"/>
        <v>0</v>
      </c>
      <c r="S98" s="92" t="e">
        <f t="shared" si="53"/>
        <v>#REF!</v>
      </c>
      <c r="T98" s="63" t="e">
        <f>#REF!</f>
        <v>#REF!</v>
      </c>
      <c r="U98" s="3" t="e">
        <f>#REF!*D98</f>
        <v>#REF!</v>
      </c>
      <c r="V98" s="3">
        <f t="shared" si="54"/>
        <v>15</v>
      </c>
      <c r="W98" s="37" t="e">
        <f t="shared" si="55"/>
        <v>#REF!</v>
      </c>
      <c r="X98" s="60" t="e">
        <f>#REF!</f>
        <v>#REF!</v>
      </c>
      <c r="Y98" s="37" t="e">
        <f t="shared" si="67"/>
        <v>#REF!</v>
      </c>
      <c r="Z98" s="16" t="e">
        <f t="shared" si="56"/>
        <v>#REF!</v>
      </c>
      <c r="AA98" s="36" t="e">
        <f t="shared" si="57"/>
        <v>#REF!</v>
      </c>
      <c r="AC98" s="16" t="e">
        <f t="shared" si="58"/>
        <v>#REF!</v>
      </c>
      <c r="AD98" s="3" t="e">
        <f t="shared" si="59"/>
        <v>#REF!</v>
      </c>
      <c r="AE98" s="97" t="e">
        <f t="shared" si="59"/>
        <v>#REF!</v>
      </c>
      <c r="AF98" s="97"/>
      <c r="AG98" s="3" t="e">
        <f t="shared" si="61"/>
        <v>#REF!</v>
      </c>
      <c r="AH98" s="16" t="e">
        <f t="shared" si="62"/>
        <v>#REF!</v>
      </c>
      <c r="AI98" s="16">
        <f t="shared" si="63"/>
        <v>250</v>
      </c>
      <c r="AK98" s="3" t="s">
        <v>40</v>
      </c>
      <c r="AL98" s="19"/>
    </row>
    <row r="99" spans="1:47" ht="13.5" hidden="1" outlineLevel="1" x14ac:dyDescent="0.15">
      <c r="A99" s="26">
        <v>3037</v>
      </c>
      <c r="B99" s="62" t="s">
        <v>631</v>
      </c>
      <c r="C99" s="16">
        <v>280</v>
      </c>
      <c r="D99" s="3"/>
      <c r="E99" s="3"/>
      <c r="F99" s="103"/>
      <c r="G99" s="104"/>
      <c r="H99" s="104" t="s">
        <v>661</v>
      </c>
      <c r="I99" s="21">
        <f t="shared" si="48"/>
        <v>17940</v>
      </c>
      <c r="J99" s="3">
        <v>0</v>
      </c>
      <c r="K99" s="15"/>
      <c r="L99" s="15"/>
      <c r="M99" s="58">
        <v>0</v>
      </c>
      <c r="N99" s="58">
        <v>0</v>
      </c>
      <c r="O99" s="92">
        <f t="shared" si="49"/>
        <v>0</v>
      </c>
      <c r="P99" s="92" t="e">
        <f t="shared" si="50"/>
        <v>#REF!</v>
      </c>
      <c r="Q99" s="92" t="e">
        <f t="shared" si="51"/>
        <v>#REF!</v>
      </c>
      <c r="R99" s="92">
        <f t="shared" si="52"/>
        <v>0</v>
      </c>
      <c r="S99" s="92" t="e">
        <f t="shared" si="53"/>
        <v>#REF!</v>
      </c>
      <c r="T99" s="63" t="e">
        <f>#REF!</f>
        <v>#REF!</v>
      </c>
      <c r="U99" s="3" t="e">
        <f>#REF!*D99</f>
        <v>#REF!</v>
      </c>
      <c r="V99" s="3">
        <f t="shared" si="54"/>
        <v>16.8</v>
      </c>
      <c r="W99" s="37" t="e">
        <f t="shared" si="55"/>
        <v>#REF!</v>
      </c>
      <c r="X99" s="60" t="e">
        <f>#REF!</f>
        <v>#REF!</v>
      </c>
      <c r="Y99" s="37" t="e">
        <f t="shared" si="67"/>
        <v>#REF!</v>
      </c>
      <c r="Z99" s="16" t="e">
        <f t="shared" si="56"/>
        <v>#REF!</v>
      </c>
      <c r="AA99" s="36" t="e">
        <f t="shared" si="57"/>
        <v>#REF!</v>
      </c>
      <c r="AC99" s="16" t="e">
        <f t="shared" si="58"/>
        <v>#REF!</v>
      </c>
      <c r="AD99" s="3" t="e">
        <f t="shared" si="59"/>
        <v>#REF!</v>
      </c>
      <c r="AE99" s="97" t="e">
        <f t="shared" si="59"/>
        <v>#REF!</v>
      </c>
      <c r="AF99" s="97"/>
      <c r="AG99" s="3" t="e">
        <f t="shared" si="61"/>
        <v>#REF!</v>
      </c>
      <c r="AH99" s="16" t="e">
        <f t="shared" si="62"/>
        <v>#REF!</v>
      </c>
      <c r="AI99" s="16">
        <f t="shared" si="63"/>
        <v>280</v>
      </c>
      <c r="AK99" s="3" t="s">
        <v>40</v>
      </c>
      <c r="AL99" s="19"/>
    </row>
    <row r="100" spans="1:47" ht="13.5" hidden="1" outlineLevel="1" x14ac:dyDescent="0.15">
      <c r="A100" s="26">
        <v>3038</v>
      </c>
      <c r="B100" s="62" t="s">
        <v>632</v>
      </c>
      <c r="C100" s="16">
        <v>140</v>
      </c>
      <c r="D100" s="3"/>
      <c r="E100" s="3"/>
      <c r="F100" s="103"/>
      <c r="G100" s="104"/>
      <c r="H100" s="104" t="s">
        <v>661</v>
      </c>
      <c r="I100" s="21">
        <f t="shared" si="48"/>
        <v>17940</v>
      </c>
      <c r="J100" s="3">
        <v>0</v>
      </c>
      <c r="K100" s="15"/>
      <c r="L100" s="15"/>
      <c r="M100" s="58">
        <v>0</v>
      </c>
      <c r="N100" s="58">
        <v>0</v>
      </c>
      <c r="O100" s="92">
        <f t="shared" si="49"/>
        <v>0</v>
      </c>
      <c r="P100" s="92" t="e">
        <f t="shared" si="50"/>
        <v>#REF!</v>
      </c>
      <c r="Q100" s="92" t="e">
        <f t="shared" si="51"/>
        <v>#REF!</v>
      </c>
      <c r="R100" s="92">
        <f t="shared" si="52"/>
        <v>0</v>
      </c>
      <c r="S100" s="92" t="e">
        <f t="shared" si="53"/>
        <v>#REF!</v>
      </c>
      <c r="T100" s="63" t="e">
        <f>#REF!</f>
        <v>#REF!</v>
      </c>
      <c r="U100" s="3" t="e">
        <f>#REF!*D100</f>
        <v>#REF!</v>
      </c>
      <c r="V100" s="3">
        <f t="shared" si="54"/>
        <v>8.4</v>
      </c>
      <c r="W100" s="37" t="e">
        <f t="shared" si="55"/>
        <v>#REF!</v>
      </c>
      <c r="X100" s="60" t="e">
        <f>#REF!</f>
        <v>#REF!</v>
      </c>
      <c r="Y100" s="37" t="e">
        <f t="shared" si="67"/>
        <v>#REF!</v>
      </c>
      <c r="Z100" s="16" t="e">
        <f t="shared" si="56"/>
        <v>#REF!</v>
      </c>
      <c r="AA100" s="36" t="e">
        <f t="shared" si="57"/>
        <v>#REF!</v>
      </c>
      <c r="AC100" s="16" t="e">
        <f t="shared" si="58"/>
        <v>#REF!</v>
      </c>
      <c r="AD100" s="3" t="e">
        <f t="shared" si="59"/>
        <v>#REF!</v>
      </c>
      <c r="AE100" s="97" t="e">
        <f t="shared" si="59"/>
        <v>#REF!</v>
      </c>
      <c r="AF100" s="97"/>
      <c r="AG100" s="3" t="e">
        <f t="shared" si="61"/>
        <v>#REF!</v>
      </c>
      <c r="AH100" s="16" t="e">
        <f t="shared" si="62"/>
        <v>#REF!</v>
      </c>
      <c r="AI100" s="16">
        <f t="shared" si="63"/>
        <v>140</v>
      </c>
      <c r="AK100" s="3" t="s">
        <v>40</v>
      </c>
      <c r="AL100" s="19"/>
    </row>
    <row r="101" spans="1:47" ht="13.5" hidden="1" outlineLevel="1" x14ac:dyDescent="0.15">
      <c r="A101" s="26">
        <v>3039</v>
      </c>
      <c r="B101" s="62" t="s">
        <v>633</v>
      </c>
      <c r="C101" s="16">
        <v>245</v>
      </c>
      <c r="D101" s="3"/>
      <c r="E101" s="3"/>
      <c r="F101" s="103"/>
      <c r="G101" s="104"/>
      <c r="H101" s="104" t="s">
        <v>661</v>
      </c>
      <c r="I101" s="21">
        <f t="shared" si="48"/>
        <v>17940</v>
      </c>
      <c r="J101" s="3">
        <v>0</v>
      </c>
      <c r="K101" s="15"/>
      <c r="L101" s="15"/>
      <c r="M101" s="58">
        <v>0</v>
      </c>
      <c r="N101" s="58">
        <v>0</v>
      </c>
      <c r="O101" s="92">
        <f t="shared" si="49"/>
        <v>0</v>
      </c>
      <c r="P101" s="92" t="e">
        <f t="shared" si="50"/>
        <v>#REF!</v>
      </c>
      <c r="Q101" s="92" t="e">
        <f t="shared" si="51"/>
        <v>#REF!</v>
      </c>
      <c r="R101" s="92">
        <f t="shared" si="52"/>
        <v>0</v>
      </c>
      <c r="S101" s="92" t="e">
        <f t="shared" si="53"/>
        <v>#REF!</v>
      </c>
      <c r="T101" s="63" t="e">
        <f>#REF!</f>
        <v>#REF!</v>
      </c>
      <c r="U101" s="3" t="e">
        <f>#REF!*D101</f>
        <v>#REF!</v>
      </c>
      <c r="V101" s="3">
        <f t="shared" si="54"/>
        <v>14.7</v>
      </c>
      <c r="W101" s="37" t="e">
        <f t="shared" si="55"/>
        <v>#REF!</v>
      </c>
      <c r="X101" s="60" t="e">
        <f>#REF!</f>
        <v>#REF!</v>
      </c>
      <c r="Y101" s="37" t="e">
        <f t="shared" si="67"/>
        <v>#REF!</v>
      </c>
      <c r="Z101" s="16" t="e">
        <f t="shared" si="56"/>
        <v>#REF!</v>
      </c>
      <c r="AA101" s="36" t="e">
        <f t="shared" si="57"/>
        <v>#REF!</v>
      </c>
      <c r="AC101" s="16" t="e">
        <f t="shared" si="58"/>
        <v>#REF!</v>
      </c>
      <c r="AD101" s="3" t="e">
        <f t="shared" si="59"/>
        <v>#REF!</v>
      </c>
      <c r="AE101" s="97" t="e">
        <f t="shared" si="59"/>
        <v>#REF!</v>
      </c>
      <c r="AF101" s="97"/>
      <c r="AG101" s="3" t="e">
        <f t="shared" si="61"/>
        <v>#REF!</v>
      </c>
      <c r="AH101" s="16" t="e">
        <f t="shared" si="62"/>
        <v>#REF!</v>
      </c>
      <c r="AI101" s="16">
        <f t="shared" si="63"/>
        <v>245</v>
      </c>
      <c r="AK101" s="3" t="s">
        <v>40</v>
      </c>
      <c r="AL101" s="19"/>
    </row>
    <row r="102" spans="1:47" ht="13.5" hidden="1" outlineLevel="1" x14ac:dyDescent="0.15">
      <c r="A102" s="26">
        <v>3040</v>
      </c>
      <c r="B102" s="62" t="s">
        <v>634</v>
      </c>
      <c r="C102" s="16">
        <v>10</v>
      </c>
      <c r="D102" s="3"/>
      <c r="E102" s="3"/>
      <c r="F102" s="103"/>
      <c r="G102" s="104"/>
      <c r="H102" s="104" t="s">
        <v>661</v>
      </c>
      <c r="I102" s="21">
        <f t="shared" si="48"/>
        <v>17940</v>
      </c>
      <c r="J102" s="3">
        <v>0</v>
      </c>
      <c r="K102" s="15"/>
      <c r="L102" s="15"/>
      <c r="M102" s="58">
        <v>0</v>
      </c>
      <c r="N102" s="58">
        <v>0</v>
      </c>
      <c r="O102" s="92">
        <f t="shared" si="49"/>
        <v>0</v>
      </c>
      <c r="P102" s="92" t="e">
        <f t="shared" si="50"/>
        <v>#REF!</v>
      </c>
      <c r="Q102" s="92" t="e">
        <f t="shared" si="51"/>
        <v>#REF!</v>
      </c>
      <c r="R102" s="92">
        <f t="shared" si="52"/>
        <v>0</v>
      </c>
      <c r="S102" s="92" t="e">
        <f t="shared" si="53"/>
        <v>#REF!</v>
      </c>
      <c r="T102" s="63" t="e">
        <f>#REF!</f>
        <v>#REF!</v>
      </c>
      <c r="U102" s="3" t="e">
        <f>#REF!*D102</f>
        <v>#REF!</v>
      </c>
      <c r="V102" s="3">
        <f t="shared" si="54"/>
        <v>0.6</v>
      </c>
      <c r="W102" s="37" t="e">
        <f t="shared" si="55"/>
        <v>#REF!</v>
      </c>
      <c r="X102" s="60" t="e">
        <f>#REF!</f>
        <v>#REF!</v>
      </c>
      <c r="Y102" s="37" t="e">
        <f t="shared" si="67"/>
        <v>#REF!</v>
      </c>
      <c r="Z102" s="16" t="e">
        <f t="shared" si="56"/>
        <v>#REF!</v>
      </c>
      <c r="AA102" s="36" t="e">
        <f t="shared" si="57"/>
        <v>#REF!</v>
      </c>
      <c r="AC102" s="16" t="e">
        <f t="shared" si="58"/>
        <v>#REF!</v>
      </c>
      <c r="AD102" s="3" t="e">
        <f t="shared" si="59"/>
        <v>#REF!</v>
      </c>
      <c r="AE102" s="97" t="e">
        <f t="shared" si="59"/>
        <v>#REF!</v>
      </c>
      <c r="AF102" s="97"/>
      <c r="AG102" s="3" t="e">
        <f t="shared" si="61"/>
        <v>#REF!</v>
      </c>
      <c r="AH102" s="16" t="e">
        <f t="shared" si="62"/>
        <v>#REF!</v>
      </c>
      <c r="AI102" s="16">
        <f t="shared" si="63"/>
        <v>10</v>
      </c>
      <c r="AK102" s="3" t="s">
        <v>40</v>
      </c>
      <c r="AL102" s="19"/>
    </row>
    <row r="103" spans="1:47" ht="13.5" hidden="1" outlineLevel="1" x14ac:dyDescent="0.15">
      <c r="A103" s="26">
        <v>3041</v>
      </c>
      <c r="B103" s="62" t="s">
        <v>635</v>
      </c>
      <c r="C103" s="16">
        <v>15</v>
      </c>
      <c r="D103" s="3"/>
      <c r="E103" s="3"/>
      <c r="F103" s="103"/>
      <c r="G103" s="104"/>
      <c r="H103" s="104" t="s">
        <v>661</v>
      </c>
      <c r="I103" s="21">
        <f t="shared" si="48"/>
        <v>17940</v>
      </c>
      <c r="J103" s="3">
        <v>0</v>
      </c>
      <c r="K103" s="15"/>
      <c r="L103" s="15"/>
      <c r="M103" s="58">
        <v>0</v>
      </c>
      <c r="N103" s="58">
        <v>0</v>
      </c>
      <c r="O103" s="92">
        <f t="shared" si="49"/>
        <v>0</v>
      </c>
      <c r="P103" s="92" t="e">
        <f t="shared" si="50"/>
        <v>#REF!</v>
      </c>
      <c r="Q103" s="92" t="e">
        <f t="shared" si="51"/>
        <v>#REF!</v>
      </c>
      <c r="R103" s="92">
        <f t="shared" si="52"/>
        <v>0</v>
      </c>
      <c r="S103" s="92" t="e">
        <f t="shared" si="53"/>
        <v>#REF!</v>
      </c>
      <c r="T103" s="63" t="e">
        <f>#REF!</f>
        <v>#REF!</v>
      </c>
      <c r="U103" s="3" t="e">
        <f>#REF!*D103</f>
        <v>#REF!</v>
      </c>
      <c r="V103" s="3">
        <f t="shared" si="54"/>
        <v>0.89999999999999991</v>
      </c>
      <c r="W103" s="37" t="e">
        <f t="shared" si="55"/>
        <v>#REF!</v>
      </c>
      <c r="X103" s="60" t="e">
        <f>#REF!</f>
        <v>#REF!</v>
      </c>
      <c r="Y103" s="37" t="e">
        <f t="shared" si="67"/>
        <v>#REF!</v>
      </c>
      <c r="Z103" s="16" t="e">
        <f t="shared" si="56"/>
        <v>#REF!</v>
      </c>
      <c r="AA103" s="36" t="e">
        <f t="shared" si="57"/>
        <v>#REF!</v>
      </c>
      <c r="AC103" s="16" t="e">
        <f t="shared" si="58"/>
        <v>#REF!</v>
      </c>
      <c r="AD103" s="3" t="e">
        <f t="shared" si="59"/>
        <v>#REF!</v>
      </c>
      <c r="AE103" s="97" t="e">
        <f t="shared" si="59"/>
        <v>#REF!</v>
      </c>
      <c r="AF103" s="97"/>
      <c r="AG103" s="3" t="e">
        <f t="shared" si="61"/>
        <v>#REF!</v>
      </c>
      <c r="AH103" s="16" t="e">
        <f t="shared" si="62"/>
        <v>#REF!</v>
      </c>
      <c r="AI103" s="16">
        <f t="shared" si="63"/>
        <v>15</v>
      </c>
      <c r="AK103" s="3" t="s">
        <v>40</v>
      </c>
      <c r="AL103" s="19"/>
    </row>
    <row r="104" spans="1:47" ht="13.5" hidden="1" outlineLevel="1" x14ac:dyDescent="0.15">
      <c r="A104" s="26">
        <v>3042</v>
      </c>
      <c r="B104" s="62" t="s">
        <v>636</v>
      </c>
      <c r="C104" s="16">
        <v>115</v>
      </c>
      <c r="D104" s="3"/>
      <c r="E104" s="3"/>
      <c r="F104" s="103"/>
      <c r="G104" s="104"/>
      <c r="H104" s="104" t="s">
        <v>661</v>
      </c>
      <c r="I104" s="21">
        <f t="shared" si="48"/>
        <v>17940</v>
      </c>
      <c r="J104" s="3">
        <v>0</v>
      </c>
      <c r="K104" s="15"/>
      <c r="L104" s="15"/>
      <c r="M104" s="58">
        <v>0</v>
      </c>
      <c r="N104" s="58">
        <v>0</v>
      </c>
      <c r="O104" s="92">
        <f t="shared" si="49"/>
        <v>0</v>
      </c>
      <c r="P104" s="92" t="e">
        <f t="shared" si="50"/>
        <v>#REF!</v>
      </c>
      <c r="Q104" s="92" t="e">
        <f t="shared" si="51"/>
        <v>#REF!</v>
      </c>
      <c r="R104" s="92">
        <f t="shared" si="52"/>
        <v>0</v>
      </c>
      <c r="S104" s="92" t="e">
        <f t="shared" si="53"/>
        <v>#REF!</v>
      </c>
      <c r="T104" s="63" t="e">
        <f>#REF!</f>
        <v>#REF!</v>
      </c>
      <c r="U104" s="3" t="e">
        <f>#REF!*D104</f>
        <v>#REF!</v>
      </c>
      <c r="V104" s="3">
        <f t="shared" si="54"/>
        <v>6.8999999999999995</v>
      </c>
      <c r="W104" s="37" t="e">
        <f t="shared" si="55"/>
        <v>#REF!</v>
      </c>
      <c r="X104" s="60" t="e">
        <f>#REF!</f>
        <v>#REF!</v>
      </c>
      <c r="Y104" s="37" t="e">
        <f t="shared" si="67"/>
        <v>#REF!</v>
      </c>
      <c r="Z104" s="16" t="e">
        <f t="shared" si="56"/>
        <v>#REF!</v>
      </c>
      <c r="AA104" s="36" t="e">
        <f t="shared" si="57"/>
        <v>#REF!</v>
      </c>
      <c r="AC104" s="16" t="e">
        <f t="shared" si="58"/>
        <v>#REF!</v>
      </c>
      <c r="AD104" s="3" t="e">
        <f t="shared" si="59"/>
        <v>#REF!</v>
      </c>
      <c r="AE104" s="97" t="e">
        <f t="shared" si="59"/>
        <v>#REF!</v>
      </c>
      <c r="AF104" s="97"/>
      <c r="AG104" s="3" t="e">
        <f t="shared" si="61"/>
        <v>#REF!</v>
      </c>
      <c r="AH104" s="16" t="e">
        <f t="shared" si="62"/>
        <v>#REF!</v>
      </c>
      <c r="AI104" s="16">
        <f t="shared" si="63"/>
        <v>115</v>
      </c>
      <c r="AK104" s="3" t="s">
        <v>40</v>
      </c>
      <c r="AL104" s="19"/>
    </row>
    <row r="105" spans="1:47" ht="13.5" hidden="1" outlineLevel="1" x14ac:dyDescent="0.15">
      <c r="A105" s="26">
        <v>3043</v>
      </c>
      <c r="B105" s="62" t="s">
        <v>637</v>
      </c>
      <c r="C105" s="16">
        <v>400</v>
      </c>
      <c r="D105" s="3"/>
      <c r="E105" s="3"/>
      <c r="F105" s="103"/>
      <c r="G105" s="104"/>
      <c r="H105" s="104" t="s">
        <v>661</v>
      </c>
      <c r="I105" s="21">
        <f t="shared" si="48"/>
        <v>17940</v>
      </c>
      <c r="J105" s="3">
        <v>0</v>
      </c>
      <c r="K105" s="15"/>
      <c r="L105" s="15"/>
      <c r="M105" s="58">
        <v>0</v>
      </c>
      <c r="N105" s="58">
        <v>0</v>
      </c>
      <c r="O105" s="92">
        <f t="shared" si="49"/>
        <v>0</v>
      </c>
      <c r="P105" s="92" t="e">
        <f t="shared" si="50"/>
        <v>#REF!</v>
      </c>
      <c r="Q105" s="92" t="e">
        <f t="shared" si="51"/>
        <v>#REF!</v>
      </c>
      <c r="R105" s="92">
        <f t="shared" si="52"/>
        <v>0</v>
      </c>
      <c r="S105" s="92" t="e">
        <f t="shared" si="53"/>
        <v>#REF!</v>
      </c>
      <c r="T105" s="63" t="e">
        <f>#REF!</f>
        <v>#REF!</v>
      </c>
      <c r="U105" s="3" t="e">
        <f>#REF!*D105</f>
        <v>#REF!</v>
      </c>
      <c r="V105" s="3">
        <f t="shared" si="54"/>
        <v>24</v>
      </c>
      <c r="W105" s="37" t="e">
        <f t="shared" si="55"/>
        <v>#REF!</v>
      </c>
      <c r="X105" s="60" t="e">
        <f>#REF!</f>
        <v>#REF!</v>
      </c>
      <c r="Y105" s="37" t="e">
        <f t="shared" si="67"/>
        <v>#REF!</v>
      </c>
      <c r="Z105" s="16" t="e">
        <f t="shared" si="56"/>
        <v>#REF!</v>
      </c>
      <c r="AA105" s="36" t="e">
        <f t="shared" si="57"/>
        <v>#REF!</v>
      </c>
      <c r="AC105" s="16" t="e">
        <f t="shared" si="58"/>
        <v>#REF!</v>
      </c>
      <c r="AD105" s="3" t="e">
        <f t="shared" si="59"/>
        <v>#REF!</v>
      </c>
      <c r="AE105" s="97" t="e">
        <f t="shared" si="59"/>
        <v>#REF!</v>
      </c>
      <c r="AF105" s="97"/>
      <c r="AG105" s="3" t="e">
        <f t="shared" si="61"/>
        <v>#REF!</v>
      </c>
      <c r="AH105" s="16" t="e">
        <f t="shared" si="62"/>
        <v>#REF!</v>
      </c>
      <c r="AI105" s="16">
        <f t="shared" si="63"/>
        <v>400</v>
      </c>
      <c r="AK105" s="3" t="s">
        <v>40</v>
      </c>
      <c r="AL105" s="19"/>
      <c r="AM105" s="46" t="s">
        <v>843</v>
      </c>
    </row>
    <row r="106" spans="1:47" ht="13.5" hidden="1" outlineLevel="1" x14ac:dyDescent="0.15">
      <c r="A106" s="26">
        <v>3044</v>
      </c>
      <c r="B106" s="62" t="s">
        <v>638</v>
      </c>
      <c r="C106" s="16">
        <v>150</v>
      </c>
      <c r="D106" s="3"/>
      <c r="E106" s="3"/>
      <c r="F106" s="103"/>
      <c r="G106" s="104"/>
      <c r="H106" s="104" t="s">
        <v>661</v>
      </c>
      <c r="I106" s="21">
        <f t="shared" si="48"/>
        <v>17940</v>
      </c>
      <c r="J106" s="3">
        <v>0</v>
      </c>
      <c r="K106" s="15"/>
      <c r="L106" s="15"/>
      <c r="M106" s="58">
        <v>0</v>
      </c>
      <c r="N106" s="58">
        <v>0</v>
      </c>
      <c r="O106" s="92">
        <f t="shared" si="49"/>
        <v>0</v>
      </c>
      <c r="P106" s="92" t="e">
        <f t="shared" si="50"/>
        <v>#REF!</v>
      </c>
      <c r="Q106" s="92" t="e">
        <f t="shared" si="51"/>
        <v>#REF!</v>
      </c>
      <c r="R106" s="92">
        <f t="shared" si="52"/>
        <v>0</v>
      </c>
      <c r="S106" s="92" t="e">
        <f t="shared" si="53"/>
        <v>#REF!</v>
      </c>
      <c r="T106" s="63" t="e">
        <f>#REF!</f>
        <v>#REF!</v>
      </c>
      <c r="U106" s="3" t="e">
        <f>#REF!*D106</f>
        <v>#REF!</v>
      </c>
      <c r="V106" s="3">
        <f t="shared" si="54"/>
        <v>9</v>
      </c>
      <c r="W106" s="37" t="e">
        <f t="shared" si="55"/>
        <v>#REF!</v>
      </c>
      <c r="X106" s="60" t="e">
        <f>#REF!</f>
        <v>#REF!</v>
      </c>
      <c r="Y106" s="37" t="e">
        <f t="shared" si="67"/>
        <v>#REF!</v>
      </c>
      <c r="Z106" s="16" t="e">
        <f t="shared" si="56"/>
        <v>#REF!</v>
      </c>
      <c r="AA106" s="36" t="e">
        <f t="shared" si="57"/>
        <v>#REF!</v>
      </c>
      <c r="AC106" s="16" t="e">
        <f t="shared" si="58"/>
        <v>#REF!</v>
      </c>
      <c r="AD106" s="3" t="e">
        <f t="shared" si="59"/>
        <v>#REF!</v>
      </c>
      <c r="AE106" s="97" t="e">
        <f t="shared" si="59"/>
        <v>#REF!</v>
      </c>
      <c r="AF106" s="97"/>
      <c r="AG106" s="3" t="e">
        <f t="shared" si="61"/>
        <v>#REF!</v>
      </c>
      <c r="AH106" s="16" t="e">
        <f t="shared" si="62"/>
        <v>#REF!</v>
      </c>
      <c r="AI106" s="16">
        <f t="shared" si="63"/>
        <v>150</v>
      </c>
      <c r="AK106" s="3" t="s">
        <v>40</v>
      </c>
      <c r="AL106" s="19"/>
    </row>
    <row r="107" spans="1:47" ht="13.5" hidden="1" outlineLevel="1" x14ac:dyDescent="0.15">
      <c r="A107" s="26">
        <v>3046</v>
      </c>
      <c r="B107" s="62" t="s">
        <v>639</v>
      </c>
      <c r="C107" s="16">
        <v>10</v>
      </c>
      <c r="D107" s="3"/>
      <c r="E107" s="3"/>
      <c r="F107" s="103"/>
      <c r="G107" s="104"/>
      <c r="H107" s="104" t="s">
        <v>661</v>
      </c>
      <c r="I107" s="21">
        <f t="shared" si="48"/>
        <v>17940</v>
      </c>
      <c r="J107" s="3">
        <v>0</v>
      </c>
      <c r="K107" s="15"/>
      <c r="L107" s="15"/>
      <c r="M107" s="58">
        <v>0</v>
      </c>
      <c r="N107" s="58">
        <v>0</v>
      </c>
      <c r="O107" s="92">
        <f t="shared" si="49"/>
        <v>0</v>
      </c>
      <c r="P107" s="92" t="e">
        <f t="shared" si="50"/>
        <v>#REF!</v>
      </c>
      <c r="Q107" s="92" t="e">
        <f t="shared" si="51"/>
        <v>#REF!</v>
      </c>
      <c r="R107" s="92">
        <f t="shared" si="52"/>
        <v>0</v>
      </c>
      <c r="S107" s="92" t="e">
        <f t="shared" si="53"/>
        <v>#REF!</v>
      </c>
      <c r="T107" s="63" t="e">
        <f>#REF!</f>
        <v>#REF!</v>
      </c>
      <c r="U107" s="3" t="e">
        <f>#REF!*D107</f>
        <v>#REF!</v>
      </c>
      <c r="V107" s="3">
        <f t="shared" si="54"/>
        <v>0.6</v>
      </c>
      <c r="W107" s="37" t="e">
        <f t="shared" si="55"/>
        <v>#REF!</v>
      </c>
      <c r="X107" s="60" t="e">
        <f>#REF!</f>
        <v>#REF!</v>
      </c>
      <c r="Y107" s="37" t="e">
        <f t="shared" si="67"/>
        <v>#REF!</v>
      </c>
      <c r="Z107" s="16" t="e">
        <f t="shared" si="56"/>
        <v>#REF!</v>
      </c>
      <c r="AA107" s="36" t="e">
        <f t="shared" si="57"/>
        <v>#REF!</v>
      </c>
      <c r="AC107" s="16" t="e">
        <f t="shared" si="58"/>
        <v>#REF!</v>
      </c>
      <c r="AD107" s="3" t="e">
        <f t="shared" si="59"/>
        <v>#REF!</v>
      </c>
      <c r="AE107" s="97" t="e">
        <f t="shared" si="59"/>
        <v>#REF!</v>
      </c>
      <c r="AF107" s="97"/>
      <c r="AG107" s="3" t="e">
        <f t="shared" si="61"/>
        <v>#REF!</v>
      </c>
      <c r="AH107" s="16" t="e">
        <f t="shared" si="62"/>
        <v>#REF!</v>
      </c>
      <c r="AI107" s="16">
        <f t="shared" si="63"/>
        <v>10</v>
      </c>
      <c r="AK107" s="3" t="s">
        <v>40</v>
      </c>
      <c r="AL107" s="19"/>
    </row>
    <row r="108" spans="1:47" ht="13.5" hidden="1" outlineLevel="1" x14ac:dyDescent="0.15">
      <c r="A108" s="26">
        <v>3048</v>
      </c>
      <c r="B108" s="20" t="s">
        <v>609</v>
      </c>
      <c r="C108" s="16">
        <v>460</v>
      </c>
      <c r="D108" s="3"/>
      <c r="E108" s="3"/>
      <c r="F108" s="102"/>
      <c r="G108" s="104">
        <v>111</v>
      </c>
      <c r="H108" s="104" t="s">
        <v>661</v>
      </c>
      <c r="I108" s="21">
        <f t="shared" si="48"/>
        <v>17940</v>
      </c>
      <c r="J108" s="3">
        <v>0</v>
      </c>
      <c r="K108" s="15"/>
      <c r="L108" s="15"/>
      <c r="M108" s="58">
        <v>0</v>
      </c>
      <c r="N108" s="58">
        <v>0</v>
      </c>
      <c r="O108" s="92">
        <f t="shared" si="49"/>
        <v>0</v>
      </c>
      <c r="P108" s="92" t="e">
        <f t="shared" si="50"/>
        <v>#REF!</v>
      </c>
      <c r="Q108" s="92" t="e">
        <f t="shared" si="51"/>
        <v>#REF!</v>
      </c>
      <c r="R108" s="92">
        <f t="shared" si="52"/>
        <v>0</v>
      </c>
      <c r="S108" s="92" t="e">
        <f t="shared" si="53"/>
        <v>#REF!</v>
      </c>
      <c r="T108" s="3" t="e">
        <f>#REF!</f>
        <v>#REF!</v>
      </c>
      <c r="U108" s="3" t="e">
        <f>#REF!*D108</f>
        <v>#REF!</v>
      </c>
      <c r="V108" s="3">
        <f t="shared" si="54"/>
        <v>27.599999999999998</v>
      </c>
      <c r="W108" s="37" t="e">
        <f t="shared" si="55"/>
        <v>#REF!</v>
      </c>
      <c r="X108" s="60" t="e">
        <f>#REF!</f>
        <v>#REF!</v>
      </c>
      <c r="Y108" s="37" t="e">
        <f t="shared" si="67"/>
        <v>#REF!</v>
      </c>
      <c r="Z108" s="16" t="e">
        <f t="shared" si="56"/>
        <v>#REF!</v>
      </c>
      <c r="AA108" s="36" t="e">
        <f t="shared" si="57"/>
        <v>#REF!</v>
      </c>
      <c r="AC108" s="16" t="e">
        <f t="shared" si="58"/>
        <v>#REF!</v>
      </c>
      <c r="AD108" s="3" t="e">
        <f t="shared" si="59"/>
        <v>#REF!</v>
      </c>
      <c r="AE108" s="97" t="e">
        <f t="shared" si="59"/>
        <v>#REF!</v>
      </c>
      <c r="AF108" s="97"/>
      <c r="AG108" s="3" t="e">
        <f t="shared" si="61"/>
        <v>#REF!</v>
      </c>
      <c r="AH108" s="16" t="e">
        <f t="shared" si="62"/>
        <v>#REF!</v>
      </c>
      <c r="AI108" s="16">
        <f t="shared" si="63"/>
        <v>460</v>
      </c>
      <c r="AK108" s="3" t="s">
        <v>40</v>
      </c>
      <c r="AL108" s="19"/>
    </row>
    <row r="109" spans="1:47" ht="25.5" hidden="1" outlineLevel="1" x14ac:dyDescent="0.15">
      <c r="A109" s="26">
        <v>3049</v>
      </c>
      <c r="B109" s="20" t="s">
        <v>844</v>
      </c>
      <c r="C109" s="16">
        <v>1350</v>
      </c>
      <c r="D109" s="3"/>
      <c r="E109" s="3"/>
      <c r="F109" s="102"/>
      <c r="G109" s="104">
        <v>111</v>
      </c>
      <c r="H109" s="104" t="s">
        <v>661</v>
      </c>
      <c r="I109" s="21">
        <f t="shared" si="48"/>
        <v>17940</v>
      </c>
      <c r="J109" s="3">
        <v>0</v>
      </c>
      <c r="K109" s="15"/>
      <c r="L109" s="15"/>
      <c r="M109" s="58">
        <v>0</v>
      </c>
      <c r="N109" s="58">
        <v>0</v>
      </c>
      <c r="O109" s="92">
        <f t="shared" si="49"/>
        <v>0</v>
      </c>
      <c r="P109" s="92" t="e">
        <f t="shared" si="50"/>
        <v>#REF!</v>
      </c>
      <c r="Q109" s="92" t="e">
        <f t="shared" si="51"/>
        <v>#REF!</v>
      </c>
      <c r="R109" s="92">
        <f t="shared" si="52"/>
        <v>0</v>
      </c>
      <c r="S109" s="92" t="e">
        <f t="shared" si="53"/>
        <v>#REF!</v>
      </c>
      <c r="T109" s="3" t="e">
        <f>#REF!</f>
        <v>#REF!</v>
      </c>
      <c r="U109" s="3" t="e">
        <f>#REF!*D109</f>
        <v>#REF!</v>
      </c>
      <c r="V109" s="3">
        <f t="shared" si="54"/>
        <v>81</v>
      </c>
      <c r="W109" s="37" t="e">
        <f t="shared" si="55"/>
        <v>#REF!</v>
      </c>
      <c r="X109" s="60" t="e">
        <f>#REF!</f>
        <v>#REF!</v>
      </c>
      <c r="Y109" s="37" t="e">
        <f t="shared" si="67"/>
        <v>#REF!</v>
      </c>
      <c r="Z109" s="16" t="e">
        <f t="shared" si="56"/>
        <v>#REF!</v>
      </c>
      <c r="AA109" s="36" t="e">
        <f t="shared" si="57"/>
        <v>#REF!</v>
      </c>
      <c r="AC109" s="16" t="e">
        <f t="shared" si="58"/>
        <v>#REF!</v>
      </c>
      <c r="AD109" s="3" t="e">
        <f t="shared" ref="AD109:AE109" si="68">T109</f>
        <v>#REF!</v>
      </c>
      <c r="AE109" s="97" t="e">
        <f t="shared" si="68"/>
        <v>#REF!</v>
      </c>
      <c r="AF109" s="97"/>
      <c r="AG109" s="3" t="e">
        <f t="shared" si="61"/>
        <v>#REF!</v>
      </c>
      <c r="AH109" s="16" t="e">
        <f t="shared" si="62"/>
        <v>#REF!</v>
      </c>
      <c r="AI109" s="16">
        <f t="shared" si="63"/>
        <v>1350</v>
      </c>
      <c r="AK109" s="3" t="s">
        <v>40</v>
      </c>
      <c r="AL109" s="19"/>
      <c r="AM109" s="46" t="s">
        <v>845</v>
      </c>
    </row>
    <row r="110" spans="1:47" s="12" customFormat="1" ht="13.5" hidden="1" x14ac:dyDescent="0.15">
      <c r="A110" s="25">
        <v>4000</v>
      </c>
      <c r="B110" s="56" t="s">
        <v>16</v>
      </c>
      <c r="C110" s="193"/>
      <c r="D110" s="56"/>
      <c r="E110" s="56"/>
      <c r="F110" s="128"/>
      <c r="G110" s="137"/>
      <c r="H110" s="137"/>
      <c r="I110" s="5"/>
      <c r="J110" s="6"/>
      <c r="K110" s="7"/>
      <c r="L110" s="7"/>
      <c r="M110" s="7"/>
      <c r="N110" s="7"/>
      <c r="O110" s="8"/>
      <c r="P110" s="8"/>
      <c r="Q110" s="8"/>
      <c r="R110" s="8"/>
      <c r="S110" s="8"/>
      <c r="T110" s="6"/>
      <c r="U110" s="6"/>
      <c r="V110" s="6"/>
      <c r="W110" s="5"/>
      <c r="X110" s="5"/>
      <c r="Y110" s="5"/>
      <c r="Z110" s="5"/>
      <c r="AA110" s="10"/>
      <c r="AB110" s="11"/>
      <c r="AC110" s="193"/>
      <c r="AD110" s="57"/>
      <c r="AE110" s="96"/>
      <c r="AF110" s="96"/>
      <c r="AG110" s="57"/>
      <c r="AH110" s="193"/>
      <c r="AI110" s="193"/>
      <c r="AK110" s="57"/>
      <c r="AL110" s="19"/>
      <c r="AM110" s="180"/>
      <c r="AN110" s="180"/>
      <c r="AO110" s="182"/>
      <c r="AQ110" s="177"/>
      <c r="AR110" s="185"/>
      <c r="AT110" s="177"/>
      <c r="AU110" s="185"/>
    </row>
    <row r="111" spans="1:47" s="12" customFormat="1" ht="13.5" hidden="1" outlineLevel="1" x14ac:dyDescent="0.15">
      <c r="A111" s="25"/>
      <c r="B111" s="56" t="s">
        <v>296</v>
      </c>
      <c r="C111" s="193"/>
      <c r="D111" s="56"/>
      <c r="E111" s="56"/>
      <c r="F111" s="128"/>
      <c r="G111" s="137"/>
      <c r="H111" s="137"/>
      <c r="I111" s="5"/>
      <c r="J111" s="6"/>
      <c r="K111" s="7"/>
      <c r="L111" s="7"/>
      <c r="M111" s="64"/>
      <c r="N111" s="64"/>
      <c r="O111" s="8"/>
      <c r="P111" s="8"/>
      <c r="Q111" s="8"/>
      <c r="R111" s="8"/>
      <c r="S111" s="8"/>
      <c r="T111" s="6"/>
      <c r="U111" s="6"/>
      <c r="V111" s="6"/>
      <c r="W111" s="5"/>
      <c r="X111" s="5"/>
      <c r="Y111" s="5"/>
      <c r="Z111" s="5"/>
      <c r="AA111" s="10"/>
      <c r="AB111" s="11"/>
      <c r="AC111" s="193"/>
      <c r="AD111" s="57"/>
      <c r="AE111" s="96"/>
      <c r="AF111" s="96"/>
      <c r="AG111" s="57"/>
      <c r="AH111" s="193"/>
      <c r="AI111" s="193"/>
      <c r="AK111" s="57"/>
      <c r="AL111" s="19"/>
      <c r="AM111" s="180"/>
      <c r="AN111" s="180"/>
      <c r="AO111" s="182"/>
      <c r="AQ111" s="177"/>
      <c r="AR111" s="185"/>
      <c r="AT111" s="177"/>
      <c r="AU111" s="185"/>
    </row>
    <row r="112" spans="1:47" ht="13.5" hidden="1" outlineLevel="1" x14ac:dyDescent="0.15">
      <c r="A112" s="26">
        <v>40038</v>
      </c>
      <c r="B112" s="20" t="s">
        <v>112</v>
      </c>
      <c r="C112" s="16">
        <v>560</v>
      </c>
      <c r="D112" s="3">
        <v>35</v>
      </c>
      <c r="E112" s="3">
        <v>20</v>
      </c>
      <c r="F112" s="131" t="s">
        <v>201</v>
      </c>
      <c r="G112" s="104" t="s">
        <v>497</v>
      </c>
      <c r="H112" s="104" t="s">
        <v>498</v>
      </c>
      <c r="I112" s="21">
        <f t="shared" ref="I112:I120" si="69">((247*12)+(52*7)+(52*5))*60/12</f>
        <v>17940</v>
      </c>
      <c r="J112" s="3">
        <v>21000</v>
      </c>
      <c r="K112" s="15"/>
      <c r="L112" s="15">
        <v>0.2</v>
      </c>
      <c r="M112" s="58"/>
      <c r="N112" s="58">
        <v>0.03</v>
      </c>
      <c r="O112" s="92">
        <f t="shared" ref="O112:O120" si="70">J112/I112*D112</f>
        <v>40.969899665551843</v>
      </c>
      <c r="P112" s="92" t="e">
        <f t="shared" ref="P112:P120" si="71">(C112-T112-U112)*K112</f>
        <v>#REF!</v>
      </c>
      <c r="Q112" s="92" t="e">
        <f t="shared" ref="Q112:Q120" si="72">(C112-T112-U112)*L112</f>
        <v>#REF!</v>
      </c>
      <c r="R112" s="92">
        <f t="shared" ref="R112:R120" si="73">(C112*M112)</f>
        <v>0</v>
      </c>
      <c r="S112" s="92" t="e">
        <f t="shared" ref="S112:S120" si="74">(C112-T112-U112)*N112</f>
        <v>#REF!</v>
      </c>
      <c r="T112" s="3" t="e">
        <f>#REF!</f>
        <v>#REF!</v>
      </c>
      <c r="U112" s="3" t="e">
        <f>#REF!*D112</f>
        <v>#REF!</v>
      </c>
      <c r="V112" s="3">
        <f t="shared" ref="V112:V120" si="75">C112*0.06</f>
        <v>33.6</v>
      </c>
      <c r="W112" s="37" t="e">
        <f t="shared" ref="W112:W120" si="76">SUM(O112:V112)</f>
        <v>#REF!</v>
      </c>
      <c r="X112" s="60" t="e">
        <f>#REF!</f>
        <v>#REF!</v>
      </c>
      <c r="Y112" s="37" t="e">
        <f t="shared" ref="Y112:Y120" si="77">O112*X112</f>
        <v>#REF!</v>
      </c>
      <c r="Z112" s="16" t="e">
        <f t="shared" ref="Z112:Z120" si="78">W112+Y112</f>
        <v>#REF!</v>
      </c>
      <c r="AA112" s="36" t="e">
        <f t="shared" ref="AA112:AA120" si="79">(C112-Z112)/Z112</f>
        <v>#REF!</v>
      </c>
      <c r="AC112" s="16" t="e">
        <f t="shared" ref="AC112:AC120" si="80">AD112+AE112+AF112</f>
        <v>#REF!</v>
      </c>
      <c r="AD112" s="3" t="e">
        <f t="shared" ref="AD112:AE120" si="81">T112</f>
        <v>#REF!</v>
      </c>
      <c r="AE112" s="97" t="e">
        <f t="shared" si="81"/>
        <v>#REF!</v>
      </c>
      <c r="AF112" s="97" t="e">
        <f t="shared" ref="AF112:AF120" si="82">(C112-Z112)*0.15</f>
        <v>#REF!</v>
      </c>
      <c r="AG112" s="3" t="e">
        <f t="shared" ref="AG112:AG120" si="83">AE112+AF112</f>
        <v>#REF!</v>
      </c>
      <c r="AH112" s="16" t="e">
        <f t="shared" ref="AH112:AH120" si="84">AI112-AC112</f>
        <v>#REF!</v>
      </c>
      <c r="AI112" s="16">
        <f t="shared" ref="AI112:AI120" si="85">C112</f>
        <v>560</v>
      </c>
      <c r="AK112" s="3">
        <f t="shared" ref="AK112:AK120" si="86">CEILING(AL112,5)</f>
        <v>395</v>
      </c>
      <c r="AL112" s="19">
        <f t="shared" ref="AL112:AL120" si="87">C112*0.7</f>
        <v>392</v>
      </c>
    </row>
    <row r="113" spans="1:47" ht="13.5" hidden="1" outlineLevel="1" x14ac:dyDescent="0.15">
      <c r="A113" s="26">
        <v>40034</v>
      </c>
      <c r="B113" s="20" t="s">
        <v>27</v>
      </c>
      <c r="C113" s="16">
        <v>240</v>
      </c>
      <c r="D113" s="3">
        <v>15</v>
      </c>
      <c r="E113" s="3">
        <v>2</v>
      </c>
      <c r="F113" s="131" t="s">
        <v>200</v>
      </c>
      <c r="G113" s="104" t="s">
        <v>497</v>
      </c>
      <c r="H113" s="104" t="s">
        <v>498</v>
      </c>
      <c r="I113" s="21">
        <f t="shared" si="69"/>
        <v>17940</v>
      </c>
      <c r="J113" s="3">
        <v>21000</v>
      </c>
      <c r="K113" s="15"/>
      <c r="L113" s="15">
        <v>0.2</v>
      </c>
      <c r="M113" s="58"/>
      <c r="N113" s="58">
        <v>0.03</v>
      </c>
      <c r="O113" s="92">
        <f t="shared" si="70"/>
        <v>17.558528428093648</v>
      </c>
      <c r="P113" s="92" t="e">
        <f t="shared" si="71"/>
        <v>#REF!</v>
      </c>
      <c r="Q113" s="92" t="e">
        <f t="shared" si="72"/>
        <v>#REF!</v>
      </c>
      <c r="R113" s="92">
        <f t="shared" si="73"/>
        <v>0</v>
      </c>
      <c r="S113" s="92" t="e">
        <f t="shared" si="74"/>
        <v>#REF!</v>
      </c>
      <c r="T113" s="3" t="e">
        <f>#REF!</f>
        <v>#REF!</v>
      </c>
      <c r="U113" s="3" t="e">
        <f>#REF!*D113</f>
        <v>#REF!</v>
      </c>
      <c r="V113" s="3">
        <f t="shared" si="75"/>
        <v>14.399999999999999</v>
      </c>
      <c r="W113" s="37" t="e">
        <f t="shared" si="76"/>
        <v>#REF!</v>
      </c>
      <c r="X113" s="60" t="e">
        <f>#REF!</f>
        <v>#REF!</v>
      </c>
      <c r="Y113" s="37" t="e">
        <f t="shared" si="77"/>
        <v>#REF!</v>
      </c>
      <c r="Z113" s="16" t="e">
        <f t="shared" si="78"/>
        <v>#REF!</v>
      </c>
      <c r="AA113" s="36" t="e">
        <f t="shared" si="79"/>
        <v>#REF!</v>
      </c>
      <c r="AC113" s="16" t="e">
        <f t="shared" si="80"/>
        <v>#REF!</v>
      </c>
      <c r="AD113" s="3" t="e">
        <f t="shared" si="81"/>
        <v>#REF!</v>
      </c>
      <c r="AE113" s="97" t="e">
        <f t="shared" si="81"/>
        <v>#REF!</v>
      </c>
      <c r="AF113" s="97" t="e">
        <f t="shared" si="82"/>
        <v>#REF!</v>
      </c>
      <c r="AG113" s="3" t="e">
        <f t="shared" si="83"/>
        <v>#REF!</v>
      </c>
      <c r="AH113" s="16" t="e">
        <f t="shared" si="84"/>
        <v>#REF!</v>
      </c>
      <c r="AI113" s="16">
        <f t="shared" si="85"/>
        <v>240</v>
      </c>
      <c r="AK113" s="3">
        <f t="shared" si="86"/>
        <v>170</v>
      </c>
      <c r="AL113" s="19">
        <f t="shared" si="87"/>
        <v>168</v>
      </c>
    </row>
    <row r="114" spans="1:47" ht="13.5" hidden="1" outlineLevel="1" x14ac:dyDescent="0.15">
      <c r="A114" s="26">
        <v>40056</v>
      </c>
      <c r="B114" s="62" t="s">
        <v>587</v>
      </c>
      <c r="C114" s="16">
        <v>1450</v>
      </c>
      <c r="D114" s="3">
        <v>10</v>
      </c>
      <c r="E114" s="3">
        <v>5</v>
      </c>
      <c r="F114" s="131" t="s">
        <v>200</v>
      </c>
      <c r="G114" s="104" t="s">
        <v>497</v>
      </c>
      <c r="H114" s="104" t="s">
        <v>498</v>
      </c>
      <c r="I114" s="21">
        <f t="shared" si="69"/>
        <v>17940</v>
      </c>
      <c r="J114" s="3">
        <v>21000</v>
      </c>
      <c r="K114" s="15"/>
      <c r="L114" s="15">
        <v>0.2</v>
      </c>
      <c r="M114" s="58"/>
      <c r="N114" s="58">
        <v>0.03</v>
      </c>
      <c r="O114" s="92">
        <f t="shared" si="70"/>
        <v>11.705685618729099</v>
      </c>
      <c r="P114" s="92" t="e">
        <f t="shared" si="71"/>
        <v>#REF!</v>
      </c>
      <c r="Q114" s="92" t="e">
        <f t="shared" si="72"/>
        <v>#REF!</v>
      </c>
      <c r="R114" s="92">
        <f t="shared" si="73"/>
        <v>0</v>
      </c>
      <c r="S114" s="92" t="e">
        <f t="shared" si="74"/>
        <v>#REF!</v>
      </c>
      <c r="T114" s="3" t="e">
        <f>#REF!</f>
        <v>#REF!</v>
      </c>
      <c r="U114" s="3" t="e">
        <f>#REF!*D114</f>
        <v>#REF!</v>
      </c>
      <c r="V114" s="3">
        <f t="shared" si="75"/>
        <v>87</v>
      </c>
      <c r="W114" s="37" t="e">
        <f t="shared" si="76"/>
        <v>#REF!</v>
      </c>
      <c r="X114" s="60" t="e">
        <f>#REF!</f>
        <v>#REF!</v>
      </c>
      <c r="Y114" s="37" t="e">
        <f t="shared" si="77"/>
        <v>#REF!</v>
      </c>
      <c r="Z114" s="16" t="e">
        <f t="shared" si="78"/>
        <v>#REF!</v>
      </c>
      <c r="AA114" s="36" t="e">
        <f t="shared" si="79"/>
        <v>#REF!</v>
      </c>
      <c r="AC114" s="16" t="e">
        <f t="shared" si="80"/>
        <v>#REF!</v>
      </c>
      <c r="AD114" s="3" t="e">
        <f t="shared" si="81"/>
        <v>#REF!</v>
      </c>
      <c r="AE114" s="97" t="e">
        <f t="shared" si="81"/>
        <v>#REF!</v>
      </c>
      <c r="AF114" s="97" t="e">
        <f t="shared" si="82"/>
        <v>#REF!</v>
      </c>
      <c r="AG114" s="3" t="e">
        <f t="shared" si="83"/>
        <v>#REF!</v>
      </c>
      <c r="AH114" s="16" t="e">
        <f t="shared" si="84"/>
        <v>#REF!</v>
      </c>
      <c r="AI114" s="16">
        <f t="shared" si="85"/>
        <v>1450</v>
      </c>
      <c r="AK114" s="3">
        <f t="shared" si="86"/>
        <v>1015</v>
      </c>
      <c r="AL114" s="19">
        <f t="shared" si="87"/>
        <v>1014.9999999999999</v>
      </c>
    </row>
    <row r="115" spans="1:47" ht="13.5" hidden="1" outlineLevel="1" x14ac:dyDescent="0.15">
      <c r="A115" s="26">
        <v>40054</v>
      </c>
      <c r="B115" s="62" t="s">
        <v>588</v>
      </c>
      <c r="C115" s="16">
        <v>1100</v>
      </c>
      <c r="D115" s="3">
        <v>10</v>
      </c>
      <c r="E115" s="3"/>
      <c r="F115" s="131"/>
      <c r="G115" s="104" t="s">
        <v>497</v>
      </c>
      <c r="H115" s="104" t="s">
        <v>498</v>
      </c>
      <c r="I115" s="21">
        <f t="shared" si="69"/>
        <v>17940</v>
      </c>
      <c r="J115" s="3">
        <v>21000</v>
      </c>
      <c r="K115" s="15"/>
      <c r="L115" s="15">
        <v>0.2</v>
      </c>
      <c r="M115" s="58"/>
      <c r="N115" s="58">
        <v>0.03</v>
      </c>
      <c r="O115" s="92">
        <f t="shared" si="70"/>
        <v>11.705685618729099</v>
      </c>
      <c r="P115" s="92" t="e">
        <f t="shared" si="71"/>
        <v>#REF!</v>
      </c>
      <c r="Q115" s="92" t="e">
        <f t="shared" si="72"/>
        <v>#REF!</v>
      </c>
      <c r="R115" s="92">
        <f t="shared" si="73"/>
        <v>0</v>
      </c>
      <c r="S115" s="92" t="e">
        <f t="shared" si="74"/>
        <v>#REF!</v>
      </c>
      <c r="T115" s="3" t="e">
        <f>#REF!</f>
        <v>#REF!</v>
      </c>
      <c r="U115" s="3" t="e">
        <f>#REF!*D115</f>
        <v>#REF!</v>
      </c>
      <c r="V115" s="3">
        <f t="shared" si="75"/>
        <v>66</v>
      </c>
      <c r="W115" s="37" t="e">
        <f t="shared" si="76"/>
        <v>#REF!</v>
      </c>
      <c r="X115" s="60" t="e">
        <f>#REF!</f>
        <v>#REF!</v>
      </c>
      <c r="Y115" s="37" t="e">
        <f t="shared" si="77"/>
        <v>#REF!</v>
      </c>
      <c r="Z115" s="16" t="e">
        <f t="shared" si="78"/>
        <v>#REF!</v>
      </c>
      <c r="AA115" s="36" t="e">
        <f t="shared" si="79"/>
        <v>#REF!</v>
      </c>
      <c r="AC115" s="16" t="e">
        <f t="shared" si="80"/>
        <v>#REF!</v>
      </c>
      <c r="AD115" s="3" t="e">
        <f t="shared" si="81"/>
        <v>#REF!</v>
      </c>
      <c r="AE115" s="97" t="e">
        <f t="shared" si="81"/>
        <v>#REF!</v>
      </c>
      <c r="AF115" s="97" t="e">
        <f t="shared" si="82"/>
        <v>#REF!</v>
      </c>
      <c r="AG115" s="3" t="e">
        <f t="shared" si="83"/>
        <v>#REF!</v>
      </c>
      <c r="AH115" s="16" t="e">
        <f t="shared" si="84"/>
        <v>#REF!</v>
      </c>
      <c r="AI115" s="16">
        <f t="shared" si="85"/>
        <v>1100</v>
      </c>
      <c r="AK115" s="3">
        <f t="shared" si="86"/>
        <v>770</v>
      </c>
      <c r="AL115" s="19">
        <f t="shared" si="87"/>
        <v>770</v>
      </c>
    </row>
    <row r="116" spans="1:47" ht="13.5" hidden="1" outlineLevel="1" x14ac:dyDescent="0.15">
      <c r="A116" s="26">
        <v>40055</v>
      </c>
      <c r="B116" s="62" t="s">
        <v>199</v>
      </c>
      <c r="C116" s="16">
        <v>180</v>
      </c>
      <c r="D116" s="3">
        <v>10</v>
      </c>
      <c r="E116" s="3"/>
      <c r="F116" s="131"/>
      <c r="G116" s="104" t="s">
        <v>497</v>
      </c>
      <c r="H116" s="104" t="s">
        <v>498</v>
      </c>
      <c r="I116" s="21">
        <f t="shared" si="69"/>
        <v>17940</v>
      </c>
      <c r="J116" s="3">
        <v>21000</v>
      </c>
      <c r="K116" s="15"/>
      <c r="L116" s="15">
        <v>0.2</v>
      </c>
      <c r="M116" s="58"/>
      <c r="N116" s="58">
        <v>0.03</v>
      </c>
      <c r="O116" s="92">
        <f t="shared" si="70"/>
        <v>11.705685618729099</v>
      </c>
      <c r="P116" s="92" t="e">
        <f t="shared" si="71"/>
        <v>#REF!</v>
      </c>
      <c r="Q116" s="92" t="e">
        <f t="shared" si="72"/>
        <v>#REF!</v>
      </c>
      <c r="R116" s="92">
        <f t="shared" si="73"/>
        <v>0</v>
      </c>
      <c r="S116" s="92" t="e">
        <f t="shared" si="74"/>
        <v>#REF!</v>
      </c>
      <c r="T116" s="3" t="e">
        <f>#REF!</f>
        <v>#REF!</v>
      </c>
      <c r="U116" s="3" t="e">
        <f>#REF!*D116</f>
        <v>#REF!</v>
      </c>
      <c r="V116" s="3">
        <f t="shared" si="75"/>
        <v>10.799999999999999</v>
      </c>
      <c r="W116" s="37" t="e">
        <f t="shared" si="76"/>
        <v>#REF!</v>
      </c>
      <c r="X116" s="60" t="e">
        <f>#REF!</f>
        <v>#REF!</v>
      </c>
      <c r="Y116" s="37" t="e">
        <f t="shared" si="77"/>
        <v>#REF!</v>
      </c>
      <c r="Z116" s="16" t="e">
        <f t="shared" si="78"/>
        <v>#REF!</v>
      </c>
      <c r="AA116" s="36" t="e">
        <f t="shared" si="79"/>
        <v>#REF!</v>
      </c>
      <c r="AC116" s="16" t="e">
        <f t="shared" si="80"/>
        <v>#REF!</v>
      </c>
      <c r="AD116" s="3" t="e">
        <f t="shared" si="81"/>
        <v>#REF!</v>
      </c>
      <c r="AE116" s="97" t="e">
        <f t="shared" si="81"/>
        <v>#REF!</v>
      </c>
      <c r="AF116" s="97" t="e">
        <f t="shared" si="82"/>
        <v>#REF!</v>
      </c>
      <c r="AG116" s="3" t="e">
        <f t="shared" si="83"/>
        <v>#REF!</v>
      </c>
      <c r="AH116" s="16" t="e">
        <f t="shared" si="84"/>
        <v>#REF!</v>
      </c>
      <c r="AI116" s="16">
        <f t="shared" si="85"/>
        <v>180</v>
      </c>
      <c r="AK116" s="3">
        <f t="shared" si="86"/>
        <v>130</v>
      </c>
      <c r="AL116" s="19">
        <f t="shared" si="87"/>
        <v>125.99999999999999</v>
      </c>
    </row>
    <row r="117" spans="1:47" ht="13.5" hidden="1" outlineLevel="1" x14ac:dyDescent="0.15">
      <c r="A117" s="26">
        <v>40065</v>
      </c>
      <c r="B117" s="62" t="s">
        <v>297</v>
      </c>
      <c r="C117" s="16">
        <v>250</v>
      </c>
      <c r="D117" s="3">
        <v>10</v>
      </c>
      <c r="E117" s="3"/>
      <c r="F117" s="131"/>
      <c r="G117" s="104" t="s">
        <v>497</v>
      </c>
      <c r="H117" s="104" t="s">
        <v>498</v>
      </c>
      <c r="I117" s="21">
        <f t="shared" si="69"/>
        <v>17940</v>
      </c>
      <c r="J117" s="3">
        <v>21000</v>
      </c>
      <c r="K117" s="15"/>
      <c r="L117" s="15">
        <v>0.2</v>
      </c>
      <c r="M117" s="58"/>
      <c r="N117" s="58">
        <v>0.03</v>
      </c>
      <c r="O117" s="92">
        <f t="shared" si="70"/>
        <v>11.705685618729099</v>
      </c>
      <c r="P117" s="92" t="e">
        <f t="shared" si="71"/>
        <v>#REF!</v>
      </c>
      <c r="Q117" s="92" t="e">
        <f t="shared" si="72"/>
        <v>#REF!</v>
      </c>
      <c r="R117" s="92">
        <f t="shared" si="73"/>
        <v>0</v>
      </c>
      <c r="S117" s="92" t="e">
        <f t="shared" si="74"/>
        <v>#REF!</v>
      </c>
      <c r="T117" s="3" t="e">
        <f>#REF!</f>
        <v>#REF!</v>
      </c>
      <c r="U117" s="3" t="e">
        <f>#REF!*D117</f>
        <v>#REF!</v>
      </c>
      <c r="V117" s="3">
        <f t="shared" si="75"/>
        <v>15</v>
      </c>
      <c r="W117" s="37" t="e">
        <f t="shared" si="76"/>
        <v>#REF!</v>
      </c>
      <c r="X117" s="60" t="e">
        <f>#REF!</f>
        <v>#REF!</v>
      </c>
      <c r="Y117" s="37" t="e">
        <f t="shared" si="77"/>
        <v>#REF!</v>
      </c>
      <c r="Z117" s="16" t="e">
        <f t="shared" si="78"/>
        <v>#REF!</v>
      </c>
      <c r="AA117" s="36" t="e">
        <f t="shared" si="79"/>
        <v>#REF!</v>
      </c>
      <c r="AC117" s="16" t="e">
        <f t="shared" si="80"/>
        <v>#REF!</v>
      </c>
      <c r="AD117" s="3" t="e">
        <f t="shared" si="81"/>
        <v>#REF!</v>
      </c>
      <c r="AE117" s="97" t="e">
        <f t="shared" si="81"/>
        <v>#REF!</v>
      </c>
      <c r="AF117" s="97" t="e">
        <f t="shared" si="82"/>
        <v>#REF!</v>
      </c>
      <c r="AG117" s="3" t="e">
        <f t="shared" si="83"/>
        <v>#REF!</v>
      </c>
      <c r="AH117" s="16" t="e">
        <f t="shared" si="84"/>
        <v>#REF!</v>
      </c>
      <c r="AI117" s="16">
        <f t="shared" si="85"/>
        <v>250</v>
      </c>
      <c r="AK117" s="3">
        <f t="shared" si="86"/>
        <v>175</v>
      </c>
      <c r="AL117" s="19">
        <f t="shared" si="87"/>
        <v>175</v>
      </c>
    </row>
    <row r="118" spans="1:47" ht="13.5" hidden="1" outlineLevel="1" x14ac:dyDescent="0.15">
      <c r="A118" s="26">
        <v>40080</v>
      </c>
      <c r="B118" s="62" t="s">
        <v>589</v>
      </c>
      <c r="C118" s="16">
        <v>1200</v>
      </c>
      <c r="D118" s="3">
        <v>10</v>
      </c>
      <c r="E118" s="3"/>
      <c r="F118" s="131"/>
      <c r="G118" s="104" t="s">
        <v>497</v>
      </c>
      <c r="H118" s="104" t="s">
        <v>498</v>
      </c>
      <c r="I118" s="21">
        <f t="shared" si="69"/>
        <v>17940</v>
      </c>
      <c r="J118" s="3">
        <v>21000</v>
      </c>
      <c r="K118" s="15"/>
      <c r="L118" s="15">
        <v>0.2</v>
      </c>
      <c r="M118" s="58"/>
      <c r="N118" s="58">
        <v>0.03</v>
      </c>
      <c r="O118" s="92">
        <f t="shared" si="70"/>
        <v>11.705685618729099</v>
      </c>
      <c r="P118" s="92" t="e">
        <f t="shared" si="71"/>
        <v>#REF!</v>
      </c>
      <c r="Q118" s="92" t="e">
        <f t="shared" si="72"/>
        <v>#REF!</v>
      </c>
      <c r="R118" s="92">
        <f t="shared" si="73"/>
        <v>0</v>
      </c>
      <c r="S118" s="92" t="e">
        <f t="shared" si="74"/>
        <v>#REF!</v>
      </c>
      <c r="T118" s="3" t="e">
        <f>#REF!</f>
        <v>#REF!</v>
      </c>
      <c r="U118" s="3" t="e">
        <f>#REF!*D118</f>
        <v>#REF!</v>
      </c>
      <c r="V118" s="3">
        <f t="shared" si="75"/>
        <v>72</v>
      </c>
      <c r="W118" s="37" t="e">
        <f t="shared" si="76"/>
        <v>#REF!</v>
      </c>
      <c r="X118" s="60" t="e">
        <f>#REF!</f>
        <v>#REF!</v>
      </c>
      <c r="Y118" s="37" t="e">
        <f t="shared" si="77"/>
        <v>#REF!</v>
      </c>
      <c r="Z118" s="16" t="e">
        <f t="shared" si="78"/>
        <v>#REF!</v>
      </c>
      <c r="AA118" s="36" t="e">
        <f t="shared" si="79"/>
        <v>#REF!</v>
      </c>
      <c r="AC118" s="16" t="e">
        <f t="shared" si="80"/>
        <v>#REF!</v>
      </c>
      <c r="AD118" s="3" t="e">
        <f t="shared" si="81"/>
        <v>#REF!</v>
      </c>
      <c r="AE118" s="97" t="e">
        <f t="shared" si="81"/>
        <v>#REF!</v>
      </c>
      <c r="AF118" s="97" t="e">
        <f t="shared" si="82"/>
        <v>#REF!</v>
      </c>
      <c r="AG118" s="3" t="e">
        <f t="shared" si="83"/>
        <v>#REF!</v>
      </c>
      <c r="AH118" s="16" t="e">
        <f t="shared" si="84"/>
        <v>#REF!</v>
      </c>
      <c r="AI118" s="16">
        <f t="shared" si="85"/>
        <v>1200</v>
      </c>
      <c r="AK118" s="3">
        <f t="shared" si="86"/>
        <v>840</v>
      </c>
      <c r="AL118" s="19">
        <f t="shared" si="87"/>
        <v>840</v>
      </c>
    </row>
    <row r="119" spans="1:47" ht="13.5" hidden="1" outlineLevel="1" x14ac:dyDescent="0.15">
      <c r="A119" s="26">
        <v>40081</v>
      </c>
      <c r="B119" s="62" t="s">
        <v>590</v>
      </c>
      <c r="C119" s="16">
        <v>1200</v>
      </c>
      <c r="D119" s="3">
        <v>10</v>
      </c>
      <c r="E119" s="3"/>
      <c r="F119" s="131"/>
      <c r="G119" s="104" t="s">
        <v>497</v>
      </c>
      <c r="H119" s="104" t="s">
        <v>498</v>
      </c>
      <c r="I119" s="21">
        <f t="shared" si="69"/>
        <v>17940</v>
      </c>
      <c r="J119" s="3">
        <v>21000</v>
      </c>
      <c r="K119" s="15"/>
      <c r="L119" s="15">
        <v>0.2</v>
      </c>
      <c r="M119" s="58"/>
      <c r="N119" s="58">
        <v>0.03</v>
      </c>
      <c r="O119" s="92">
        <f t="shared" si="70"/>
        <v>11.705685618729099</v>
      </c>
      <c r="P119" s="92" t="e">
        <f t="shared" si="71"/>
        <v>#REF!</v>
      </c>
      <c r="Q119" s="92" t="e">
        <f t="shared" si="72"/>
        <v>#REF!</v>
      </c>
      <c r="R119" s="92">
        <f t="shared" si="73"/>
        <v>0</v>
      </c>
      <c r="S119" s="92" t="e">
        <f t="shared" si="74"/>
        <v>#REF!</v>
      </c>
      <c r="T119" s="3" t="e">
        <f>#REF!</f>
        <v>#REF!</v>
      </c>
      <c r="U119" s="3" t="e">
        <f>#REF!*D119</f>
        <v>#REF!</v>
      </c>
      <c r="V119" s="3">
        <f t="shared" si="75"/>
        <v>72</v>
      </c>
      <c r="W119" s="37" t="e">
        <f t="shared" si="76"/>
        <v>#REF!</v>
      </c>
      <c r="X119" s="60" t="e">
        <f>#REF!</f>
        <v>#REF!</v>
      </c>
      <c r="Y119" s="37" t="e">
        <f t="shared" si="77"/>
        <v>#REF!</v>
      </c>
      <c r="Z119" s="16" t="e">
        <f t="shared" si="78"/>
        <v>#REF!</v>
      </c>
      <c r="AA119" s="36" t="e">
        <f t="shared" si="79"/>
        <v>#REF!</v>
      </c>
      <c r="AC119" s="16" t="e">
        <f t="shared" si="80"/>
        <v>#REF!</v>
      </c>
      <c r="AD119" s="3" t="e">
        <f t="shared" si="81"/>
        <v>#REF!</v>
      </c>
      <c r="AE119" s="97" t="e">
        <f t="shared" si="81"/>
        <v>#REF!</v>
      </c>
      <c r="AF119" s="97" t="e">
        <f t="shared" si="82"/>
        <v>#REF!</v>
      </c>
      <c r="AG119" s="3" t="e">
        <f t="shared" si="83"/>
        <v>#REF!</v>
      </c>
      <c r="AH119" s="16" t="e">
        <f t="shared" si="84"/>
        <v>#REF!</v>
      </c>
      <c r="AI119" s="16">
        <f t="shared" si="85"/>
        <v>1200</v>
      </c>
      <c r="AK119" s="3">
        <f t="shared" si="86"/>
        <v>840</v>
      </c>
      <c r="AL119" s="19">
        <f t="shared" si="87"/>
        <v>840</v>
      </c>
    </row>
    <row r="120" spans="1:47" ht="13.5" hidden="1" outlineLevel="1" x14ac:dyDescent="0.15">
      <c r="A120" s="26">
        <v>40082</v>
      </c>
      <c r="B120" s="62" t="s">
        <v>591</v>
      </c>
      <c r="C120" s="16">
        <v>1200</v>
      </c>
      <c r="D120" s="3">
        <v>10</v>
      </c>
      <c r="E120" s="3"/>
      <c r="F120" s="131"/>
      <c r="G120" s="104" t="s">
        <v>497</v>
      </c>
      <c r="H120" s="104" t="s">
        <v>498</v>
      </c>
      <c r="I120" s="21">
        <f t="shared" si="69"/>
        <v>17940</v>
      </c>
      <c r="J120" s="3">
        <v>21000</v>
      </c>
      <c r="K120" s="15"/>
      <c r="L120" s="15">
        <v>0.2</v>
      </c>
      <c r="M120" s="58"/>
      <c r="N120" s="58">
        <v>0.03</v>
      </c>
      <c r="O120" s="92">
        <f t="shared" si="70"/>
        <v>11.705685618729099</v>
      </c>
      <c r="P120" s="92" t="e">
        <f t="shared" si="71"/>
        <v>#REF!</v>
      </c>
      <c r="Q120" s="92" t="e">
        <f t="shared" si="72"/>
        <v>#REF!</v>
      </c>
      <c r="R120" s="92">
        <f t="shared" si="73"/>
        <v>0</v>
      </c>
      <c r="S120" s="92" t="e">
        <f t="shared" si="74"/>
        <v>#REF!</v>
      </c>
      <c r="T120" s="3" t="e">
        <f>#REF!</f>
        <v>#REF!</v>
      </c>
      <c r="U120" s="3" t="e">
        <f>#REF!*D120</f>
        <v>#REF!</v>
      </c>
      <c r="V120" s="3">
        <f t="shared" si="75"/>
        <v>72</v>
      </c>
      <c r="W120" s="37" t="e">
        <f t="shared" si="76"/>
        <v>#REF!</v>
      </c>
      <c r="X120" s="60" t="e">
        <f>#REF!</f>
        <v>#REF!</v>
      </c>
      <c r="Y120" s="37" t="e">
        <f t="shared" si="77"/>
        <v>#REF!</v>
      </c>
      <c r="Z120" s="16" t="e">
        <f t="shared" si="78"/>
        <v>#REF!</v>
      </c>
      <c r="AA120" s="36" t="e">
        <f t="shared" si="79"/>
        <v>#REF!</v>
      </c>
      <c r="AC120" s="16" t="e">
        <f t="shared" si="80"/>
        <v>#REF!</v>
      </c>
      <c r="AD120" s="3" t="e">
        <f t="shared" si="81"/>
        <v>#REF!</v>
      </c>
      <c r="AE120" s="97" t="e">
        <f t="shared" si="81"/>
        <v>#REF!</v>
      </c>
      <c r="AF120" s="97" t="e">
        <f t="shared" si="82"/>
        <v>#REF!</v>
      </c>
      <c r="AG120" s="3" t="e">
        <f t="shared" si="83"/>
        <v>#REF!</v>
      </c>
      <c r="AH120" s="16" t="e">
        <f t="shared" si="84"/>
        <v>#REF!</v>
      </c>
      <c r="AI120" s="16">
        <f t="shared" si="85"/>
        <v>1200</v>
      </c>
      <c r="AK120" s="3">
        <f t="shared" si="86"/>
        <v>840</v>
      </c>
      <c r="AL120" s="19">
        <f t="shared" si="87"/>
        <v>840</v>
      </c>
    </row>
    <row r="121" spans="1:47" s="12" customFormat="1" ht="13.5" hidden="1" outlineLevel="1" x14ac:dyDescent="0.15">
      <c r="A121" s="25"/>
      <c r="B121" s="56" t="s">
        <v>107</v>
      </c>
      <c r="C121" s="193"/>
      <c r="D121" s="56"/>
      <c r="E121" s="56"/>
      <c r="F121" s="128"/>
      <c r="G121" s="137"/>
      <c r="H121" s="138"/>
      <c r="I121" s="5"/>
      <c r="J121" s="57"/>
      <c r="K121" s="65"/>
      <c r="L121" s="65"/>
      <c r="M121" s="64"/>
      <c r="N121" s="64"/>
      <c r="O121" s="8"/>
      <c r="P121" s="8"/>
      <c r="Q121" s="8"/>
      <c r="R121" s="8"/>
      <c r="S121" s="8"/>
      <c r="T121" s="6"/>
      <c r="U121" s="6"/>
      <c r="V121" s="6"/>
      <c r="W121" s="5"/>
      <c r="X121" s="5"/>
      <c r="Y121" s="5"/>
      <c r="Z121" s="5"/>
      <c r="AA121" s="10"/>
      <c r="AB121" s="11"/>
      <c r="AC121" s="193"/>
      <c r="AD121" s="57"/>
      <c r="AE121" s="96"/>
      <c r="AF121" s="96"/>
      <c r="AG121" s="57"/>
      <c r="AH121" s="193"/>
      <c r="AI121" s="193"/>
      <c r="AK121" s="57"/>
      <c r="AL121" s="19"/>
      <c r="AM121" s="180"/>
      <c r="AN121" s="180"/>
      <c r="AO121" s="182"/>
      <c r="AQ121" s="177"/>
      <c r="AR121" s="185"/>
      <c r="AT121" s="177"/>
      <c r="AU121" s="185"/>
    </row>
    <row r="122" spans="1:47" ht="13.5" hidden="1" outlineLevel="1" x14ac:dyDescent="0.15">
      <c r="A122" s="26">
        <v>40023</v>
      </c>
      <c r="B122" s="20" t="s">
        <v>520</v>
      </c>
      <c r="C122" s="16">
        <v>550</v>
      </c>
      <c r="D122" s="3">
        <v>20</v>
      </c>
      <c r="E122" s="3">
        <v>10</v>
      </c>
      <c r="F122" s="131" t="s">
        <v>200</v>
      </c>
      <c r="G122" s="104" t="s">
        <v>497</v>
      </c>
      <c r="H122" s="104" t="s">
        <v>498</v>
      </c>
      <c r="I122" s="21">
        <f t="shared" ref="I122:I146" si="88">((247*12)+(52*7)+(52*5))*60/12</f>
        <v>17940</v>
      </c>
      <c r="J122" s="3">
        <v>21000</v>
      </c>
      <c r="K122" s="15"/>
      <c r="L122" s="15">
        <v>0.2</v>
      </c>
      <c r="M122" s="58"/>
      <c r="N122" s="58">
        <v>0.03</v>
      </c>
      <c r="O122" s="92">
        <f t="shared" ref="O122:O146" si="89">J122/I122*D122</f>
        <v>23.411371237458198</v>
      </c>
      <c r="P122" s="92" t="e">
        <f t="shared" ref="P122:P146" si="90">(C122-T122-U122)*K122</f>
        <v>#REF!</v>
      </c>
      <c r="Q122" s="92" t="e">
        <f t="shared" ref="Q122:Q146" si="91">(C122-T122-U122)*L122</f>
        <v>#REF!</v>
      </c>
      <c r="R122" s="92">
        <f t="shared" ref="R122:R146" si="92">(C122*M122)</f>
        <v>0</v>
      </c>
      <c r="S122" s="92" t="e">
        <f t="shared" ref="S122:S146" si="93">(C122-T122-U122)*N122</f>
        <v>#REF!</v>
      </c>
      <c r="T122" s="3" t="e">
        <f>#REF!</f>
        <v>#REF!</v>
      </c>
      <c r="U122" s="3" t="e">
        <f>#REF!*D122</f>
        <v>#REF!</v>
      </c>
      <c r="V122" s="3">
        <f t="shared" ref="V122:V146" si="94">C122*0.06</f>
        <v>33</v>
      </c>
      <c r="W122" s="37" t="e">
        <f t="shared" ref="W122:W146" si="95">SUM(O122:V122)</f>
        <v>#REF!</v>
      </c>
      <c r="X122" s="60" t="e">
        <f>#REF!</f>
        <v>#REF!</v>
      </c>
      <c r="Y122" s="37" t="e">
        <f t="shared" ref="Y122:Y146" si="96">O122*X122</f>
        <v>#REF!</v>
      </c>
      <c r="Z122" s="16" t="e">
        <f t="shared" ref="Z122:Z146" si="97">W122+Y122</f>
        <v>#REF!</v>
      </c>
      <c r="AA122" s="36" t="e">
        <f t="shared" ref="AA122:AA146" si="98">(C122-Z122)/Z122</f>
        <v>#REF!</v>
      </c>
      <c r="AC122" s="16" t="e">
        <f t="shared" ref="AC122:AC146" si="99">AD122+AE122+AF122</f>
        <v>#REF!</v>
      </c>
      <c r="AD122" s="3" t="e">
        <f t="shared" ref="AD122:AE144" si="100">T122</f>
        <v>#REF!</v>
      </c>
      <c r="AE122" s="97" t="e">
        <f t="shared" si="100"/>
        <v>#REF!</v>
      </c>
      <c r="AF122" s="97" t="e">
        <f t="shared" ref="AF122:AF146" si="101">(C122-Z122)*0.15</f>
        <v>#REF!</v>
      </c>
      <c r="AG122" s="3" t="e">
        <f t="shared" ref="AG122:AG146" si="102">AE122+AF122</f>
        <v>#REF!</v>
      </c>
      <c r="AH122" s="16" t="e">
        <f t="shared" ref="AH122:AH146" si="103">AI122-AC122</f>
        <v>#REF!</v>
      </c>
      <c r="AI122" s="16">
        <f t="shared" ref="AI122:AI146" si="104">C122</f>
        <v>550</v>
      </c>
      <c r="AK122" s="3">
        <f t="shared" ref="AK122:AK146" si="105">CEILING(AL122,5)</f>
        <v>385</v>
      </c>
      <c r="AL122" s="19">
        <f t="shared" ref="AL122:AL146" si="106">C122*0.7</f>
        <v>385</v>
      </c>
    </row>
    <row r="123" spans="1:47" ht="13.5" hidden="1" outlineLevel="1" x14ac:dyDescent="0.15">
      <c r="A123" s="26">
        <v>40029</v>
      </c>
      <c r="B123" s="20" t="s">
        <v>26</v>
      </c>
      <c r="C123" s="16">
        <v>380</v>
      </c>
      <c r="D123" s="3">
        <v>20</v>
      </c>
      <c r="E123" s="3">
        <v>10</v>
      </c>
      <c r="F123" s="131" t="s">
        <v>200</v>
      </c>
      <c r="G123" s="104" t="s">
        <v>497</v>
      </c>
      <c r="H123" s="104" t="s">
        <v>498</v>
      </c>
      <c r="I123" s="21">
        <f t="shared" si="88"/>
        <v>17940</v>
      </c>
      <c r="J123" s="3">
        <v>21000</v>
      </c>
      <c r="K123" s="15"/>
      <c r="L123" s="15">
        <v>0.2</v>
      </c>
      <c r="M123" s="58"/>
      <c r="N123" s="58">
        <v>0.03</v>
      </c>
      <c r="O123" s="92">
        <f t="shared" si="89"/>
        <v>23.411371237458198</v>
      </c>
      <c r="P123" s="92" t="e">
        <f t="shared" si="90"/>
        <v>#REF!</v>
      </c>
      <c r="Q123" s="92" t="e">
        <f t="shared" si="91"/>
        <v>#REF!</v>
      </c>
      <c r="R123" s="92">
        <f t="shared" si="92"/>
        <v>0</v>
      </c>
      <c r="S123" s="92" t="e">
        <f t="shared" si="93"/>
        <v>#REF!</v>
      </c>
      <c r="T123" s="3" t="e">
        <f>#REF!</f>
        <v>#REF!</v>
      </c>
      <c r="U123" s="3" t="e">
        <f>#REF!*D123</f>
        <v>#REF!</v>
      </c>
      <c r="V123" s="3">
        <f t="shared" si="94"/>
        <v>22.8</v>
      </c>
      <c r="W123" s="37" t="e">
        <f t="shared" si="95"/>
        <v>#REF!</v>
      </c>
      <c r="X123" s="60" t="e">
        <f>#REF!</f>
        <v>#REF!</v>
      </c>
      <c r="Y123" s="37" t="e">
        <f t="shared" si="96"/>
        <v>#REF!</v>
      </c>
      <c r="Z123" s="16" t="e">
        <f t="shared" si="97"/>
        <v>#REF!</v>
      </c>
      <c r="AA123" s="36" t="e">
        <f t="shared" si="98"/>
        <v>#REF!</v>
      </c>
      <c r="AC123" s="16" t="e">
        <f t="shared" si="99"/>
        <v>#REF!</v>
      </c>
      <c r="AD123" s="3" t="e">
        <f t="shared" si="100"/>
        <v>#REF!</v>
      </c>
      <c r="AE123" s="97" t="e">
        <f t="shared" si="100"/>
        <v>#REF!</v>
      </c>
      <c r="AF123" s="97" t="e">
        <f t="shared" si="101"/>
        <v>#REF!</v>
      </c>
      <c r="AG123" s="3" t="e">
        <f t="shared" si="102"/>
        <v>#REF!</v>
      </c>
      <c r="AH123" s="16" t="e">
        <f t="shared" si="103"/>
        <v>#REF!</v>
      </c>
      <c r="AI123" s="16">
        <f t="shared" si="104"/>
        <v>380</v>
      </c>
      <c r="AK123" s="3">
        <f t="shared" si="105"/>
        <v>270</v>
      </c>
      <c r="AL123" s="19">
        <f t="shared" si="106"/>
        <v>266</v>
      </c>
    </row>
    <row r="124" spans="1:47" ht="13.5" hidden="1" outlineLevel="1" x14ac:dyDescent="0.15">
      <c r="A124" s="26">
        <v>4001</v>
      </c>
      <c r="B124" s="20" t="s">
        <v>17</v>
      </c>
      <c r="C124" s="16">
        <v>250</v>
      </c>
      <c r="D124" s="3">
        <v>20</v>
      </c>
      <c r="E124" s="3">
        <v>2</v>
      </c>
      <c r="F124" s="131" t="s">
        <v>200</v>
      </c>
      <c r="G124" s="104" t="s">
        <v>497</v>
      </c>
      <c r="H124" s="104" t="s">
        <v>498</v>
      </c>
      <c r="I124" s="21">
        <f t="shared" si="88"/>
        <v>17940</v>
      </c>
      <c r="J124" s="3">
        <v>21000</v>
      </c>
      <c r="K124" s="15"/>
      <c r="L124" s="15">
        <v>0.2</v>
      </c>
      <c r="M124" s="58"/>
      <c r="N124" s="58">
        <v>0.03</v>
      </c>
      <c r="O124" s="92">
        <f t="shared" si="89"/>
        <v>23.411371237458198</v>
      </c>
      <c r="P124" s="92" t="e">
        <f t="shared" si="90"/>
        <v>#REF!</v>
      </c>
      <c r="Q124" s="92" t="e">
        <f t="shared" si="91"/>
        <v>#REF!</v>
      </c>
      <c r="R124" s="92">
        <f t="shared" si="92"/>
        <v>0</v>
      </c>
      <c r="S124" s="92" t="e">
        <f t="shared" si="93"/>
        <v>#REF!</v>
      </c>
      <c r="T124" s="3" t="e">
        <f>#REF!</f>
        <v>#REF!</v>
      </c>
      <c r="U124" s="3" t="e">
        <f>#REF!*D124</f>
        <v>#REF!</v>
      </c>
      <c r="V124" s="3">
        <f t="shared" si="94"/>
        <v>15</v>
      </c>
      <c r="W124" s="37" t="e">
        <f t="shared" si="95"/>
        <v>#REF!</v>
      </c>
      <c r="X124" s="60" t="e">
        <f>#REF!</f>
        <v>#REF!</v>
      </c>
      <c r="Y124" s="37" t="e">
        <f t="shared" si="96"/>
        <v>#REF!</v>
      </c>
      <c r="Z124" s="16" t="e">
        <f t="shared" si="97"/>
        <v>#REF!</v>
      </c>
      <c r="AA124" s="36" t="e">
        <f t="shared" si="98"/>
        <v>#REF!</v>
      </c>
      <c r="AC124" s="16" t="e">
        <f t="shared" si="99"/>
        <v>#REF!</v>
      </c>
      <c r="AD124" s="3" t="e">
        <f t="shared" si="100"/>
        <v>#REF!</v>
      </c>
      <c r="AE124" s="97" t="e">
        <f t="shared" si="100"/>
        <v>#REF!</v>
      </c>
      <c r="AF124" s="97" t="e">
        <f t="shared" si="101"/>
        <v>#REF!</v>
      </c>
      <c r="AG124" s="3" t="e">
        <f t="shared" si="102"/>
        <v>#REF!</v>
      </c>
      <c r="AH124" s="16" t="e">
        <f t="shared" si="103"/>
        <v>#REF!</v>
      </c>
      <c r="AI124" s="16">
        <f t="shared" si="104"/>
        <v>250</v>
      </c>
      <c r="AK124" s="3">
        <f t="shared" si="105"/>
        <v>175</v>
      </c>
      <c r="AL124" s="19">
        <f t="shared" si="106"/>
        <v>175</v>
      </c>
    </row>
    <row r="125" spans="1:47" ht="13.5" hidden="1" outlineLevel="1" x14ac:dyDescent="0.15">
      <c r="A125" s="26">
        <v>4003</v>
      </c>
      <c r="B125" s="20" t="s">
        <v>238</v>
      </c>
      <c r="C125" s="16">
        <v>400</v>
      </c>
      <c r="D125" s="3">
        <v>20</v>
      </c>
      <c r="E125" s="3">
        <v>10</v>
      </c>
      <c r="F125" s="131" t="s">
        <v>200</v>
      </c>
      <c r="G125" s="104" t="s">
        <v>497</v>
      </c>
      <c r="H125" s="104" t="s">
        <v>498</v>
      </c>
      <c r="I125" s="21">
        <f t="shared" si="88"/>
        <v>17940</v>
      </c>
      <c r="J125" s="3">
        <v>21000</v>
      </c>
      <c r="K125" s="15"/>
      <c r="L125" s="15">
        <v>0.2</v>
      </c>
      <c r="M125" s="58"/>
      <c r="N125" s="58">
        <v>0.03</v>
      </c>
      <c r="O125" s="92">
        <f t="shared" si="89"/>
        <v>23.411371237458198</v>
      </c>
      <c r="P125" s="92" t="e">
        <f t="shared" si="90"/>
        <v>#REF!</v>
      </c>
      <c r="Q125" s="92" t="e">
        <f t="shared" si="91"/>
        <v>#REF!</v>
      </c>
      <c r="R125" s="92">
        <f t="shared" si="92"/>
        <v>0</v>
      </c>
      <c r="S125" s="92" t="e">
        <f t="shared" si="93"/>
        <v>#REF!</v>
      </c>
      <c r="T125" s="3" t="e">
        <f>#REF!</f>
        <v>#REF!</v>
      </c>
      <c r="U125" s="3" t="e">
        <f>#REF!*D125</f>
        <v>#REF!</v>
      </c>
      <c r="V125" s="3">
        <f t="shared" si="94"/>
        <v>24</v>
      </c>
      <c r="W125" s="37" t="e">
        <f t="shared" si="95"/>
        <v>#REF!</v>
      </c>
      <c r="X125" s="60" t="e">
        <f>#REF!</f>
        <v>#REF!</v>
      </c>
      <c r="Y125" s="37" t="e">
        <f t="shared" si="96"/>
        <v>#REF!</v>
      </c>
      <c r="Z125" s="16" t="e">
        <f t="shared" si="97"/>
        <v>#REF!</v>
      </c>
      <c r="AA125" s="36" t="e">
        <f t="shared" si="98"/>
        <v>#REF!</v>
      </c>
      <c r="AC125" s="16" t="e">
        <f t="shared" si="99"/>
        <v>#REF!</v>
      </c>
      <c r="AD125" s="3" t="e">
        <f t="shared" si="100"/>
        <v>#REF!</v>
      </c>
      <c r="AE125" s="97" t="e">
        <f t="shared" si="100"/>
        <v>#REF!</v>
      </c>
      <c r="AF125" s="97" t="e">
        <f t="shared" si="101"/>
        <v>#REF!</v>
      </c>
      <c r="AG125" s="3" t="e">
        <f t="shared" si="102"/>
        <v>#REF!</v>
      </c>
      <c r="AH125" s="16" t="e">
        <f t="shared" si="103"/>
        <v>#REF!</v>
      </c>
      <c r="AI125" s="16">
        <f t="shared" si="104"/>
        <v>400</v>
      </c>
      <c r="AK125" s="3">
        <f t="shared" si="105"/>
        <v>280</v>
      </c>
      <c r="AL125" s="19">
        <f t="shared" si="106"/>
        <v>280</v>
      </c>
    </row>
    <row r="126" spans="1:47" ht="13.5" hidden="1" outlineLevel="1" x14ac:dyDescent="0.15">
      <c r="A126" s="26">
        <v>4004</v>
      </c>
      <c r="B126" s="20" t="s">
        <v>18</v>
      </c>
      <c r="C126" s="16">
        <v>500</v>
      </c>
      <c r="D126" s="3">
        <v>20</v>
      </c>
      <c r="E126" s="3">
        <v>10</v>
      </c>
      <c r="F126" s="131" t="s">
        <v>200</v>
      </c>
      <c r="G126" s="104" t="s">
        <v>497</v>
      </c>
      <c r="H126" s="104" t="s">
        <v>498</v>
      </c>
      <c r="I126" s="21">
        <f t="shared" si="88"/>
        <v>17940</v>
      </c>
      <c r="J126" s="3">
        <v>21000</v>
      </c>
      <c r="K126" s="15"/>
      <c r="L126" s="15">
        <v>0.2</v>
      </c>
      <c r="M126" s="58"/>
      <c r="N126" s="58">
        <v>0.03</v>
      </c>
      <c r="O126" s="92">
        <f t="shared" si="89"/>
        <v>23.411371237458198</v>
      </c>
      <c r="P126" s="92" t="e">
        <f t="shared" si="90"/>
        <v>#REF!</v>
      </c>
      <c r="Q126" s="92" t="e">
        <f t="shared" si="91"/>
        <v>#REF!</v>
      </c>
      <c r="R126" s="92">
        <f t="shared" si="92"/>
        <v>0</v>
      </c>
      <c r="S126" s="92" t="e">
        <f t="shared" si="93"/>
        <v>#REF!</v>
      </c>
      <c r="T126" s="3" t="e">
        <f>#REF!</f>
        <v>#REF!</v>
      </c>
      <c r="U126" s="3" t="e">
        <f>#REF!*D126</f>
        <v>#REF!</v>
      </c>
      <c r="V126" s="3">
        <f t="shared" si="94"/>
        <v>30</v>
      </c>
      <c r="W126" s="37" t="e">
        <f t="shared" si="95"/>
        <v>#REF!</v>
      </c>
      <c r="X126" s="60" t="e">
        <f>#REF!</f>
        <v>#REF!</v>
      </c>
      <c r="Y126" s="37" t="e">
        <f t="shared" si="96"/>
        <v>#REF!</v>
      </c>
      <c r="Z126" s="16" t="e">
        <f t="shared" si="97"/>
        <v>#REF!</v>
      </c>
      <c r="AA126" s="36" t="e">
        <f t="shared" si="98"/>
        <v>#REF!</v>
      </c>
      <c r="AC126" s="16" t="e">
        <f t="shared" si="99"/>
        <v>#REF!</v>
      </c>
      <c r="AD126" s="3" t="e">
        <f t="shared" si="100"/>
        <v>#REF!</v>
      </c>
      <c r="AE126" s="97" t="e">
        <f t="shared" si="100"/>
        <v>#REF!</v>
      </c>
      <c r="AF126" s="97" t="e">
        <f t="shared" si="101"/>
        <v>#REF!</v>
      </c>
      <c r="AG126" s="3" t="e">
        <f t="shared" si="102"/>
        <v>#REF!</v>
      </c>
      <c r="AH126" s="16" t="e">
        <f t="shared" si="103"/>
        <v>#REF!</v>
      </c>
      <c r="AI126" s="16">
        <f t="shared" si="104"/>
        <v>500</v>
      </c>
      <c r="AK126" s="3">
        <f t="shared" si="105"/>
        <v>350</v>
      </c>
      <c r="AL126" s="19">
        <f t="shared" si="106"/>
        <v>350</v>
      </c>
    </row>
    <row r="127" spans="1:47" ht="13.5" hidden="1" outlineLevel="1" x14ac:dyDescent="0.15">
      <c r="A127" s="26">
        <v>4005</v>
      </c>
      <c r="B127" s="20" t="s">
        <v>19</v>
      </c>
      <c r="C127" s="16">
        <v>520</v>
      </c>
      <c r="D127" s="3">
        <v>20</v>
      </c>
      <c r="E127" s="3">
        <v>10</v>
      </c>
      <c r="F127" s="131" t="s">
        <v>200</v>
      </c>
      <c r="G127" s="104" t="s">
        <v>497</v>
      </c>
      <c r="H127" s="104" t="s">
        <v>498</v>
      </c>
      <c r="I127" s="21">
        <f t="shared" si="88"/>
        <v>17940</v>
      </c>
      <c r="J127" s="3">
        <v>21000</v>
      </c>
      <c r="K127" s="15"/>
      <c r="L127" s="15">
        <v>0.2</v>
      </c>
      <c r="M127" s="58"/>
      <c r="N127" s="58">
        <v>0.03</v>
      </c>
      <c r="O127" s="92">
        <f t="shared" si="89"/>
        <v>23.411371237458198</v>
      </c>
      <c r="P127" s="92" t="e">
        <f t="shared" si="90"/>
        <v>#REF!</v>
      </c>
      <c r="Q127" s="92" t="e">
        <f t="shared" si="91"/>
        <v>#REF!</v>
      </c>
      <c r="R127" s="92">
        <f t="shared" si="92"/>
        <v>0</v>
      </c>
      <c r="S127" s="92" t="e">
        <f t="shared" si="93"/>
        <v>#REF!</v>
      </c>
      <c r="T127" s="3" t="e">
        <f>#REF!</f>
        <v>#REF!</v>
      </c>
      <c r="U127" s="3" t="e">
        <f>#REF!*D127</f>
        <v>#REF!</v>
      </c>
      <c r="V127" s="3">
        <f t="shared" si="94"/>
        <v>31.2</v>
      </c>
      <c r="W127" s="37" t="e">
        <f t="shared" si="95"/>
        <v>#REF!</v>
      </c>
      <c r="X127" s="60" t="e">
        <f>#REF!</f>
        <v>#REF!</v>
      </c>
      <c r="Y127" s="37" t="e">
        <f t="shared" si="96"/>
        <v>#REF!</v>
      </c>
      <c r="Z127" s="16" t="e">
        <f t="shared" si="97"/>
        <v>#REF!</v>
      </c>
      <c r="AA127" s="36" t="e">
        <f t="shared" si="98"/>
        <v>#REF!</v>
      </c>
      <c r="AC127" s="16" t="e">
        <f t="shared" si="99"/>
        <v>#REF!</v>
      </c>
      <c r="AD127" s="3" t="e">
        <f t="shared" si="100"/>
        <v>#REF!</v>
      </c>
      <c r="AE127" s="97" t="e">
        <f t="shared" si="100"/>
        <v>#REF!</v>
      </c>
      <c r="AF127" s="97" t="e">
        <f t="shared" si="101"/>
        <v>#REF!</v>
      </c>
      <c r="AG127" s="3" t="e">
        <f t="shared" si="102"/>
        <v>#REF!</v>
      </c>
      <c r="AH127" s="16" t="e">
        <f t="shared" si="103"/>
        <v>#REF!</v>
      </c>
      <c r="AI127" s="16">
        <f t="shared" si="104"/>
        <v>520</v>
      </c>
      <c r="AK127" s="3">
        <f t="shared" si="105"/>
        <v>365</v>
      </c>
      <c r="AL127" s="19">
        <f t="shared" si="106"/>
        <v>364</v>
      </c>
    </row>
    <row r="128" spans="1:47" ht="13.5" hidden="1" outlineLevel="1" x14ac:dyDescent="0.15">
      <c r="A128" s="26">
        <v>4006</v>
      </c>
      <c r="B128" s="20" t="s">
        <v>20</v>
      </c>
      <c r="C128" s="16">
        <v>410</v>
      </c>
      <c r="D128" s="3">
        <v>20</v>
      </c>
      <c r="E128" s="3">
        <v>10</v>
      </c>
      <c r="F128" s="131" t="s">
        <v>200</v>
      </c>
      <c r="G128" s="104" t="s">
        <v>497</v>
      </c>
      <c r="H128" s="104" t="s">
        <v>498</v>
      </c>
      <c r="I128" s="21">
        <f t="shared" si="88"/>
        <v>17940</v>
      </c>
      <c r="J128" s="3">
        <v>21000</v>
      </c>
      <c r="K128" s="15"/>
      <c r="L128" s="15">
        <v>0.2</v>
      </c>
      <c r="M128" s="58"/>
      <c r="N128" s="58">
        <v>0.03</v>
      </c>
      <c r="O128" s="92">
        <f t="shared" si="89"/>
        <v>23.411371237458198</v>
      </c>
      <c r="P128" s="92" t="e">
        <f t="shared" si="90"/>
        <v>#REF!</v>
      </c>
      <c r="Q128" s="92" t="e">
        <f t="shared" si="91"/>
        <v>#REF!</v>
      </c>
      <c r="R128" s="92">
        <f t="shared" si="92"/>
        <v>0</v>
      </c>
      <c r="S128" s="92" t="e">
        <f t="shared" si="93"/>
        <v>#REF!</v>
      </c>
      <c r="T128" s="3" t="e">
        <f>#REF!</f>
        <v>#REF!</v>
      </c>
      <c r="U128" s="3" t="e">
        <f>#REF!*D128</f>
        <v>#REF!</v>
      </c>
      <c r="V128" s="3">
        <f t="shared" si="94"/>
        <v>24.599999999999998</v>
      </c>
      <c r="W128" s="37" t="e">
        <f t="shared" si="95"/>
        <v>#REF!</v>
      </c>
      <c r="X128" s="60" t="e">
        <f>#REF!</f>
        <v>#REF!</v>
      </c>
      <c r="Y128" s="37" t="e">
        <f t="shared" si="96"/>
        <v>#REF!</v>
      </c>
      <c r="Z128" s="16" t="e">
        <f t="shared" si="97"/>
        <v>#REF!</v>
      </c>
      <c r="AA128" s="36" t="e">
        <f t="shared" si="98"/>
        <v>#REF!</v>
      </c>
      <c r="AC128" s="16" t="e">
        <f t="shared" si="99"/>
        <v>#REF!</v>
      </c>
      <c r="AD128" s="3" t="e">
        <f t="shared" si="100"/>
        <v>#REF!</v>
      </c>
      <c r="AE128" s="97" t="e">
        <f t="shared" si="100"/>
        <v>#REF!</v>
      </c>
      <c r="AF128" s="97" t="e">
        <f t="shared" si="101"/>
        <v>#REF!</v>
      </c>
      <c r="AG128" s="3" t="e">
        <f t="shared" si="102"/>
        <v>#REF!</v>
      </c>
      <c r="AH128" s="16" t="e">
        <f t="shared" si="103"/>
        <v>#REF!</v>
      </c>
      <c r="AI128" s="16">
        <f t="shared" si="104"/>
        <v>410</v>
      </c>
      <c r="AK128" s="3">
        <f t="shared" si="105"/>
        <v>290</v>
      </c>
      <c r="AL128" s="19">
        <f t="shared" si="106"/>
        <v>287</v>
      </c>
    </row>
    <row r="129" spans="1:38" ht="13.5" hidden="1" outlineLevel="1" x14ac:dyDescent="0.15">
      <c r="A129" s="26">
        <v>40045</v>
      </c>
      <c r="B129" s="62" t="s">
        <v>187</v>
      </c>
      <c r="C129" s="16">
        <v>1000</v>
      </c>
      <c r="D129" s="3">
        <v>20</v>
      </c>
      <c r="E129" s="3">
        <v>15</v>
      </c>
      <c r="F129" s="131" t="s">
        <v>200</v>
      </c>
      <c r="G129" s="104" t="s">
        <v>497</v>
      </c>
      <c r="H129" s="104" t="s">
        <v>498</v>
      </c>
      <c r="I129" s="21">
        <f t="shared" si="88"/>
        <v>17940</v>
      </c>
      <c r="J129" s="3">
        <v>21000</v>
      </c>
      <c r="K129" s="15"/>
      <c r="L129" s="15">
        <v>0.2</v>
      </c>
      <c r="M129" s="58"/>
      <c r="N129" s="58">
        <v>0.03</v>
      </c>
      <c r="O129" s="92">
        <f t="shared" si="89"/>
        <v>23.411371237458198</v>
      </c>
      <c r="P129" s="92" t="e">
        <f t="shared" si="90"/>
        <v>#REF!</v>
      </c>
      <c r="Q129" s="92" t="e">
        <f t="shared" si="91"/>
        <v>#REF!</v>
      </c>
      <c r="R129" s="92">
        <f t="shared" si="92"/>
        <v>0</v>
      </c>
      <c r="S129" s="92" t="e">
        <f t="shared" si="93"/>
        <v>#REF!</v>
      </c>
      <c r="T129" s="3" t="e">
        <f>#REF!</f>
        <v>#REF!</v>
      </c>
      <c r="U129" s="3" t="e">
        <f>#REF!*D129</f>
        <v>#REF!</v>
      </c>
      <c r="V129" s="3">
        <f t="shared" si="94"/>
        <v>60</v>
      </c>
      <c r="W129" s="37" t="e">
        <f t="shared" si="95"/>
        <v>#REF!</v>
      </c>
      <c r="X129" s="60" t="e">
        <f>#REF!</f>
        <v>#REF!</v>
      </c>
      <c r="Y129" s="37" t="e">
        <f t="shared" si="96"/>
        <v>#REF!</v>
      </c>
      <c r="Z129" s="16" t="e">
        <f t="shared" si="97"/>
        <v>#REF!</v>
      </c>
      <c r="AA129" s="36" t="e">
        <f t="shared" si="98"/>
        <v>#REF!</v>
      </c>
      <c r="AC129" s="16" t="e">
        <f t="shared" si="99"/>
        <v>#REF!</v>
      </c>
      <c r="AD129" s="3" t="e">
        <f t="shared" si="100"/>
        <v>#REF!</v>
      </c>
      <c r="AE129" s="97" t="e">
        <f t="shared" si="100"/>
        <v>#REF!</v>
      </c>
      <c r="AF129" s="97" t="e">
        <f t="shared" si="101"/>
        <v>#REF!</v>
      </c>
      <c r="AG129" s="3" t="e">
        <f t="shared" si="102"/>
        <v>#REF!</v>
      </c>
      <c r="AH129" s="16" t="e">
        <f t="shared" si="103"/>
        <v>#REF!</v>
      </c>
      <c r="AI129" s="16">
        <f t="shared" si="104"/>
        <v>1000</v>
      </c>
      <c r="AK129" s="3">
        <f t="shared" si="105"/>
        <v>700</v>
      </c>
      <c r="AL129" s="19">
        <f t="shared" si="106"/>
        <v>700</v>
      </c>
    </row>
    <row r="130" spans="1:38" ht="13.5" hidden="1" outlineLevel="1" x14ac:dyDescent="0.15">
      <c r="A130" s="26">
        <v>40046</v>
      </c>
      <c r="B130" s="62" t="s">
        <v>188</v>
      </c>
      <c r="C130" s="16">
        <v>540</v>
      </c>
      <c r="D130" s="3">
        <v>20</v>
      </c>
      <c r="E130" s="3">
        <v>15</v>
      </c>
      <c r="F130" s="131" t="s">
        <v>200</v>
      </c>
      <c r="G130" s="104" t="s">
        <v>497</v>
      </c>
      <c r="H130" s="104" t="s">
        <v>498</v>
      </c>
      <c r="I130" s="21">
        <f t="shared" si="88"/>
        <v>17940</v>
      </c>
      <c r="J130" s="3">
        <v>21000</v>
      </c>
      <c r="K130" s="15"/>
      <c r="L130" s="15">
        <v>0.2</v>
      </c>
      <c r="M130" s="58"/>
      <c r="N130" s="58">
        <v>0.03</v>
      </c>
      <c r="O130" s="92">
        <f t="shared" si="89"/>
        <v>23.411371237458198</v>
      </c>
      <c r="P130" s="92" t="e">
        <f t="shared" si="90"/>
        <v>#REF!</v>
      </c>
      <c r="Q130" s="92" t="e">
        <f t="shared" si="91"/>
        <v>#REF!</v>
      </c>
      <c r="R130" s="92">
        <f t="shared" si="92"/>
        <v>0</v>
      </c>
      <c r="S130" s="92" t="e">
        <f t="shared" si="93"/>
        <v>#REF!</v>
      </c>
      <c r="T130" s="3" t="e">
        <f>#REF!</f>
        <v>#REF!</v>
      </c>
      <c r="U130" s="3" t="e">
        <f>#REF!*D130</f>
        <v>#REF!</v>
      </c>
      <c r="V130" s="3">
        <f t="shared" si="94"/>
        <v>32.4</v>
      </c>
      <c r="W130" s="37" t="e">
        <f t="shared" si="95"/>
        <v>#REF!</v>
      </c>
      <c r="X130" s="60" t="e">
        <f>#REF!</f>
        <v>#REF!</v>
      </c>
      <c r="Y130" s="37" t="e">
        <f t="shared" si="96"/>
        <v>#REF!</v>
      </c>
      <c r="Z130" s="16" t="e">
        <f t="shared" si="97"/>
        <v>#REF!</v>
      </c>
      <c r="AA130" s="36" t="e">
        <f t="shared" si="98"/>
        <v>#REF!</v>
      </c>
      <c r="AC130" s="16" t="e">
        <f t="shared" si="99"/>
        <v>#REF!</v>
      </c>
      <c r="AD130" s="3" t="e">
        <f t="shared" si="100"/>
        <v>#REF!</v>
      </c>
      <c r="AE130" s="97" t="e">
        <f t="shared" si="100"/>
        <v>#REF!</v>
      </c>
      <c r="AF130" s="97" t="e">
        <f t="shared" si="101"/>
        <v>#REF!</v>
      </c>
      <c r="AG130" s="3" t="e">
        <f t="shared" si="102"/>
        <v>#REF!</v>
      </c>
      <c r="AH130" s="16" t="e">
        <f t="shared" si="103"/>
        <v>#REF!</v>
      </c>
      <c r="AI130" s="16">
        <f t="shared" si="104"/>
        <v>540</v>
      </c>
      <c r="AK130" s="3">
        <f t="shared" si="105"/>
        <v>380</v>
      </c>
      <c r="AL130" s="19">
        <f t="shared" si="106"/>
        <v>378</v>
      </c>
    </row>
    <row r="131" spans="1:38" ht="13.5" hidden="1" outlineLevel="1" x14ac:dyDescent="0.15">
      <c r="A131" s="26">
        <v>40047</v>
      </c>
      <c r="B131" s="62" t="s">
        <v>189</v>
      </c>
      <c r="C131" s="16">
        <v>550</v>
      </c>
      <c r="D131" s="3">
        <v>20</v>
      </c>
      <c r="E131" s="3">
        <v>15</v>
      </c>
      <c r="F131" s="131" t="s">
        <v>200</v>
      </c>
      <c r="G131" s="104" t="s">
        <v>497</v>
      </c>
      <c r="H131" s="104" t="s">
        <v>498</v>
      </c>
      <c r="I131" s="21">
        <f t="shared" si="88"/>
        <v>17940</v>
      </c>
      <c r="J131" s="3">
        <v>21000</v>
      </c>
      <c r="K131" s="15"/>
      <c r="L131" s="15">
        <v>0.2</v>
      </c>
      <c r="M131" s="58"/>
      <c r="N131" s="58">
        <v>0.03</v>
      </c>
      <c r="O131" s="92">
        <f t="shared" si="89"/>
        <v>23.411371237458198</v>
      </c>
      <c r="P131" s="92" t="e">
        <f t="shared" si="90"/>
        <v>#REF!</v>
      </c>
      <c r="Q131" s="92" t="e">
        <f t="shared" si="91"/>
        <v>#REF!</v>
      </c>
      <c r="R131" s="92">
        <f t="shared" si="92"/>
        <v>0</v>
      </c>
      <c r="S131" s="92" t="e">
        <f t="shared" si="93"/>
        <v>#REF!</v>
      </c>
      <c r="T131" s="3" t="e">
        <f>#REF!</f>
        <v>#REF!</v>
      </c>
      <c r="U131" s="3" t="e">
        <f>#REF!*D131</f>
        <v>#REF!</v>
      </c>
      <c r="V131" s="3">
        <f t="shared" si="94"/>
        <v>33</v>
      </c>
      <c r="W131" s="37" t="e">
        <f t="shared" si="95"/>
        <v>#REF!</v>
      </c>
      <c r="X131" s="60" t="e">
        <f>#REF!</f>
        <v>#REF!</v>
      </c>
      <c r="Y131" s="37" t="e">
        <f t="shared" si="96"/>
        <v>#REF!</v>
      </c>
      <c r="Z131" s="16" t="e">
        <f t="shared" si="97"/>
        <v>#REF!</v>
      </c>
      <c r="AA131" s="36" t="e">
        <f t="shared" si="98"/>
        <v>#REF!</v>
      </c>
      <c r="AC131" s="16" t="e">
        <f t="shared" si="99"/>
        <v>#REF!</v>
      </c>
      <c r="AD131" s="3" t="e">
        <f t="shared" si="100"/>
        <v>#REF!</v>
      </c>
      <c r="AE131" s="97" t="e">
        <f t="shared" si="100"/>
        <v>#REF!</v>
      </c>
      <c r="AF131" s="97" t="e">
        <f t="shared" si="101"/>
        <v>#REF!</v>
      </c>
      <c r="AG131" s="3" t="e">
        <f t="shared" si="102"/>
        <v>#REF!</v>
      </c>
      <c r="AH131" s="16" t="e">
        <f t="shared" si="103"/>
        <v>#REF!</v>
      </c>
      <c r="AI131" s="16">
        <f t="shared" si="104"/>
        <v>550</v>
      </c>
      <c r="AK131" s="3">
        <f t="shared" si="105"/>
        <v>385</v>
      </c>
      <c r="AL131" s="19">
        <f t="shared" si="106"/>
        <v>385</v>
      </c>
    </row>
    <row r="132" spans="1:38" ht="13.5" hidden="1" outlineLevel="1" x14ac:dyDescent="0.15">
      <c r="A132" s="26">
        <v>4007</v>
      </c>
      <c r="B132" s="20" t="s">
        <v>21</v>
      </c>
      <c r="C132" s="16">
        <v>480</v>
      </c>
      <c r="D132" s="3">
        <v>20</v>
      </c>
      <c r="E132" s="3">
        <v>10</v>
      </c>
      <c r="F132" s="131" t="s">
        <v>200</v>
      </c>
      <c r="G132" s="104" t="s">
        <v>497</v>
      </c>
      <c r="H132" s="104" t="s">
        <v>498</v>
      </c>
      <c r="I132" s="21">
        <f t="shared" si="88"/>
        <v>17940</v>
      </c>
      <c r="J132" s="3">
        <v>21000</v>
      </c>
      <c r="K132" s="15"/>
      <c r="L132" s="15">
        <v>0.2</v>
      </c>
      <c r="M132" s="58"/>
      <c r="N132" s="58">
        <v>0.03</v>
      </c>
      <c r="O132" s="92">
        <f t="shared" si="89"/>
        <v>23.411371237458198</v>
      </c>
      <c r="P132" s="92" t="e">
        <f t="shared" si="90"/>
        <v>#REF!</v>
      </c>
      <c r="Q132" s="92" t="e">
        <f t="shared" si="91"/>
        <v>#REF!</v>
      </c>
      <c r="R132" s="92">
        <f t="shared" si="92"/>
        <v>0</v>
      </c>
      <c r="S132" s="92" t="e">
        <f t="shared" si="93"/>
        <v>#REF!</v>
      </c>
      <c r="T132" s="3" t="e">
        <f>#REF!</f>
        <v>#REF!</v>
      </c>
      <c r="U132" s="3" t="e">
        <f>#REF!*D132</f>
        <v>#REF!</v>
      </c>
      <c r="V132" s="3">
        <f t="shared" si="94"/>
        <v>28.799999999999997</v>
      </c>
      <c r="W132" s="37" t="e">
        <f t="shared" si="95"/>
        <v>#REF!</v>
      </c>
      <c r="X132" s="60" t="e">
        <f>#REF!</f>
        <v>#REF!</v>
      </c>
      <c r="Y132" s="37" t="e">
        <f t="shared" si="96"/>
        <v>#REF!</v>
      </c>
      <c r="Z132" s="16" t="e">
        <f t="shared" si="97"/>
        <v>#REF!</v>
      </c>
      <c r="AA132" s="36" t="e">
        <f t="shared" si="98"/>
        <v>#REF!</v>
      </c>
      <c r="AC132" s="16" t="e">
        <f t="shared" si="99"/>
        <v>#REF!</v>
      </c>
      <c r="AD132" s="3" t="e">
        <f t="shared" si="100"/>
        <v>#REF!</v>
      </c>
      <c r="AE132" s="97" t="e">
        <f t="shared" si="100"/>
        <v>#REF!</v>
      </c>
      <c r="AF132" s="97" t="e">
        <f t="shared" si="101"/>
        <v>#REF!</v>
      </c>
      <c r="AG132" s="3" t="e">
        <f t="shared" si="102"/>
        <v>#REF!</v>
      </c>
      <c r="AH132" s="16" t="e">
        <f t="shared" si="103"/>
        <v>#REF!</v>
      </c>
      <c r="AI132" s="16">
        <f t="shared" si="104"/>
        <v>480</v>
      </c>
      <c r="AK132" s="3">
        <f t="shared" si="105"/>
        <v>340</v>
      </c>
      <c r="AL132" s="19">
        <f t="shared" si="106"/>
        <v>336</v>
      </c>
    </row>
    <row r="133" spans="1:38" ht="13.5" hidden="1" outlineLevel="1" x14ac:dyDescent="0.15">
      <c r="A133" s="26">
        <v>40083</v>
      </c>
      <c r="B133" s="20" t="s">
        <v>517</v>
      </c>
      <c r="C133" s="16">
        <v>2500</v>
      </c>
      <c r="D133" s="3">
        <v>20</v>
      </c>
      <c r="E133" s="3">
        <v>10</v>
      </c>
      <c r="F133" s="131" t="s">
        <v>200</v>
      </c>
      <c r="G133" s="104" t="s">
        <v>497</v>
      </c>
      <c r="H133" s="104" t="s">
        <v>498</v>
      </c>
      <c r="I133" s="21">
        <f t="shared" si="88"/>
        <v>17940</v>
      </c>
      <c r="J133" s="3">
        <v>21000</v>
      </c>
      <c r="K133" s="15"/>
      <c r="L133" s="15">
        <v>0.2</v>
      </c>
      <c r="M133" s="58"/>
      <c r="N133" s="58">
        <v>0.03</v>
      </c>
      <c r="O133" s="92">
        <f t="shared" si="89"/>
        <v>23.411371237458198</v>
      </c>
      <c r="P133" s="92" t="e">
        <f t="shared" si="90"/>
        <v>#REF!</v>
      </c>
      <c r="Q133" s="92" t="e">
        <f t="shared" si="91"/>
        <v>#REF!</v>
      </c>
      <c r="R133" s="92">
        <f t="shared" si="92"/>
        <v>0</v>
      </c>
      <c r="S133" s="92" t="e">
        <f t="shared" si="93"/>
        <v>#REF!</v>
      </c>
      <c r="T133" s="3" t="e">
        <f>#REF!</f>
        <v>#REF!</v>
      </c>
      <c r="U133" s="3" t="e">
        <f>#REF!*D133</f>
        <v>#REF!</v>
      </c>
      <c r="V133" s="3">
        <f t="shared" si="94"/>
        <v>150</v>
      </c>
      <c r="W133" s="37" t="e">
        <f t="shared" si="95"/>
        <v>#REF!</v>
      </c>
      <c r="X133" s="60" t="e">
        <f>#REF!</f>
        <v>#REF!</v>
      </c>
      <c r="Y133" s="37" t="e">
        <f t="shared" si="96"/>
        <v>#REF!</v>
      </c>
      <c r="Z133" s="16" t="e">
        <f t="shared" si="97"/>
        <v>#REF!</v>
      </c>
      <c r="AA133" s="36" t="e">
        <f t="shared" si="98"/>
        <v>#REF!</v>
      </c>
      <c r="AC133" s="16" t="e">
        <f t="shared" si="99"/>
        <v>#REF!</v>
      </c>
      <c r="AD133" s="3" t="e">
        <f t="shared" si="100"/>
        <v>#REF!</v>
      </c>
      <c r="AE133" s="97" t="e">
        <f t="shared" si="100"/>
        <v>#REF!</v>
      </c>
      <c r="AF133" s="97" t="e">
        <f t="shared" si="101"/>
        <v>#REF!</v>
      </c>
      <c r="AG133" s="3" t="e">
        <f t="shared" si="102"/>
        <v>#REF!</v>
      </c>
      <c r="AH133" s="16" t="e">
        <f t="shared" si="103"/>
        <v>#REF!</v>
      </c>
      <c r="AI133" s="16">
        <f t="shared" si="104"/>
        <v>2500</v>
      </c>
      <c r="AK133" s="3">
        <f t="shared" si="105"/>
        <v>1750</v>
      </c>
      <c r="AL133" s="19">
        <f t="shared" si="106"/>
        <v>1750</v>
      </c>
    </row>
    <row r="134" spans="1:38" ht="13.5" hidden="1" outlineLevel="1" x14ac:dyDescent="0.15">
      <c r="A134" s="26">
        <v>40084</v>
      </c>
      <c r="B134" s="20" t="s">
        <v>518</v>
      </c>
      <c r="C134" s="16">
        <v>2000</v>
      </c>
      <c r="D134" s="3">
        <v>20</v>
      </c>
      <c r="E134" s="3">
        <v>10</v>
      </c>
      <c r="F134" s="131" t="s">
        <v>200</v>
      </c>
      <c r="G134" s="104" t="s">
        <v>497</v>
      </c>
      <c r="H134" s="104" t="s">
        <v>498</v>
      </c>
      <c r="I134" s="21">
        <f t="shared" si="88"/>
        <v>17940</v>
      </c>
      <c r="J134" s="3">
        <v>21000</v>
      </c>
      <c r="K134" s="15"/>
      <c r="L134" s="15">
        <v>0.2</v>
      </c>
      <c r="M134" s="58"/>
      <c r="N134" s="58">
        <v>0.03</v>
      </c>
      <c r="O134" s="92">
        <f t="shared" si="89"/>
        <v>23.411371237458198</v>
      </c>
      <c r="P134" s="92" t="e">
        <f t="shared" si="90"/>
        <v>#REF!</v>
      </c>
      <c r="Q134" s="92" t="e">
        <f t="shared" si="91"/>
        <v>#REF!</v>
      </c>
      <c r="R134" s="92">
        <f t="shared" si="92"/>
        <v>0</v>
      </c>
      <c r="S134" s="92" t="e">
        <f t="shared" si="93"/>
        <v>#REF!</v>
      </c>
      <c r="T134" s="3" t="e">
        <f>#REF!</f>
        <v>#REF!</v>
      </c>
      <c r="U134" s="3" t="e">
        <f>#REF!*D134</f>
        <v>#REF!</v>
      </c>
      <c r="V134" s="3">
        <f t="shared" si="94"/>
        <v>120</v>
      </c>
      <c r="W134" s="37" t="e">
        <f t="shared" si="95"/>
        <v>#REF!</v>
      </c>
      <c r="X134" s="60" t="e">
        <f>#REF!</f>
        <v>#REF!</v>
      </c>
      <c r="Y134" s="37" t="e">
        <f t="shared" si="96"/>
        <v>#REF!</v>
      </c>
      <c r="Z134" s="16" t="e">
        <f t="shared" si="97"/>
        <v>#REF!</v>
      </c>
      <c r="AA134" s="36" t="e">
        <f t="shared" si="98"/>
        <v>#REF!</v>
      </c>
      <c r="AC134" s="16" t="e">
        <f t="shared" si="99"/>
        <v>#REF!</v>
      </c>
      <c r="AD134" s="3" t="e">
        <f t="shared" si="100"/>
        <v>#REF!</v>
      </c>
      <c r="AE134" s="97" t="e">
        <f t="shared" si="100"/>
        <v>#REF!</v>
      </c>
      <c r="AF134" s="97" t="e">
        <f t="shared" si="101"/>
        <v>#REF!</v>
      </c>
      <c r="AG134" s="3" t="e">
        <f t="shared" si="102"/>
        <v>#REF!</v>
      </c>
      <c r="AH134" s="16" t="e">
        <f t="shared" si="103"/>
        <v>#REF!</v>
      </c>
      <c r="AI134" s="16">
        <f t="shared" si="104"/>
        <v>2000</v>
      </c>
      <c r="AK134" s="3">
        <f t="shared" si="105"/>
        <v>1400</v>
      </c>
      <c r="AL134" s="19">
        <f t="shared" si="106"/>
        <v>1400</v>
      </c>
    </row>
    <row r="135" spans="1:38" ht="25.5" hidden="1" outlineLevel="1" x14ac:dyDescent="0.15">
      <c r="A135" s="26">
        <v>40085</v>
      </c>
      <c r="B135" s="20" t="s">
        <v>519</v>
      </c>
      <c r="C135" s="16">
        <v>1000</v>
      </c>
      <c r="D135" s="3">
        <v>20</v>
      </c>
      <c r="E135" s="3">
        <v>10</v>
      </c>
      <c r="F135" s="131" t="s">
        <v>200</v>
      </c>
      <c r="G135" s="104" t="s">
        <v>497</v>
      </c>
      <c r="H135" s="104" t="s">
        <v>498</v>
      </c>
      <c r="I135" s="21">
        <f t="shared" si="88"/>
        <v>17940</v>
      </c>
      <c r="J135" s="3">
        <v>21000</v>
      </c>
      <c r="K135" s="15"/>
      <c r="L135" s="15">
        <v>0.2</v>
      </c>
      <c r="M135" s="58"/>
      <c r="N135" s="58">
        <v>0.03</v>
      </c>
      <c r="O135" s="92">
        <f t="shared" si="89"/>
        <v>23.411371237458198</v>
      </c>
      <c r="P135" s="92" t="e">
        <f t="shared" si="90"/>
        <v>#REF!</v>
      </c>
      <c r="Q135" s="92" t="e">
        <f t="shared" si="91"/>
        <v>#REF!</v>
      </c>
      <c r="R135" s="92">
        <f t="shared" si="92"/>
        <v>0</v>
      </c>
      <c r="S135" s="92" t="e">
        <f t="shared" si="93"/>
        <v>#REF!</v>
      </c>
      <c r="T135" s="3" t="e">
        <f>#REF!</f>
        <v>#REF!</v>
      </c>
      <c r="U135" s="3" t="e">
        <f>#REF!*D135</f>
        <v>#REF!</v>
      </c>
      <c r="V135" s="3">
        <f t="shared" si="94"/>
        <v>60</v>
      </c>
      <c r="W135" s="37" t="e">
        <f t="shared" si="95"/>
        <v>#REF!</v>
      </c>
      <c r="X135" s="60" t="e">
        <f>#REF!</f>
        <v>#REF!</v>
      </c>
      <c r="Y135" s="37" t="e">
        <f t="shared" si="96"/>
        <v>#REF!</v>
      </c>
      <c r="Z135" s="16" t="e">
        <f t="shared" si="97"/>
        <v>#REF!</v>
      </c>
      <c r="AA135" s="36" t="e">
        <f t="shared" si="98"/>
        <v>#REF!</v>
      </c>
      <c r="AC135" s="16" t="e">
        <f t="shared" si="99"/>
        <v>#REF!</v>
      </c>
      <c r="AD135" s="3" t="e">
        <f t="shared" si="100"/>
        <v>#REF!</v>
      </c>
      <c r="AE135" s="97" t="e">
        <f t="shared" si="100"/>
        <v>#REF!</v>
      </c>
      <c r="AF135" s="97" t="e">
        <f t="shared" si="101"/>
        <v>#REF!</v>
      </c>
      <c r="AG135" s="3" t="e">
        <f t="shared" si="102"/>
        <v>#REF!</v>
      </c>
      <c r="AH135" s="16" t="e">
        <f t="shared" si="103"/>
        <v>#REF!</v>
      </c>
      <c r="AI135" s="16">
        <f t="shared" si="104"/>
        <v>1000</v>
      </c>
      <c r="AK135" s="3">
        <f t="shared" si="105"/>
        <v>700</v>
      </c>
      <c r="AL135" s="19">
        <f t="shared" si="106"/>
        <v>700</v>
      </c>
    </row>
    <row r="136" spans="1:38" ht="13.5" hidden="1" outlineLevel="1" x14ac:dyDescent="0.15">
      <c r="A136" s="26">
        <v>40086</v>
      </c>
      <c r="B136" s="20" t="s">
        <v>521</v>
      </c>
      <c r="C136" s="16">
        <v>3000</v>
      </c>
      <c r="D136" s="3">
        <v>20</v>
      </c>
      <c r="E136" s="3">
        <v>10</v>
      </c>
      <c r="F136" s="131" t="s">
        <v>200</v>
      </c>
      <c r="G136" s="104" t="s">
        <v>497</v>
      </c>
      <c r="H136" s="104" t="s">
        <v>498</v>
      </c>
      <c r="I136" s="21">
        <f t="shared" si="88"/>
        <v>17940</v>
      </c>
      <c r="J136" s="3">
        <v>21000</v>
      </c>
      <c r="K136" s="15"/>
      <c r="L136" s="15">
        <v>0.2</v>
      </c>
      <c r="M136" s="58"/>
      <c r="N136" s="58">
        <v>0.03</v>
      </c>
      <c r="O136" s="92">
        <f t="shared" si="89"/>
        <v>23.411371237458198</v>
      </c>
      <c r="P136" s="92" t="e">
        <f t="shared" si="90"/>
        <v>#REF!</v>
      </c>
      <c r="Q136" s="92" t="e">
        <f t="shared" si="91"/>
        <v>#REF!</v>
      </c>
      <c r="R136" s="92">
        <f t="shared" si="92"/>
        <v>0</v>
      </c>
      <c r="S136" s="92" t="e">
        <f t="shared" si="93"/>
        <v>#REF!</v>
      </c>
      <c r="T136" s="3" t="e">
        <f>#REF!</f>
        <v>#REF!</v>
      </c>
      <c r="U136" s="3" t="e">
        <f>#REF!*D136</f>
        <v>#REF!</v>
      </c>
      <c r="V136" s="3">
        <f t="shared" si="94"/>
        <v>180</v>
      </c>
      <c r="W136" s="37" t="e">
        <f t="shared" si="95"/>
        <v>#REF!</v>
      </c>
      <c r="X136" s="60" t="e">
        <f>#REF!</f>
        <v>#REF!</v>
      </c>
      <c r="Y136" s="37" t="e">
        <f t="shared" si="96"/>
        <v>#REF!</v>
      </c>
      <c r="Z136" s="16" t="e">
        <f t="shared" si="97"/>
        <v>#REF!</v>
      </c>
      <c r="AA136" s="36" t="e">
        <f t="shared" si="98"/>
        <v>#REF!</v>
      </c>
      <c r="AC136" s="16" t="e">
        <f t="shared" si="99"/>
        <v>#REF!</v>
      </c>
      <c r="AD136" s="3" t="e">
        <f t="shared" si="100"/>
        <v>#REF!</v>
      </c>
      <c r="AE136" s="97" t="e">
        <f t="shared" si="100"/>
        <v>#REF!</v>
      </c>
      <c r="AF136" s="97" t="e">
        <f t="shared" si="101"/>
        <v>#REF!</v>
      </c>
      <c r="AG136" s="3" t="e">
        <f t="shared" si="102"/>
        <v>#REF!</v>
      </c>
      <c r="AH136" s="16" t="e">
        <f t="shared" si="103"/>
        <v>#REF!</v>
      </c>
      <c r="AI136" s="16">
        <f t="shared" si="104"/>
        <v>3000</v>
      </c>
      <c r="AK136" s="3">
        <f t="shared" si="105"/>
        <v>2100</v>
      </c>
      <c r="AL136" s="19">
        <f t="shared" si="106"/>
        <v>2100</v>
      </c>
    </row>
    <row r="137" spans="1:38" ht="13.5" hidden="1" outlineLevel="1" x14ac:dyDescent="0.15">
      <c r="A137" s="26">
        <v>40088</v>
      </c>
      <c r="B137" s="20" t="s">
        <v>522</v>
      </c>
      <c r="C137" s="16">
        <v>3000</v>
      </c>
      <c r="D137" s="3">
        <v>20</v>
      </c>
      <c r="E137" s="3">
        <v>10</v>
      </c>
      <c r="F137" s="131" t="s">
        <v>200</v>
      </c>
      <c r="G137" s="104" t="s">
        <v>497</v>
      </c>
      <c r="H137" s="104" t="s">
        <v>498</v>
      </c>
      <c r="I137" s="21">
        <f t="shared" si="88"/>
        <v>17940</v>
      </c>
      <c r="J137" s="3">
        <v>21000</v>
      </c>
      <c r="K137" s="15"/>
      <c r="L137" s="15">
        <v>0.2</v>
      </c>
      <c r="M137" s="58"/>
      <c r="N137" s="58">
        <v>0.03</v>
      </c>
      <c r="O137" s="92">
        <f t="shared" si="89"/>
        <v>23.411371237458198</v>
      </c>
      <c r="P137" s="92" t="e">
        <f t="shared" si="90"/>
        <v>#REF!</v>
      </c>
      <c r="Q137" s="92" t="e">
        <f t="shared" si="91"/>
        <v>#REF!</v>
      </c>
      <c r="R137" s="92">
        <f t="shared" si="92"/>
        <v>0</v>
      </c>
      <c r="S137" s="92" t="e">
        <f t="shared" si="93"/>
        <v>#REF!</v>
      </c>
      <c r="T137" s="3" t="e">
        <f>#REF!</f>
        <v>#REF!</v>
      </c>
      <c r="U137" s="3" t="e">
        <f>#REF!*D137</f>
        <v>#REF!</v>
      </c>
      <c r="V137" s="3">
        <f t="shared" si="94"/>
        <v>180</v>
      </c>
      <c r="W137" s="37" t="e">
        <f t="shared" si="95"/>
        <v>#REF!</v>
      </c>
      <c r="X137" s="60" t="e">
        <f>#REF!</f>
        <v>#REF!</v>
      </c>
      <c r="Y137" s="37" t="e">
        <f t="shared" si="96"/>
        <v>#REF!</v>
      </c>
      <c r="Z137" s="16" t="e">
        <f t="shared" si="97"/>
        <v>#REF!</v>
      </c>
      <c r="AA137" s="36" t="e">
        <f t="shared" si="98"/>
        <v>#REF!</v>
      </c>
      <c r="AC137" s="16" t="e">
        <f t="shared" si="99"/>
        <v>#REF!</v>
      </c>
      <c r="AD137" s="3" t="e">
        <f t="shared" si="100"/>
        <v>#REF!</v>
      </c>
      <c r="AE137" s="97" t="e">
        <f t="shared" si="100"/>
        <v>#REF!</v>
      </c>
      <c r="AF137" s="97" t="e">
        <f t="shared" si="101"/>
        <v>#REF!</v>
      </c>
      <c r="AG137" s="3" t="e">
        <f t="shared" si="102"/>
        <v>#REF!</v>
      </c>
      <c r="AH137" s="16" t="e">
        <f t="shared" si="103"/>
        <v>#REF!</v>
      </c>
      <c r="AI137" s="16">
        <f t="shared" si="104"/>
        <v>3000</v>
      </c>
      <c r="AK137" s="3">
        <f t="shared" si="105"/>
        <v>2100</v>
      </c>
      <c r="AL137" s="19">
        <f t="shared" si="106"/>
        <v>2100</v>
      </c>
    </row>
    <row r="138" spans="1:38" ht="13.5" hidden="1" outlineLevel="1" x14ac:dyDescent="0.15">
      <c r="A138" s="26">
        <v>40087</v>
      </c>
      <c r="B138" s="20" t="s">
        <v>569</v>
      </c>
      <c r="C138" s="16">
        <v>700</v>
      </c>
      <c r="D138" s="3">
        <v>30</v>
      </c>
      <c r="E138" s="3">
        <v>20</v>
      </c>
      <c r="F138" s="131" t="s">
        <v>200</v>
      </c>
      <c r="G138" s="104" t="s">
        <v>497</v>
      </c>
      <c r="H138" s="104" t="s">
        <v>498</v>
      </c>
      <c r="I138" s="21">
        <f t="shared" si="88"/>
        <v>17940</v>
      </c>
      <c r="J138" s="3">
        <v>21000</v>
      </c>
      <c r="K138" s="15"/>
      <c r="L138" s="15">
        <v>0.2</v>
      </c>
      <c r="M138" s="58"/>
      <c r="N138" s="58">
        <v>0.03</v>
      </c>
      <c r="O138" s="92">
        <f t="shared" si="89"/>
        <v>35.117056856187297</v>
      </c>
      <c r="P138" s="92" t="e">
        <f t="shared" si="90"/>
        <v>#REF!</v>
      </c>
      <c r="Q138" s="92" t="e">
        <f t="shared" si="91"/>
        <v>#REF!</v>
      </c>
      <c r="R138" s="92">
        <f t="shared" si="92"/>
        <v>0</v>
      </c>
      <c r="S138" s="92" t="e">
        <f t="shared" si="93"/>
        <v>#REF!</v>
      </c>
      <c r="T138" s="3" t="e">
        <f>#REF!</f>
        <v>#REF!</v>
      </c>
      <c r="U138" s="3" t="e">
        <f>#REF!*D138</f>
        <v>#REF!</v>
      </c>
      <c r="V138" s="3">
        <f t="shared" si="94"/>
        <v>42</v>
      </c>
      <c r="W138" s="37" t="e">
        <f t="shared" si="95"/>
        <v>#REF!</v>
      </c>
      <c r="X138" s="60" t="e">
        <f>#REF!</f>
        <v>#REF!</v>
      </c>
      <c r="Y138" s="37" t="e">
        <f t="shared" si="96"/>
        <v>#REF!</v>
      </c>
      <c r="Z138" s="16" t="e">
        <f t="shared" si="97"/>
        <v>#REF!</v>
      </c>
      <c r="AA138" s="36" t="e">
        <f t="shared" si="98"/>
        <v>#REF!</v>
      </c>
      <c r="AC138" s="16" t="e">
        <f t="shared" si="99"/>
        <v>#REF!</v>
      </c>
      <c r="AD138" s="3" t="e">
        <f t="shared" si="100"/>
        <v>#REF!</v>
      </c>
      <c r="AE138" s="97" t="e">
        <f t="shared" si="100"/>
        <v>#REF!</v>
      </c>
      <c r="AF138" s="97" t="e">
        <f t="shared" si="101"/>
        <v>#REF!</v>
      </c>
      <c r="AG138" s="3" t="e">
        <f t="shared" si="102"/>
        <v>#REF!</v>
      </c>
      <c r="AH138" s="16" t="e">
        <f t="shared" si="103"/>
        <v>#REF!</v>
      </c>
      <c r="AI138" s="16">
        <f t="shared" si="104"/>
        <v>700</v>
      </c>
      <c r="AK138" s="3">
        <f t="shared" si="105"/>
        <v>490</v>
      </c>
      <c r="AL138" s="19">
        <f t="shared" si="106"/>
        <v>489.99999999999994</v>
      </c>
    </row>
    <row r="139" spans="1:38" ht="13.5" hidden="1" outlineLevel="1" x14ac:dyDescent="0.15">
      <c r="A139" s="26">
        <v>40090</v>
      </c>
      <c r="B139" s="62" t="s">
        <v>570</v>
      </c>
      <c r="C139" s="16">
        <v>1200</v>
      </c>
      <c r="D139" s="3">
        <v>30</v>
      </c>
      <c r="E139" s="3">
        <v>20</v>
      </c>
      <c r="F139" s="131" t="s">
        <v>200</v>
      </c>
      <c r="G139" s="104" t="s">
        <v>497</v>
      </c>
      <c r="H139" s="104" t="s">
        <v>498</v>
      </c>
      <c r="I139" s="21">
        <f t="shared" si="88"/>
        <v>17940</v>
      </c>
      <c r="J139" s="3">
        <v>21000</v>
      </c>
      <c r="K139" s="15"/>
      <c r="L139" s="15">
        <v>0.2</v>
      </c>
      <c r="M139" s="58"/>
      <c r="N139" s="58">
        <v>0.03</v>
      </c>
      <c r="O139" s="92">
        <f t="shared" si="89"/>
        <v>35.117056856187297</v>
      </c>
      <c r="P139" s="92" t="e">
        <f t="shared" si="90"/>
        <v>#REF!</v>
      </c>
      <c r="Q139" s="92" t="e">
        <f t="shared" si="91"/>
        <v>#REF!</v>
      </c>
      <c r="R139" s="92">
        <f t="shared" si="92"/>
        <v>0</v>
      </c>
      <c r="S139" s="92" t="e">
        <f t="shared" si="93"/>
        <v>#REF!</v>
      </c>
      <c r="T139" s="3" t="e">
        <f>#REF!</f>
        <v>#REF!</v>
      </c>
      <c r="U139" s="3" t="e">
        <f>#REF!*D139</f>
        <v>#REF!</v>
      </c>
      <c r="V139" s="3">
        <f t="shared" si="94"/>
        <v>72</v>
      </c>
      <c r="W139" s="37" t="e">
        <f t="shared" si="95"/>
        <v>#REF!</v>
      </c>
      <c r="X139" s="60" t="e">
        <f>#REF!</f>
        <v>#REF!</v>
      </c>
      <c r="Y139" s="37" t="e">
        <f t="shared" si="96"/>
        <v>#REF!</v>
      </c>
      <c r="Z139" s="16" t="e">
        <f t="shared" si="97"/>
        <v>#REF!</v>
      </c>
      <c r="AA139" s="36" t="e">
        <f t="shared" si="98"/>
        <v>#REF!</v>
      </c>
      <c r="AC139" s="16" t="e">
        <f t="shared" si="99"/>
        <v>#REF!</v>
      </c>
      <c r="AD139" s="3" t="e">
        <f t="shared" si="100"/>
        <v>#REF!</v>
      </c>
      <c r="AE139" s="97" t="e">
        <f t="shared" si="100"/>
        <v>#REF!</v>
      </c>
      <c r="AF139" s="97" t="e">
        <f t="shared" si="101"/>
        <v>#REF!</v>
      </c>
      <c r="AG139" s="3" t="e">
        <f t="shared" si="102"/>
        <v>#REF!</v>
      </c>
      <c r="AH139" s="16" t="e">
        <f t="shared" si="103"/>
        <v>#REF!</v>
      </c>
      <c r="AI139" s="16">
        <f t="shared" si="104"/>
        <v>1200</v>
      </c>
      <c r="AK139" s="3">
        <f t="shared" si="105"/>
        <v>840</v>
      </c>
      <c r="AL139" s="19">
        <f t="shared" si="106"/>
        <v>840</v>
      </c>
    </row>
    <row r="140" spans="1:38" ht="13.5" hidden="1" outlineLevel="1" x14ac:dyDescent="0.15">
      <c r="A140" s="26">
        <v>40092</v>
      </c>
      <c r="B140" s="62" t="s">
        <v>571</v>
      </c>
      <c r="C140" s="16">
        <v>750</v>
      </c>
      <c r="D140" s="3">
        <v>50</v>
      </c>
      <c r="E140" s="3">
        <v>40</v>
      </c>
      <c r="F140" s="131" t="s">
        <v>200</v>
      </c>
      <c r="G140" s="104" t="s">
        <v>497</v>
      </c>
      <c r="H140" s="104" t="s">
        <v>498</v>
      </c>
      <c r="I140" s="21">
        <f t="shared" si="88"/>
        <v>17940</v>
      </c>
      <c r="J140" s="3">
        <v>21000</v>
      </c>
      <c r="K140" s="15"/>
      <c r="L140" s="15">
        <v>0.2</v>
      </c>
      <c r="M140" s="58"/>
      <c r="N140" s="58">
        <v>0.03</v>
      </c>
      <c r="O140" s="92">
        <f t="shared" si="89"/>
        <v>58.528428093645488</v>
      </c>
      <c r="P140" s="92" t="e">
        <f t="shared" si="90"/>
        <v>#REF!</v>
      </c>
      <c r="Q140" s="92" t="e">
        <f t="shared" si="91"/>
        <v>#REF!</v>
      </c>
      <c r="R140" s="92">
        <f t="shared" si="92"/>
        <v>0</v>
      </c>
      <c r="S140" s="92" t="e">
        <f t="shared" si="93"/>
        <v>#REF!</v>
      </c>
      <c r="T140" s="3" t="e">
        <f>#REF!</f>
        <v>#REF!</v>
      </c>
      <c r="U140" s="3" t="e">
        <f>#REF!*D140</f>
        <v>#REF!</v>
      </c>
      <c r="V140" s="3">
        <f t="shared" si="94"/>
        <v>45</v>
      </c>
      <c r="W140" s="37" t="e">
        <f t="shared" si="95"/>
        <v>#REF!</v>
      </c>
      <c r="X140" s="60" t="e">
        <f>#REF!</f>
        <v>#REF!</v>
      </c>
      <c r="Y140" s="37" t="e">
        <f t="shared" si="96"/>
        <v>#REF!</v>
      </c>
      <c r="Z140" s="16" t="e">
        <f t="shared" si="97"/>
        <v>#REF!</v>
      </c>
      <c r="AA140" s="36" t="e">
        <f t="shared" si="98"/>
        <v>#REF!</v>
      </c>
      <c r="AC140" s="16" t="e">
        <f t="shared" si="99"/>
        <v>#REF!</v>
      </c>
      <c r="AD140" s="3" t="e">
        <f t="shared" si="100"/>
        <v>#REF!</v>
      </c>
      <c r="AE140" s="97" t="e">
        <f t="shared" si="100"/>
        <v>#REF!</v>
      </c>
      <c r="AF140" s="97" t="e">
        <f t="shared" si="101"/>
        <v>#REF!</v>
      </c>
      <c r="AG140" s="3" t="e">
        <f t="shared" si="102"/>
        <v>#REF!</v>
      </c>
      <c r="AH140" s="16" t="e">
        <f t="shared" si="103"/>
        <v>#REF!</v>
      </c>
      <c r="AI140" s="16">
        <f t="shared" si="104"/>
        <v>750</v>
      </c>
      <c r="AK140" s="3">
        <f t="shared" si="105"/>
        <v>525</v>
      </c>
      <c r="AL140" s="19">
        <f t="shared" si="106"/>
        <v>525</v>
      </c>
    </row>
    <row r="141" spans="1:38" ht="13.5" hidden="1" outlineLevel="1" x14ac:dyDescent="0.15">
      <c r="A141" s="26">
        <v>40093</v>
      </c>
      <c r="B141" s="62" t="s">
        <v>572</v>
      </c>
      <c r="C141" s="16">
        <v>850</v>
      </c>
      <c r="D141" s="3">
        <v>30</v>
      </c>
      <c r="E141" s="3">
        <v>20</v>
      </c>
      <c r="F141" s="131" t="s">
        <v>200</v>
      </c>
      <c r="G141" s="104" t="s">
        <v>497</v>
      </c>
      <c r="H141" s="104" t="s">
        <v>498</v>
      </c>
      <c r="I141" s="21">
        <f t="shared" si="88"/>
        <v>17940</v>
      </c>
      <c r="J141" s="3">
        <v>21000</v>
      </c>
      <c r="K141" s="15"/>
      <c r="L141" s="15">
        <v>0.2</v>
      </c>
      <c r="M141" s="58"/>
      <c r="N141" s="58">
        <v>0.03</v>
      </c>
      <c r="O141" s="92">
        <f t="shared" si="89"/>
        <v>35.117056856187297</v>
      </c>
      <c r="P141" s="92" t="e">
        <f t="shared" si="90"/>
        <v>#REF!</v>
      </c>
      <c r="Q141" s="92" t="e">
        <f t="shared" si="91"/>
        <v>#REF!</v>
      </c>
      <c r="R141" s="92">
        <f t="shared" si="92"/>
        <v>0</v>
      </c>
      <c r="S141" s="92" t="e">
        <f t="shared" si="93"/>
        <v>#REF!</v>
      </c>
      <c r="T141" s="3" t="e">
        <f>#REF!</f>
        <v>#REF!</v>
      </c>
      <c r="U141" s="3" t="e">
        <f>#REF!*D141</f>
        <v>#REF!</v>
      </c>
      <c r="V141" s="3">
        <f t="shared" si="94"/>
        <v>51</v>
      </c>
      <c r="W141" s="37" t="e">
        <f t="shared" si="95"/>
        <v>#REF!</v>
      </c>
      <c r="X141" s="60" t="e">
        <f>#REF!</f>
        <v>#REF!</v>
      </c>
      <c r="Y141" s="37" t="e">
        <f t="shared" si="96"/>
        <v>#REF!</v>
      </c>
      <c r="Z141" s="16" t="e">
        <f t="shared" si="97"/>
        <v>#REF!</v>
      </c>
      <c r="AA141" s="36" t="e">
        <f t="shared" si="98"/>
        <v>#REF!</v>
      </c>
      <c r="AC141" s="16" t="e">
        <f t="shared" si="99"/>
        <v>#REF!</v>
      </c>
      <c r="AD141" s="3" t="e">
        <f t="shared" si="100"/>
        <v>#REF!</v>
      </c>
      <c r="AE141" s="97" t="e">
        <f t="shared" si="100"/>
        <v>#REF!</v>
      </c>
      <c r="AF141" s="97" t="e">
        <f t="shared" si="101"/>
        <v>#REF!</v>
      </c>
      <c r="AG141" s="3" t="e">
        <f t="shared" si="102"/>
        <v>#REF!</v>
      </c>
      <c r="AH141" s="16" t="e">
        <f t="shared" si="103"/>
        <v>#REF!</v>
      </c>
      <c r="AI141" s="16">
        <f t="shared" si="104"/>
        <v>850</v>
      </c>
      <c r="AK141" s="3">
        <f t="shared" si="105"/>
        <v>595</v>
      </c>
      <c r="AL141" s="19">
        <f t="shared" si="106"/>
        <v>595</v>
      </c>
    </row>
    <row r="142" spans="1:38" ht="13.5" hidden="1" outlineLevel="1" x14ac:dyDescent="0.15">
      <c r="A142" s="26">
        <v>40094</v>
      </c>
      <c r="B142" s="62" t="s">
        <v>573</v>
      </c>
      <c r="C142" s="16">
        <v>370</v>
      </c>
      <c r="D142" s="3">
        <v>30</v>
      </c>
      <c r="E142" s="3">
        <v>20</v>
      </c>
      <c r="F142" s="131" t="s">
        <v>200</v>
      </c>
      <c r="G142" s="104" t="s">
        <v>497</v>
      </c>
      <c r="H142" s="104" t="s">
        <v>498</v>
      </c>
      <c r="I142" s="21">
        <f t="shared" si="88"/>
        <v>17940</v>
      </c>
      <c r="J142" s="3">
        <v>21000</v>
      </c>
      <c r="K142" s="15"/>
      <c r="L142" s="15">
        <v>0.2</v>
      </c>
      <c r="M142" s="58"/>
      <c r="N142" s="58">
        <v>0.03</v>
      </c>
      <c r="O142" s="92">
        <f t="shared" si="89"/>
        <v>35.117056856187297</v>
      </c>
      <c r="P142" s="92" t="e">
        <f t="shared" si="90"/>
        <v>#REF!</v>
      </c>
      <c r="Q142" s="92" t="e">
        <f t="shared" si="91"/>
        <v>#REF!</v>
      </c>
      <c r="R142" s="92">
        <f t="shared" si="92"/>
        <v>0</v>
      </c>
      <c r="S142" s="92" t="e">
        <f t="shared" si="93"/>
        <v>#REF!</v>
      </c>
      <c r="T142" s="3" t="e">
        <f>#REF!</f>
        <v>#REF!</v>
      </c>
      <c r="U142" s="3" t="e">
        <f>#REF!*D142</f>
        <v>#REF!</v>
      </c>
      <c r="V142" s="3">
        <f t="shared" si="94"/>
        <v>22.2</v>
      </c>
      <c r="W142" s="37" t="e">
        <f t="shared" si="95"/>
        <v>#REF!</v>
      </c>
      <c r="X142" s="60" t="e">
        <f>#REF!</f>
        <v>#REF!</v>
      </c>
      <c r="Y142" s="37" t="e">
        <f t="shared" si="96"/>
        <v>#REF!</v>
      </c>
      <c r="Z142" s="16" t="e">
        <f t="shared" si="97"/>
        <v>#REF!</v>
      </c>
      <c r="AA142" s="36" t="e">
        <f t="shared" si="98"/>
        <v>#REF!</v>
      </c>
      <c r="AC142" s="16" t="e">
        <f t="shared" si="99"/>
        <v>#REF!</v>
      </c>
      <c r="AD142" s="3" t="e">
        <f t="shared" si="100"/>
        <v>#REF!</v>
      </c>
      <c r="AE142" s="97" t="e">
        <f t="shared" si="100"/>
        <v>#REF!</v>
      </c>
      <c r="AF142" s="97" t="e">
        <f t="shared" si="101"/>
        <v>#REF!</v>
      </c>
      <c r="AG142" s="3" t="e">
        <f t="shared" si="102"/>
        <v>#REF!</v>
      </c>
      <c r="AH142" s="16" t="e">
        <f t="shared" si="103"/>
        <v>#REF!</v>
      </c>
      <c r="AI142" s="16">
        <f t="shared" si="104"/>
        <v>370</v>
      </c>
      <c r="AK142" s="3">
        <f t="shared" si="105"/>
        <v>260</v>
      </c>
      <c r="AL142" s="19">
        <f t="shared" si="106"/>
        <v>259</v>
      </c>
    </row>
    <row r="143" spans="1:38" ht="13.5" hidden="1" outlineLevel="1" x14ac:dyDescent="0.15">
      <c r="A143" s="26">
        <v>40095</v>
      </c>
      <c r="B143" s="62" t="s">
        <v>574</v>
      </c>
      <c r="C143" s="16">
        <v>400</v>
      </c>
      <c r="D143" s="3">
        <v>30</v>
      </c>
      <c r="E143" s="3">
        <v>20</v>
      </c>
      <c r="F143" s="131" t="s">
        <v>200</v>
      </c>
      <c r="G143" s="104" t="s">
        <v>497</v>
      </c>
      <c r="H143" s="104" t="s">
        <v>498</v>
      </c>
      <c r="I143" s="21">
        <f t="shared" si="88"/>
        <v>17940</v>
      </c>
      <c r="J143" s="3">
        <v>21000</v>
      </c>
      <c r="K143" s="15"/>
      <c r="L143" s="15">
        <v>0.2</v>
      </c>
      <c r="M143" s="58"/>
      <c r="N143" s="58">
        <v>0.03</v>
      </c>
      <c r="O143" s="92">
        <f t="shared" si="89"/>
        <v>35.117056856187297</v>
      </c>
      <c r="P143" s="92" t="e">
        <f t="shared" si="90"/>
        <v>#REF!</v>
      </c>
      <c r="Q143" s="92" t="e">
        <f t="shared" si="91"/>
        <v>#REF!</v>
      </c>
      <c r="R143" s="92">
        <f t="shared" si="92"/>
        <v>0</v>
      </c>
      <c r="S143" s="92" t="e">
        <f t="shared" si="93"/>
        <v>#REF!</v>
      </c>
      <c r="T143" s="3" t="e">
        <f>#REF!</f>
        <v>#REF!</v>
      </c>
      <c r="U143" s="3" t="e">
        <f>#REF!*D143</f>
        <v>#REF!</v>
      </c>
      <c r="V143" s="3">
        <f t="shared" si="94"/>
        <v>24</v>
      </c>
      <c r="W143" s="37" t="e">
        <f t="shared" si="95"/>
        <v>#REF!</v>
      </c>
      <c r="X143" s="60" t="e">
        <f>#REF!</f>
        <v>#REF!</v>
      </c>
      <c r="Y143" s="37" t="e">
        <f t="shared" si="96"/>
        <v>#REF!</v>
      </c>
      <c r="Z143" s="16" t="e">
        <f t="shared" si="97"/>
        <v>#REF!</v>
      </c>
      <c r="AA143" s="36" t="e">
        <f t="shared" si="98"/>
        <v>#REF!</v>
      </c>
      <c r="AC143" s="16" t="e">
        <f t="shared" si="99"/>
        <v>#REF!</v>
      </c>
      <c r="AD143" s="3" t="e">
        <f t="shared" si="100"/>
        <v>#REF!</v>
      </c>
      <c r="AE143" s="97" t="e">
        <f t="shared" si="100"/>
        <v>#REF!</v>
      </c>
      <c r="AF143" s="97" t="e">
        <f t="shared" si="101"/>
        <v>#REF!</v>
      </c>
      <c r="AG143" s="3" t="e">
        <f t="shared" si="102"/>
        <v>#REF!</v>
      </c>
      <c r="AH143" s="16" t="e">
        <f t="shared" si="103"/>
        <v>#REF!</v>
      </c>
      <c r="AI143" s="16">
        <f t="shared" si="104"/>
        <v>400</v>
      </c>
      <c r="AK143" s="3">
        <f t="shared" si="105"/>
        <v>280</v>
      </c>
      <c r="AL143" s="19">
        <f t="shared" si="106"/>
        <v>280</v>
      </c>
    </row>
    <row r="144" spans="1:38" ht="13.5" hidden="1" outlineLevel="1" x14ac:dyDescent="0.15">
      <c r="A144" s="26">
        <v>40091</v>
      </c>
      <c r="B144" s="20" t="s">
        <v>643</v>
      </c>
      <c r="C144" s="16">
        <v>400</v>
      </c>
      <c r="D144" s="3">
        <v>20</v>
      </c>
      <c r="E144" s="3">
        <v>10</v>
      </c>
      <c r="F144" s="131" t="s">
        <v>200</v>
      </c>
      <c r="G144" s="104" t="s">
        <v>497</v>
      </c>
      <c r="H144" s="104" t="s">
        <v>498</v>
      </c>
      <c r="I144" s="21">
        <f t="shared" si="88"/>
        <v>17940</v>
      </c>
      <c r="J144" s="3">
        <v>21000</v>
      </c>
      <c r="K144" s="15"/>
      <c r="L144" s="15">
        <v>0.2</v>
      </c>
      <c r="M144" s="58"/>
      <c r="N144" s="58">
        <v>0.03</v>
      </c>
      <c r="O144" s="92">
        <f t="shared" si="89"/>
        <v>23.411371237458198</v>
      </c>
      <c r="P144" s="92" t="e">
        <f t="shared" si="90"/>
        <v>#REF!</v>
      </c>
      <c r="Q144" s="92" t="e">
        <f t="shared" si="91"/>
        <v>#REF!</v>
      </c>
      <c r="R144" s="92">
        <f t="shared" si="92"/>
        <v>0</v>
      </c>
      <c r="S144" s="92" t="e">
        <f t="shared" si="93"/>
        <v>#REF!</v>
      </c>
      <c r="T144" s="3" t="e">
        <f>#REF!</f>
        <v>#REF!</v>
      </c>
      <c r="U144" s="3" t="e">
        <f>#REF!*D144</f>
        <v>#REF!</v>
      </c>
      <c r="V144" s="3">
        <f t="shared" si="94"/>
        <v>24</v>
      </c>
      <c r="W144" s="37" t="e">
        <f t="shared" si="95"/>
        <v>#REF!</v>
      </c>
      <c r="X144" s="60" t="e">
        <f>#REF!</f>
        <v>#REF!</v>
      </c>
      <c r="Y144" s="37" t="e">
        <f t="shared" si="96"/>
        <v>#REF!</v>
      </c>
      <c r="Z144" s="16" t="e">
        <f t="shared" si="97"/>
        <v>#REF!</v>
      </c>
      <c r="AA144" s="36" t="e">
        <f t="shared" si="98"/>
        <v>#REF!</v>
      </c>
      <c r="AC144" s="16" t="e">
        <f t="shared" si="99"/>
        <v>#REF!</v>
      </c>
      <c r="AD144" s="3" t="e">
        <f t="shared" si="100"/>
        <v>#REF!</v>
      </c>
      <c r="AE144" s="97" t="e">
        <f t="shared" si="100"/>
        <v>#REF!</v>
      </c>
      <c r="AF144" s="97" t="e">
        <f t="shared" si="101"/>
        <v>#REF!</v>
      </c>
      <c r="AG144" s="3" t="e">
        <f t="shared" si="102"/>
        <v>#REF!</v>
      </c>
      <c r="AH144" s="16" t="e">
        <f t="shared" si="103"/>
        <v>#REF!</v>
      </c>
      <c r="AI144" s="16">
        <f t="shared" si="104"/>
        <v>400</v>
      </c>
      <c r="AK144" s="3">
        <f t="shared" si="105"/>
        <v>280</v>
      </c>
      <c r="AL144" s="19">
        <f t="shared" si="106"/>
        <v>280</v>
      </c>
    </row>
    <row r="145" spans="1:47" ht="13.5" hidden="1" outlineLevel="1" x14ac:dyDescent="0.15">
      <c r="A145" s="26">
        <v>40129</v>
      </c>
      <c r="B145" s="20" t="s">
        <v>835</v>
      </c>
      <c r="C145" s="16">
        <v>350</v>
      </c>
      <c r="D145" s="3">
        <v>20</v>
      </c>
      <c r="E145" s="3">
        <v>10</v>
      </c>
      <c r="F145" s="131" t="s">
        <v>200</v>
      </c>
      <c r="G145" s="104" t="s">
        <v>497</v>
      </c>
      <c r="H145" s="104" t="s">
        <v>498</v>
      </c>
      <c r="I145" s="21">
        <f t="shared" si="88"/>
        <v>17940</v>
      </c>
      <c r="J145" s="3">
        <v>21000</v>
      </c>
      <c r="K145" s="15"/>
      <c r="L145" s="15">
        <v>0.2</v>
      </c>
      <c r="M145" s="58"/>
      <c r="N145" s="58">
        <v>0.03</v>
      </c>
      <c r="O145" s="92">
        <f t="shared" si="89"/>
        <v>23.411371237458198</v>
      </c>
      <c r="P145" s="92" t="e">
        <f t="shared" si="90"/>
        <v>#REF!</v>
      </c>
      <c r="Q145" s="92" t="e">
        <f t="shared" si="91"/>
        <v>#REF!</v>
      </c>
      <c r="R145" s="92">
        <f t="shared" si="92"/>
        <v>0</v>
      </c>
      <c r="S145" s="92" t="e">
        <f t="shared" si="93"/>
        <v>#REF!</v>
      </c>
      <c r="T145" s="3" t="e">
        <f>#REF!</f>
        <v>#REF!</v>
      </c>
      <c r="U145" s="3" t="e">
        <f>#REF!*D145</f>
        <v>#REF!</v>
      </c>
      <c r="V145" s="3">
        <f t="shared" si="94"/>
        <v>21</v>
      </c>
      <c r="W145" s="37" t="e">
        <f t="shared" si="95"/>
        <v>#REF!</v>
      </c>
      <c r="X145" s="60" t="e">
        <f>#REF!</f>
        <v>#REF!</v>
      </c>
      <c r="Y145" s="37" t="e">
        <f t="shared" si="96"/>
        <v>#REF!</v>
      </c>
      <c r="Z145" s="16" t="e">
        <f t="shared" si="97"/>
        <v>#REF!</v>
      </c>
      <c r="AA145" s="36" t="e">
        <f t="shared" si="98"/>
        <v>#REF!</v>
      </c>
      <c r="AC145" s="16" t="e">
        <f t="shared" si="99"/>
        <v>#REF!</v>
      </c>
      <c r="AD145" s="3" t="e">
        <f t="shared" ref="AD145:AE146" si="107">T145</f>
        <v>#REF!</v>
      </c>
      <c r="AE145" s="97" t="e">
        <f t="shared" si="107"/>
        <v>#REF!</v>
      </c>
      <c r="AF145" s="97" t="e">
        <f t="shared" si="101"/>
        <v>#REF!</v>
      </c>
      <c r="AG145" s="3" t="e">
        <f t="shared" si="102"/>
        <v>#REF!</v>
      </c>
      <c r="AH145" s="16" t="e">
        <f t="shared" si="103"/>
        <v>#REF!</v>
      </c>
      <c r="AI145" s="16">
        <f t="shared" si="104"/>
        <v>350</v>
      </c>
      <c r="AK145" s="3">
        <f t="shared" si="105"/>
        <v>245</v>
      </c>
      <c r="AL145" s="19">
        <f t="shared" si="106"/>
        <v>244.99999999999997</v>
      </c>
      <c r="AM145" s="175" t="s">
        <v>837</v>
      </c>
      <c r="AN145" s="175"/>
    </row>
    <row r="146" spans="1:47" ht="25.5" hidden="1" outlineLevel="1" x14ac:dyDescent="0.15">
      <c r="A146" s="26">
        <v>40132</v>
      </c>
      <c r="B146" s="62" t="s">
        <v>874</v>
      </c>
      <c r="C146" s="16">
        <v>250</v>
      </c>
      <c r="D146" s="3">
        <v>5</v>
      </c>
      <c r="E146" s="3">
        <v>5</v>
      </c>
      <c r="F146" s="131" t="s">
        <v>200</v>
      </c>
      <c r="G146" s="104" t="s">
        <v>497</v>
      </c>
      <c r="H146" s="104" t="s">
        <v>498</v>
      </c>
      <c r="I146" s="21">
        <f t="shared" si="88"/>
        <v>17940</v>
      </c>
      <c r="J146" s="3">
        <v>21000</v>
      </c>
      <c r="K146" s="15"/>
      <c r="L146" s="15">
        <v>0.2</v>
      </c>
      <c r="M146" s="58"/>
      <c r="N146" s="58">
        <v>0.03</v>
      </c>
      <c r="O146" s="92">
        <f t="shared" si="89"/>
        <v>5.8528428093645495</v>
      </c>
      <c r="P146" s="92" t="e">
        <f t="shared" si="90"/>
        <v>#REF!</v>
      </c>
      <c r="Q146" s="92" t="e">
        <f t="shared" si="91"/>
        <v>#REF!</v>
      </c>
      <c r="R146" s="92">
        <f t="shared" si="92"/>
        <v>0</v>
      </c>
      <c r="S146" s="92" t="e">
        <f t="shared" si="93"/>
        <v>#REF!</v>
      </c>
      <c r="T146" s="3" t="e">
        <f>#REF!</f>
        <v>#REF!</v>
      </c>
      <c r="U146" s="3" t="e">
        <f>#REF!*D146</f>
        <v>#REF!</v>
      </c>
      <c r="V146" s="3">
        <f t="shared" si="94"/>
        <v>15</v>
      </c>
      <c r="W146" s="37" t="e">
        <f t="shared" si="95"/>
        <v>#REF!</v>
      </c>
      <c r="X146" s="60" t="e">
        <f>#REF!</f>
        <v>#REF!</v>
      </c>
      <c r="Y146" s="37" t="e">
        <f t="shared" si="96"/>
        <v>#REF!</v>
      </c>
      <c r="Z146" s="16" t="e">
        <f t="shared" si="97"/>
        <v>#REF!</v>
      </c>
      <c r="AA146" s="36" t="e">
        <f t="shared" si="98"/>
        <v>#REF!</v>
      </c>
      <c r="AC146" s="16" t="e">
        <f t="shared" si="99"/>
        <v>#REF!</v>
      </c>
      <c r="AD146" s="3" t="e">
        <f t="shared" si="107"/>
        <v>#REF!</v>
      </c>
      <c r="AE146" s="97" t="e">
        <f t="shared" si="107"/>
        <v>#REF!</v>
      </c>
      <c r="AF146" s="97" t="e">
        <f t="shared" si="101"/>
        <v>#REF!</v>
      </c>
      <c r="AG146" s="3" t="e">
        <f t="shared" si="102"/>
        <v>#REF!</v>
      </c>
      <c r="AH146" s="16" t="e">
        <f t="shared" si="103"/>
        <v>#REF!</v>
      </c>
      <c r="AI146" s="16">
        <f t="shared" si="104"/>
        <v>250</v>
      </c>
      <c r="AK146" s="3">
        <f t="shared" si="105"/>
        <v>175</v>
      </c>
      <c r="AL146" s="19">
        <f t="shared" si="106"/>
        <v>175</v>
      </c>
      <c r="AM146" s="46" t="s">
        <v>876</v>
      </c>
      <c r="AN146" s="175"/>
    </row>
    <row r="147" spans="1:47" s="12" customFormat="1" ht="13.5" hidden="1" outlineLevel="1" x14ac:dyDescent="0.15">
      <c r="A147" s="25"/>
      <c r="B147" s="56" t="s">
        <v>108</v>
      </c>
      <c r="C147" s="193"/>
      <c r="D147" s="56"/>
      <c r="E147" s="56"/>
      <c r="F147" s="128"/>
      <c r="G147" s="137"/>
      <c r="H147" s="138"/>
      <c r="I147" s="5"/>
      <c r="J147" s="57"/>
      <c r="K147" s="65"/>
      <c r="L147" s="65"/>
      <c r="M147" s="64"/>
      <c r="N147" s="64"/>
      <c r="O147" s="8"/>
      <c r="P147" s="8"/>
      <c r="Q147" s="8"/>
      <c r="R147" s="8"/>
      <c r="S147" s="8"/>
      <c r="T147" s="6"/>
      <c r="U147" s="6"/>
      <c r="V147" s="6"/>
      <c r="W147" s="5"/>
      <c r="X147" s="5"/>
      <c r="Y147" s="5"/>
      <c r="Z147" s="5"/>
      <c r="AA147" s="10"/>
      <c r="AB147" s="11"/>
      <c r="AC147" s="193"/>
      <c r="AD147" s="57"/>
      <c r="AE147" s="96"/>
      <c r="AF147" s="96"/>
      <c r="AG147" s="57"/>
      <c r="AH147" s="193"/>
      <c r="AI147" s="193"/>
      <c r="AK147" s="57"/>
      <c r="AL147" s="19"/>
      <c r="AM147" s="180"/>
      <c r="AN147" s="180"/>
      <c r="AO147" s="182"/>
      <c r="AQ147" s="177"/>
      <c r="AR147" s="185"/>
      <c r="AT147" s="177"/>
      <c r="AU147" s="185"/>
    </row>
    <row r="148" spans="1:47" ht="13.5" hidden="1" outlineLevel="1" x14ac:dyDescent="0.15">
      <c r="A148" s="26">
        <v>40037</v>
      </c>
      <c r="B148" s="20" t="s">
        <v>113</v>
      </c>
      <c r="C148" s="16">
        <v>400</v>
      </c>
      <c r="D148" s="3">
        <v>15</v>
      </c>
      <c r="E148" s="3">
        <v>5</v>
      </c>
      <c r="F148" s="131" t="s">
        <v>200</v>
      </c>
      <c r="G148" s="104" t="s">
        <v>497</v>
      </c>
      <c r="H148" s="104" t="s">
        <v>498</v>
      </c>
      <c r="I148" s="21">
        <f t="shared" ref="I148:I169" si="108">((247*12)+(52*7)+(52*5))*60/12</f>
        <v>17940</v>
      </c>
      <c r="J148" s="3">
        <v>21000</v>
      </c>
      <c r="K148" s="15"/>
      <c r="L148" s="15">
        <v>0.2</v>
      </c>
      <c r="M148" s="58"/>
      <c r="N148" s="58">
        <v>0.03</v>
      </c>
      <c r="O148" s="92">
        <f t="shared" ref="O148:O169" si="109">J148/I148*D148</f>
        <v>17.558528428093648</v>
      </c>
      <c r="P148" s="92" t="e">
        <f t="shared" ref="P148:P169" si="110">(C148-T148-U148)*K148</f>
        <v>#REF!</v>
      </c>
      <c r="Q148" s="92" t="e">
        <f t="shared" ref="Q148:Q169" si="111">(C148-T148-U148)*L148</f>
        <v>#REF!</v>
      </c>
      <c r="R148" s="92">
        <f t="shared" ref="R148:R169" si="112">(C148*M148)</f>
        <v>0</v>
      </c>
      <c r="S148" s="92" t="e">
        <f t="shared" ref="S148:S169" si="113">(C148-T148-U148)*N148</f>
        <v>#REF!</v>
      </c>
      <c r="T148" s="3" t="e">
        <f>#REF!</f>
        <v>#REF!</v>
      </c>
      <c r="U148" s="3" t="e">
        <f>#REF!*D148</f>
        <v>#REF!</v>
      </c>
      <c r="V148" s="3">
        <f t="shared" ref="V148:V169" si="114">C148*0.06</f>
        <v>24</v>
      </c>
      <c r="W148" s="37" t="e">
        <f t="shared" ref="W148:W169" si="115">SUM(O148:V148)</f>
        <v>#REF!</v>
      </c>
      <c r="X148" s="60" t="e">
        <f>#REF!</f>
        <v>#REF!</v>
      </c>
      <c r="Y148" s="37" t="e">
        <f t="shared" ref="Y148:Y169" si="116">O148*X148</f>
        <v>#REF!</v>
      </c>
      <c r="Z148" s="16" t="e">
        <f t="shared" ref="Z148:Z169" si="117">W148+Y148</f>
        <v>#REF!</v>
      </c>
      <c r="AA148" s="36" t="e">
        <f t="shared" ref="AA148:AA169" si="118">(C148-Z148)/Z148</f>
        <v>#REF!</v>
      </c>
      <c r="AC148" s="16" t="e">
        <f t="shared" ref="AC148:AC169" si="119">AD148+AE148+AF148</f>
        <v>#REF!</v>
      </c>
      <c r="AD148" s="3" t="e">
        <f t="shared" ref="AD148:AE167" si="120">T148</f>
        <v>#REF!</v>
      </c>
      <c r="AE148" s="97" t="e">
        <f t="shared" si="120"/>
        <v>#REF!</v>
      </c>
      <c r="AF148" s="97" t="e">
        <f t="shared" ref="AF148:AF169" si="121">(C148-Z148)*0.15</f>
        <v>#REF!</v>
      </c>
      <c r="AG148" s="3" t="e">
        <f t="shared" ref="AG148:AG169" si="122">AE148+AF148</f>
        <v>#REF!</v>
      </c>
      <c r="AH148" s="16" t="e">
        <f t="shared" ref="AH148:AH169" si="123">AI148-AC148</f>
        <v>#REF!</v>
      </c>
      <c r="AI148" s="16">
        <f t="shared" ref="AI148:AI169" si="124">C148</f>
        <v>400</v>
      </c>
      <c r="AK148" s="3">
        <f t="shared" ref="AK148:AK169" si="125">CEILING(AL148,5)</f>
        <v>280</v>
      </c>
      <c r="AL148" s="19">
        <f t="shared" ref="AL148:AL169" si="126">C148*0.7</f>
        <v>280</v>
      </c>
    </row>
    <row r="149" spans="1:47" ht="13.5" hidden="1" outlineLevel="1" x14ac:dyDescent="0.15">
      <c r="A149" s="26">
        <v>4009</v>
      </c>
      <c r="B149" s="20" t="s">
        <v>22</v>
      </c>
      <c r="C149" s="16">
        <v>380</v>
      </c>
      <c r="D149" s="3">
        <v>20</v>
      </c>
      <c r="E149" s="3">
        <v>5</v>
      </c>
      <c r="F149" s="131" t="s">
        <v>200</v>
      </c>
      <c r="G149" s="104" t="s">
        <v>497</v>
      </c>
      <c r="H149" s="104" t="s">
        <v>498</v>
      </c>
      <c r="I149" s="21">
        <f t="shared" si="108"/>
        <v>17940</v>
      </c>
      <c r="J149" s="3">
        <v>21000</v>
      </c>
      <c r="K149" s="15"/>
      <c r="L149" s="15">
        <v>0.2</v>
      </c>
      <c r="M149" s="58"/>
      <c r="N149" s="58">
        <v>0.03</v>
      </c>
      <c r="O149" s="92">
        <f t="shared" si="109"/>
        <v>23.411371237458198</v>
      </c>
      <c r="P149" s="92" t="e">
        <f t="shared" si="110"/>
        <v>#REF!</v>
      </c>
      <c r="Q149" s="92" t="e">
        <f t="shared" si="111"/>
        <v>#REF!</v>
      </c>
      <c r="R149" s="92">
        <f t="shared" si="112"/>
        <v>0</v>
      </c>
      <c r="S149" s="92" t="e">
        <f t="shared" si="113"/>
        <v>#REF!</v>
      </c>
      <c r="T149" s="3" t="e">
        <f>#REF!</f>
        <v>#REF!</v>
      </c>
      <c r="U149" s="3" t="e">
        <f>#REF!*D149</f>
        <v>#REF!</v>
      </c>
      <c r="V149" s="3">
        <f t="shared" si="114"/>
        <v>22.8</v>
      </c>
      <c r="W149" s="37" t="e">
        <f t="shared" si="115"/>
        <v>#REF!</v>
      </c>
      <c r="X149" s="60" t="e">
        <f>#REF!</f>
        <v>#REF!</v>
      </c>
      <c r="Y149" s="37" t="e">
        <f t="shared" si="116"/>
        <v>#REF!</v>
      </c>
      <c r="Z149" s="16" t="e">
        <f t="shared" si="117"/>
        <v>#REF!</v>
      </c>
      <c r="AA149" s="36" t="e">
        <f t="shared" si="118"/>
        <v>#REF!</v>
      </c>
      <c r="AC149" s="16" t="e">
        <f t="shared" si="119"/>
        <v>#REF!</v>
      </c>
      <c r="AD149" s="3" t="e">
        <f t="shared" si="120"/>
        <v>#REF!</v>
      </c>
      <c r="AE149" s="97" t="e">
        <f t="shared" si="120"/>
        <v>#REF!</v>
      </c>
      <c r="AF149" s="97" t="e">
        <f t="shared" si="121"/>
        <v>#REF!</v>
      </c>
      <c r="AG149" s="3" t="e">
        <f t="shared" si="122"/>
        <v>#REF!</v>
      </c>
      <c r="AH149" s="16" t="e">
        <f t="shared" si="123"/>
        <v>#REF!</v>
      </c>
      <c r="AI149" s="16">
        <f t="shared" si="124"/>
        <v>380</v>
      </c>
      <c r="AK149" s="3">
        <f t="shared" si="125"/>
        <v>270</v>
      </c>
      <c r="AL149" s="19">
        <f t="shared" si="126"/>
        <v>266</v>
      </c>
    </row>
    <row r="150" spans="1:47" ht="13.5" hidden="1" outlineLevel="1" x14ac:dyDescent="0.15">
      <c r="A150" s="26">
        <v>4010</v>
      </c>
      <c r="B150" s="20" t="s">
        <v>299</v>
      </c>
      <c r="C150" s="16">
        <v>600</v>
      </c>
      <c r="D150" s="3">
        <v>20</v>
      </c>
      <c r="E150" s="3">
        <v>10</v>
      </c>
      <c r="F150" s="131" t="s">
        <v>200</v>
      </c>
      <c r="G150" s="104" t="s">
        <v>497</v>
      </c>
      <c r="H150" s="104" t="s">
        <v>498</v>
      </c>
      <c r="I150" s="21">
        <f t="shared" si="108"/>
        <v>17940</v>
      </c>
      <c r="J150" s="3">
        <v>21000</v>
      </c>
      <c r="K150" s="15"/>
      <c r="L150" s="15">
        <v>0.2</v>
      </c>
      <c r="M150" s="58"/>
      <c r="N150" s="58">
        <v>0.03</v>
      </c>
      <c r="O150" s="92">
        <f t="shared" si="109"/>
        <v>23.411371237458198</v>
      </c>
      <c r="P150" s="92" t="e">
        <f t="shared" si="110"/>
        <v>#REF!</v>
      </c>
      <c r="Q150" s="92" t="e">
        <f t="shared" si="111"/>
        <v>#REF!</v>
      </c>
      <c r="R150" s="92">
        <f t="shared" si="112"/>
        <v>0</v>
      </c>
      <c r="S150" s="92" t="e">
        <f t="shared" si="113"/>
        <v>#REF!</v>
      </c>
      <c r="T150" s="3" t="e">
        <f>#REF!</f>
        <v>#REF!</v>
      </c>
      <c r="U150" s="3" t="e">
        <f>#REF!*D150</f>
        <v>#REF!</v>
      </c>
      <c r="V150" s="3">
        <f t="shared" si="114"/>
        <v>36</v>
      </c>
      <c r="W150" s="37" t="e">
        <f t="shared" si="115"/>
        <v>#REF!</v>
      </c>
      <c r="X150" s="60" t="e">
        <f>#REF!</f>
        <v>#REF!</v>
      </c>
      <c r="Y150" s="37" t="e">
        <f t="shared" si="116"/>
        <v>#REF!</v>
      </c>
      <c r="Z150" s="16" t="e">
        <f t="shared" si="117"/>
        <v>#REF!</v>
      </c>
      <c r="AA150" s="36" t="e">
        <f t="shared" si="118"/>
        <v>#REF!</v>
      </c>
      <c r="AC150" s="16" t="e">
        <f t="shared" si="119"/>
        <v>#REF!</v>
      </c>
      <c r="AD150" s="3" t="e">
        <f t="shared" si="120"/>
        <v>#REF!</v>
      </c>
      <c r="AE150" s="97" t="e">
        <f t="shared" si="120"/>
        <v>#REF!</v>
      </c>
      <c r="AF150" s="97" t="e">
        <f t="shared" si="121"/>
        <v>#REF!</v>
      </c>
      <c r="AG150" s="3" t="e">
        <f t="shared" si="122"/>
        <v>#REF!</v>
      </c>
      <c r="AH150" s="16" t="e">
        <f t="shared" si="123"/>
        <v>#REF!</v>
      </c>
      <c r="AI150" s="16">
        <f t="shared" si="124"/>
        <v>600</v>
      </c>
      <c r="AK150" s="3">
        <f t="shared" si="125"/>
        <v>420</v>
      </c>
      <c r="AL150" s="19">
        <f t="shared" si="126"/>
        <v>420</v>
      </c>
    </row>
    <row r="151" spans="1:47" ht="13.5" hidden="1" outlineLevel="1" x14ac:dyDescent="0.15">
      <c r="A151" s="26">
        <v>4011</v>
      </c>
      <c r="B151" s="20" t="s">
        <v>109</v>
      </c>
      <c r="C151" s="16">
        <v>450</v>
      </c>
      <c r="D151" s="3">
        <v>20</v>
      </c>
      <c r="E151" s="3">
        <v>5</v>
      </c>
      <c r="F151" s="131" t="s">
        <v>200</v>
      </c>
      <c r="G151" s="104" t="s">
        <v>497</v>
      </c>
      <c r="H151" s="104" t="s">
        <v>498</v>
      </c>
      <c r="I151" s="21">
        <f t="shared" si="108"/>
        <v>17940</v>
      </c>
      <c r="J151" s="3">
        <v>21000</v>
      </c>
      <c r="K151" s="15"/>
      <c r="L151" s="15">
        <v>0.2</v>
      </c>
      <c r="M151" s="58"/>
      <c r="N151" s="58">
        <v>0.03</v>
      </c>
      <c r="O151" s="92">
        <f t="shared" si="109"/>
        <v>23.411371237458198</v>
      </c>
      <c r="P151" s="92" t="e">
        <f t="shared" si="110"/>
        <v>#REF!</v>
      </c>
      <c r="Q151" s="92" t="e">
        <f t="shared" si="111"/>
        <v>#REF!</v>
      </c>
      <c r="R151" s="92">
        <f t="shared" si="112"/>
        <v>0</v>
      </c>
      <c r="S151" s="92" t="e">
        <f t="shared" si="113"/>
        <v>#REF!</v>
      </c>
      <c r="T151" s="3" t="e">
        <f>#REF!</f>
        <v>#REF!</v>
      </c>
      <c r="U151" s="3" t="e">
        <f>#REF!*D151</f>
        <v>#REF!</v>
      </c>
      <c r="V151" s="3">
        <f t="shared" si="114"/>
        <v>27</v>
      </c>
      <c r="W151" s="37" t="e">
        <f t="shared" si="115"/>
        <v>#REF!</v>
      </c>
      <c r="X151" s="60" t="e">
        <f>#REF!</f>
        <v>#REF!</v>
      </c>
      <c r="Y151" s="37" t="e">
        <f t="shared" si="116"/>
        <v>#REF!</v>
      </c>
      <c r="Z151" s="16" t="e">
        <f t="shared" si="117"/>
        <v>#REF!</v>
      </c>
      <c r="AA151" s="36" t="e">
        <f t="shared" si="118"/>
        <v>#REF!</v>
      </c>
      <c r="AC151" s="16" t="e">
        <f t="shared" si="119"/>
        <v>#REF!</v>
      </c>
      <c r="AD151" s="3" t="e">
        <f t="shared" si="120"/>
        <v>#REF!</v>
      </c>
      <c r="AE151" s="97" t="e">
        <f t="shared" si="120"/>
        <v>#REF!</v>
      </c>
      <c r="AF151" s="97" t="e">
        <f t="shared" si="121"/>
        <v>#REF!</v>
      </c>
      <c r="AG151" s="3" t="e">
        <f t="shared" si="122"/>
        <v>#REF!</v>
      </c>
      <c r="AH151" s="16" t="e">
        <f t="shared" si="123"/>
        <v>#REF!</v>
      </c>
      <c r="AI151" s="16">
        <f t="shared" si="124"/>
        <v>450</v>
      </c>
      <c r="AK151" s="3">
        <f t="shared" si="125"/>
        <v>315</v>
      </c>
      <c r="AL151" s="19">
        <f t="shared" si="126"/>
        <v>315</v>
      </c>
    </row>
    <row r="152" spans="1:47" ht="13.5" hidden="1" outlineLevel="1" x14ac:dyDescent="0.15">
      <c r="A152" s="26">
        <v>4012</v>
      </c>
      <c r="B152" s="20" t="s">
        <v>23</v>
      </c>
      <c r="C152" s="16">
        <v>350</v>
      </c>
      <c r="D152" s="3">
        <v>20</v>
      </c>
      <c r="E152" s="3">
        <v>2</v>
      </c>
      <c r="F152" s="131" t="s">
        <v>200</v>
      </c>
      <c r="G152" s="104" t="s">
        <v>497</v>
      </c>
      <c r="H152" s="104" t="s">
        <v>498</v>
      </c>
      <c r="I152" s="21">
        <f t="shared" si="108"/>
        <v>17940</v>
      </c>
      <c r="J152" s="3">
        <v>21000</v>
      </c>
      <c r="K152" s="15"/>
      <c r="L152" s="15">
        <v>0.2</v>
      </c>
      <c r="M152" s="58"/>
      <c r="N152" s="58">
        <v>0.03</v>
      </c>
      <c r="O152" s="92">
        <f t="shared" si="109"/>
        <v>23.411371237458198</v>
      </c>
      <c r="P152" s="92" t="e">
        <f t="shared" si="110"/>
        <v>#REF!</v>
      </c>
      <c r="Q152" s="92" t="e">
        <f t="shared" si="111"/>
        <v>#REF!</v>
      </c>
      <c r="R152" s="92">
        <f t="shared" si="112"/>
        <v>0</v>
      </c>
      <c r="S152" s="92" t="e">
        <f t="shared" si="113"/>
        <v>#REF!</v>
      </c>
      <c r="T152" s="3" t="e">
        <f>#REF!</f>
        <v>#REF!</v>
      </c>
      <c r="U152" s="3" t="e">
        <f>#REF!*D152</f>
        <v>#REF!</v>
      </c>
      <c r="V152" s="3">
        <f t="shared" si="114"/>
        <v>21</v>
      </c>
      <c r="W152" s="37" t="e">
        <f t="shared" si="115"/>
        <v>#REF!</v>
      </c>
      <c r="X152" s="60" t="e">
        <f>#REF!</f>
        <v>#REF!</v>
      </c>
      <c r="Y152" s="37" t="e">
        <f t="shared" si="116"/>
        <v>#REF!</v>
      </c>
      <c r="Z152" s="16" t="e">
        <f t="shared" si="117"/>
        <v>#REF!</v>
      </c>
      <c r="AA152" s="36" t="e">
        <f t="shared" si="118"/>
        <v>#REF!</v>
      </c>
      <c r="AC152" s="16" t="e">
        <f t="shared" si="119"/>
        <v>#REF!</v>
      </c>
      <c r="AD152" s="3" t="e">
        <f t="shared" si="120"/>
        <v>#REF!</v>
      </c>
      <c r="AE152" s="97" t="e">
        <f t="shared" si="120"/>
        <v>#REF!</v>
      </c>
      <c r="AF152" s="97" t="e">
        <f t="shared" si="121"/>
        <v>#REF!</v>
      </c>
      <c r="AG152" s="3" t="e">
        <f t="shared" si="122"/>
        <v>#REF!</v>
      </c>
      <c r="AH152" s="16" t="e">
        <f t="shared" si="123"/>
        <v>#REF!</v>
      </c>
      <c r="AI152" s="16">
        <f t="shared" si="124"/>
        <v>350</v>
      </c>
      <c r="AK152" s="3">
        <f t="shared" si="125"/>
        <v>245</v>
      </c>
      <c r="AL152" s="19">
        <f t="shared" si="126"/>
        <v>244.99999999999997</v>
      </c>
    </row>
    <row r="153" spans="1:47" ht="13.5" hidden="1" outlineLevel="1" x14ac:dyDescent="0.15">
      <c r="A153" s="26">
        <v>4013</v>
      </c>
      <c r="B153" s="62" t="s">
        <v>195</v>
      </c>
      <c r="C153" s="16">
        <v>1000</v>
      </c>
      <c r="D153" s="3">
        <v>40</v>
      </c>
      <c r="E153" s="3">
        <v>10</v>
      </c>
      <c r="F153" s="131" t="s">
        <v>200</v>
      </c>
      <c r="G153" s="104" t="s">
        <v>497</v>
      </c>
      <c r="H153" s="104" t="s">
        <v>498</v>
      </c>
      <c r="I153" s="21">
        <f t="shared" si="108"/>
        <v>17940</v>
      </c>
      <c r="J153" s="3">
        <v>21000</v>
      </c>
      <c r="K153" s="15"/>
      <c r="L153" s="15">
        <v>0.2</v>
      </c>
      <c r="M153" s="58"/>
      <c r="N153" s="58">
        <v>0.03</v>
      </c>
      <c r="O153" s="92">
        <f t="shared" si="109"/>
        <v>46.822742474916396</v>
      </c>
      <c r="P153" s="92" t="e">
        <f t="shared" si="110"/>
        <v>#REF!</v>
      </c>
      <c r="Q153" s="92" t="e">
        <f t="shared" si="111"/>
        <v>#REF!</v>
      </c>
      <c r="R153" s="92">
        <f t="shared" si="112"/>
        <v>0</v>
      </c>
      <c r="S153" s="92" t="e">
        <f t="shared" si="113"/>
        <v>#REF!</v>
      </c>
      <c r="T153" s="3" t="e">
        <f>#REF!</f>
        <v>#REF!</v>
      </c>
      <c r="U153" s="3" t="e">
        <f>#REF!*D153</f>
        <v>#REF!</v>
      </c>
      <c r="V153" s="3">
        <f t="shared" si="114"/>
        <v>60</v>
      </c>
      <c r="W153" s="37" t="e">
        <f t="shared" si="115"/>
        <v>#REF!</v>
      </c>
      <c r="X153" s="60" t="e">
        <f>#REF!</f>
        <v>#REF!</v>
      </c>
      <c r="Y153" s="37" t="e">
        <f t="shared" si="116"/>
        <v>#REF!</v>
      </c>
      <c r="Z153" s="16" t="e">
        <f t="shared" si="117"/>
        <v>#REF!</v>
      </c>
      <c r="AA153" s="36" t="e">
        <f t="shared" si="118"/>
        <v>#REF!</v>
      </c>
      <c r="AC153" s="16" t="e">
        <f t="shared" si="119"/>
        <v>#REF!</v>
      </c>
      <c r="AD153" s="3" t="e">
        <f t="shared" si="120"/>
        <v>#REF!</v>
      </c>
      <c r="AE153" s="97" t="e">
        <f t="shared" si="120"/>
        <v>#REF!</v>
      </c>
      <c r="AF153" s="97" t="e">
        <f t="shared" si="121"/>
        <v>#REF!</v>
      </c>
      <c r="AG153" s="3" t="e">
        <f t="shared" si="122"/>
        <v>#REF!</v>
      </c>
      <c r="AH153" s="16" t="e">
        <f t="shared" si="123"/>
        <v>#REF!</v>
      </c>
      <c r="AI153" s="16">
        <f t="shared" si="124"/>
        <v>1000</v>
      </c>
      <c r="AK153" s="3">
        <f t="shared" si="125"/>
        <v>700</v>
      </c>
      <c r="AL153" s="19">
        <f t="shared" si="126"/>
        <v>700</v>
      </c>
    </row>
    <row r="154" spans="1:47" ht="13.5" hidden="1" outlineLevel="1" x14ac:dyDescent="0.15">
      <c r="A154" s="26">
        <v>4014</v>
      </c>
      <c r="B154" s="20" t="s">
        <v>186</v>
      </c>
      <c r="C154" s="16">
        <v>450</v>
      </c>
      <c r="D154" s="3">
        <v>20</v>
      </c>
      <c r="E154" s="3">
        <v>2</v>
      </c>
      <c r="F154" s="131" t="s">
        <v>200</v>
      </c>
      <c r="G154" s="104" t="s">
        <v>497</v>
      </c>
      <c r="H154" s="104" t="s">
        <v>498</v>
      </c>
      <c r="I154" s="21">
        <f t="shared" si="108"/>
        <v>17940</v>
      </c>
      <c r="J154" s="3">
        <v>21000</v>
      </c>
      <c r="K154" s="15"/>
      <c r="L154" s="15">
        <v>0.2</v>
      </c>
      <c r="M154" s="58"/>
      <c r="N154" s="58">
        <v>0.03</v>
      </c>
      <c r="O154" s="92">
        <f t="shared" si="109"/>
        <v>23.411371237458198</v>
      </c>
      <c r="P154" s="92" t="e">
        <f t="shared" si="110"/>
        <v>#REF!</v>
      </c>
      <c r="Q154" s="92" t="e">
        <f t="shared" si="111"/>
        <v>#REF!</v>
      </c>
      <c r="R154" s="92">
        <f t="shared" si="112"/>
        <v>0</v>
      </c>
      <c r="S154" s="92" t="e">
        <f t="shared" si="113"/>
        <v>#REF!</v>
      </c>
      <c r="T154" s="3" t="e">
        <f>#REF!</f>
        <v>#REF!</v>
      </c>
      <c r="U154" s="3" t="e">
        <f>#REF!*D154</f>
        <v>#REF!</v>
      </c>
      <c r="V154" s="3">
        <f t="shared" si="114"/>
        <v>27</v>
      </c>
      <c r="W154" s="37" t="e">
        <f t="shared" si="115"/>
        <v>#REF!</v>
      </c>
      <c r="X154" s="60" t="e">
        <f>#REF!</f>
        <v>#REF!</v>
      </c>
      <c r="Y154" s="37" t="e">
        <f t="shared" si="116"/>
        <v>#REF!</v>
      </c>
      <c r="Z154" s="16" t="e">
        <f t="shared" si="117"/>
        <v>#REF!</v>
      </c>
      <c r="AA154" s="36" t="e">
        <f t="shared" si="118"/>
        <v>#REF!</v>
      </c>
      <c r="AC154" s="16" t="e">
        <f t="shared" si="119"/>
        <v>#REF!</v>
      </c>
      <c r="AD154" s="3" t="e">
        <f t="shared" si="120"/>
        <v>#REF!</v>
      </c>
      <c r="AE154" s="97" t="e">
        <f t="shared" si="120"/>
        <v>#REF!</v>
      </c>
      <c r="AF154" s="97" t="e">
        <f t="shared" si="121"/>
        <v>#REF!</v>
      </c>
      <c r="AG154" s="3" t="e">
        <f t="shared" si="122"/>
        <v>#REF!</v>
      </c>
      <c r="AH154" s="16" t="e">
        <f t="shared" si="123"/>
        <v>#REF!</v>
      </c>
      <c r="AI154" s="16">
        <f t="shared" si="124"/>
        <v>450</v>
      </c>
      <c r="AK154" s="3">
        <f t="shared" si="125"/>
        <v>315</v>
      </c>
      <c r="AL154" s="19">
        <f t="shared" si="126"/>
        <v>315</v>
      </c>
    </row>
    <row r="155" spans="1:47" ht="13.5" hidden="1" outlineLevel="1" x14ac:dyDescent="0.15">
      <c r="A155" s="26">
        <v>40039</v>
      </c>
      <c r="B155" s="62" t="s">
        <v>197</v>
      </c>
      <c r="C155" s="16">
        <v>500</v>
      </c>
      <c r="D155" s="3">
        <v>25</v>
      </c>
      <c r="E155" s="3">
        <v>15</v>
      </c>
      <c r="F155" s="131" t="s">
        <v>200</v>
      </c>
      <c r="G155" s="104" t="s">
        <v>497</v>
      </c>
      <c r="H155" s="104" t="s">
        <v>498</v>
      </c>
      <c r="I155" s="21">
        <f t="shared" si="108"/>
        <v>17940</v>
      </c>
      <c r="J155" s="3">
        <v>21000</v>
      </c>
      <c r="K155" s="15"/>
      <c r="L155" s="15">
        <v>0.2</v>
      </c>
      <c r="M155" s="58"/>
      <c r="N155" s="58">
        <v>0.03</v>
      </c>
      <c r="O155" s="92">
        <f t="shared" si="109"/>
        <v>29.264214046822744</v>
      </c>
      <c r="P155" s="92" t="e">
        <f t="shared" si="110"/>
        <v>#REF!</v>
      </c>
      <c r="Q155" s="92" t="e">
        <f t="shared" si="111"/>
        <v>#REF!</v>
      </c>
      <c r="R155" s="92">
        <f t="shared" si="112"/>
        <v>0</v>
      </c>
      <c r="S155" s="92" t="e">
        <f t="shared" si="113"/>
        <v>#REF!</v>
      </c>
      <c r="T155" s="3" t="e">
        <f>#REF!</f>
        <v>#REF!</v>
      </c>
      <c r="U155" s="3" t="e">
        <f>#REF!*D155</f>
        <v>#REF!</v>
      </c>
      <c r="V155" s="3">
        <f t="shared" si="114"/>
        <v>30</v>
      </c>
      <c r="W155" s="37" t="e">
        <f t="shared" si="115"/>
        <v>#REF!</v>
      </c>
      <c r="X155" s="60" t="e">
        <f>#REF!</f>
        <v>#REF!</v>
      </c>
      <c r="Y155" s="37" t="e">
        <f t="shared" si="116"/>
        <v>#REF!</v>
      </c>
      <c r="Z155" s="16" t="e">
        <f t="shared" si="117"/>
        <v>#REF!</v>
      </c>
      <c r="AA155" s="36" t="e">
        <f t="shared" si="118"/>
        <v>#REF!</v>
      </c>
      <c r="AC155" s="16" t="e">
        <f t="shared" si="119"/>
        <v>#REF!</v>
      </c>
      <c r="AD155" s="3" t="e">
        <f t="shared" si="120"/>
        <v>#REF!</v>
      </c>
      <c r="AE155" s="97" t="e">
        <f t="shared" si="120"/>
        <v>#REF!</v>
      </c>
      <c r="AF155" s="97" t="e">
        <f t="shared" si="121"/>
        <v>#REF!</v>
      </c>
      <c r="AG155" s="3" t="e">
        <f t="shared" si="122"/>
        <v>#REF!</v>
      </c>
      <c r="AH155" s="16" t="e">
        <f t="shared" si="123"/>
        <v>#REF!</v>
      </c>
      <c r="AI155" s="16">
        <f t="shared" si="124"/>
        <v>500</v>
      </c>
      <c r="AK155" s="3">
        <f t="shared" si="125"/>
        <v>350</v>
      </c>
      <c r="AL155" s="19">
        <f t="shared" si="126"/>
        <v>350</v>
      </c>
    </row>
    <row r="156" spans="1:47" ht="13.5" hidden="1" outlineLevel="1" x14ac:dyDescent="0.15">
      <c r="A156" s="26">
        <v>40040</v>
      </c>
      <c r="B156" s="62" t="s">
        <v>198</v>
      </c>
      <c r="C156" s="16">
        <v>420</v>
      </c>
      <c r="D156" s="3">
        <v>20</v>
      </c>
      <c r="E156" s="3">
        <v>5</v>
      </c>
      <c r="F156" s="131" t="s">
        <v>200</v>
      </c>
      <c r="G156" s="104" t="s">
        <v>497</v>
      </c>
      <c r="H156" s="104" t="s">
        <v>498</v>
      </c>
      <c r="I156" s="21">
        <f t="shared" si="108"/>
        <v>17940</v>
      </c>
      <c r="J156" s="3">
        <v>21000</v>
      </c>
      <c r="K156" s="15"/>
      <c r="L156" s="15">
        <v>0.2</v>
      </c>
      <c r="M156" s="58"/>
      <c r="N156" s="58">
        <v>0.03</v>
      </c>
      <c r="O156" s="92">
        <f t="shared" si="109"/>
        <v>23.411371237458198</v>
      </c>
      <c r="P156" s="92" t="e">
        <f t="shared" si="110"/>
        <v>#REF!</v>
      </c>
      <c r="Q156" s="92" t="e">
        <f t="shared" si="111"/>
        <v>#REF!</v>
      </c>
      <c r="R156" s="92">
        <f t="shared" si="112"/>
        <v>0</v>
      </c>
      <c r="S156" s="92" t="e">
        <f t="shared" si="113"/>
        <v>#REF!</v>
      </c>
      <c r="T156" s="3" t="e">
        <f>#REF!</f>
        <v>#REF!</v>
      </c>
      <c r="U156" s="3" t="e">
        <f>#REF!*D156</f>
        <v>#REF!</v>
      </c>
      <c r="V156" s="3">
        <f t="shared" si="114"/>
        <v>25.2</v>
      </c>
      <c r="W156" s="37" t="e">
        <f t="shared" si="115"/>
        <v>#REF!</v>
      </c>
      <c r="X156" s="60" t="e">
        <f>#REF!</f>
        <v>#REF!</v>
      </c>
      <c r="Y156" s="37" t="e">
        <f t="shared" si="116"/>
        <v>#REF!</v>
      </c>
      <c r="Z156" s="16" t="e">
        <f t="shared" si="117"/>
        <v>#REF!</v>
      </c>
      <c r="AA156" s="36" t="e">
        <f t="shared" si="118"/>
        <v>#REF!</v>
      </c>
      <c r="AC156" s="16" t="e">
        <f t="shared" si="119"/>
        <v>#REF!</v>
      </c>
      <c r="AD156" s="3" t="e">
        <f t="shared" si="120"/>
        <v>#REF!</v>
      </c>
      <c r="AE156" s="97" t="e">
        <f t="shared" si="120"/>
        <v>#REF!</v>
      </c>
      <c r="AF156" s="97" t="e">
        <f t="shared" si="121"/>
        <v>#REF!</v>
      </c>
      <c r="AG156" s="3" t="e">
        <f t="shared" si="122"/>
        <v>#REF!</v>
      </c>
      <c r="AH156" s="16" t="e">
        <f t="shared" si="123"/>
        <v>#REF!</v>
      </c>
      <c r="AI156" s="16">
        <f t="shared" si="124"/>
        <v>420</v>
      </c>
      <c r="AK156" s="3">
        <f t="shared" si="125"/>
        <v>295</v>
      </c>
      <c r="AL156" s="19">
        <f t="shared" si="126"/>
        <v>294</v>
      </c>
    </row>
    <row r="157" spans="1:47" ht="13.5" hidden="1" outlineLevel="1" x14ac:dyDescent="0.15">
      <c r="A157" s="26">
        <v>40066</v>
      </c>
      <c r="B157" s="62" t="s">
        <v>298</v>
      </c>
      <c r="C157" s="16">
        <v>750</v>
      </c>
      <c r="D157" s="3">
        <v>15</v>
      </c>
      <c r="E157" s="3">
        <v>10</v>
      </c>
      <c r="F157" s="131" t="s">
        <v>200</v>
      </c>
      <c r="G157" s="104" t="s">
        <v>497</v>
      </c>
      <c r="H157" s="104" t="s">
        <v>498</v>
      </c>
      <c r="I157" s="21">
        <f t="shared" si="108"/>
        <v>17940</v>
      </c>
      <c r="J157" s="3">
        <v>21000</v>
      </c>
      <c r="K157" s="15"/>
      <c r="L157" s="15">
        <v>0.2</v>
      </c>
      <c r="M157" s="58"/>
      <c r="N157" s="58">
        <v>0.03</v>
      </c>
      <c r="O157" s="92">
        <f t="shared" si="109"/>
        <v>17.558528428093648</v>
      </c>
      <c r="P157" s="92" t="e">
        <f t="shared" si="110"/>
        <v>#REF!</v>
      </c>
      <c r="Q157" s="92" t="e">
        <f t="shared" si="111"/>
        <v>#REF!</v>
      </c>
      <c r="R157" s="92">
        <f t="shared" si="112"/>
        <v>0</v>
      </c>
      <c r="S157" s="92" t="e">
        <f t="shared" si="113"/>
        <v>#REF!</v>
      </c>
      <c r="T157" s="3" t="e">
        <f>#REF!</f>
        <v>#REF!</v>
      </c>
      <c r="U157" s="3" t="e">
        <f>#REF!*D157</f>
        <v>#REF!</v>
      </c>
      <c r="V157" s="3">
        <f t="shared" si="114"/>
        <v>45</v>
      </c>
      <c r="W157" s="37" t="e">
        <f t="shared" si="115"/>
        <v>#REF!</v>
      </c>
      <c r="X157" s="60" t="e">
        <f>#REF!</f>
        <v>#REF!</v>
      </c>
      <c r="Y157" s="37" t="e">
        <f t="shared" si="116"/>
        <v>#REF!</v>
      </c>
      <c r="Z157" s="16" t="e">
        <f t="shared" si="117"/>
        <v>#REF!</v>
      </c>
      <c r="AA157" s="36" t="e">
        <f t="shared" si="118"/>
        <v>#REF!</v>
      </c>
      <c r="AC157" s="16" t="e">
        <f t="shared" si="119"/>
        <v>#REF!</v>
      </c>
      <c r="AD157" s="3" t="e">
        <f t="shared" si="120"/>
        <v>#REF!</v>
      </c>
      <c r="AE157" s="97" t="e">
        <f t="shared" si="120"/>
        <v>#REF!</v>
      </c>
      <c r="AF157" s="97" t="e">
        <f t="shared" si="121"/>
        <v>#REF!</v>
      </c>
      <c r="AG157" s="3" t="e">
        <f t="shared" si="122"/>
        <v>#REF!</v>
      </c>
      <c r="AH157" s="16" t="e">
        <f t="shared" si="123"/>
        <v>#REF!</v>
      </c>
      <c r="AI157" s="16">
        <f t="shared" si="124"/>
        <v>750</v>
      </c>
      <c r="AK157" s="3">
        <f t="shared" si="125"/>
        <v>525</v>
      </c>
      <c r="AL157" s="19">
        <f t="shared" si="126"/>
        <v>525</v>
      </c>
    </row>
    <row r="158" spans="1:47" ht="13.5" hidden="1" outlineLevel="1" x14ac:dyDescent="0.15">
      <c r="A158" s="26">
        <v>40119</v>
      </c>
      <c r="B158" s="20" t="s">
        <v>546</v>
      </c>
      <c r="C158" s="16">
        <v>800</v>
      </c>
      <c r="D158" s="3">
        <v>20</v>
      </c>
      <c r="E158" s="3">
        <v>10</v>
      </c>
      <c r="F158" s="131" t="s">
        <v>200</v>
      </c>
      <c r="G158" s="104" t="s">
        <v>497</v>
      </c>
      <c r="H158" s="104" t="s">
        <v>498</v>
      </c>
      <c r="I158" s="21">
        <f t="shared" si="108"/>
        <v>17940</v>
      </c>
      <c r="J158" s="3">
        <v>21000</v>
      </c>
      <c r="K158" s="15"/>
      <c r="L158" s="15">
        <v>0.2</v>
      </c>
      <c r="M158" s="58"/>
      <c r="N158" s="58">
        <v>0.03</v>
      </c>
      <c r="O158" s="92">
        <f t="shared" si="109"/>
        <v>23.411371237458198</v>
      </c>
      <c r="P158" s="92" t="e">
        <f t="shared" si="110"/>
        <v>#REF!</v>
      </c>
      <c r="Q158" s="92" t="e">
        <f t="shared" si="111"/>
        <v>#REF!</v>
      </c>
      <c r="R158" s="92">
        <f t="shared" si="112"/>
        <v>0</v>
      </c>
      <c r="S158" s="92" t="e">
        <f t="shared" si="113"/>
        <v>#REF!</v>
      </c>
      <c r="T158" s="3" t="e">
        <f>#REF!</f>
        <v>#REF!</v>
      </c>
      <c r="U158" s="3" t="e">
        <f>#REF!*D158</f>
        <v>#REF!</v>
      </c>
      <c r="V158" s="3">
        <f t="shared" si="114"/>
        <v>48</v>
      </c>
      <c r="W158" s="37" t="e">
        <f t="shared" si="115"/>
        <v>#REF!</v>
      </c>
      <c r="X158" s="60" t="e">
        <f>#REF!</f>
        <v>#REF!</v>
      </c>
      <c r="Y158" s="37" t="e">
        <f t="shared" si="116"/>
        <v>#REF!</v>
      </c>
      <c r="Z158" s="16" t="e">
        <f t="shared" si="117"/>
        <v>#REF!</v>
      </c>
      <c r="AA158" s="36" t="e">
        <f t="shared" si="118"/>
        <v>#REF!</v>
      </c>
      <c r="AC158" s="16" t="e">
        <f t="shared" si="119"/>
        <v>#REF!</v>
      </c>
      <c r="AD158" s="3" t="e">
        <f t="shared" si="120"/>
        <v>#REF!</v>
      </c>
      <c r="AE158" s="97" t="e">
        <f t="shared" si="120"/>
        <v>#REF!</v>
      </c>
      <c r="AF158" s="97" t="e">
        <f t="shared" si="121"/>
        <v>#REF!</v>
      </c>
      <c r="AG158" s="3" t="e">
        <f t="shared" si="122"/>
        <v>#REF!</v>
      </c>
      <c r="AH158" s="16" t="e">
        <f t="shared" si="123"/>
        <v>#REF!</v>
      </c>
      <c r="AI158" s="16">
        <f t="shared" si="124"/>
        <v>800</v>
      </c>
      <c r="AK158" s="3">
        <f t="shared" si="125"/>
        <v>560</v>
      </c>
      <c r="AL158" s="19">
        <f t="shared" si="126"/>
        <v>560</v>
      </c>
    </row>
    <row r="159" spans="1:47" ht="13.5" hidden="1" outlineLevel="1" x14ac:dyDescent="0.15">
      <c r="A159" s="26">
        <v>40120</v>
      </c>
      <c r="B159" s="20" t="s">
        <v>547</v>
      </c>
      <c r="C159" s="16">
        <v>800</v>
      </c>
      <c r="D159" s="3">
        <v>20</v>
      </c>
      <c r="E159" s="3">
        <v>10</v>
      </c>
      <c r="F159" s="131" t="s">
        <v>200</v>
      </c>
      <c r="G159" s="104" t="s">
        <v>497</v>
      </c>
      <c r="H159" s="104" t="s">
        <v>498</v>
      </c>
      <c r="I159" s="21">
        <f t="shared" si="108"/>
        <v>17940</v>
      </c>
      <c r="J159" s="3">
        <v>21000</v>
      </c>
      <c r="K159" s="15"/>
      <c r="L159" s="15">
        <v>0.2</v>
      </c>
      <c r="M159" s="58"/>
      <c r="N159" s="58">
        <v>0.03</v>
      </c>
      <c r="O159" s="92">
        <f t="shared" si="109"/>
        <v>23.411371237458198</v>
      </c>
      <c r="P159" s="92" t="e">
        <f t="shared" si="110"/>
        <v>#REF!</v>
      </c>
      <c r="Q159" s="92" t="e">
        <f t="shared" si="111"/>
        <v>#REF!</v>
      </c>
      <c r="R159" s="92">
        <f t="shared" si="112"/>
        <v>0</v>
      </c>
      <c r="S159" s="92" t="e">
        <f t="shared" si="113"/>
        <v>#REF!</v>
      </c>
      <c r="T159" s="3" t="e">
        <f>#REF!</f>
        <v>#REF!</v>
      </c>
      <c r="U159" s="3" t="e">
        <f>#REF!*D159</f>
        <v>#REF!</v>
      </c>
      <c r="V159" s="3">
        <f t="shared" si="114"/>
        <v>48</v>
      </c>
      <c r="W159" s="37" t="e">
        <f t="shared" si="115"/>
        <v>#REF!</v>
      </c>
      <c r="X159" s="60" t="e">
        <f>#REF!</f>
        <v>#REF!</v>
      </c>
      <c r="Y159" s="37" t="e">
        <f t="shared" si="116"/>
        <v>#REF!</v>
      </c>
      <c r="Z159" s="16" t="e">
        <f t="shared" si="117"/>
        <v>#REF!</v>
      </c>
      <c r="AA159" s="36" t="e">
        <f t="shared" si="118"/>
        <v>#REF!</v>
      </c>
      <c r="AC159" s="16" t="e">
        <f t="shared" si="119"/>
        <v>#REF!</v>
      </c>
      <c r="AD159" s="3" t="e">
        <f t="shared" si="120"/>
        <v>#REF!</v>
      </c>
      <c r="AE159" s="97" t="e">
        <f t="shared" si="120"/>
        <v>#REF!</v>
      </c>
      <c r="AF159" s="97" t="e">
        <f t="shared" si="121"/>
        <v>#REF!</v>
      </c>
      <c r="AG159" s="3" t="e">
        <f t="shared" si="122"/>
        <v>#REF!</v>
      </c>
      <c r="AH159" s="16" t="e">
        <f t="shared" si="123"/>
        <v>#REF!</v>
      </c>
      <c r="AI159" s="16">
        <f t="shared" si="124"/>
        <v>800</v>
      </c>
      <c r="AK159" s="3">
        <f t="shared" si="125"/>
        <v>560</v>
      </c>
      <c r="AL159" s="19">
        <f t="shared" si="126"/>
        <v>560</v>
      </c>
    </row>
    <row r="160" spans="1:47" ht="13.5" hidden="1" outlineLevel="1" x14ac:dyDescent="0.15">
      <c r="A160" s="26">
        <v>40121</v>
      </c>
      <c r="B160" s="20" t="s">
        <v>548</v>
      </c>
      <c r="C160" s="16">
        <v>1000</v>
      </c>
      <c r="D160" s="3">
        <v>40</v>
      </c>
      <c r="E160" s="3">
        <v>10</v>
      </c>
      <c r="F160" s="131" t="s">
        <v>200</v>
      </c>
      <c r="G160" s="104" t="s">
        <v>497</v>
      </c>
      <c r="H160" s="104" t="s">
        <v>498</v>
      </c>
      <c r="I160" s="21">
        <f t="shared" si="108"/>
        <v>17940</v>
      </c>
      <c r="J160" s="3">
        <v>21000</v>
      </c>
      <c r="K160" s="15"/>
      <c r="L160" s="15">
        <v>0.2</v>
      </c>
      <c r="M160" s="58"/>
      <c r="N160" s="58">
        <v>0.03</v>
      </c>
      <c r="O160" s="92">
        <f t="shared" si="109"/>
        <v>46.822742474916396</v>
      </c>
      <c r="P160" s="92" t="e">
        <f t="shared" si="110"/>
        <v>#REF!</v>
      </c>
      <c r="Q160" s="92" t="e">
        <f t="shared" si="111"/>
        <v>#REF!</v>
      </c>
      <c r="R160" s="92">
        <f t="shared" si="112"/>
        <v>0</v>
      </c>
      <c r="S160" s="92" t="e">
        <f t="shared" si="113"/>
        <v>#REF!</v>
      </c>
      <c r="T160" s="3" t="e">
        <f>#REF!</f>
        <v>#REF!</v>
      </c>
      <c r="U160" s="3" t="e">
        <f>#REF!*D160</f>
        <v>#REF!</v>
      </c>
      <c r="V160" s="3">
        <f t="shared" si="114"/>
        <v>60</v>
      </c>
      <c r="W160" s="37" t="e">
        <f t="shared" si="115"/>
        <v>#REF!</v>
      </c>
      <c r="X160" s="60" t="e">
        <f>#REF!</f>
        <v>#REF!</v>
      </c>
      <c r="Y160" s="37" t="e">
        <f t="shared" si="116"/>
        <v>#REF!</v>
      </c>
      <c r="Z160" s="16" t="e">
        <f t="shared" si="117"/>
        <v>#REF!</v>
      </c>
      <c r="AA160" s="36" t="e">
        <f t="shared" si="118"/>
        <v>#REF!</v>
      </c>
      <c r="AC160" s="16" t="e">
        <f t="shared" si="119"/>
        <v>#REF!</v>
      </c>
      <c r="AD160" s="3" t="e">
        <f t="shared" si="120"/>
        <v>#REF!</v>
      </c>
      <c r="AE160" s="97" t="e">
        <f t="shared" si="120"/>
        <v>#REF!</v>
      </c>
      <c r="AF160" s="97" t="e">
        <f t="shared" si="121"/>
        <v>#REF!</v>
      </c>
      <c r="AG160" s="3" t="e">
        <f t="shared" si="122"/>
        <v>#REF!</v>
      </c>
      <c r="AH160" s="16" t="e">
        <f t="shared" si="123"/>
        <v>#REF!</v>
      </c>
      <c r="AI160" s="16">
        <f t="shared" si="124"/>
        <v>1000</v>
      </c>
      <c r="AK160" s="3">
        <f t="shared" si="125"/>
        <v>700</v>
      </c>
      <c r="AL160" s="19">
        <f t="shared" si="126"/>
        <v>700</v>
      </c>
    </row>
    <row r="161" spans="1:47" ht="13.5" hidden="1" outlineLevel="1" x14ac:dyDescent="0.15">
      <c r="A161" s="26">
        <v>40122</v>
      </c>
      <c r="B161" s="20" t="s">
        <v>549</v>
      </c>
      <c r="C161" s="16">
        <v>800</v>
      </c>
      <c r="D161" s="3">
        <v>20</v>
      </c>
      <c r="E161" s="3">
        <v>10</v>
      </c>
      <c r="F161" s="131" t="s">
        <v>200</v>
      </c>
      <c r="G161" s="104" t="s">
        <v>497</v>
      </c>
      <c r="H161" s="104" t="s">
        <v>498</v>
      </c>
      <c r="I161" s="21">
        <f t="shared" si="108"/>
        <v>17940</v>
      </c>
      <c r="J161" s="3">
        <v>21000</v>
      </c>
      <c r="K161" s="15"/>
      <c r="L161" s="15">
        <v>0.2</v>
      </c>
      <c r="M161" s="58"/>
      <c r="N161" s="58">
        <v>0.03</v>
      </c>
      <c r="O161" s="92">
        <f t="shared" si="109"/>
        <v>23.411371237458198</v>
      </c>
      <c r="P161" s="92" t="e">
        <f t="shared" si="110"/>
        <v>#REF!</v>
      </c>
      <c r="Q161" s="92" t="e">
        <f t="shared" si="111"/>
        <v>#REF!</v>
      </c>
      <c r="R161" s="92">
        <f t="shared" si="112"/>
        <v>0</v>
      </c>
      <c r="S161" s="92" t="e">
        <f t="shared" si="113"/>
        <v>#REF!</v>
      </c>
      <c r="T161" s="3" t="e">
        <f>#REF!</f>
        <v>#REF!</v>
      </c>
      <c r="U161" s="3" t="e">
        <f>#REF!*D161</f>
        <v>#REF!</v>
      </c>
      <c r="V161" s="3">
        <f t="shared" si="114"/>
        <v>48</v>
      </c>
      <c r="W161" s="37" t="e">
        <f t="shared" si="115"/>
        <v>#REF!</v>
      </c>
      <c r="X161" s="60" t="e">
        <f>#REF!</f>
        <v>#REF!</v>
      </c>
      <c r="Y161" s="37" t="e">
        <f t="shared" si="116"/>
        <v>#REF!</v>
      </c>
      <c r="Z161" s="16" t="e">
        <f t="shared" si="117"/>
        <v>#REF!</v>
      </c>
      <c r="AA161" s="36" t="e">
        <f t="shared" si="118"/>
        <v>#REF!</v>
      </c>
      <c r="AC161" s="16" t="e">
        <f t="shared" si="119"/>
        <v>#REF!</v>
      </c>
      <c r="AD161" s="3" t="e">
        <f t="shared" si="120"/>
        <v>#REF!</v>
      </c>
      <c r="AE161" s="97" t="e">
        <f t="shared" si="120"/>
        <v>#REF!</v>
      </c>
      <c r="AF161" s="97" t="e">
        <f t="shared" si="121"/>
        <v>#REF!</v>
      </c>
      <c r="AG161" s="3" t="e">
        <f t="shared" si="122"/>
        <v>#REF!</v>
      </c>
      <c r="AH161" s="16" t="e">
        <f t="shared" si="123"/>
        <v>#REF!</v>
      </c>
      <c r="AI161" s="16">
        <f t="shared" si="124"/>
        <v>800</v>
      </c>
      <c r="AK161" s="3">
        <f t="shared" si="125"/>
        <v>560</v>
      </c>
      <c r="AL161" s="19">
        <f t="shared" si="126"/>
        <v>560</v>
      </c>
    </row>
    <row r="162" spans="1:47" ht="13.5" hidden="1" outlineLevel="1" x14ac:dyDescent="0.15">
      <c r="A162" s="26">
        <v>40123</v>
      </c>
      <c r="B162" s="20" t="s">
        <v>550</v>
      </c>
      <c r="C162" s="16">
        <v>350</v>
      </c>
      <c r="D162" s="3">
        <v>20</v>
      </c>
      <c r="E162" s="3">
        <v>10</v>
      </c>
      <c r="F162" s="131" t="s">
        <v>200</v>
      </c>
      <c r="G162" s="104" t="s">
        <v>497</v>
      </c>
      <c r="H162" s="104" t="s">
        <v>498</v>
      </c>
      <c r="I162" s="21">
        <f t="shared" si="108"/>
        <v>17940</v>
      </c>
      <c r="J162" s="3">
        <v>21000</v>
      </c>
      <c r="K162" s="15"/>
      <c r="L162" s="15">
        <v>0.2</v>
      </c>
      <c r="M162" s="58"/>
      <c r="N162" s="58">
        <v>0.03</v>
      </c>
      <c r="O162" s="92">
        <f t="shared" si="109"/>
        <v>23.411371237458198</v>
      </c>
      <c r="P162" s="92" t="e">
        <f t="shared" si="110"/>
        <v>#REF!</v>
      </c>
      <c r="Q162" s="92" t="e">
        <f t="shared" si="111"/>
        <v>#REF!</v>
      </c>
      <c r="R162" s="92">
        <f t="shared" si="112"/>
        <v>0</v>
      </c>
      <c r="S162" s="92" t="e">
        <f t="shared" si="113"/>
        <v>#REF!</v>
      </c>
      <c r="T162" s="3" t="e">
        <f>#REF!</f>
        <v>#REF!</v>
      </c>
      <c r="U162" s="3" t="e">
        <f>#REF!*D162</f>
        <v>#REF!</v>
      </c>
      <c r="V162" s="3">
        <f t="shared" si="114"/>
        <v>21</v>
      </c>
      <c r="W162" s="37" t="e">
        <f t="shared" si="115"/>
        <v>#REF!</v>
      </c>
      <c r="X162" s="60" t="e">
        <f>#REF!</f>
        <v>#REF!</v>
      </c>
      <c r="Y162" s="37" t="e">
        <f t="shared" si="116"/>
        <v>#REF!</v>
      </c>
      <c r="Z162" s="16" t="e">
        <f t="shared" si="117"/>
        <v>#REF!</v>
      </c>
      <c r="AA162" s="36" t="e">
        <f t="shared" si="118"/>
        <v>#REF!</v>
      </c>
      <c r="AC162" s="16" t="e">
        <f t="shared" si="119"/>
        <v>#REF!</v>
      </c>
      <c r="AD162" s="3" t="e">
        <f t="shared" si="120"/>
        <v>#REF!</v>
      </c>
      <c r="AE162" s="97" t="e">
        <f t="shared" si="120"/>
        <v>#REF!</v>
      </c>
      <c r="AF162" s="97" t="e">
        <f t="shared" si="121"/>
        <v>#REF!</v>
      </c>
      <c r="AG162" s="3" t="e">
        <f t="shared" si="122"/>
        <v>#REF!</v>
      </c>
      <c r="AH162" s="16" t="e">
        <f t="shared" si="123"/>
        <v>#REF!</v>
      </c>
      <c r="AI162" s="16">
        <f t="shared" si="124"/>
        <v>350</v>
      </c>
      <c r="AK162" s="3">
        <f t="shared" si="125"/>
        <v>245</v>
      </c>
      <c r="AL162" s="19">
        <f t="shared" si="126"/>
        <v>244.99999999999997</v>
      </c>
    </row>
    <row r="163" spans="1:47" ht="13.5" hidden="1" outlineLevel="1" x14ac:dyDescent="0.15">
      <c r="A163" s="26">
        <v>40124</v>
      </c>
      <c r="B163" s="20" t="s">
        <v>551</v>
      </c>
      <c r="C163" s="16">
        <v>600</v>
      </c>
      <c r="D163" s="3">
        <v>20</v>
      </c>
      <c r="E163" s="3">
        <v>10</v>
      </c>
      <c r="F163" s="131" t="s">
        <v>200</v>
      </c>
      <c r="G163" s="104" t="s">
        <v>497</v>
      </c>
      <c r="H163" s="104" t="s">
        <v>498</v>
      </c>
      <c r="I163" s="21">
        <f t="shared" si="108"/>
        <v>17940</v>
      </c>
      <c r="J163" s="3">
        <v>21000</v>
      </c>
      <c r="K163" s="15"/>
      <c r="L163" s="15">
        <v>0.2</v>
      </c>
      <c r="M163" s="58"/>
      <c r="N163" s="58">
        <v>0.03</v>
      </c>
      <c r="O163" s="92">
        <f t="shared" si="109"/>
        <v>23.411371237458198</v>
      </c>
      <c r="P163" s="92" t="e">
        <f t="shared" si="110"/>
        <v>#REF!</v>
      </c>
      <c r="Q163" s="92" t="e">
        <f t="shared" si="111"/>
        <v>#REF!</v>
      </c>
      <c r="R163" s="92">
        <f t="shared" si="112"/>
        <v>0</v>
      </c>
      <c r="S163" s="92" t="e">
        <f t="shared" si="113"/>
        <v>#REF!</v>
      </c>
      <c r="T163" s="3" t="e">
        <f>#REF!</f>
        <v>#REF!</v>
      </c>
      <c r="U163" s="3" t="e">
        <f>#REF!*D163</f>
        <v>#REF!</v>
      </c>
      <c r="V163" s="3">
        <f t="shared" si="114"/>
        <v>36</v>
      </c>
      <c r="W163" s="37" t="e">
        <f t="shared" si="115"/>
        <v>#REF!</v>
      </c>
      <c r="X163" s="60" t="e">
        <f>#REF!</f>
        <v>#REF!</v>
      </c>
      <c r="Y163" s="37" t="e">
        <f t="shared" si="116"/>
        <v>#REF!</v>
      </c>
      <c r="Z163" s="16" t="e">
        <f t="shared" si="117"/>
        <v>#REF!</v>
      </c>
      <c r="AA163" s="36" t="e">
        <f t="shared" si="118"/>
        <v>#REF!</v>
      </c>
      <c r="AC163" s="16" t="e">
        <f t="shared" si="119"/>
        <v>#REF!</v>
      </c>
      <c r="AD163" s="3" t="e">
        <f t="shared" si="120"/>
        <v>#REF!</v>
      </c>
      <c r="AE163" s="97" t="e">
        <f t="shared" si="120"/>
        <v>#REF!</v>
      </c>
      <c r="AF163" s="97" t="e">
        <f t="shared" si="121"/>
        <v>#REF!</v>
      </c>
      <c r="AG163" s="3" t="e">
        <f t="shared" si="122"/>
        <v>#REF!</v>
      </c>
      <c r="AH163" s="16" t="e">
        <f t="shared" si="123"/>
        <v>#REF!</v>
      </c>
      <c r="AI163" s="16">
        <f t="shared" si="124"/>
        <v>600</v>
      </c>
      <c r="AK163" s="3">
        <f t="shared" si="125"/>
        <v>420</v>
      </c>
      <c r="AL163" s="19">
        <f t="shared" si="126"/>
        <v>420</v>
      </c>
    </row>
    <row r="164" spans="1:47" ht="13.5" hidden="1" outlineLevel="1" x14ac:dyDescent="0.15">
      <c r="A164" s="26">
        <v>40125</v>
      </c>
      <c r="B164" s="20" t="s">
        <v>784</v>
      </c>
      <c r="C164" s="16">
        <v>1000</v>
      </c>
      <c r="D164" s="3">
        <v>20</v>
      </c>
      <c r="E164" s="3">
        <v>10</v>
      </c>
      <c r="F164" s="131" t="s">
        <v>200</v>
      </c>
      <c r="G164" s="104" t="s">
        <v>497</v>
      </c>
      <c r="H164" s="104" t="s">
        <v>498</v>
      </c>
      <c r="I164" s="21">
        <f t="shared" si="108"/>
        <v>17940</v>
      </c>
      <c r="J164" s="3">
        <v>21000</v>
      </c>
      <c r="K164" s="15"/>
      <c r="L164" s="15">
        <v>0.2</v>
      </c>
      <c r="M164" s="58"/>
      <c r="N164" s="58">
        <v>0.03</v>
      </c>
      <c r="O164" s="92">
        <f t="shared" si="109"/>
        <v>23.411371237458198</v>
      </c>
      <c r="P164" s="92" t="e">
        <f t="shared" si="110"/>
        <v>#REF!</v>
      </c>
      <c r="Q164" s="92" t="e">
        <f t="shared" si="111"/>
        <v>#REF!</v>
      </c>
      <c r="R164" s="92">
        <f t="shared" si="112"/>
        <v>0</v>
      </c>
      <c r="S164" s="92" t="e">
        <f t="shared" si="113"/>
        <v>#REF!</v>
      </c>
      <c r="T164" s="3" t="e">
        <f>#REF!</f>
        <v>#REF!</v>
      </c>
      <c r="U164" s="3" t="e">
        <f>#REF!*D164</f>
        <v>#REF!</v>
      </c>
      <c r="V164" s="3">
        <f t="shared" si="114"/>
        <v>60</v>
      </c>
      <c r="W164" s="37" t="e">
        <f t="shared" si="115"/>
        <v>#REF!</v>
      </c>
      <c r="X164" s="60" t="e">
        <f>#REF!</f>
        <v>#REF!</v>
      </c>
      <c r="Y164" s="37" t="e">
        <f t="shared" si="116"/>
        <v>#REF!</v>
      </c>
      <c r="Z164" s="16" t="e">
        <f t="shared" si="117"/>
        <v>#REF!</v>
      </c>
      <c r="AA164" s="36" t="e">
        <f t="shared" si="118"/>
        <v>#REF!</v>
      </c>
      <c r="AC164" s="16" t="e">
        <f t="shared" si="119"/>
        <v>#REF!</v>
      </c>
      <c r="AD164" s="3" t="e">
        <f t="shared" si="120"/>
        <v>#REF!</v>
      </c>
      <c r="AE164" s="97" t="e">
        <f t="shared" si="120"/>
        <v>#REF!</v>
      </c>
      <c r="AF164" s="97" t="e">
        <f t="shared" si="121"/>
        <v>#REF!</v>
      </c>
      <c r="AG164" s="3" t="e">
        <f t="shared" si="122"/>
        <v>#REF!</v>
      </c>
      <c r="AH164" s="16" t="e">
        <f t="shared" si="123"/>
        <v>#REF!</v>
      </c>
      <c r="AI164" s="16">
        <f t="shared" si="124"/>
        <v>1000</v>
      </c>
      <c r="AK164" s="3">
        <f t="shared" si="125"/>
        <v>700</v>
      </c>
      <c r="AL164" s="19">
        <f t="shared" si="126"/>
        <v>700</v>
      </c>
    </row>
    <row r="165" spans="1:47" ht="13.5" hidden="1" outlineLevel="1" x14ac:dyDescent="0.15">
      <c r="A165" s="26">
        <v>40126</v>
      </c>
      <c r="B165" s="20" t="s">
        <v>552</v>
      </c>
      <c r="C165" s="16">
        <v>1500</v>
      </c>
      <c r="D165" s="3">
        <v>40</v>
      </c>
      <c r="E165" s="3">
        <v>10</v>
      </c>
      <c r="F165" s="131" t="s">
        <v>200</v>
      </c>
      <c r="G165" s="104" t="s">
        <v>497</v>
      </c>
      <c r="H165" s="104" t="s">
        <v>498</v>
      </c>
      <c r="I165" s="21">
        <f t="shared" si="108"/>
        <v>17940</v>
      </c>
      <c r="J165" s="3">
        <v>21000</v>
      </c>
      <c r="K165" s="15"/>
      <c r="L165" s="15">
        <v>0.2</v>
      </c>
      <c r="M165" s="58"/>
      <c r="N165" s="58">
        <v>0.03</v>
      </c>
      <c r="O165" s="92">
        <f t="shared" si="109"/>
        <v>46.822742474916396</v>
      </c>
      <c r="P165" s="92" t="e">
        <f t="shared" si="110"/>
        <v>#REF!</v>
      </c>
      <c r="Q165" s="92" t="e">
        <f t="shared" si="111"/>
        <v>#REF!</v>
      </c>
      <c r="R165" s="92">
        <f t="shared" si="112"/>
        <v>0</v>
      </c>
      <c r="S165" s="92" t="e">
        <f t="shared" si="113"/>
        <v>#REF!</v>
      </c>
      <c r="T165" s="3" t="e">
        <f>#REF!</f>
        <v>#REF!</v>
      </c>
      <c r="U165" s="3" t="e">
        <f>#REF!*D165</f>
        <v>#REF!</v>
      </c>
      <c r="V165" s="3">
        <f t="shared" si="114"/>
        <v>90</v>
      </c>
      <c r="W165" s="37" t="e">
        <f t="shared" si="115"/>
        <v>#REF!</v>
      </c>
      <c r="X165" s="60" t="e">
        <f>#REF!</f>
        <v>#REF!</v>
      </c>
      <c r="Y165" s="37" t="e">
        <f t="shared" si="116"/>
        <v>#REF!</v>
      </c>
      <c r="Z165" s="16" t="e">
        <f t="shared" si="117"/>
        <v>#REF!</v>
      </c>
      <c r="AA165" s="36" t="e">
        <f t="shared" si="118"/>
        <v>#REF!</v>
      </c>
      <c r="AC165" s="16" t="e">
        <f t="shared" si="119"/>
        <v>#REF!</v>
      </c>
      <c r="AD165" s="3" t="e">
        <f t="shared" si="120"/>
        <v>#REF!</v>
      </c>
      <c r="AE165" s="97" t="e">
        <f t="shared" si="120"/>
        <v>#REF!</v>
      </c>
      <c r="AF165" s="97" t="e">
        <f t="shared" si="121"/>
        <v>#REF!</v>
      </c>
      <c r="AG165" s="3" t="e">
        <f t="shared" si="122"/>
        <v>#REF!</v>
      </c>
      <c r="AH165" s="16" t="e">
        <f t="shared" si="123"/>
        <v>#REF!</v>
      </c>
      <c r="AI165" s="16">
        <f t="shared" si="124"/>
        <v>1500</v>
      </c>
      <c r="AK165" s="3">
        <f t="shared" si="125"/>
        <v>1050</v>
      </c>
      <c r="AL165" s="19">
        <f t="shared" si="126"/>
        <v>1050</v>
      </c>
    </row>
    <row r="166" spans="1:47" ht="13.5" hidden="1" outlineLevel="1" x14ac:dyDescent="0.15">
      <c r="A166" s="26">
        <v>40127</v>
      </c>
      <c r="B166" s="20" t="s">
        <v>553</v>
      </c>
      <c r="C166" s="16">
        <v>5000</v>
      </c>
      <c r="D166" s="3">
        <v>30</v>
      </c>
      <c r="E166" s="3">
        <v>10</v>
      </c>
      <c r="F166" s="131" t="s">
        <v>200</v>
      </c>
      <c r="G166" s="104" t="s">
        <v>497</v>
      </c>
      <c r="H166" s="104" t="s">
        <v>498</v>
      </c>
      <c r="I166" s="21">
        <f t="shared" si="108"/>
        <v>17940</v>
      </c>
      <c r="J166" s="3">
        <v>21000</v>
      </c>
      <c r="K166" s="15"/>
      <c r="L166" s="15">
        <v>0.2</v>
      </c>
      <c r="M166" s="58"/>
      <c r="N166" s="58">
        <v>0.03</v>
      </c>
      <c r="O166" s="92">
        <f t="shared" si="109"/>
        <v>35.117056856187297</v>
      </c>
      <c r="P166" s="92" t="e">
        <f t="shared" si="110"/>
        <v>#REF!</v>
      </c>
      <c r="Q166" s="92" t="e">
        <f t="shared" si="111"/>
        <v>#REF!</v>
      </c>
      <c r="R166" s="92">
        <f t="shared" si="112"/>
        <v>0</v>
      </c>
      <c r="S166" s="92" t="e">
        <f t="shared" si="113"/>
        <v>#REF!</v>
      </c>
      <c r="T166" s="3" t="e">
        <f>#REF!</f>
        <v>#REF!</v>
      </c>
      <c r="U166" s="3" t="e">
        <f>#REF!*D166</f>
        <v>#REF!</v>
      </c>
      <c r="V166" s="3">
        <f t="shared" si="114"/>
        <v>300</v>
      </c>
      <c r="W166" s="37" t="e">
        <f t="shared" si="115"/>
        <v>#REF!</v>
      </c>
      <c r="X166" s="60" t="e">
        <f>#REF!</f>
        <v>#REF!</v>
      </c>
      <c r="Y166" s="37" t="e">
        <f t="shared" si="116"/>
        <v>#REF!</v>
      </c>
      <c r="Z166" s="16" t="e">
        <f t="shared" si="117"/>
        <v>#REF!</v>
      </c>
      <c r="AA166" s="36" t="e">
        <f t="shared" si="118"/>
        <v>#REF!</v>
      </c>
      <c r="AC166" s="16" t="e">
        <f t="shared" si="119"/>
        <v>#REF!</v>
      </c>
      <c r="AD166" s="3" t="e">
        <f t="shared" si="120"/>
        <v>#REF!</v>
      </c>
      <c r="AE166" s="97" t="e">
        <f t="shared" si="120"/>
        <v>#REF!</v>
      </c>
      <c r="AF166" s="97" t="e">
        <f t="shared" si="121"/>
        <v>#REF!</v>
      </c>
      <c r="AG166" s="3" t="e">
        <f t="shared" si="122"/>
        <v>#REF!</v>
      </c>
      <c r="AH166" s="16" t="e">
        <f t="shared" si="123"/>
        <v>#REF!</v>
      </c>
      <c r="AI166" s="16">
        <f t="shared" si="124"/>
        <v>5000</v>
      </c>
      <c r="AK166" s="3">
        <f t="shared" si="125"/>
        <v>3500</v>
      </c>
      <c r="AL166" s="19">
        <f t="shared" si="126"/>
        <v>3500</v>
      </c>
    </row>
    <row r="167" spans="1:47" ht="13.5" hidden="1" outlineLevel="1" x14ac:dyDescent="0.15">
      <c r="A167" s="26">
        <v>40128</v>
      </c>
      <c r="B167" s="20" t="s">
        <v>554</v>
      </c>
      <c r="C167" s="16">
        <v>8000</v>
      </c>
      <c r="D167" s="3">
        <v>30</v>
      </c>
      <c r="E167" s="3">
        <v>10</v>
      </c>
      <c r="F167" s="131" t="s">
        <v>200</v>
      </c>
      <c r="G167" s="104" t="s">
        <v>497</v>
      </c>
      <c r="H167" s="104" t="s">
        <v>498</v>
      </c>
      <c r="I167" s="21">
        <f t="shared" si="108"/>
        <v>17940</v>
      </c>
      <c r="J167" s="3">
        <v>21000</v>
      </c>
      <c r="K167" s="15"/>
      <c r="L167" s="15">
        <v>0.2</v>
      </c>
      <c r="M167" s="58"/>
      <c r="N167" s="58">
        <v>0.03</v>
      </c>
      <c r="O167" s="92">
        <f t="shared" si="109"/>
        <v>35.117056856187297</v>
      </c>
      <c r="P167" s="92" t="e">
        <f t="shared" si="110"/>
        <v>#REF!</v>
      </c>
      <c r="Q167" s="92" t="e">
        <f t="shared" si="111"/>
        <v>#REF!</v>
      </c>
      <c r="R167" s="92">
        <f t="shared" si="112"/>
        <v>0</v>
      </c>
      <c r="S167" s="92" t="e">
        <f t="shared" si="113"/>
        <v>#REF!</v>
      </c>
      <c r="T167" s="3" t="e">
        <f>#REF!</f>
        <v>#REF!</v>
      </c>
      <c r="U167" s="3" t="e">
        <f>#REF!*D167</f>
        <v>#REF!</v>
      </c>
      <c r="V167" s="3">
        <f t="shared" si="114"/>
        <v>480</v>
      </c>
      <c r="W167" s="37" t="e">
        <f t="shared" si="115"/>
        <v>#REF!</v>
      </c>
      <c r="X167" s="60" t="e">
        <f>#REF!</f>
        <v>#REF!</v>
      </c>
      <c r="Y167" s="37" t="e">
        <f t="shared" si="116"/>
        <v>#REF!</v>
      </c>
      <c r="Z167" s="16" t="e">
        <f t="shared" si="117"/>
        <v>#REF!</v>
      </c>
      <c r="AA167" s="36" t="e">
        <f t="shared" si="118"/>
        <v>#REF!</v>
      </c>
      <c r="AC167" s="16" t="e">
        <f t="shared" si="119"/>
        <v>#REF!</v>
      </c>
      <c r="AD167" s="3" t="e">
        <f t="shared" si="120"/>
        <v>#REF!</v>
      </c>
      <c r="AE167" s="97" t="e">
        <f t="shared" si="120"/>
        <v>#REF!</v>
      </c>
      <c r="AF167" s="97" t="e">
        <f t="shared" si="121"/>
        <v>#REF!</v>
      </c>
      <c r="AG167" s="3" t="e">
        <f t="shared" si="122"/>
        <v>#REF!</v>
      </c>
      <c r="AH167" s="16" t="e">
        <f t="shared" si="123"/>
        <v>#REF!</v>
      </c>
      <c r="AI167" s="16">
        <f t="shared" si="124"/>
        <v>8000</v>
      </c>
      <c r="AK167" s="3">
        <f t="shared" si="125"/>
        <v>5600</v>
      </c>
      <c r="AL167" s="19">
        <f t="shared" si="126"/>
        <v>5600</v>
      </c>
    </row>
    <row r="168" spans="1:47" ht="25.5" hidden="1" outlineLevel="1" x14ac:dyDescent="0.15">
      <c r="A168" s="26">
        <v>40133</v>
      </c>
      <c r="B168" s="20" t="s">
        <v>875</v>
      </c>
      <c r="C168" s="16">
        <v>500</v>
      </c>
      <c r="D168" s="3">
        <v>10</v>
      </c>
      <c r="E168" s="3">
        <v>10</v>
      </c>
      <c r="F168" s="131" t="s">
        <v>200</v>
      </c>
      <c r="G168" s="104" t="s">
        <v>497</v>
      </c>
      <c r="H168" s="104" t="s">
        <v>498</v>
      </c>
      <c r="I168" s="21">
        <f t="shared" si="108"/>
        <v>17940</v>
      </c>
      <c r="J168" s="3">
        <v>21000</v>
      </c>
      <c r="K168" s="15"/>
      <c r="L168" s="15">
        <v>0.2</v>
      </c>
      <c r="M168" s="58"/>
      <c r="N168" s="58">
        <v>0.03</v>
      </c>
      <c r="O168" s="92">
        <f t="shared" si="109"/>
        <v>11.705685618729099</v>
      </c>
      <c r="P168" s="92" t="e">
        <f t="shared" si="110"/>
        <v>#REF!</v>
      </c>
      <c r="Q168" s="92" t="e">
        <f t="shared" si="111"/>
        <v>#REF!</v>
      </c>
      <c r="R168" s="92">
        <f t="shared" si="112"/>
        <v>0</v>
      </c>
      <c r="S168" s="92" t="e">
        <f t="shared" si="113"/>
        <v>#REF!</v>
      </c>
      <c r="T168" s="3" t="e">
        <f>#REF!</f>
        <v>#REF!</v>
      </c>
      <c r="U168" s="3" t="e">
        <f>#REF!*D168</f>
        <v>#REF!</v>
      </c>
      <c r="V168" s="3">
        <f t="shared" si="114"/>
        <v>30</v>
      </c>
      <c r="W168" s="37" t="e">
        <f t="shared" si="115"/>
        <v>#REF!</v>
      </c>
      <c r="X168" s="60" t="e">
        <f>#REF!</f>
        <v>#REF!</v>
      </c>
      <c r="Y168" s="37" t="e">
        <f t="shared" si="116"/>
        <v>#REF!</v>
      </c>
      <c r="Z168" s="16" t="e">
        <f t="shared" si="117"/>
        <v>#REF!</v>
      </c>
      <c r="AA168" s="36" t="e">
        <f t="shared" si="118"/>
        <v>#REF!</v>
      </c>
      <c r="AC168" s="16" t="e">
        <f t="shared" si="119"/>
        <v>#REF!</v>
      </c>
      <c r="AD168" s="3" t="e">
        <f t="shared" ref="AD168:AE169" si="127">T168</f>
        <v>#REF!</v>
      </c>
      <c r="AE168" s="97" t="e">
        <f t="shared" si="127"/>
        <v>#REF!</v>
      </c>
      <c r="AF168" s="97" t="e">
        <f t="shared" si="121"/>
        <v>#REF!</v>
      </c>
      <c r="AG168" s="3" t="e">
        <f t="shared" si="122"/>
        <v>#REF!</v>
      </c>
      <c r="AH168" s="16" t="e">
        <f t="shared" si="123"/>
        <v>#REF!</v>
      </c>
      <c r="AI168" s="16">
        <f t="shared" si="124"/>
        <v>500</v>
      </c>
      <c r="AK168" s="3">
        <f t="shared" si="125"/>
        <v>350</v>
      </c>
      <c r="AL168" s="19">
        <f t="shared" si="126"/>
        <v>350</v>
      </c>
      <c r="AM168" s="46" t="s">
        <v>876</v>
      </c>
    </row>
    <row r="169" spans="1:47" ht="25.5" hidden="1" outlineLevel="1" x14ac:dyDescent="0.15">
      <c r="A169" s="26">
        <v>40134</v>
      </c>
      <c r="B169" s="20" t="s">
        <v>877</v>
      </c>
      <c r="C169" s="16">
        <v>400</v>
      </c>
      <c r="D169" s="3">
        <v>10</v>
      </c>
      <c r="E169" s="3">
        <v>10</v>
      </c>
      <c r="F169" s="131" t="s">
        <v>200</v>
      </c>
      <c r="G169" s="104" t="s">
        <v>497</v>
      </c>
      <c r="H169" s="104" t="s">
        <v>498</v>
      </c>
      <c r="I169" s="21">
        <f t="shared" si="108"/>
        <v>17940</v>
      </c>
      <c r="J169" s="3">
        <v>21000</v>
      </c>
      <c r="K169" s="15"/>
      <c r="L169" s="15">
        <v>0.2</v>
      </c>
      <c r="M169" s="58"/>
      <c r="N169" s="58">
        <v>0.03</v>
      </c>
      <c r="O169" s="92">
        <f t="shared" si="109"/>
        <v>11.705685618729099</v>
      </c>
      <c r="P169" s="92" t="e">
        <f t="shared" si="110"/>
        <v>#REF!</v>
      </c>
      <c r="Q169" s="92" t="e">
        <f t="shared" si="111"/>
        <v>#REF!</v>
      </c>
      <c r="R169" s="92">
        <f t="shared" si="112"/>
        <v>0</v>
      </c>
      <c r="S169" s="92" t="e">
        <f t="shared" si="113"/>
        <v>#REF!</v>
      </c>
      <c r="T169" s="3" t="e">
        <f>#REF!</f>
        <v>#REF!</v>
      </c>
      <c r="U169" s="3" t="e">
        <f>#REF!*D169</f>
        <v>#REF!</v>
      </c>
      <c r="V169" s="3">
        <f t="shared" si="114"/>
        <v>24</v>
      </c>
      <c r="W169" s="37" t="e">
        <f t="shared" si="115"/>
        <v>#REF!</v>
      </c>
      <c r="X169" s="60" t="e">
        <f>#REF!</f>
        <v>#REF!</v>
      </c>
      <c r="Y169" s="37" t="e">
        <f t="shared" si="116"/>
        <v>#REF!</v>
      </c>
      <c r="Z169" s="16" t="e">
        <f t="shared" si="117"/>
        <v>#REF!</v>
      </c>
      <c r="AA169" s="36" t="e">
        <f t="shared" si="118"/>
        <v>#REF!</v>
      </c>
      <c r="AC169" s="16" t="e">
        <f t="shared" si="119"/>
        <v>#REF!</v>
      </c>
      <c r="AD169" s="3" t="e">
        <f t="shared" si="127"/>
        <v>#REF!</v>
      </c>
      <c r="AE169" s="97" t="e">
        <f t="shared" si="127"/>
        <v>#REF!</v>
      </c>
      <c r="AF169" s="97" t="e">
        <f t="shared" si="121"/>
        <v>#REF!</v>
      </c>
      <c r="AG169" s="3" t="e">
        <f t="shared" si="122"/>
        <v>#REF!</v>
      </c>
      <c r="AH169" s="16" t="e">
        <f t="shared" si="123"/>
        <v>#REF!</v>
      </c>
      <c r="AI169" s="16">
        <f t="shared" si="124"/>
        <v>400</v>
      </c>
      <c r="AK169" s="3">
        <f t="shared" si="125"/>
        <v>280</v>
      </c>
      <c r="AL169" s="19">
        <f t="shared" si="126"/>
        <v>280</v>
      </c>
      <c r="AM169" s="46" t="s">
        <v>876</v>
      </c>
    </row>
    <row r="170" spans="1:47" s="12" customFormat="1" ht="13.5" hidden="1" outlineLevel="1" x14ac:dyDescent="0.15">
      <c r="A170" s="25"/>
      <c r="B170" s="56" t="s">
        <v>110</v>
      </c>
      <c r="C170" s="193"/>
      <c r="D170" s="56"/>
      <c r="E170" s="56"/>
      <c r="F170" s="128"/>
      <c r="G170" s="137"/>
      <c r="H170" s="138"/>
      <c r="I170" s="5"/>
      <c r="J170" s="57"/>
      <c r="K170" s="65"/>
      <c r="L170" s="65"/>
      <c r="M170" s="64"/>
      <c r="N170" s="64"/>
      <c r="O170" s="8"/>
      <c r="P170" s="8"/>
      <c r="Q170" s="8"/>
      <c r="R170" s="8"/>
      <c r="S170" s="8"/>
      <c r="T170" s="6"/>
      <c r="U170" s="6"/>
      <c r="V170" s="6"/>
      <c r="W170" s="5"/>
      <c r="X170" s="5"/>
      <c r="Y170" s="5"/>
      <c r="Z170" s="5"/>
      <c r="AA170" s="10"/>
      <c r="AB170" s="11"/>
      <c r="AC170" s="193"/>
      <c r="AD170" s="57"/>
      <c r="AE170" s="96"/>
      <c r="AF170" s="96"/>
      <c r="AG170" s="57"/>
      <c r="AH170" s="193"/>
      <c r="AI170" s="193"/>
      <c r="AK170" s="57"/>
      <c r="AL170" s="19"/>
      <c r="AM170" s="180"/>
      <c r="AN170" s="180"/>
      <c r="AO170" s="182"/>
      <c r="AQ170" s="177"/>
      <c r="AR170" s="185"/>
      <c r="AT170" s="177"/>
      <c r="AU170" s="185"/>
    </row>
    <row r="171" spans="1:47" ht="13.5" hidden="1" outlineLevel="1" x14ac:dyDescent="0.15">
      <c r="A171" s="26">
        <v>4015</v>
      </c>
      <c r="B171" s="20" t="s">
        <v>24</v>
      </c>
      <c r="C171" s="16">
        <v>400</v>
      </c>
      <c r="D171" s="3">
        <v>20</v>
      </c>
      <c r="E171" s="3">
        <v>10</v>
      </c>
      <c r="F171" s="131" t="s">
        <v>200</v>
      </c>
      <c r="G171" s="104" t="s">
        <v>497</v>
      </c>
      <c r="H171" s="104" t="s">
        <v>498</v>
      </c>
      <c r="I171" s="21">
        <f t="shared" ref="I171:I206" si="128">((247*12)+(52*7)+(52*5))*60/12</f>
        <v>17940</v>
      </c>
      <c r="J171" s="3">
        <v>21000</v>
      </c>
      <c r="K171" s="15"/>
      <c r="L171" s="15">
        <v>0.2</v>
      </c>
      <c r="M171" s="58"/>
      <c r="N171" s="58">
        <v>0.03</v>
      </c>
      <c r="O171" s="92">
        <f t="shared" ref="O171:O206" si="129">J171/I171*D171</f>
        <v>23.411371237458198</v>
      </c>
      <c r="P171" s="92" t="e">
        <f t="shared" ref="P171:P206" si="130">(C171-T171-U171)*K171</f>
        <v>#REF!</v>
      </c>
      <c r="Q171" s="92" t="e">
        <f t="shared" ref="Q171:Q206" si="131">(C171-T171-U171)*L171</f>
        <v>#REF!</v>
      </c>
      <c r="R171" s="92">
        <f t="shared" ref="R171:R206" si="132">(C171*M171)</f>
        <v>0</v>
      </c>
      <c r="S171" s="92" t="e">
        <f t="shared" ref="S171:S206" si="133">(C171-T171-U171)*N171</f>
        <v>#REF!</v>
      </c>
      <c r="T171" s="3" t="e">
        <f>#REF!</f>
        <v>#REF!</v>
      </c>
      <c r="U171" s="3" t="e">
        <f>#REF!*D171</f>
        <v>#REF!</v>
      </c>
      <c r="V171" s="3">
        <f t="shared" ref="V171:V206" si="134">C171*0.06</f>
        <v>24</v>
      </c>
      <c r="W171" s="37" t="e">
        <f t="shared" ref="W171:W206" si="135">SUM(O171:V171)</f>
        <v>#REF!</v>
      </c>
      <c r="X171" s="60" t="e">
        <f>#REF!</f>
        <v>#REF!</v>
      </c>
      <c r="Y171" s="37" t="e">
        <f t="shared" ref="Y171:Y206" si="136">O171*X171</f>
        <v>#REF!</v>
      </c>
      <c r="Z171" s="16" t="e">
        <f t="shared" ref="Z171:Z206" si="137">W171+Y171</f>
        <v>#REF!</v>
      </c>
      <c r="AA171" s="36" t="e">
        <f t="shared" ref="AA171:AA206" si="138">(C171-Z171)/Z171</f>
        <v>#REF!</v>
      </c>
      <c r="AC171" s="16" t="e">
        <f t="shared" ref="AC171:AC206" si="139">AD171+AE171+AF171</f>
        <v>#REF!</v>
      </c>
      <c r="AD171" s="3" t="e">
        <f t="shared" ref="AD171:AE205" si="140">T171</f>
        <v>#REF!</v>
      </c>
      <c r="AE171" s="97" t="e">
        <f t="shared" si="140"/>
        <v>#REF!</v>
      </c>
      <c r="AF171" s="97" t="e">
        <f t="shared" ref="AF171:AF206" si="141">(C171-Z171)*0.15</f>
        <v>#REF!</v>
      </c>
      <c r="AG171" s="3" t="e">
        <f t="shared" ref="AG171:AG206" si="142">AE171+AF171</f>
        <v>#REF!</v>
      </c>
      <c r="AH171" s="16" t="e">
        <f t="shared" ref="AH171:AH206" si="143">AI171-AC171</f>
        <v>#REF!</v>
      </c>
      <c r="AI171" s="16">
        <f t="shared" ref="AI171:AI206" si="144">C171</f>
        <v>400</v>
      </c>
      <c r="AK171" s="3">
        <f t="shared" ref="AK171:AK206" si="145">CEILING(AL171,5)</f>
        <v>280</v>
      </c>
      <c r="AL171" s="19">
        <f t="shared" ref="AL171:AL206" si="146">C171*0.7</f>
        <v>280</v>
      </c>
    </row>
    <row r="172" spans="1:47" ht="13.5" hidden="1" outlineLevel="1" x14ac:dyDescent="0.15">
      <c r="A172" s="26">
        <v>4016</v>
      </c>
      <c r="B172" s="20" t="s">
        <v>25</v>
      </c>
      <c r="C172" s="16">
        <v>500</v>
      </c>
      <c r="D172" s="3">
        <v>20</v>
      </c>
      <c r="E172" s="3">
        <v>15</v>
      </c>
      <c r="F172" s="131" t="s">
        <v>200</v>
      </c>
      <c r="G172" s="104" t="s">
        <v>497</v>
      </c>
      <c r="H172" s="104" t="s">
        <v>498</v>
      </c>
      <c r="I172" s="21">
        <f t="shared" si="128"/>
        <v>17940</v>
      </c>
      <c r="J172" s="3">
        <v>21000</v>
      </c>
      <c r="K172" s="15"/>
      <c r="L172" s="15">
        <v>0.2</v>
      </c>
      <c r="M172" s="58"/>
      <c r="N172" s="58">
        <v>0.03</v>
      </c>
      <c r="O172" s="92">
        <f t="shared" si="129"/>
        <v>23.411371237458198</v>
      </c>
      <c r="P172" s="92" t="e">
        <f t="shared" si="130"/>
        <v>#REF!</v>
      </c>
      <c r="Q172" s="92" t="e">
        <f t="shared" si="131"/>
        <v>#REF!</v>
      </c>
      <c r="R172" s="92">
        <f t="shared" si="132"/>
        <v>0</v>
      </c>
      <c r="S172" s="92" t="e">
        <f t="shared" si="133"/>
        <v>#REF!</v>
      </c>
      <c r="T172" s="3" t="e">
        <f>#REF!</f>
        <v>#REF!</v>
      </c>
      <c r="U172" s="3" t="e">
        <f>#REF!*D172</f>
        <v>#REF!</v>
      </c>
      <c r="V172" s="3">
        <f t="shared" si="134"/>
        <v>30</v>
      </c>
      <c r="W172" s="37" t="e">
        <f t="shared" si="135"/>
        <v>#REF!</v>
      </c>
      <c r="X172" s="60" t="e">
        <f>#REF!</f>
        <v>#REF!</v>
      </c>
      <c r="Y172" s="37" t="e">
        <f t="shared" si="136"/>
        <v>#REF!</v>
      </c>
      <c r="Z172" s="16" t="e">
        <f t="shared" si="137"/>
        <v>#REF!</v>
      </c>
      <c r="AA172" s="36" t="e">
        <f t="shared" si="138"/>
        <v>#REF!</v>
      </c>
      <c r="AC172" s="16" t="e">
        <f t="shared" si="139"/>
        <v>#REF!</v>
      </c>
      <c r="AD172" s="3" t="e">
        <f t="shared" si="140"/>
        <v>#REF!</v>
      </c>
      <c r="AE172" s="97" t="e">
        <f t="shared" si="140"/>
        <v>#REF!</v>
      </c>
      <c r="AF172" s="97" t="e">
        <f t="shared" si="141"/>
        <v>#REF!</v>
      </c>
      <c r="AG172" s="3" t="e">
        <f t="shared" si="142"/>
        <v>#REF!</v>
      </c>
      <c r="AH172" s="16" t="e">
        <f t="shared" si="143"/>
        <v>#REF!</v>
      </c>
      <c r="AI172" s="16">
        <f t="shared" si="144"/>
        <v>500</v>
      </c>
      <c r="AK172" s="3">
        <f t="shared" si="145"/>
        <v>350</v>
      </c>
      <c r="AL172" s="19">
        <f t="shared" si="146"/>
        <v>350</v>
      </c>
    </row>
    <row r="173" spans="1:47" ht="13.5" hidden="1" outlineLevel="1" x14ac:dyDescent="0.15">
      <c r="A173" s="26">
        <v>4017</v>
      </c>
      <c r="B173" s="20" t="s">
        <v>781</v>
      </c>
      <c r="C173" s="16">
        <v>1600</v>
      </c>
      <c r="D173" s="3">
        <v>20</v>
      </c>
      <c r="E173" s="3">
        <v>15</v>
      </c>
      <c r="F173" s="131" t="s">
        <v>200</v>
      </c>
      <c r="G173" s="104" t="s">
        <v>497</v>
      </c>
      <c r="H173" s="104" t="s">
        <v>498</v>
      </c>
      <c r="I173" s="21">
        <f t="shared" si="128"/>
        <v>17940</v>
      </c>
      <c r="J173" s="3">
        <v>21000</v>
      </c>
      <c r="K173" s="15"/>
      <c r="L173" s="15">
        <v>0.2</v>
      </c>
      <c r="M173" s="58"/>
      <c r="N173" s="58">
        <v>0.03</v>
      </c>
      <c r="O173" s="92">
        <f t="shared" si="129"/>
        <v>23.411371237458198</v>
      </c>
      <c r="P173" s="92" t="e">
        <f t="shared" si="130"/>
        <v>#REF!</v>
      </c>
      <c r="Q173" s="92" t="e">
        <f t="shared" si="131"/>
        <v>#REF!</v>
      </c>
      <c r="R173" s="92">
        <f t="shared" si="132"/>
        <v>0</v>
      </c>
      <c r="S173" s="92" t="e">
        <f t="shared" si="133"/>
        <v>#REF!</v>
      </c>
      <c r="T173" s="3" t="e">
        <f>#REF!</f>
        <v>#REF!</v>
      </c>
      <c r="U173" s="3" t="e">
        <f>#REF!*D173</f>
        <v>#REF!</v>
      </c>
      <c r="V173" s="3">
        <f t="shared" si="134"/>
        <v>96</v>
      </c>
      <c r="W173" s="37" t="e">
        <f t="shared" si="135"/>
        <v>#REF!</v>
      </c>
      <c r="X173" s="60" t="e">
        <f>#REF!</f>
        <v>#REF!</v>
      </c>
      <c r="Y173" s="37" t="e">
        <f t="shared" si="136"/>
        <v>#REF!</v>
      </c>
      <c r="Z173" s="16" t="e">
        <f t="shared" si="137"/>
        <v>#REF!</v>
      </c>
      <c r="AA173" s="36" t="e">
        <f t="shared" si="138"/>
        <v>#REF!</v>
      </c>
      <c r="AC173" s="16" t="e">
        <f t="shared" si="139"/>
        <v>#REF!</v>
      </c>
      <c r="AD173" s="3" t="e">
        <f t="shared" si="140"/>
        <v>#REF!</v>
      </c>
      <c r="AE173" s="97" t="e">
        <f t="shared" si="140"/>
        <v>#REF!</v>
      </c>
      <c r="AF173" s="97" t="e">
        <f t="shared" si="141"/>
        <v>#REF!</v>
      </c>
      <c r="AG173" s="3" t="e">
        <f t="shared" si="142"/>
        <v>#REF!</v>
      </c>
      <c r="AH173" s="16" t="e">
        <f t="shared" si="143"/>
        <v>#REF!</v>
      </c>
      <c r="AI173" s="16">
        <f t="shared" si="144"/>
        <v>1600</v>
      </c>
      <c r="AK173" s="3">
        <f t="shared" si="145"/>
        <v>1120</v>
      </c>
      <c r="AL173" s="19">
        <f t="shared" si="146"/>
        <v>1120</v>
      </c>
    </row>
    <row r="174" spans="1:47" ht="25.5" hidden="1" outlineLevel="1" x14ac:dyDescent="0.15">
      <c r="A174" s="26">
        <v>4018</v>
      </c>
      <c r="B174" s="20" t="s">
        <v>300</v>
      </c>
      <c r="C174" s="16">
        <v>580</v>
      </c>
      <c r="D174" s="3">
        <v>20</v>
      </c>
      <c r="E174" s="3">
        <v>15</v>
      </c>
      <c r="F174" s="131" t="s">
        <v>200</v>
      </c>
      <c r="G174" s="104" t="s">
        <v>497</v>
      </c>
      <c r="H174" s="104" t="s">
        <v>498</v>
      </c>
      <c r="I174" s="21">
        <f t="shared" si="128"/>
        <v>17940</v>
      </c>
      <c r="J174" s="3">
        <v>21000</v>
      </c>
      <c r="K174" s="15"/>
      <c r="L174" s="15">
        <v>0.2</v>
      </c>
      <c r="M174" s="58"/>
      <c r="N174" s="58">
        <v>0.03</v>
      </c>
      <c r="O174" s="92">
        <f t="shared" si="129"/>
        <v>23.411371237458198</v>
      </c>
      <c r="P174" s="92" t="e">
        <f t="shared" si="130"/>
        <v>#REF!</v>
      </c>
      <c r="Q174" s="92" t="e">
        <f t="shared" si="131"/>
        <v>#REF!</v>
      </c>
      <c r="R174" s="92">
        <f t="shared" si="132"/>
        <v>0</v>
      </c>
      <c r="S174" s="92" t="e">
        <f t="shared" si="133"/>
        <v>#REF!</v>
      </c>
      <c r="T174" s="3" t="e">
        <f>#REF!</f>
        <v>#REF!</v>
      </c>
      <c r="U174" s="3" t="e">
        <f>#REF!*D174</f>
        <v>#REF!</v>
      </c>
      <c r="V174" s="3">
        <f t="shared" si="134"/>
        <v>34.799999999999997</v>
      </c>
      <c r="W174" s="37" t="e">
        <f t="shared" si="135"/>
        <v>#REF!</v>
      </c>
      <c r="X174" s="60" t="e">
        <f>#REF!</f>
        <v>#REF!</v>
      </c>
      <c r="Y174" s="37" t="e">
        <f t="shared" si="136"/>
        <v>#REF!</v>
      </c>
      <c r="Z174" s="16" t="e">
        <f t="shared" si="137"/>
        <v>#REF!</v>
      </c>
      <c r="AA174" s="36" t="e">
        <f t="shared" si="138"/>
        <v>#REF!</v>
      </c>
      <c r="AC174" s="16" t="e">
        <f t="shared" si="139"/>
        <v>#REF!</v>
      </c>
      <c r="AD174" s="3" t="e">
        <f t="shared" si="140"/>
        <v>#REF!</v>
      </c>
      <c r="AE174" s="97" t="e">
        <f t="shared" si="140"/>
        <v>#REF!</v>
      </c>
      <c r="AF174" s="97" t="e">
        <f t="shared" si="141"/>
        <v>#REF!</v>
      </c>
      <c r="AG174" s="3" t="e">
        <f t="shared" si="142"/>
        <v>#REF!</v>
      </c>
      <c r="AH174" s="16" t="e">
        <f t="shared" si="143"/>
        <v>#REF!</v>
      </c>
      <c r="AI174" s="16">
        <f t="shared" si="144"/>
        <v>580</v>
      </c>
      <c r="AK174" s="3">
        <f t="shared" si="145"/>
        <v>410</v>
      </c>
      <c r="AL174" s="19">
        <f t="shared" si="146"/>
        <v>406</v>
      </c>
    </row>
    <row r="175" spans="1:47" ht="13.5" hidden="1" outlineLevel="1" x14ac:dyDescent="0.15">
      <c r="A175" s="26">
        <v>4020</v>
      </c>
      <c r="B175" s="20" t="s">
        <v>782</v>
      </c>
      <c r="C175" s="16">
        <v>2000</v>
      </c>
      <c r="D175" s="3">
        <v>20</v>
      </c>
      <c r="E175" s="3">
        <v>15</v>
      </c>
      <c r="F175" s="131" t="s">
        <v>200</v>
      </c>
      <c r="G175" s="104" t="s">
        <v>497</v>
      </c>
      <c r="H175" s="104" t="s">
        <v>498</v>
      </c>
      <c r="I175" s="21">
        <f t="shared" si="128"/>
        <v>17940</v>
      </c>
      <c r="J175" s="3">
        <v>21000</v>
      </c>
      <c r="K175" s="15"/>
      <c r="L175" s="15">
        <v>0.2</v>
      </c>
      <c r="M175" s="58"/>
      <c r="N175" s="58">
        <v>0.03</v>
      </c>
      <c r="O175" s="92">
        <f t="shared" si="129"/>
        <v>23.411371237458198</v>
      </c>
      <c r="P175" s="92" t="e">
        <f t="shared" si="130"/>
        <v>#REF!</v>
      </c>
      <c r="Q175" s="92" t="e">
        <f t="shared" si="131"/>
        <v>#REF!</v>
      </c>
      <c r="R175" s="92">
        <f t="shared" si="132"/>
        <v>0</v>
      </c>
      <c r="S175" s="92" t="e">
        <f t="shared" si="133"/>
        <v>#REF!</v>
      </c>
      <c r="T175" s="3" t="e">
        <f>#REF!</f>
        <v>#REF!</v>
      </c>
      <c r="U175" s="3" t="e">
        <f>#REF!*D175</f>
        <v>#REF!</v>
      </c>
      <c r="V175" s="3">
        <f t="shared" si="134"/>
        <v>120</v>
      </c>
      <c r="W175" s="37" t="e">
        <f t="shared" si="135"/>
        <v>#REF!</v>
      </c>
      <c r="X175" s="60" t="e">
        <f>#REF!</f>
        <v>#REF!</v>
      </c>
      <c r="Y175" s="37" t="e">
        <f t="shared" si="136"/>
        <v>#REF!</v>
      </c>
      <c r="Z175" s="16" t="e">
        <f t="shared" si="137"/>
        <v>#REF!</v>
      </c>
      <c r="AA175" s="36" t="e">
        <f t="shared" si="138"/>
        <v>#REF!</v>
      </c>
      <c r="AC175" s="16" t="e">
        <f t="shared" si="139"/>
        <v>#REF!</v>
      </c>
      <c r="AD175" s="3" t="e">
        <f t="shared" si="140"/>
        <v>#REF!</v>
      </c>
      <c r="AE175" s="97" t="e">
        <f t="shared" si="140"/>
        <v>#REF!</v>
      </c>
      <c r="AF175" s="97" t="e">
        <f t="shared" si="141"/>
        <v>#REF!</v>
      </c>
      <c r="AG175" s="3" t="e">
        <f t="shared" si="142"/>
        <v>#REF!</v>
      </c>
      <c r="AH175" s="16" t="e">
        <f t="shared" si="143"/>
        <v>#REF!</v>
      </c>
      <c r="AI175" s="16">
        <f t="shared" si="144"/>
        <v>2000</v>
      </c>
      <c r="AK175" s="3">
        <f t="shared" si="145"/>
        <v>1400</v>
      </c>
      <c r="AL175" s="19">
        <f t="shared" si="146"/>
        <v>1400</v>
      </c>
    </row>
    <row r="176" spans="1:47" ht="13.5" hidden="1" outlineLevel="1" x14ac:dyDescent="0.15">
      <c r="A176" s="26">
        <v>40041</v>
      </c>
      <c r="B176" s="62" t="s">
        <v>193</v>
      </c>
      <c r="C176" s="16">
        <v>400</v>
      </c>
      <c r="D176" s="3">
        <v>20</v>
      </c>
      <c r="E176" s="3">
        <v>5</v>
      </c>
      <c r="F176" s="131" t="s">
        <v>200</v>
      </c>
      <c r="G176" s="104" t="s">
        <v>497</v>
      </c>
      <c r="H176" s="104" t="s">
        <v>498</v>
      </c>
      <c r="I176" s="21">
        <f t="shared" si="128"/>
        <v>17940</v>
      </c>
      <c r="J176" s="3">
        <v>21000</v>
      </c>
      <c r="K176" s="15"/>
      <c r="L176" s="15">
        <v>0.2</v>
      </c>
      <c r="M176" s="58"/>
      <c r="N176" s="58">
        <v>0.03</v>
      </c>
      <c r="O176" s="92">
        <f t="shared" si="129"/>
        <v>23.411371237458198</v>
      </c>
      <c r="P176" s="92" t="e">
        <f t="shared" si="130"/>
        <v>#REF!</v>
      </c>
      <c r="Q176" s="92" t="e">
        <f t="shared" si="131"/>
        <v>#REF!</v>
      </c>
      <c r="R176" s="92">
        <f t="shared" si="132"/>
        <v>0</v>
      </c>
      <c r="S176" s="92" t="e">
        <f t="shared" si="133"/>
        <v>#REF!</v>
      </c>
      <c r="T176" s="3" t="e">
        <f>#REF!</f>
        <v>#REF!</v>
      </c>
      <c r="U176" s="3" t="e">
        <f>#REF!*D176</f>
        <v>#REF!</v>
      </c>
      <c r="V176" s="3">
        <f t="shared" si="134"/>
        <v>24</v>
      </c>
      <c r="W176" s="37" t="e">
        <f t="shared" si="135"/>
        <v>#REF!</v>
      </c>
      <c r="X176" s="60" t="e">
        <f>#REF!</f>
        <v>#REF!</v>
      </c>
      <c r="Y176" s="37" t="e">
        <f t="shared" si="136"/>
        <v>#REF!</v>
      </c>
      <c r="Z176" s="16" t="e">
        <f t="shared" si="137"/>
        <v>#REF!</v>
      </c>
      <c r="AA176" s="36" t="e">
        <f t="shared" si="138"/>
        <v>#REF!</v>
      </c>
      <c r="AC176" s="16" t="e">
        <f t="shared" si="139"/>
        <v>#REF!</v>
      </c>
      <c r="AD176" s="3" t="e">
        <f t="shared" si="140"/>
        <v>#REF!</v>
      </c>
      <c r="AE176" s="97" t="e">
        <f t="shared" si="140"/>
        <v>#REF!</v>
      </c>
      <c r="AF176" s="97" t="e">
        <f t="shared" si="141"/>
        <v>#REF!</v>
      </c>
      <c r="AG176" s="3" t="e">
        <f t="shared" si="142"/>
        <v>#REF!</v>
      </c>
      <c r="AH176" s="16" t="e">
        <f t="shared" si="143"/>
        <v>#REF!</v>
      </c>
      <c r="AI176" s="16">
        <f t="shared" si="144"/>
        <v>400</v>
      </c>
      <c r="AK176" s="3">
        <f t="shared" si="145"/>
        <v>280</v>
      </c>
      <c r="AL176" s="19">
        <f t="shared" si="146"/>
        <v>280</v>
      </c>
    </row>
    <row r="177" spans="1:38" ht="13.5" hidden="1" outlineLevel="1" x14ac:dyDescent="0.15">
      <c r="A177" s="26">
        <v>40042</v>
      </c>
      <c r="B177" s="62" t="s">
        <v>194</v>
      </c>
      <c r="C177" s="16">
        <v>3000</v>
      </c>
      <c r="D177" s="3">
        <v>20</v>
      </c>
      <c r="E177" s="3">
        <v>10</v>
      </c>
      <c r="F177" s="131" t="s">
        <v>200</v>
      </c>
      <c r="G177" s="104" t="s">
        <v>497</v>
      </c>
      <c r="H177" s="104" t="s">
        <v>498</v>
      </c>
      <c r="I177" s="21">
        <f t="shared" si="128"/>
        <v>17940</v>
      </c>
      <c r="J177" s="3">
        <v>21000</v>
      </c>
      <c r="K177" s="15"/>
      <c r="L177" s="15">
        <v>0.2</v>
      </c>
      <c r="M177" s="58"/>
      <c r="N177" s="58">
        <v>0.03</v>
      </c>
      <c r="O177" s="92">
        <f t="shared" si="129"/>
        <v>23.411371237458198</v>
      </c>
      <c r="P177" s="92" t="e">
        <f t="shared" si="130"/>
        <v>#REF!</v>
      </c>
      <c r="Q177" s="92" t="e">
        <f t="shared" si="131"/>
        <v>#REF!</v>
      </c>
      <c r="R177" s="92">
        <f t="shared" si="132"/>
        <v>0</v>
      </c>
      <c r="S177" s="92" t="e">
        <f t="shared" si="133"/>
        <v>#REF!</v>
      </c>
      <c r="T177" s="3" t="e">
        <f>#REF!</f>
        <v>#REF!</v>
      </c>
      <c r="U177" s="3" t="e">
        <f>#REF!*D177</f>
        <v>#REF!</v>
      </c>
      <c r="V177" s="3">
        <f t="shared" si="134"/>
        <v>180</v>
      </c>
      <c r="W177" s="37" t="e">
        <f t="shared" si="135"/>
        <v>#REF!</v>
      </c>
      <c r="X177" s="60" t="e">
        <f>#REF!</f>
        <v>#REF!</v>
      </c>
      <c r="Y177" s="37" t="e">
        <f t="shared" si="136"/>
        <v>#REF!</v>
      </c>
      <c r="Z177" s="16" t="e">
        <f t="shared" si="137"/>
        <v>#REF!</v>
      </c>
      <c r="AA177" s="36" t="e">
        <f t="shared" si="138"/>
        <v>#REF!</v>
      </c>
      <c r="AC177" s="16" t="e">
        <f t="shared" si="139"/>
        <v>#REF!</v>
      </c>
      <c r="AD177" s="3" t="e">
        <f t="shared" si="140"/>
        <v>#REF!</v>
      </c>
      <c r="AE177" s="97" t="e">
        <f t="shared" si="140"/>
        <v>#REF!</v>
      </c>
      <c r="AF177" s="97" t="e">
        <f t="shared" si="141"/>
        <v>#REF!</v>
      </c>
      <c r="AG177" s="3" t="e">
        <f t="shared" si="142"/>
        <v>#REF!</v>
      </c>
      <c r="AH177" s="16" t="e">
        <f t="shared" si="143"/>
        <v>#REF!</v>
      </c>
      <c r="AI177" s="16">
        <f t="shared" si="144"/>
        <v>3000</v>
      </c>
      <c r="AK177" s="3">
        <f t="shared" si="145"/>
        <v>2100</v>
      </c>
      <c r="AL177" s="19">
        <f t="shared" si="146"/>
        <v>2100</v>
      </c>
    </row>
    <row r="178" spans="1:38" ht="13.5" hidden="1" outlineLevel="1" x14ac:dyDescent="0.15">
      <c r="A178" s="26">
        <v>40043</v>
      </c>
      <c r="B178" s="62" t="s">
        <v>196</v>
      </c>
      <c r="C178" s="16">
        <v>230</v>
      </c>
      <c r="D178" s="3">
        <v>10</v>
      </c>
      <c r="E178" s="3">
        <v>5</v>
      </c>
      <c r="F178" s="131" t="s">
        <v>200</v>
      </c>
      <c r="G178" s="104" t="s">
        <v>497</v>
      </c>
      <c r="H178" s="104" t="s">
        <v>498</v>
      </c>
      <c r="I178" s="21">
        <f t="shared" si="128"/>
        <v>17940</v>
      </c>
      <c r="J178" s="3">
        <v>21000</v>
      </c>
      <c r="K178" s="15"/>
      <c r="L178" s="15">
        <v>0.2</v>
      </c>
      <c r="M178" s="58"/>
      <c r="N178" s="58">
        <v>0.03</v>
      </c>
      <c r="O178" s="92">
        <f t="shared" si="129"/>
        <v>11.705685618729099</v>
      </c>
      <c r="P178" s="92" t="e">
        <f t="shared" si="130"/>
        <v>#REF!</v>
      </c>
      <c r="Q178" s="92" t="e">
        <f t="shared" si="131"/>
        <v>#REF!</v>
      </c>
      <c r="R178" s="92">
        <f t="shared" si="132"/>
        <v>0</v>
      </c>
      <c r="S178" s="92" t="e">
        <f t="shared" si="133"/>
        <v>#REF!</v>
      </c>
      <c r="T178" s="3" t="e">
        <f>#REF!</f>
        <v>#REF!</v>
      </c>
      <c r="U178" s="3" t="e">
        <f>#REF!*D178</f>
        <v>#REF!</v>
      </c>
      <c r="V178" s="3">
        <f t="shared" si="134"/>
        <v>13.799999999999999</v>
      </c>
      <c r="W178" s="37" t="e">
        <f t="shared" si="135"/>
        <v>#REF!</v>
      </c>
      <c r="X178" s="60" t="e">
        <f>#REF!</f>
        <v>#REF!</v>
      </c>
      <c r="Y178" s="37" t="e">
        <f t="shared" si="136"/>
        <v>#REF!</v>
      </c>
      <c r="Z178" s="16" t="e">
        <f t="shared" si="137"/>
        <v>#REF!</v>
      </c>
      <c r="AA178" s="36" t="e">
        <f t="shared" si="138"/>
        <v>#REF!</v>
      </c>
      <c r="AC178" s="16" t="e">
        <f t="shared" si="139"/>
        <v>#REF!</v>
      </c>
      <c r="AD178" s="3" t="e">
        <f t="shared" si="140"/>
        <v>#REF!</v>
      </c>
      <c r="AE178" s="97" t="e">
        <f t="shared" si="140"/>
        <v>#REF!</v>
      </c>
      <c r="AF178" s="97" t="e">
        <f t="shared" si="141"/>
        <v>#REF!</v>
      </c>
      <c r="AG178" s="3" t="e">
        <f t="shared" si="142"/>
        <v>#REF!</v>
      </c>
      <c r="AH178" s="16" t="e">
        <f t="shared" si="143"/>
        <v>#REF!</v>
      </c>
      <c r="AI178" s="16">
        <f t="shared" si="144"/>
        <v>230</v>
      </c>
      <c r="AK178" s="3">
        <f t="shared" si="145"/>
        <v>165</v>
      </c>
      <c r="AL178" s="19">
        <f t="shared" si="146"/>
        <v>161</v>
      </c>
    </row>
    <row r="179" spans="1:38" ht="13.5" hidden="1" outlineLevel="1" x14ac:dyDescent="0.15">
      <c r="A179" s="26">
        <v>40058</v>
      </c>
      <c r="B179" s="62" t="s">
        <v>231</v>
      </c>
      <c r="C179" s="16">
        <v>400</v>
      </c>
      <c r="D179" s="3">
        <v>10</v>
      </c>
      <c r="E179" s="3">
        <v>10</v>
      </c>
      <c r="F179" s="131" t="s">
        <v>200</v>
      </c>
      <c r="G179" s="104" t="s">
        <v>497</v>
      </c>
      <c r="H179" s="104" t="s">
        <v>498</v>
      </c>
      <c r="I179" s="21">
        <f t="shared" si="128"/>
        <v>17940</v>
      </c>
      <c r="J179" s="3">
        <v>21000</v>
      </c>
      <c r="K179" s="15"/>
      <c r="L179" s="15">
        <v>0.2</v>
      </c>
      <c r="M179" s="58"/>
      <c r="N179" s="58">
        <v>0.03</v>
      </c>
      <c r="O179" s="92">
        <f t="shared" si="129"/>
        <v>11.705685618729099</v>
      </c>
      <c r="P179" s="92" t="e">
        <f t="shared" si="130"/>
        <v>#REF!</v>
      </c>
      <c r="Q179" s="92" t="e">
        <f t="shared" si="131"/>
        <v>#REF!</v>
      </c>
      <c r="R179" s="92">
        <f t="shared" si="132"/>
        <v>0</v>
      </c>
      <c r="S179" s="92" t="e">
        <f t="shared" si="133"/>
        <v>#REF!</v>
      </c>
      <c r="T179" s="3" t="e">
        <f>#REF!</f>
        <v>#REF!</v>
      </c>
      <c r="U179" s="3" t="e">
        <f>#REF!*D179</f>
        <v>#REF!</v>
      </c>
      <c r="V179" s="3">
        <f t="shared" si="134"/>
        <v>24</v>
      </c>
      <c r="W179" s="37" t="e">
        <f t="shared" si="135"/>
        <v>#REF!</v>
      </c>
      <c r="X179" s="60" t="e">
        <f>#REF!</f>
        <v>#REF!</v>
      </c>
      <c r="Y179" s="37" t="e">
        <f t="shared" si="136"/>
        <v>#REF!</v>
      </c>
      <c r="Z179" s="16" t="e">
        <f t="shared" si="137"/>
        <v>#REF!</v>
      </c>
      <c r="AA179" s="36" t="e">
        <f t="shared" si="138"/>
        <v>#REF!</v>
      </c>
      <c r="AC179" s="16" t="e">
        <f t="shared" si="139"/>
        <v>#REF!</v>
      </c>
      <c r="AD179" s="3" t="e">
        <f t="shared" si="140"/>
        <v>#REF!</v>
      </c>
      <c r="AE179" s="97" t="e">
        <f t="shared" si="140"/>
        <v>#REF!</v>
      </c>
      <c r="AF179" s="97" t="e">
        <f t="shared" si="141"/>
        <v>#REF!</v>
      </c>
      <c r="AG179" s="3" t="e">
        <f t="shared" si="142"/>
        <v>#REF!</v>
      </c>
      <c r="AH179" s="16" t="e">
        <f t="shared" si="143"/>
        <v>#REF!</v>
      </c>
      <c r="AI179" s="16">
        <f t="shared" si="144"/>
        <v>400</v>
      </c>
      <c r="AK179" s="3">
        <f t="shared" si="145"/>
        <v>280</v>
      </c>
      <c r="AL179" s="19">
        <f t="shared" si="146"/>
        <v>280</v>
      </c>
    </row>
    <row r="180" spans="1:38" ht="13.5" hidden="1" outlineLevel="1" x14ac:dyDescent="0.15">
      <c r="A180" s="26">
        <v>40168</v>
      </c>
      <c r="B180" s="62" t="s">
        <v>523</v>
      </c>
      <c r="C180" s="16">
        <v>450</v>
      </c>
      <c r="D180" s="3">
        <v>20</v>
      </c>
      <c r="E180" s="3">
        <v>10</v>
      </c>
      <c r="F180" s="131" t="s">
        <v>200</v>
      </c>
      <c r="G180" s="104" t="s">
        <v>497</v>
      </c>
      <c r="H180" s="104" t="s">
        <v>498</v>
      </c>
      <c r="I180" s="21">
        <f t="shared" si="128"/>
        <v>17940</v>
      </c>
      <c r="J180" s="3">
        <v>21000</v>
      </c>
      <c r="K180" s="15"/>
      <c r="L180" s="15">
        <v>0.2</v>
      </c>
      <c r="M180" s="58"/>
      <c r="N180" s="58">
        <v>0.03</v>
      </c>
      <c r="O180" s="92">
        <f t="shared" si="129"/>
        <v>23.411371237458198</v>
      </c>
      <c r="P180" s="92" t="e">
        <f t="shared" si="130"/>
        <v>#REF!</v>
      </c>
      <c r="Q180" s="92" t="e">
        <f t="shared" si="131"/>
        <v>#REF!</v>
      </c>
      <c r="R180" s="92">
        <f t="shared" si="132"/>
        <v>0</v>
      </c>
      <c r="S180" s="92" t="e">
        <f t="shared" si="133"/>
        <v>#REF!</v>
      </c>
      <c r="T180" s="3" t="e">
        <f>#REF!</f>
        <v>#REF!</v>
      </c>
      <c r="U180" s="3" t="e">
        <f>#REF!*D180</f>
        <v>#REF!</v>
      </c>
      <c r="V180" s="3">
        <f t="shared" si="134"/>
        <v>27</v>
      </c>
      <c r="W180" s="37" t="e">
        <f t="shared" si="135"/>
        <v>#REF!</v>
      </c>
      <c r="X180" s="60" t="e">
        <f>#REF!</f>
        <v>#REF!</v>
      </c>
      <c r="Y180" s="37" t="e">
        <f t="shared" si="136"/>
        <v>#REF!</v>
      </c>
      <c r="Z180" s="16" t="e">
        <f t="shared" si="137"/>
        <v>#REF!</v>
      </c>
      <c r="AA180" s="36" t="e">
        <f t="shared" si="138"/>
        <v>#REF!</v>
      </c>
      <c r="AC180" s="16" t="e">
        <f t="shared" si="139"/>
        <v>#REF!</v>
      </c>
      <c r="AD180" s="3" t="e">
        <f t="shared" si="140"/>
        <v>#REF!</v>
      </c>
      <c r="AE180" s="97" t="e">
        <f t="shared" si="140"/>
        <v>#REF!</v>
      </c>
      <c r="AF180" s="97" t="e">
        <f t="shared" si="141"/>
        <v>#REF!</v>
      </c>
      <c r="AG180" s="3" t="e">
        <f t="shared" si="142"/>
        <v>#REF!</v>
      </c>
      <c r="AH180" s="16" t="e">
        <f t="shared" si="143"/>
        <v>#REF!</v>
      </c>
      <c r="AI180" s="16">
        <f t="shared" si="144"/>
        <v>450</v>
      </c>
      <c r="AK180" s="3">
        <f t="shared" si="145"/>
        <v>315</v>
      </c>
      <c r="AL180" s="19">
        <f t="shared" si="146"/>
        <v>315</v>
      </c>
    </row>
    <row r="181" spans="1:38" ht="13.5" hidden="1" outlineLevel="1" x14ac:dyDescent="0.15">
      <c r="A181" s="26">
        <v>40096</v>
      </c>
      <c r="B181" s="62" t="s">
        <v>524</v>
      </c>
      <c r="C181" s="16">
        <v>300</v>
      </c>
      <c r="D181" s="3">
        <v>30</v>
      </c>
      <c r="E181" s="3">
        <v>10</v>
      </c>
      <c r="F181" s="131" t="s">
        <v>200</v>
      </c>
      <c r="G181" s="104" t="s">
        <v>497</v>
      </c>
      <c r="H181" s="104" t="s">
        <v>498</v>
      </c>
      <c r="I181" s="21">
        <f t="shared" si="128"/>
        <v>17940</v>
      </c>
      <c r="J181" s="3">
        <v>21000</v>
      </c>
      <c r="K181" s="15"/>
      <c r="L181" s="15">
        <v>0.2</v>
      </c>
      <c r="M181" s="58"/>
      <c r="N181" s="58">
        <v>0.03</v>
      </c>
      <c r="O181" s="92">
        <f t="shared" si="129"/>
        <v>35.117056856187297</v>
      </c>
      <c r="P181" s="92" t="e">
        <f t="shared" si="130"/>
        <v>#REF!</v>
      </c>
      <c r="Q181" s="92" t="e">
        <f t="shared" si="131"/>
        <v>#REF!</v>
      </c>
      <c r="R181" s="92">
        <f t="shared" si="132"/>
        <v>0</v>
      </c>
      <c r="S181" s="92" t="e">
        <f t="shared" si="133"/>
        <v>#REF!</v>
      </c>
      <c r="T181" s="3" t="e">
        <f>#REF!</f>
        <v>#REF!</v>
      </c>
      <c r="U181" s="3" t="e">
        <f>#REF!*D181</f>
        <v>#REF!</v>
      </c>
      <c r="V181" s="3">
        <f t="shared" si="134"/>
        <v>18</v>
      </c>
      <c r="W181" s="37" t="e">
        <f t="shared" si="135"/>
        <v>#REF!</v>
      </c>
      <c r="X181" s="60" t="e">
        <f>#REF!</f>
        <v>#REF!</v>
      </c>
      <c r="Y181" s="37" t="e">
        <f t="shared" si="136"/>
        <v>#REF!</v>
      </c>
      <c r="Z181" s="16" t="e">
        <f t="shared" si="137"/>
        <v>#REF!</v>
      </c>
      <c r="AA181" s="36" t="e">
        <f t="shared" si="138"/>
        <v>#REF!</v>
      </c>
      <c r="AC181" s="16" t="e">
        <f t="shared" si="139"/>
        <v>#REF!</v>
      </c>
      <c r="AD181" s="3" t="e">
        <f t="shared" si="140"/>
        <v>#REF!</v>
      </c>
      <c r="AE181" s="97" t="e">
        <f t="shared" si="140"/>
        <v>#REF!</v>
      </c>
      <c r="AF181" s="97" t="e">
        <f t="shared" si="141"/>
        <v>#REF!</v>
      </c>
      <c r="AG181" s="3" t="e">
        <f t="shared" si="142"/>
        <v>#REF!</v>
      </c>
      <c r="AH181" s="16" t="e">
        <f t="shared" si="143"/>
        <v>#REF!</v>
      </c>
      <c r="AI181" s="16">
        <f t="shared" si="144"/>
        <v>300</v>
      </c>
      <c r="AK181" s="3">
        <f t="shared" si="145"/>
        <v>210</v>
      </c>
      <c r="AL181" s="19">
        <f t="shared" si="146"/>
        <v>210</v>
      </c>
    </row>
    <row r="182" spans="1:38" ht="13.5" hidden="1" outlineLevel="1" x14ac:dyDescent="0.15">
      <c r="A182" s="26">
        <v>40097</v>
      </c>
      <c r="B182" s="62" t="s">
        <v>525</v>
      </c>
      <c r="C182" s="16">
        <v>400</v>
      </c>
      <c r="D182" s="3">
        <v>30</v>
      </c>
      <c r="E182" s="3">
        <v>10</v>
      </c>
      <c r="F182" s="131" t="s">
        <v>200</v>
      </c>
      <c r="G182" s="104" t="s">
        <v>497</v>
      </c>
      <c r="H182" s="104" t="s">
        <v>498</v>
      </c>
      <c r="I182" s="21">
        <f t="shared" si="128"/>
        <v>17940</v>
      </c>
      <c r="J182" s="3">
        <v>21000</v>
      </c>
      <c r="K182" s="15"/>
      <c r="L182" s="15">
        <v>0.2</v>
      </c>
      <c r="M182" s="58"/>
      <c r="N182" s="58">
        <v>0.03</v>
      </c>
      <c r="O182" s="92">
        <f t="shared" si="129"/>
        <v>35.117056856187297</v>
      </c>
      <c r="P182" s="92" t="e">
        <f t="shared" si="130"/>
        <v>#REF!</v>
      </c>
      <c r="Q182" s="92" t="e">
        <f t="shared" si="131"/>
        <v>#REF!</v>
      </c>
      <c r="R182" s="92">
        <f t="shared" si="132"/>
        <v>0</v>
      </c>
      <c r="S182" s="92" t="e">
        <f t="shared" si="133"/>
        <v>#REF!</v>
      </c>
      <c r="T182" s="3" t="e">
        <f>#REF!</f>
        <v>#REF!</v>
      </c>
      <c r="U182" s="3" t="e">
        <f>#REF!*D182</f>
        <v>#REF!</v>
      </c>
      <c r="V182" s="3">
        <f t="shared" si="134"/>
        <v>24</v>
      </c>
      <c r="W182" s="37" t="e">
        <f t="shared" si="135"/>
        <v>#REF!</v>
      </c>
      <c r="X182" s="60" t="e">
        <f>#REF!</f>
        <v>#REF!</v>
      </c>
      <c r="Y182" s="37" t="e">
        <f t="shared" si="136"/>
        <v>#REF!</v>
      </c>
      <c r="Z182" s="16" t="e">
        <f t="shared" si="137"/>
        <v>#REF!</v>
      </c>
      <c r="AA182" s="36" t="e">
        <f t="shared" si="138"/>
        <v>#REF!</v>
      </c>
      <c r="AC182" s="16" t="e">
        <f t="shared" si="139"/>
        <v>#REF!</v>
      </c>
      <c r="AD182" s="3" t="e">
        <f t="shared" si="140"/>
        <v>#REF!</v>
      </c>
      <c r="AE182" s="97" t="e">
        <f t="shared" si="140"/>
        <v>#REF!</v>
      </c>
      <c r="AF182" s="97" t="e">
        <f t="shared" si="141"/>
        <v>#REF!</v>
      </c>
      <c r="AG182" s="3" t="e">
        <f t="shared" si="142"/>
        <v>#REF!</v>
      </c>
      <c r="AH182" s="16" t="e">
        <f t="shared" si="143"/>
        <v>#REF!</v>
      </c>
      <c r="AI182" s="16">
        <f t="shared" si="144"/>
        <v>400</v>
      </c>
      <c r="AK182" s="3">
        <f t="shared" si="145"/>
        <v>280</v>
      </c>
      <c r="AL182" s="19">
        <f t="shared" si="146"/>
        <v>280</v>
      </c>
    </row>
    <row r="183" spans="1:38" ht="13.5" hidden="1" outlineLevel="1" x14ac:dyDescent="0.15">
      <c r="A183" s="26">
        <v>40098</v>
      </c>
      <c r="B183" s="62" t="s">
        <v>526</v>
      </c>
      <c r="C183" s="16">
        <v>500</v>
      </c>
      <c r="D183" s="3">
        <v>30</v>
      </c>
      <c r="E183" s="3">
        <v>10</v>
      </c>
      <c r="F183" s="131" t="s">
        <v>200</v>
      </c>
      <c r="G183" s="104" t="s">
        <v>497</v>
      </c>
      <c r="H183" s="104" t="s">
        <v>498</v>
      </c>
      <c r="I183" s="21">
        <f t="shared" si="128"/>
        <v>17940</v>
      </c>
      <c r="J183" s="3">
        <v>21000</v>
      </c>
      <c r="K183" s="15"/>
      <c r="L183" s="15">
        <v>0.2</v>
      </c>
      <c r="M183" s="58"/>
      <c r="N183" s="58">
        <v>0.03</v>
      </c>
      <c r="O183" s="92">
        <f t="shared" si="129"/>
        <v>35.117056856187297</v>
      </c>
      <c r="P183" s="92" t="e">
        <f t="shared" si="130"/>
        <v>#REF!</v>
      </c>
      <c r="Q183" s="92" t="e">
        <f t="shared" si="131"/>
        <v>#REF!</v>
      </c>
      <c r="R183" s="92">
        <f t="shared" si="132"/>
        <v>0</v>
      </c>
      <c r="S183" s="92" t="e">
        <f t="shared" si="133"/>
        <v>#REF!</v>
      </c>
      <c r="T183" s="3" t="e">
        <f>#REF!</f>
        <v>#REF!</v>
      </c>
      <c r="U183" s="3" t="e">
        <f>#REF!*D183</f>
        <v>#REF!</v>
      </c>
      <c r="V183" s="3">
        <f t="shared" si="134"/>
        <v>30</v>
      </c>
      <c r="W183" s="37" t="e">
        <f t="shared" si="135"/>
        <v>#REF!</v>
      </c>
      <c r="X183" s="60" t="e">
        <f>#REF!</f>
        <v>#REF!</v>
      </c>
      <c r="Y183" s="37" t="e">
        <f t="shared" si="136"/>
        <v>#REF!</v>
      </c>
      <c r="Z183" s="16" t="e">
        <f t="shared" si="137"/>
        <v>#REF!</v>
      </c>
      <c r="AA183" s="36" t="e">
        <f t="shared" si="138"/>
        <v>#REF!</v>
      </c>
      <c r="AC183" s="16" t="e">
        <f t="shared" si="139"/>
        <v>#REF!</v>
      </c>
      <c r="AD183" s="3" t="e">
        <f t="shared" si="140"/>
        <v>#REF!</v>
      </c>
      <c r="AE183" s="97" t="e">
        <f t="shared" si="140"/>
        <v>#REF!</v>
      </c>
      <c r="AF183" s="97" t="e">
        <f t="shared" si="141"/>
        <v>#REF!</v>
      </c>
      <c r="AG183" s="3" t="e">
        <f t="shared" si="142"/>
        <v>#REF!</v>
      </c>
      <c r="AH183" s="16" t="e">
        <f t="shared" si="143"/>
        <v>#REF!</v>
      </c>
      <c r="AI183" s="16">
        <f t="shared" si="144"/>
        <v>500</v>
      </c>
      <c r="AK183" s="3">
        <f t="shared" si="145"/>
        <v>350</v>
      </c>
      <c r="AL183" s="19">
        <f t="shared" si="146"/>
        <v>350</v>
      </c>
    </row>
    <row r="184" spans="1:38" ht="25.5" hidden="1" outlineLevel="1" x14ac:dyDescent="0.15">
      <c r="A184" s="26">
        <v>40099</v>
      </c>
      <c r="B184" s="62" t="s">
        <v>529</v>
      </c>
      <c r="C184" s="16">
        <v>800</v>
      </c>
      <c r="D184" s="3">
        <v>30</v>
      </c>
      <c r="E184" s="3">
        <v>10</v>
      </c>
      <c r="F184" s="131" t="s">
        <v>200</v>
      </c>
      <c r="G184" s="104" t="s">
        <v>497</v>
      </c>
      <c r="H184" s="104" t="s">
        <v>498</v>
      </c>
      <c r="I184" s="21">
        <f t="shared" si="128"/>
        <v>17940</v>
      </c>
      <c r="J184" s="3">
        <v>21000</v>
      </c>
      <c r="K184" s="15"/>
      <c r="L184" s="15">
        <v>0.2</v>
      </c>
      <c r="M184" s="58"/>
      <c r="N184" s="58">
        <v>0.03</v>
      </c>
      <c r="O184" s="92">
        <f t="shared" si="129"/>
        <v>35.117056856187297</v>
      </c>
      <c r="P184" s="92" t="e">
        <f t="shared" si="130"/>
        <v>#REF!</v>
      </c>
      <c r="Q184" s="92" t="e">
        <f t="shared" si="131"/>
        <v>#REF!</v>
      </c>
      <c r="R184" s="92">
        <f t="shared" si="132"/>
        <v>0</v>
      </c>
      <c r="S184" s="92" t="e">
        <f t="shared" si="133"/>
        <v>#REF!</v>
      </c>
      <c r="T184" s="3" t="e">
        <f>#REF!</f>
        <v>#REF!</v>
      </c>
      <c r="U184" s="3" t="e">
        <f>#REF!*D184</f>
        <v>#REF!</v>
      </c>
      <c r="V184" s="3">
        <f t="shared" si="134"/>
        <v>48</v>
      </c>
      <c r="W184" s="37" t="e">
        <f t="shared" si="135"/>
        <v>#REF!</v>
      </c>
      <c r="X184" s="60" t="e">
        <f>#REF!</f>
        <v>#REF!</v>
      </c>
      <c r="Y184" s="37" t="e">
        <f t="shared" si="136"/>
        <v>#REF!</v>
      </c>
      <c r="Z184" s="16" t="e">
        <f t="shared" si="137"/>
        <v>#REF!</v>
      </c>
      <c r="AA184" s="36" t="e">
        <f t="shared" si="138"/>
        <v>#REF!</v>
      </c>
      <c r="AC184" s="16" t="e">
        <f t="shared" si="139"/>
        <v>#REF!</v>
      </c>
      <c r="AD184" s="3" t="e">
        <f t="shared" si="140"/>
        <v>#REF!</v>
      </c>
      <c r="AE184" s="97" t="e">
        <f t="shared" si="140"/>
        <v>#REF!</v>
      </c>
      <c r="AF184" s="97" t="e">
        <f t="shared" si="141"/>
        <v>#REF!</v>
      </c>
      <c r="AG184" s="3" t="e">
        <f t="shared" si="142"/>
        <v>#REF!</v>
      </c>
      <c r="AH184" s="16" t="e">
        <f t="shared" si="143"/>
        <v>#REF!</v>
      </c>
      <c r="AI184" s="16">
        <f t="shared" si="144"/>
        <v>800</v>
      </c>
      <c r="AK184" s="3">
        <f t="shared" si="145"/>
        <v>560</v>
      </c>
      <c r="AL184" s="19">
        <f t="shared" si="146"/>
        <v>560</v>
      </c>
    </row>
    <row r="185" spans="1:38" ht="13.5" hidden="1" outlineLevel="1" x14ac:dyDescent="0.15">
      <c r="A185" s="26">
        <v>40100</v>
      </c>
      <c r="B185" s="62" t="s">
        <v>527</v>
      </c>
      <c r="C185" s="16">
        <v>900</v>
      </c>
      <c r="D185" s="3">
        <v>30</v>
      </c>
      <c r="E185" s="3">
        <v>10</v>
      </c>
      <c r="F185" s="131" t="s">
        <v>200</v>
      </c>
      <c r="G185" s="104" t="s">
        <v>497</v>
      </c>
      <c r="H185" s="104" t="s">
        <v>498</v>
      </c>
      <c r="I185" s="21">
        <f t="shared" si="128"/>
        <v>17940</v>
      </c>
      <c r="J185" s="3">
        <v>21000</v>
      </c>
      <c r="K185" s="15"/>
      <c r="L185" s="15">
        <v>0.2</v>
      </c>
      <c r="M185" s="58"/>
      <c r="N185" s="58">
        <v>0.03</v>
      </c>
      <c r="O185" s="92">
        <f t="shared" si="129"/>
        <v>35.117056856187297</v>
      </c>
      <c r="P185" s="92" t="e">
        <f t="shared" si="130"/>
        <v>#REF!</v>
      </c>
      <c r="Q185" s="92" t="e">
        <f t="shared" si="131"/>
        <v>#REF!</v>
      </c>
      <c r="R185" s="92">
        <f t="shared" si="132"/>
        <v>0</v>
      </c>
      <c r="S185" s="92" t="e">
        <f t="shared" si="133"/>
        <v>#REF!</v>
      </c>
      <c r="T185" s="3" t="e">
        <f>#REF!</f>
        <v>#REF!</v>
      </c>
      <c r="U185" s="3" t="e">
        <f>#REF!*D185</f>
        <v>#REF!</v>
      </c>
      <c r="V185" s="3">
        <f t="shared" si="134"/>
        <v>54</v>
      </c>
      <c r="W185" s="37" t="e">
        <f t="shared" si="135"/>
        <v>#REF!</v>
      </c>
      <c r="X185" s="60" t="e">
        <f>#REF!</f>
        <v>#REF!</v>
      </c>
      <c r="Y185" s="37" t="e">
        <f t="shared" si="136"/>
        <v>#REF!</v>
      </c>
      <c r="Z185" s="16" t="e">
        <f t="shared" si="137"/>
        <v>#REF!</v>
      </c>
      <c r="AA185" s="36" t="e">
        <f t="shared" si="138"/>
        <v>#REF!</v>
      </c>
      <c r="AC185" s="16" t="e">
        <f t="shared" si="139"/>
        <v>#REF!</v>
      </c>
      <c r="AD185" s="3" t="e">
        <f t="shared" si="140"/>
        <v>#REF!</v>
      </c>
      <c r="AE185" s="97" t="e">
        <f t="shared" si="140"/>
        <v>#REF!</v>
      </c>
      <c r="AF185" s="97" t="e">
        <f t="shared" si="141"/>
        <v>#REF!</v>
      </c>
      <c r="AG185" s="3" t="e">
        <f t="shared" si="142"/>
        <v>#REF!</v>
      </c>
      <c r="AH185" s="16" t="e">
        <f t="shared" si="143"/>
        <v>#REF!</v>
      </c>
      <c r="AI185" s="16">
        <f t="shared" si="144"/>
        <v>900</v>
      </c>
      <c r="AK185" s="3">
        <f t="shared" si="145"/>
        <v>630</v>
      </c>
      <c r="AL185" s="19">
        <f t="shared" si="146"/>
        <v>630</v>
      </c>
    </row>
    <row r="186" spans="1:38" ht="25.5" hidden="1" outlineLevel="1" x14ac:dyDescent="0.15">
      <c r="A186" s="26">
        <v>40101</v>
      </c>
      <c r="B186" s="62" t="s">
        <v>528</v>
      </c>
      <c r="C186" s="16">
        <v>1200</v>
      </c>
      <c r="D186" s="3">
        <v>30</v>
      </c>
      <c r="E186" s="3">
        <v>10</v>
      </c>
      <c r="F186" s="131" t="s">
        <v>200</v>
      </c>
      <c r="G186" s="104" t="s">
        <v>497</v>
      </c>
      <c r="H186" s="104" t="s">
        <v>498</v>
      </c>
      <c r="I186" s="21">
        <f t="shared" si="128"/>
        <v>17940</v>
      </c>
      <c r="J186" s="3">
        <v>21000</v>
      </c>
      <c r="K186" s="15"/>
      <c r="L186" s="15">
        <v>0.2</v>
      </c>
      <c r="M186" s="58"/>
      <c r="N186" s="58">
        <v>0.03</v>
      </c>
      <c r="O186" s="92">
        <f t="shared" si="129"/>
        <v>35.117056856187297</v>
      </c>
      <c r="P186" s="92" t="e">
        <f t="shared" si="130"/>
        <v>#REF!</v>
      </c>
      <c r="Q186" s="92" t="e">
        <f t="shared" si="131"/>
        <v>#REF!</v>
      </c>
      <c r="R186" s="92">
        <f t="shared" si="132"/>
        <v>0</v>
      </c>
      <c r="S186" s="92" t="e">
        <f t="shared" si="133"/>
        <v>#REF!</v>
      </c>
      <c r="T186" s="3" t="e">
        <f>#REF!</f>
        <v>#REF!</v>
      </c>
      <c r="U186" s="3" t="e">
        <f>#REF!*D186</f>
        <v>#REF!</v>
      </c>
      <c r="V186" s="3">
        <f t="shared" si="134"/>
        <v>72</v>
      </c>
      <c r="W186" s="37" t="e">
        <f t="shared" si="135"/>
        <v>#REF!</v>
      </c>
      <c r="X186" s="60" t="e">
        <f>#REF!</f>
        <v>#REF!</v>
      </c>
      <c r="Y186" s="37" t="e">
        <f t="shared" si="136"/>
        <v>#REF!</v>
      </c>
      <c r="Z186" s="16" t="e">
        <f t="shared" si="137"/>
        <v>#REF!</v>
      </c>
      <c r="AA186" s="36" t="e">
        <f t="shared" si="138"/>
        <v>#REF!</v>
      </c>
      <c r="AC186" s="16" t="e">
        <f t="shared" si="139"/>
        <v>#REF!</v>
      </c>
      <c r="AD186" s="3" t="e">
        <f t="shared" si="140"/>
        <v>#REF!</v>
      </c>
      <c r="AE186" s="97" t="e">
        <f t="shared" si="140"/>
        <v>#REF!</v>
      </c>
      <c r="AF186" s="97" t="e">
        <f t="shared" si="141"/>
        <v>#REF!</v>
      </c>
      <c r="AG186" s="3" t="e">
        <f t="shared" si="142"/>
        <v>#REF!</v>
      </c>
      <c r="AH186" s="16" t="e">
        <f t="shared" si="143"/>
        <v>#REF!</v>
      </c>
      <c r="AI186" s="16">
        <f t="shared" si="144"/>
        <v>1200</v>
      </c>
      <c r="AK186" s="3">
        <f t="shared" si="145"/>
        <v>840</v>
      </c>
      <c r="AL186" s="19">
        <f t="shared" si="146"/>
        <v>840</v>
      </c>
    </row>
    <row r="187" spans="1:38" ht="13.5" hidden="1" outlineLevel="1" x14ac:dyDescent="0.15">
      <c r="A187" s="26">
        <v>40102</v>
      </c>
      <c r="B187" s="62" t="s">
        <v>530</v>
      </c>
      <c r="C187" s="16">
        <v>500</v>
      </c>
      <c r="D187" s="3">
        <v>30</v>
      </c>
      <c r="E187" s="3">
        <v>10</v>
      </c>
      <c r="F187" s="131" t="s">
        <v>200</v>
      </c>
      <c r="G187" s="104" t="s">
        <v>497</v>
      </c>
      <c r="H187" s="104" t="s">
        <v>498</v>
      </c>
      <c r="I187" s="21">
        <f t="shared" si="128"/>
        <v>17940</v>
      </c>
      <c r="J187" s="3">
        <v>21000</v>
      </c>
      <c r="K187" s="15"/>
      <c r="L187" s="15">
        <v>0.2</v>
      </c>
      <c r="M187" s="58"/>
      <c r="N187" s="58">
        <v>0.03</v>
      </c>
      <c r="O187" s="92">
        <f t="shared" si="129"/>
        <v>35.117056856187297</v>
      </c>
      <c r="P187" s="92" t="e">
        <f t="shared" si="130"/>
        <v>#REF!</v>
      </c>
      <c r="Q187" s="92" t="e">
        <f t="shared" si="131"/>
        <v>#REF!</v>
      </c>
      <c r="R187" s="92">
        <f t="shared" si="132"/>
        <v>0</v>
      </c>
      <c r="S187" s="92" t="e">
        <f t="shared" si="133"/>
        <v>#REF!</v>
      </c>
      <c r="T187" s="3" t="e">
        <f>#REF!</f>
        <v>#REF!</v>
      </c>
      <c r="U187" s="3" t="e">
        <f>#REF!*D187</f>
        <v>#REF!</v>
      </c>
      <c r="V187" s="3">
        <f t="shared" si="134"/>
        <v>30</v>
      </c>
      <c r="W187" s="37" t="e">
        <f t="shared" si="135"/>
        <v>#REF!</v>
      </c>
      <c r="X187" s="60" t="e">
        <f>#REF!</f>
        <v>#REF!</v>
      </c>
      <c r="Y187" s="37" t="e">
        <f t="shared" si="136"/>
        <v>#REF!</v>
      </c>
      <c r="Z187" s="16" t="e">
        <f t="shared" si="137"/>
        <v>#REF!</v>
      </c>
      <c r="AA187" s="36" t="e">
        <f t="shared" si="138"/>
        <v>#REF!</v>
      </c>
      <c r="AC187" s="16" t="e">
        <f t="shared" si="139"/>
        <v>#REF!</v>
      </c>
      <c r="AD187" s="3" t="e">
        <f t="shared" si="140"/>
        <v>#REF!</v>
      </c>
      <c r="AE187" s="97" t="e">
        <f t="shared" si="140"/>
        <v>#REF!</v>
      </c>
      <c r="AF187" s="97" t="e">
        <f t="shared" si="141"/>
        <v>#REF!</v>
      </c>
      <c r="AG187" s="3" t="e">
        <f t="shared" si="142"/>
        <v>#REF!</v>
      </c>
      <c r="AH187" s="16" t="e">
        <f t="shared" si="143"/>
        <v>#REF!</v>
      </c>
      <c r="AI187" s="16">
        <f t="shared" si="144"/>
        <v>500</v>
      </c>
      <c r="AK187" s="3">
        <f t="shared" si="145"/>
        <v>350</v>
      </c>
      <c r="AL187" s="19">
        <f t="shared" si="146"/>
        <v>350</v>
      </c>
    </row>
    <row r="188" spans="1:38" ht="13.5" hidden="1" outlineLevel="1" x14ac:dyDescent="0.15">
      <c r="A188" s="26">
        <v>40103</v>
      </c>
      <c r="B188" s="62" t="s">
        <v>531</v>
      </c>
      <c r="C188" s="16">
        <v>400</v>
      </c>
      <c r="D188" s="3">
        <v>30</v>
      </c>
      <c r="E188" s="3">
        <v>10</v>
      </c>
      <c r="F188" s="131" t="s">
        <v>200</v>
      </c>
      <c r="G188" s="104" t="s">
        <v>497</v>
      </c>
      <c r="H188" s="104" t="s">
        <v>498</v>
      </c>
      <c r="I188" s="21">
        <f t="shared" si="128"/>
        <v>17940</v>
      </c>
      <c r="J188" s="3">
        <v>21000</v>
      </c>
      <c r="K188" s="15"/>
      <c r="L188" s="15">
        <v>0.2</v>
      </c>
      <c r="M188" s="58"/>
      <c r="N188" s="58">
        <v>0.03</v>
      </c>
      <c r="O188" s="92">
        <f t="shared" si="129"/>
        <v>35.117056856187297</v>
      </c>
      <c r="P188" s="92" t="e">
        <f t="shared" si="130"/>
        <v>#REF!</v>
      </c>
      <c r="Q188" s="92" t="e">
        <f t="shared" si="131"/>
        <v>#REF!</v>
      </c>
      <c r="R188" s="92">
        <f t="shared" si="132"/>
        <v>0</v>
      </c>
      <c r="S188" s="92" t="e">
        <f t="shared" si="133"/>
        <v>#REF!</v>
      </c>
      <c r="T188" s="3" t="e">
        <f>#REF!</f>
        <v>#REF!</v>
      </c>
      <c r="U188" s="3" t="e">
        <f>#REF!*D188</f>
        <v>#REF!</v>
      </c>
      <c r="V188" s="3">
        <f t="shared" si="134"/>
        <v>24</v>
      </c>
      <c r="W188" s="37" t="e">
        <f t="shared" si="135"/>
        <v>#REF!</v>
      </c>
      <c r="X188" s="60" t="e">
        <f>#REF!</f>
        <v>#REF!</v>
      </c>
      <c r="Y188" s="37" t="e">
        <f t="shared" si="136"/>
        <v>#REF!</v>
      </c>
      <c r="Z188" s="16" t="e">
        <f t="shared" si="137"/>
        <v>#REF!</v>
      </c>
      <c r="AA188" s="36" t="e">
        <f t="shared" si="138"/>
        <v>#REF!</v>
      </c>
      <c r="AC188" s="16" t="e">
        <f t="shared" si="139"/>
        <v>#REF!</v>
      </c>
      <c r="AD188" s="3" t="e">
        <f t="shared" si="140"/>
        <v>#REF!</v>
      </c>
      <c r="AE188" s="97" t="e">
        <f t="shared" si="140"/>
        <v>#REF!</v>
      </c>
      <c r="AF188" s="97" t="e">
        <f t="shared" si="141"/>
        <v>#REF!</v>
      </c>
      <c r="AG188" s="3" t="e">
        <f t="shared" si="142"/>
        <v>#REF!</v>
      </c>
      <c r="AH188" s="16" t="e">
        <f t="shared" si="143"/>
        <v>#REF!</v>
      </c>
      <c r="AI188" s="16">
        <f t="shared" si="144"/>
        <v>400</v>
      </c>
      <c r="AK188" s="3">
        <f t="shared" si="145"/>
        <v>280</v>
      </c>
      <c r="AL188" s="19">
        <f t="shared" si="146"/>
        <v>280</v>
      </c>
    </row>
    <row r="189" spans="1:38" ht="13.5" hidden="1" outlineLevel="1" x14ac:dyDescent="0.15">
      <c r="A189" s="26">
        <v>40104</v>
      </c>
      <c r="B189" s="62" t="s">
        <v>532</v>
      </c>
      <c r="C189" s="16">
        <v>2500</v>
      </c>
      <c r="D189" s="3">
        <v>30</v>
      </c>
      <c r="E189" s="3">
        <v>10</v>
      </c>
      <c r="F189" s="131" t="s">
        <v>200</v>
      </c>
      <c r="G189" s="104" t="s">
        <v>497</v>
      </c>
      <c r="H189" s="104" t="s">
        <v>498</v>
      </c>
      <c r="I189" s="21">
        <f t="shared" si="128"/>
        <v>17940</v>
      </c>
      <c r="J189" s="3">
        <v>21000</v>
      </c>
      <c r="K189" s="15"/>
      <c r="L189" s="15">
        <v>0.2</v>
      </c>
      <c r="M189" s="58"/>
      <c r="N189" s="58">
        <v>0.03</v>
      </c>
      <c r="O189" s="92">
        <f t="shared" si="129"/>
        <v>35.117056856187297</v>
      </c>
      <c r="P189" s="92" t="e">
        <f t="shared" si="130"/>
        <v>#REF!</v>
      </c>
      <c r="Q189" s="92" t="e">
        <f t="shared" si="131"/>
        <v>#REF!</v>
      </c>
      <c r="R189" s="92">
        <f t="shared" si="132"/>
        <v>0</v>
      </c>
      <c r="S189" s="92" t="e">
        <f t="shared" si="133"/>
        <v>#REF!</v>
      </c>
      <c r="T189" s="3" t="e">
        <f>#REF!</f>
        <v>#REF!</v>
      </c>
      <c r="U189" s="3" t="e">
        <f>#REF!*D189</f>
        <v>#REF!</v>
      </c>
      <c r="V189" s="3">
        <f t="shared" si="134"/>
        <v>150</v>
      </c>
      <c r="W189" s="37" t="e">
        <f t="shared" si="135"/>
        <v>#REF!</v>
      </c>
      <c r="X189" s="60" t="e">
        <f>#REF!</f>
        <v>#REF!</v>
      </c>
      <c r="Y189" s="37" t="e">
        <f t="shared" si="136"/>
        <v>#REF!</v>
      </c>
      <c r="Z189" s="16" t="e">
        <f t="shared" si="137"/>
        <v>#REF!</v>
      </c>
      <c r="AA189" s="36" t="e">
        <f t="shared" si="138"/>
        <v>#REF!</v>
      </c>
      <c r="AC189" s="16" t="e">
        <f t="shared" si="139"/>
        <v>#REF!</v>
      </c>
      <c r="AD189" s="3" t="e">
        <f t="shared" si="140"/>
        <v>#REF!</v>
      </c>
      <c r="AE189" s="97" t="e">
        <f t="shared" si="140"/>
        <v>#REF!</v>
      </c>
      <c r="AF189" s="97" t="e">
        <f t="shared" si="141"/>
        <v>#REF!</v>
      </c>
      <c r="AG189" s="3" t="e">
        <f t="shared" si="142"/>
        <v>#REF!</v>
      </c>
      <c r="AH189" s="16" t="e">
        <f t="shared" si="143"/>
        <v>#REF!</v>
      </c>
      <c r="AI189" s="16">
        <f t="shared" si="144"/>
        <v>2500</v>
      </c>
      <c r="AK189" s="3">
        <f t="shared" si="145"/>
        <v>1750</v>
      </c>
      <c r="AL189" s="19">
        <f t="shared" si="146"/>
        <v>1750</v>
      </c>
    </row>
    <row r="190" spans="1:38" ht="13.5" hidden="1" outlineLevel="1" x14ac:dyDescent="0.15">
      <c r="A190" s="26">
        <v>40105</v>
      </c>
      <c r="B190" s="62" t="s">
        <v>783</v>
      </c>
      <c r="C190" s="16">
        <v>3000</v>
      </c>
      <c r="D190" s="3">
        <v>30</v>
      </c>
      <c r="E190" s="3">
        <v>10</v>
      </c>
      <c r="F190" s="131" t="s">
        <v>200</v>
      </c>
      <c r="G190" s="104" t="s">
        <v>497</v>
      </c>
      <c r="H190" s="104" t="s">
        <v>498</v>
      </c>
      <c r="I190" s="21">
        <f t="shared" si="128"/>
        <v>17940</v>
      </c>
      <c r="J190" s="3">
        <v>21000</v>
      </c>
      <c r="K190" s="15"/>
      <c r="L190" s="15">
        <v>0.2</v>
      </c>
      <c r="M190" s="58"/>
      <c r="N190" s="58">
        <v>0.03</v>
      </c>
      <c r="O190" s="92">
        <f t="shared" si="129"/>
        <v>35.117056856187297</v>
      </c>
      <c r="P190" s="92" t="e">
        <f t="shared" si="130"/>
        <v>#REF!</v>
      </c>
      <c r="Q190" s="92" t="e">
        <f t="shared" si="131"/>
        <v>#REF!</v>
      </c>
      <c r="R190" s="92">
        <f t="shared" si="132"/>
        <v>0</v>
      </c>
      <c r="S190" s="92" t="e">
        <f t="shared" si="133"/>
        <v>#REF!</v>
      </c>
      <c r="T190" s="3" t="e">
        <f>#REF!</f>
        <v>#REF!</v>
      </c>
      <c r="U190" s="3" t="e">
        <f>#REF!*D190</f>
        <v>#REF!</v>
      </c>
      <c r="V190" s="3">
        <f t="shared" si="134"/>
        <v>180</v>
      </c>
      <c r="W190" s="37" t="e">
        <f t="shared" si="135"/>
        <v>#REF!</v>
      </c>
      <c r="X190" s="60" t="e">
        <f>#REF!</f>
        <v>#REF!</v>
      </c>
      <c r="Y190" s="37" t="e">
        <f t="shared" si="136"/>
        <v>#REF!</v>
      </c>
      <c r="Z190" s="16" t="e">
        <f t="shared" si="137"/>
        <v>#REF!</v>
      </c>
      <c r="AA190" s="36" t="e">
        <f t="shared" si="138"/>
        <v>#REF!</v>
      </c>
      <c r="AC190" s="16" t="e">
        <f t="shared" si="139"/>
        <v>#REF!</v>
      </c>
      <c r="AD190" s="3" t="e">
        <f t="shared" si="140"/>
        <v>#REF!</v>
      </c>
      <c r="AE190" s="97" t="e">
        <f t="shared" si="140"/>
        <v>#REF!</v>
      </c>
      <c r="AF190" s="97" t="e">
        <f t="shared" si="141"/>
        <v>#REF!</v>
      </c>
      <c r="AG190" s="3" t="e">
        <f t="shared" si="142"/>
        <v>#REF!</v>
      </c>
      <c r="AH190" s="16" t="e">
        <f t="shared" si="143"/>
        <v>#REF!</v>
      </c>
      <c r="AI190" s="16">
        <f t="shared" si="144"/>
        <v>3000</v>
      </c>
      <c r="AK190" s="3">
        <f t="shared" si="145"/>
        <v>2100</v>
      </c>
      <c r="AL190" s="19">
        <f t="shared" si="146"/>
        <v>2100</v>
      </c>
    </row>
    <row r="191" spans="1:38" ht="13.5" hidden="1" outlineLevel="1" x14ac:dyDescent="0.15">
      <c r="A191" s="26">
        <v>40106</v>
      </c>
      <c r="B191" s="62" t="s">
        <v>533</v>
      </c>
      <c r="C191" s="16">
        <v>500</v>
      </c>
      <c r="D191" s="3">
        <v>30</v>
      </c>
      <c r="E191" s="3">
        <v>10</v>
      </c>
      <c r="F191" s="131" t="s">
        <v>200</v>
      </c>
      <c r="G191" s="104" t="s">
        <v>497</v>
      </c>
      <c r="H191" s="104" t="s">
        <v>498</v>
      </c>
      <c r="I191" s="21">
        <f t="shared" si="128"/>
        <v>17940</v>
      </c>
      <c r="J191" s="3">
        <v>21000</v>
      </c>
      <c r="K191" s="15"/>
      <c r="L191" s="15">
        <v>0.2</v>
      </c>
      <c r="M191" s="58"/>
      <c r="N191" s="58">
        <v>0.03</v>
      </c>
      <c r="O191" s="92">
        <f t="shared" si="129"/>
        <v>35.117056856187297</v>
      </c>
      <c r="P191" s="92" t="e">
        <f t="shared" si="130"/>
        <v>#REF!</v>
      </c>
      <c r="Q191" s="92" t="e">
        <f t="shared" si="131"/>
        <v>#REF!</v>
      </c>
      <c r="R191" s="92">
        <f t="shared" si="132"/>
        <v>0</v>
      </c>
      <c r="S191" s="92" t="e">
        <f t="shared" si="133"/>
        <v>#REF!</v>
      </c>
      <c r="T191" s="3" t="e">
        <f>#REF!</f>
        <v>#REF!</v>
      </c>
      <c r="U191" s="3" t="e">
        <f>#REF!*D191</f>
        <v>#REF!</v>
      </c>
      <c r="V191" s="3">
        <f t="shared" si="134"/>
        <v>30</v>
      </c>
      <c r="W191" s="37" t="e">
        <f t="shared" si="135"/>
        <v>#REF!</v>
      </c>
      <c r="X191" s="60" t="e">
        <f>#REF!</f>
        <v>#REF!</v>
      </c>
      <c r="Y191" s="37" t="e">
        <f t="shared" si="136"/>
        <v>#REF!</v>
      </c>
      <c r="Z191" s="16" t="e">
        <f t="shared" si="137"/>
        <v>#REF!</v>
      </c>
      <c r="AA191" s="36" t="e">
        <f t="shared" si="138"/>
        <v>#REF!</v>
      </c>
      <c r="AC191" s="16" t="e">
        <f t="shared" si="139"/>
        <v>#REF!</v>
      </c>
      <c r="AD191" s="3" t="e">
        <f t="shared" si="140"/>
        <v>#REF!</v>
      </c>
      <c r="AE191" s="97" t="e">
        <f t="shared" si="140"/>
        <v>#REF!</v>
      </c>
      <c r="AF191" s="97" t="e">
        <f t="shared" si="141"/>
        <v>#REF!</v>
      </c>
      <c r="AG191" s="3" t="e">
        <f t="shared" si="142"/>
        <v>#REF!</v>
      </c>
      <c r="AH191" s="16" t="e">
        <f t="shared" si="143"/>
        <v>#REF!</v>
      </c>
      <c r="AI191" s="16">
        <f t="shared" si="144"/>
        <v>500</v>
      </c>
      <c r="AK191" s="3">
        <f t="shared" si="145"/>
        <v>350</v>
      </c>
      <c r="AL191" s="19">
        <f t="shared" si="146"/>
        <v>350</v>
      </c>
    </row>
    <row r="192" spans="1:38" ht="13.5" hidden="1" outlineLevel="1" x14ac:dyDescent="0.15">
      <c r="A192" s="26">
        <v>40107</v>
      </c>
      <c r="B192" s="62" t="s">
        <v>534</v>
      </c>
      <c r="C192" s="16">
        <v>700</v>
      </c>
      <c r="D192" s="3">
        <v>30</v>
      </c>
      <c r="E192" s="3">
        <v>10</v>
      </c>
      <c r="F192" s="131" t="s">
        <v>200</v>
      </c>
      <c r="G192" s="104" t="s">
        <v>497</v>
      </c>
      <c r="H192" s="104" t="s">
        <v>498</v>
      </c>
      <c r="I192" s="21">
        <f t="shared" si="128"/>
        <v>17940</v>
      </c>
      <c r="J192" s="3">
        <v>21000</v>
      </c>
      <c r="K192" s="15"/>
      <c r="L192" s="15">
        <v>0.2</v>
      </c>
      <c r="M192" s="58"/>
      <c r="N192" s="58">
        <v>0.03</v>
      </c>
      <c r="O192" s="92">
        <f t="shared" si="129"/>
        <v>35.117056856187297</v>
      </c>
      <c r="P192" s="92" t="e">
        <f t="shared" si="130"/>
        <v>#REF!</v>
      </c>
      <c r="Q192" s="92" t="e">
        <f t="shared" si="131"/>
        <v>#REF!</v>
      </c>
      <c r="R192" s="92">
        <f t="shared" si="132"/>
        <v>0</v>
      </c>
      <c r="S192" s="92" t="e">
        <f t="shared" si="133"/>
        <v>#REF!</v>
      </c>
      <c r="T192" s="3" t="e">
        <f>#REF!</f>
        <v>#REF!</v>
      </c>
      <c r="U192" s="3" t="e">
        <f>#REF!*D192</f>
        <v>#REF!</v>
      </c>
      <c r="V192" s="3">
        <f t="shared" si="134"/>
        <v>42</v>
      </c>
      <c r="W192" s="37" t="e">
        <f t="shared" si="135"/>
        <v>#REF!</v>
      </c>
      <c r="X192" s="60" t="e">
        <f>#REF!</f>
        <v>#REF!</v>
      </c>
      <c r="Y192" s="37" t="e">
        <f t="shared" si="136"/>
        <v>#REF!</v>
      </c>
      <c r="Z192" s="16" t="e">
        <f t="shared" si="137"/>
        <v>#REF!</v>
      </c>
      <c r="AA192" s="36" t="e">
        <f t="shared" si="138"/>
        <v>#REF!</v>
      </c>
      <c r="AC192" s="16" t="e">
        <f t="shared" si="139"/>
        <v>#REF!</v>
      </c>
      <c r="AD192" s="3" t="e">
        <f t="shared" si="140"/>
        <v>#REF!</v>
      </c>
      <c r="AE192" s="97" t="e">
        <f t="shared" si="140"/>
        <v>#REF!</v>
      </c>
      <c r="AF192" s="97" t="e">
        <f t="shared" si="141"/>
        <v>#REF!</v>
      </c>
      <c r="AG192" s="3" t="e">
        <f t="shared" si="142"/>
        <v>#REF!</v>
      </c>
      <c r="AH192" s="16" t="e">
        <f t="shared" si="143"/>
        <v>#REF!</v>
      </c>
      <c r="AI192" s="16">
        <f t="shared" si="144"/>
        <v>700</v>
      </c>
      <c r="AK192" s="3">
        <f t="shared" si="145"/>
        <v>490</v>
      </c>
      <c r="AL192" s="19">
        <f t="shared" si="146"/>
        <v>489.99999999999994</v>
      </c>
    </row>
    <row r="193" spans="1:47" ht="25.5" hidden="1" outlineLevel="1" x14ac:dyDescent="0.15">
      <c r="A193" s="26">
        <v>40108</v>
      </c>
      <c r="B193" s="62" t="s">
        <v>535</v>
      </c>
      <c r="C193" s="16">
        <v>1000</v>
      </c>
      <c r="D193" s="3">
        <v>10</v>
      </c>
      <c r="E193" s="3">
        <v>10</v>
      </c>
      <c r="F193" s="131" t="s">
        <v>200</v>
      </c>
      <c r="G193" s="104" t="s">
        <v>497</v>
      </c>
      <c r="H193" s="104" t="s">
        <v>498</v>
      </c>
      <c r="I193" s="21">
        <f t="shared" si="128"/>
        <v>17940</v>
      </c>
      <c r="J193" s="3">
        <v>21000</v>
      </c>
      <c r="K193" s="15"/>
      <c r="L193" s="15">
        <v>0.2</v>
      </c>
      <c r="M193" s="58"/>
      <c r="N193" s="58">
        <v>0.03</v>
      </c>
      <c r="O193" s="92">
        <f t="shared" si="129"/>
        <v>11.705685618729099</v>
      </c>
      <c r="P193" s="92" t="e">
        <f t="shared" si="130"/>
        <v>#REF!</v>
      </c>
      <c r="Q193" s="92" t="e">
        <f t="shared" si="131"/>
        <v>#REF!</v>
      </c>
      <c r="R193" s="92">
        <f t="shared" si="132"/>
        <v>0</v>
      </c>
      <c r="S193" s="92" t="e">
        <f t="shared" si="133"/>
        <v>#REF!</v>
      </c>
      <c r="T193" s="3" t="e">
        <f>#REF!</f>
        <v>#REF!</v>
      </c>
      <c r="U193" s="3" t="e">
        <f>#REF!*D193</f>
        <v>#REF!</v>
      </c>
      <c r="V193" s="3">
        <f t="shared" si="134"/>
        <v>60</v>
      </c>
      <c r="W193" s="37" t="e">
        <f t="shared" si="135"/>
        <v>#REF!</v>
      </c>
      <c r="X193" s="60" t="e">
        <f>#REF!</f>
        <v>#REF!</v>
      </c>
      <c r="Y193" s="37" t="e">
        <f t="shared" si="136"/>
        <v>#REF!</v>
      </c>
      <c r="Z193" s="16" t="e">
        <f t="shared" si="137"/>
        <v>#REF!</v>
      </c>
      <c r="AA193" s="36" t="e">
        <f t="shared" si="138"/>
        <v>#REF!</v>
      </c>
      <c r="AC193" s="16" t="e">
        <f t="shared" si="139"/>
        <v>#REF!</v>
      </c>
      <c r="AD193" s="3" t="e">
        <f t="shared" si="140"/>
        <v>#REF!</v>
      </c>
      <c r="AE193" s="97" t="e">
        <f t="shared" si="140"/>
        <v>#REF!</v>
      </c>
      <c r="AF193" s="97" t="e">
        <f t="shared" si="141"/>
        <v>#REF!</v>
      </c>
      <c r="AG193" s="3" t="e">
        <f t="shared" si="142"/>
        <v>#REF!</v>
      </c>
      <c r="AH193" s="16" t="e">
        <f t="shared" si="143"/>
        <v>#REF!</v>
      </c>
      <c r="AI193" s="16">
        <f t="shared" si="144"/>
        <v>1000</v>
      </c>
      <c r="AK193" s="3">
        <f t="shared" si="145"/>
        <v>700</v>
      </c>
      <c r="AL193" s="19">
        <f t="shared" si="146"/>
        <v>700</v>
      </c>
    </row>
    <row r="194" spans="1:47" ht="13.5" hidden="1" outlineLevel="1" x14ac:dyDescent="0.15">
      <c r="A194" s="26">
        <v>40109</v>
      </c>
      <c r="B194" s="62" t="s">
        <v>536</v>
      </c>
      <c r="C194" s="16">
        <v>400</v>
      </c>
      <c r="D194" s="3">
        <v>30</v>
      </c>
      <c r="E194" s="3">
        <v>10</v>
      </c>
      <c r="F194" s="131" t="s">
        <v>200</v>
      </c>
      <c r="G194" s="104" t="s">
        <v>497</v>
      </c>
      <c r="H194" s="104" t="s">
        <v>498</v>
      </c>
      <c r="I194" s="21">
        <f t="shared" si="128"/>
        <v>17940</v>
      </c>
      <c r="J194" s="3">
        <v>21000</v>
      </c>
      <c r="K194" s="15"/>
      <c r="L194" s="15">
        <v>0.2</v>
      </c>
      <c r="M194" s="58"/>
      <c r="N194" s="58">
        <v>0.03</v>
      </c>
      <c r="O194" s="92">
        <f t="shared" si="129"/>
        <v>35.117056856187297</v>
      </c>
      <c r="P194" s="92" t="e">
        <f t="shared" si="130"/>
        <v>#REF!</v>
      </c>
      <c r="Q194" s="92" t="e">
        <f t="shared" si="131"/>
        <v>#REF!</v>
      </c>
      <c r="R194" s="92">
        <f t="shared" si="132"/>
        <v>0</v>
      </c>
      <c r="S194" s="92" t="e">
        <f t="shared" si="133"/>
        <v>#REF!</v>
      </c>
      <c r="T194" s="3" t="e">
        <f>#REF!</f>
        <v>#REF!</v>
      </c>
      <c r="U194" s="3" t="e">
        <f>#REF!*D194</f>
        <v>#REF!</v>
      </c>
      <c r="V194" s="3">
        <f t="shared" si="134"/>
        <v>24</v>
      </c>
      <c r="W194" s="37" t="e">
        <f t="shared" si="135"/>
        <v>#REF!</v>
      </c>
      <c r="X194" s="60" t="e">
        <f>#REF!</f>
        <v>#REF!</v>
      </c>
      <c r="Y194" s="37" t="e">
        <f t="shared" si="136"/>
        <v>#REF!</v>
      </c>
      <c r="Z194" s="16" t="e">
        <f t="shared" si="137"/>
        <v>#REF!</v>
      </c>
      <c r="AA194" s="36" t="e">
        <f t="shared" si="138"/>
        <v>#REF!</v>
      </c>
      <c r="AC194" s="16" t="e">
        <f t="shared" si="139"/>
        <v>#REF!</v>
      </c>
      <c r="AD194" s="3" t="e">
        <f t="shared" si="140"/>
        <v>#REF!</v>
      </c>
      <c r="AE194" s="97" t="e">
        <f t="shared" si="140"/>
        <v>#REF!</v>
      </c>
      <c r="AF194" s="97" t="e">
        <f t="shared" si="141"/>
        <v>#REF!</v>
      </c>
      <c r="AG194" s="3" t="e">
        <f t="shared" si="142"/>
        <v>#REF!</v>
      </c>
      <c r="AH194" s="16" t="e">
        <f t="shared" si="143"/>
        <v>#REF!</v>
      </c>
      <c r="AI194" s="16">
        <f t="shared" si="144"/>
        <v>400</v>
      </c>
      <c r="AK194" s="3">
        <f t="shared" si="145"/>
        <v>280</v>
      </c>
      <c r="AL194" s="19">
        <f t="shared" si="146"/>
        <v>280</v>
      </c>
    </row>
    <row r="195" spans="1:47" ht="13.5" hidden="1" outlineLevel="1" x14ac:dyDescent="0.15">
      <c r="A195" s="26">
        <v>40110</v>
      </c>
      <c r="B195" s="62" t="s">
        <v>537</v>
      </c>
      <c r="C195" s="16">
        <v>3000</v>
      </c>
      <c r="D195" s="3">
        <v>50</v>
      </c>
      <c r="E195" s="3">
        <v>10</v>
      </c>
      <c r="F195" s="131" t="s">
        <v>200</v>
      </c>
      <c r="G195" s="104" t="s">
        <v>497</v>
      </c>
      <c r="H195" s="104" t="s">
        <v>498</v>
      </c>
      <c r="I195" s="21">
        <f t="shared" si="128"/>
        <v>17940</v>
      </c>
      <c r="J195" s="3">
        <v>21000</v>
      </c>
      <c r="K195" s="15"/>
      <c r="L195" s="15">
        <v>0.2</v>
      </c>
      <c r="M195" s="58"/>
      <c r="N195" s="58">
        <v>0.03</v>
      </c>
      <c r="O195" s="92">
        <f t="shared" si="129"/>
        <v>58.528428093645488</v>
      </c>
      <c r="P195" s="92" t="e">
        <f t="shared" si="130"/>
        <v>#REF!</v>
      </c>
      <c r="Q195" s="92" t="e">
        <f t="shared" si="131"/>
        <v>#REF!</v>
      </c>
      <c r="R195" s="92">
        <f t="shared" si="132"/>
        <v>0</v>
      </c>
      <c r="S195" s="92" t="e">
        <f t="shared" si="133"/>
        <v>#REF!</v>
      </c>
      <c r="T195" s="3" t="e">
        <f>#REF!</f>
        <v>#REF!</v>
      </c>
      <c r="U195" s="3" t="e">
        <f>#REF!*D195</f>
        <v>#REF!</v>
      </c>
      <c r="V195" s="3">
        <f t="shared" si="134"/>
        <v>180</v>
      </c>
      <c r="W195" s="37" t="e">
        <f t="shared" si="135"/>
        <v>#REF!</v>
      </c>
      <c r="X195" s="60" t="e">
        <f>#REF!</f>
        <v>#REF!</v>
      </c>
      <c r="Y195" s="37" t="e">
        <f t="shared" si="136"/>
        <v>#REF!</v>
      </c>
      <c r="Z195" s="16" t="e">
        <f t="shared" si="137"/>
        <v>#REF!</v>
      </c>
      <c r="AA195" s="36" t="e">
        <f t="shared" si="138"/>
        <v>#REF!</v>
      </c>
      <c r="AC195" s="16" t="e">
        <f t="shared" si="139"/>
        <v>#REF!</v>
      </c>
      <c r="AD195" s="3" t="e">
        <f t="shared" si="140"/>
        <v>#REF!</v>
      </c>
      <c r="AE195" s="97" t="e">
        <f t="shared" si="140"/>
        <v>#REF!</v>
      </c>
      <c r="AF195" s="97" t="e">
        <f t="shared" si="141"/>
        <v>#REF!</v>
      </c>
      <c r="AG195" s="3" t="e">
        <f t="shared" si="142"/>
        <v>#REF!</v>
      </c>
      <c r="AH195" s="16" t="e">
        <f t="shared" si="143"/>
        <v>#REF!</v>
      </c>
      <c r="AI195" s="16">
        <f t="shared" si="144"/>
        <v>3000</v>
      </c>
      <c r="AK195" s="3">
        <f t="shared" si="145"/>
        <v>2100</v>
      </c>
      <c r="AL195" s="19">
        <f t="shared" si="146"/>
        <v>2100</v>
      </c>
    </row>
    <row r="196" spans="1:47" ht="13.5" hidden="1" outlineLevel="1" x14ac:dyDescent="0.15">
      <c r="A196" s="26">
        <v>40111</v>
      </c>
      <c r="B196" s="62" t="s">
        <v>538</v>
      </c>
      <c r="C196" s="16">
        <v>500</v>
      </c>
      <c r="D196" s="3">
        <v>50</v>
      </c>
      <c r="E196" s="3">
        <v>10</v>
      </c>
      <c r="F196" s="131" t="s">
        <v>200</v>
      </c>
      <c r="G196" s="104" t="s">
        <v>497</v>
      </c>
      <c r="H196" s="104" t="s">
        <v>498</v>
      </c>
      <c r="I196" s="21">
        <f t="shared" si="128"/>
        <v>17940</v>
      </c>
      <c r="J196" s="3">
        <v>21000</v>
      </c>
      <c r="K196" s="15"/>
      <c r="L196" s="15">
        <v>0.2</v>
      </c>
      <c r="M196" s="58"/>
      <c r="N196" s="58">
        <v>0.03</v>
      </c>
      <c r="O196" s="92">
        <f t="shared" si="129"/>
        <v>58.528428093645488</v>
      </c>
      <c r="P196" s="92" t="e">
        <f t="shared" si="130"/>
        <v>#REF!</v>
      </c>
      <c r="Q196" s="92" t="e">
        <f t="shared" si="131"/>
        <v>#REF!</v>
      </c>
      <c r="R196" s="92">
        <f t="shared" si="132"/>
        <v>0</v>
      </c>
      <c r="S196" s="92" t="e">
        <f t="shared" si="133"/>
        <v>#REF!</v>
      </c>
      <c r="T196" s="3" t="e">
        <f>#REF!</f>
        <v>#REF!</v>
      </c>
      <c r="U196" s="3" t="e">
        <f>#REF!*D196</f>
        <v>#REF!</v>
      </c>
      <c r="V196" s="3">
        <f t="shared" si="134"/>
        <v>30</v>
      </c>
      <c r="W196" s="37" t="e">
        <f t="shared" si="135"/>
        <v>#REF!</v>
      </c>
      <c r="X196" s="60" t="e">
        <f>#REF!</f>
        <v>#REF!</v>
      </c>
      <c r="Y196" s="37" t="e">
        <f t="shared" si="136"/>
        <v>#REF!</v>
      </c>
      <c r="Z196" s="16" t="e">
        <f t="shared" si="137"/>
        <v>#REF!</v>
      </c>
      <c r="AA196" s="36" t="e">
        <f t="shared" si="138"/>
        <v>#REF!</v>
      </c>
      <c r="AC196" s="16" t="e">
        <f t="shared" si="139"/>
        <v>#REF!</v>
      </c>
      <c r="AD196" s="3" t="e">
        <f t="shared" si="140"/>
        <v>#REF!</v>
      </c>
      <c r="AE196" s="97" t="e">
        <f t="shared" si="140"/>
        <v>#REF!</v>
      </c>
      <c r="AF196" s="97" t="e">
        <f t="shared" si="141"/>
        <v>#REF!</v>
      </c>
      <c r="AG196" s="3" t="e">
        <f t="shared" si="142"/>
        <v>#REF!</v>
      </c>
      <c r="AH196" s="16" t="e">
        <f t="shared" si="143"/>
        <v>#REF!</v>
      </c>
      <c r="AI196" s="16">
        <f t="shared" si="144"/>
        <v>500</v>
      </c>
      <c r="AK196" s="3">
        <f t="shared" si="145"/>
        <v>350</v>
      </c>
      <c r="AL196" s="19">
        <f t="shared" si="146"/>
        <v>350</v>
      </c>
    </row>
    <row r="197" spans="1:47" ht="13.5" hidden="1" outlineLevel="1" x14ac:dyDescent="0.15">
      <c r="A197" s="26">
        <v>40112</v>
      </c>
      <c r="B197" s="62" t="s">
        <v>539</v>
      </c>
      <c r="C197" s="16">
        <v>1800</v>
      </c>
      <c r="D197" s="3">
        <v>40</v>
      </c>
      <c r="E197" s="3">
        <v>10</v>
      </c>
      <c r="F197" s="131" t="s">
        <v>200</v>
      </c>
      <c r="G197" s="104" t="s">
        <v>497</v>
      </c>
      <c r="H197" s="104" t="s">
        <v>498</v>
      </c>
      <c r="I197" s="21">
        <f t="shared" si="128"/>
        <v>17940</v>
      </c>
      <c r="J197" s="3">
        <v>21000</v>
      </c>
      <c r="K197" s="15"/>
      <c r="L197" s="15">
        <v>0.2</v>
      </c>
      <c r="M197" s="58"/>
      <c r="N197" s="58">
        <v>0.03</v>
      </c>
      <c r="O197" s="92">
        <f t="shared" si="129"/>
        <v>46.822742474916396</v>
      </c>
      <c r="P197" s="92" t="e">
        <f t="shared" si="130"/>
        <v>#REF!</v>
      </c>
      <c r="Q197" s="92" t="e">
        <f t="shared" si="131"/>
        <v>#REF!</v>
      </c>
      <c r="R197" s="92">
        <f t="shared" si="132"/>
        <v>0</v>
      </c>
      <c r="S197" s="92" t="e">
        <f t="shared" si="133"/>
        <v>#REF!</v>
      </c>
      <c r="T197" s="3" t="e">
        <f>#REF!</f>
        <v>#REF!</v>
      </c>
      <c r="U197" s="3" t="e">
        <f>#REF!*D197</f>
        <v>#REF!</v>
      </c>
      <c r="V197" s="3">
        <f t="shared" si="134"/>
        <v>108</v>
      </c>
      <c r="W197" s="37" t="e">
        <f t="shared" si="135"/>
        <v>#REF!</v>
      </c>
      <c r="X197" s="60" t="e">
        <f>#REF!</f>
        <v>#REF!</v>
      </c>
      <c r="Y197" s="37" t="e">
        <f t="shared" si="136"/>
        <v>#REF!</v>
      </c>
      <c r="Z197" s="16" t="e">
        <f t="shared" si="137"/>
        <v>#REF!</v>
      </c>
      <c r="AA197" s="36" t="e">
        <f t="shared" si="138"/>
        <v>#REF!</v>
      </c>
      <c r="AC197" s="16" t="e">
        <f t="shared" si="139"/>
        <v>#REF!</v>
      </c>
      <c r="AD197" s="3" t="e">
        <f t="shared" si="140"/>
        <v>#REF!</v>
      </c>
      <c r="AE197" s="97" t="e">
        <f t="shared" si="140"/>
        <v>#REF!</v>
      </c>
      <c r="AF197" s="97" t="e">
        <f t="shared" si="141"/>
        <v>#REF!</v>
      </c>
      <c r="AG197" s="3" t="e">
        <f t="shared" si="142"/>
        <v>#REF!</v>
      </c>
      <c r="AH197" s="16" t="e">
        <f t="shared" si="143"/>
        <v>#REF!</v>
      </c>
      <c r="AI197" s="16">
        <f t="shared" si="144"/>
        <v>1800</v>
      </c>
      <c r="AK197" s="3">
        <f t="shared" si="145"/>
        <v>1260</v>
      </c>
      <c r="AL197" s="19">
        <f t="shared" si="146"/>
        <v>1260</v>
      </c>
    </row>
    <row r="198" spans="1:47" ht="13.5" hidden="1" outlineLevel="1" x14ac:dyDescent="0.15">
      <c r="A198" s="26">
        <v>40113</v>
      </c>
      <c r="B198" s="62" t="s">
        <v>540</v>
      </c>
      <c r="C198" s="16">
        <v>400</v>
      </c>
      <c r="D198" s="3">
        <v>20</v>
      </c>
      <c r="E198" s="3">
        <v>10</v>
      </c>
      <c r="F198" s="131" t="s">
        <v>200</v>
      </c>
      <c r="G198" s="104" t="s">
        <v>497</v>
      </c>
      <c r="H198" s="104" t="s">
        <v>498</v>
      </c>
      <c r="I198" s="21">
        <f t="shared" si="128"/>
        <v>17940</v>
      </c>
      <c r="J198" s="3">
        <v>21000</v>
      </c>
      <c r="K198" s="15"/>
      <c r="L198" s="15">
        <v>0.2</v>
      </c>
      <c r="M198" s="58"/>
      <c r="N198" s="58">
        <v>0.03</v>
      </c>
      <c r="O198" s="92">
        <f t="shared" si="129"/>
        <v>23.411371237458198</v>
      </c>
      <c r="P198" s="92" t="e">
        <f t="shared" si="130"/>
        <v>#REF!</v>
      </c>
      <c r="Q198" s="92" t="e">
        <f t="shared" si="131"/>
        <v>#REF!</v>
      </c>
      <c r="R198" s="92">
        <f t="shared" si="132"/>
        <v>0</v>
      </c>
      <c r="S198" s="92" t="e">
        <f t="shared" si="133"/>
        <v>#REF!</v>
      </c>
      <c r="T198" s="3" t="e">
        <f>#REF!</f>
        <v>#REF!</v>
      </c>
      <c r="U198" s="3" t="e">
        <f>#REF!*D198</f>
        <v>#REF!</v>
      </c>
      <c r="V198" s="3">
        <f t="shared" si="134"/>
        <v>24</v>
      </c>
      <c r="W198" s="37" t="e">
        <f t="shared" si="135"/>
        <v>#REF!</v>
      </c>
      <c r="X198" s="60" t="e">
        <f>#REF!</f>
        <v>#REF!</v>
      </c>
      <c r="Y198" s="37" t="e">
        <f t="shared" si="136"/>
        <v>#REF!</v>
      </c>
      <c r="Z198" s="16" t="e">
        <f t="shared" si="137"/>
        <v>#REF!</v>
      </c>
      <c r="AA198" s="36" t="e">
        <f t="shared" si="138"/>
        <v>#REF!</v>
      </c>
      <c r="AC198" s="16" t="e">
        <f t="shared" si="139"/>
        <v>#REF!</v>
      </c>
      <c r="AD198" s="3" t="e">
        <f t="shared" si="140"/>
        <v>#REF!</v>
      </c>
      <c r="AE198" s="97" t="e">
        <f t="shared" si="140"/>
        <v>#REF!</v>
      </c>
      <c r="AF198" s="97" t="e">
        <f t="shared" si="141"/>
        <v>#REF!</v>
      </c>
      <c r="AG198" s="3" t="e">
        <f t="shared" si="142"/>
        <v>#REF!</v>
      </c>
      <c r="AH198" s="16" t="e">
        <f t="shared" si="143"/>
        <v>#REF!</v>
      </c>
      <c r="AI198" s="16">
        <f t="shared" si="144"/>
        <v>400</v>
      </c>
      <c r="AK198" s="3">
        <f t="shared" si="145"/>
        <v>280</v>
      </c>
      <c r="AL198" s="19">
        <f t="shared" si="146"/>
        <v>280</v>
      </c>
    </row>
    <row r="199" spans="1:47" ht="13.5" hidden="1" outlineLevel="1" x14ac:dyDescent="0.15">
      <c r="A199" s="26">
        <v>40114</v>
      </c>
      <c r="B199" s="62" t="s">
        <v>541</v>
      </c>
      <c r="C199" s="16">
        <v>1600</v>
      </c>
      <c r="D199" s="3">
        <v>40</v>
      </c>
      <c r="E199" s="3">
        <v>10</v>
      </c>
      <c r="F199" s="131" t="s">
        <v>200</v>
      </c>
      <c r="G199" s="104" t="s">
        <v>497</v>
      </c>
      <c r="H199" s="104" t="s">
        <v>498</v>
      </c>
      <c r="I199" s="21">
        <f t="shared" si="128"/>
        <v>17940</v>
      </c>
      <c r="J199" s="3">
        <v>21000</v>
      </c>
      <c r="K199" s="15"/>
      <c r="L199" s="15">
        <v>0.2</v>
      </c>
      <c r="M199" s="58"/>
      <c r="N199" s="58">
        <v>0.03</v>
      </c>
      <c r="O199" s="92">
        <f t="shared" si="129"/>
        <v>46.822742474916396</v>
      </c>
      <c r="P199" s="92" t="e">
        <f t="shared" si="130"/>
        <v>#REF!</v>
      </c>
      <c r="Q199" s="92" t="e">
        <f t="shared" si="131"/>
        <v>#REF!</v>
      </c>
      <c r="R199" s="92">
        <f t="shared" si="132"/>
        <v>0</v>
      </c>
      <c r="S199" s="92" t="e">
        <f t="shared" si="133"/>
        <v>#REF!</v>
      </c>
      <c r="T199" s="3" t="e">
        <f>#REF!</f>
        <v>#REF!</v>
      </c>
      <c r="U199" s="3" t="e">
        <f>#REF!*D199</f>
        <v>#REF!</v>
      </c>
      <c r="V199" s="3">
        <f t="shared" si="134"/>
        <v>96</v>
      </c>
      <c r="W199" s="37" t="e">
        <f t="shared" si="135"/>
        <v>#REF!</v>
      </c>
      <c r="X199" s="60" t="e">
        <f>#REF!</f>
        <v>#REF!</v>
      </c>
      <c r="Y199" s="37" t="e">
        <f t="shared" si="136"/>
        <v>#REF!</v>
      </c>
      <c r="Z199" s="16" t="e">
        <f t="shared" si="137"/>
        <v>#REF!</v>
      </c>
      <c r="AA199" s="36" t="e">
        <f t="shared" si="138"/>
        <v>#REF!</v>
      </c>
      <c r="AC199" s="16" t="e">
        <f t="shared" si="139"/>
        <v>#REF!</v>
      </c>
      <c r="AD199" s="3" t="e">
        <f t="shared" si="140"/>
        <v>#REF!</v>
      </c>
      <c r="AE199" s="97" t="e">
        <f t="shared" si="140"/>
        <v>#REF!</v>
      </c>
      <c r="AF199" s="97" t="e">
        <f t="shared" si="141"/>
        <v>#REF!</v>
      </c>
      <c r="AG199" s="3" t="e">
        <f t="shared" si="142"/>
        <v>#REF!</v>
      </c>
      <c r="AH199" s="16" t="e">
        <f t="shared" si="143"/>
        <v>#REF!</v>
      </c>
      <c r="AI199" s="16">
        <f t="shared" si="144"/>
        <v>1600</v>
      </c>
      <c r="AK199" s="3">
        <f t="shared" si="145"/>
        <v>1120</v>
      </c>
      <c r="AL199" s="19">
        <f t="shared" si="146"/>
        <v>1120</v>
      </c>
    </row>
    <row r="200" spans="1:47" ht="13.5" hidden="1" outlineLevel="1" x14ac:dyDescent="0.15">
      <c r="A200" s="26">
        <v>40115</v>
      </c>
      <c r="B200" s="62" t="s">
        <v>542</v>
      </c>
      <c r="C200" s="16">
        <v>1500</v>
      </c>
      <c r="D200" s="3">
        <v>30</v>
      </c>
      <c r="E200" s="3">
        <v>10</v>
      </c>
      <c r="F200" s="131" t="s">
        <v>200</v>
      </c>
      <c r="G200" s="104" t="s">
        <v>497</v>
      </c>
      <c r="H200" s="104" t="s">
        <v>498</v>
      </c>
      <c r="I200" s="21">
        <f t="shared" si="128"/>
        <v>17940</v>
      </c>
      <c r="J200" s="3">
        <v>21000</v>
      </c>
      <c r="K200" s="15"/>
      <c r="L200" s="15">
        <v>0.2</v>
      </c>
      <c r="M200" s="58"/>
      <c r="N200" s="58">
        <v>0.03</v>
      </c>
      <c r="O200" s="92">
        <f t="shared" si="129"/>
        <v>35.117056856187297</v>
      </c>
      <c r="P200" s="92" t="e">
        <f t="shared" si="130"/>
        <v>#REF!</v>
      </c>
      <c r="Q200" s="92" t="e">
        <f t="shared" si="131"/>
        <v>#REF!</v>
      </c>
      <c r="R200" s="92">
        <f t="shared" si="132"/>
        <v>0</v>
      </c>
      <c r="S200" s="92" t="e">
        <f t="shared" si="133"/>
        <v>#REF!</v>
      </c>
      <c r="T200" s="3" t="e">
        <f>#REF!</f>
        <v>#REF!</v>
      </c>
      <c r="U200" s="3" t="e">
        <f>#REF!*D200</f>
        <v>#REF!</v>
      </c>
      <c r="V200" s="3">
        <f t="shared" si="134"/>
        <v>90</v>
      </c>
      <c r="W200" s="37" t="e">
        <f t="shared" si="135"/>
        <v>#REF!</v>
      </c>
      <c r="X200" s="60" t="e">
        <f>#REF!</f>
        <v>#REF!</v>
      </c>
      <c r="Y200" s="37" t="e">
        <f t="shared" si="136"/>
        <v>#REF!</v>
      </c>
      <c r="Z200" s="16" t="e">
        <f t="shared" si="137"/>
        <v>#REF!</v>
      </c>
      <c r="AA200" s="36" t="e">
        <f t="shared" si="138"/>
        <v>#REF!</v>
      </c>
      <c r="AC200" s="16" t="e">
        <f t="shared" si="139"/>
        <v>#REF!</v>
      </c>
      <c r="AD200" s="3" t="e">
        <f t="shared" si="140"/>
        <v>#REF!</v>
      </c>
      <c r="AE200" s="97" t="e">
        <f t="shared" si="140"/>
        <v>#REF!</v>
      </c>
      <c r="AF200" s="97" t="e">
        <f t="shared" si="141"/>
        <v>#REF!</v>
      </c>
      <c r="AG200" s="3" t="e">
        <f t="shared" si="142"/>
        <v>#REF!</v>
      </c>
      <c r="AH200" s="16" t="e">
        <f t="shared" si="143"/>
        <v>#REF!</v>
      </c>
      <c r="AI200" s="16">
        <f t="shared" si="144"/>
        <v>1500</v>
      </c>
      <c r="AK200" s="3">
        <f t="shared" si="145"/>
        <v>1050</v>
      </c>
      <c r="AL200" s="19">
        <f t="shared" si="146"/>
        <v>1050</v>
      </c>
    </row>
    <row r="201" spans="1:47" ht="13.5" hidden="1" outlineLevel="1" x14ac:dyDescent="0.15">
      <c r="A201" s="26">
        <v>40116</v>
      </c>
      <c r="B201" s="62" t="s">
        <v>543</v>
      </c>
      <c r="C201" s="16">
        <v>800</v>
      </c>
      <c r="D201" s="3">
        <v>30</v>
      </c>
      <c r="E201" s="3">
        <v>10</v>
      </c>
      <c r="F201" s="131" t="s">
        <v>200</v>
      </c>
      <c r="G201" s="104" t="s">
        <v>497</v>
      </c>
      <c r="H201" s="104" t="s">
        <v>498</v>
      </c>
      <c r="I201" s="21">
        <f t="shared" si="128"/>
        <v>17940</v>
      </c>
      <c r="J201" s="3">
        <v>21000</v>
      </c>
      <c r="K201" s="15"/>
      <c r="L201" s="15">
        <v>0.2</v>
      </c>
      <c r="M201" s="58"/>
      <c r="N201" s="58">
        <v>0.03</v>
      </c>
      <c r="O201" s="92">
        <f t="shared" si="129"/>
        <v>35.117056856187297</v>
      </c>
      <c r="P201" s="92" t="e">
        <f t="shared" si="130"/>
        <v>#REF!</v>
      </c>
      <c r="Q201" s="92" t="e">
        <f t="shared" si="131"/>
        <v>#REF!</v>
      </c>
      <c r="R201" s="92">
        <f t="shared" si="132"/>
        <v>0</v>
      </c>
      <c r="S201" s="92" t="e">
        <f t="shared" si="133"/>
        <v>#REF!</v>
      </c>
      <c r="T201" s="3" t="e">
        <f>#REF!</f>
        <v>#REF!</v>
      </c>
      <c r="U201" s="3" t="e">
        <f>#REF!*D201</f>
        <v>#REF!</v>
      </c>
      <c r="V201" s="3">
        <f t="shared" si="134"/>
        <v>48</v>
      </c>
      <c r="W201" s="37" t="e">
        <f t="shared" si="135"/>
        <v>#REF!</v>
      </c>
      <c r="X201" s="60" t="e">
        <f>#REF!</f>
        <v>#REF!</v>
      </c>
      <c r="Y201" s="37" t="e">
        <f t="shared" si="136"/>
        <v>#REF!</v>
      </c>
      <c r="Z201" s="16" t="e">
        <f t="shared" si="137"/>
        <v>#REF!</v>
      </c>
      <c r="AA201" s="36" t="e">
        <f t="shared" si="138"/>
        <v>#REF!</v>
      </c>
      <c r="AC201" s="16" t="e">
        <f t="shared" si="139"/>
        <v>#REF!</v>
      </c>
      <c r="AD201" s="3" t="e">
        <f t="shared" si="140"/>
        <v>#REF!</v>
      </c>
      <c r="AE201" s="97" t="e">
        <f t="shared" si="140"/>
        <v>#REF!</v>
      </c>
      <c r="AF201" s="97" t="e">
        <f t="shared" si="141"/>
        <v>#REF!</v>
      </c>
      <c r="AG201" s="3" t="e">
        <f t="shared" si="142"/>
        <v>#REF!</v>
      </c>
      <c r="AH201" s="16" t="e">
        <f t="shared" si="143"/>
        <v>#REF!</v>
      </c>
      <c r="AI201" s="16">
        <f t="shared" si="144"/>
        <v>800</v>
      </c>
      <c r="AK201" s="3">
        <f t="shared" si="145"/>
        <v>560</v>
      </c>
      <c r="AL201" s="19">
        <f t="shared" si="146"/>
        <v>560</v>
      </c>
    </row>
    <row r="202" spans="1:47" ht="13.5" hidden="1" outlineLevel="1" x14ac:dyDescent="0.15">
      <c r="A202" s="26">
        <v>40117</v>
      </c>
      <c r="B202" s="62" t="s">
        <v>544</v>
      </c>
      <c r="C202" s="16">
        <v>550</v>
      </c>
      <c r="D202" s="3">
        <v>30</v>
      </c>
      <c r="E202" s="3">
        <v>10</v>
      </c>
      <c r="F202" s="131" t="s">
        <v>200</v>
      </c>
      <c r="G202" s="104" t="s">
        <v>497</v>
      </c>
      <c r="H202" s="104" t="s">
        <v>498</v>
      </c>
      <c r="I202" s="21">
        <f t="shared" si="128"/>
        <v>17940</v>
      </c>
      <c r="J202" s="3">
        <v>21000</v>
      </c>
      <c r="K202" s="15"/>
      <c r="L202" s="15">
        <v>0.2</v>
      </c>
      <c r="M202" s="58"/>
      <c r="N202" s="58">
        <v>0.03</v>
      </c>
      <c r="O202" s="92">
        <f t="shared" si="129"/>
        <v>35.117056856187297</v>
      </c>
      <c r="P202" s="92" t="e">
        <f t="shared" si="130"/>
        <v>#REF!</v>
      </c>
      <c r="Q202" s="92" t="e">
        <f t="shared" si="131"/>
        <v>#REF!</v>
      </c>
      <c r="R202" s="92">
        <f t="shared" si="132"/>
        <v>0</v>
      </c>
      <c r="S202" s="92" t="e">
        <f t="shared" si="133"/>
        <v>#REF!</v>
      </c>
      <c r="T202" s="3" t="e">
        <f>#REF!</f>
        <v>#REF!</v>
      </c>
      <c r="U202" s="3" t="e">
        <f>#REF!*D202</f>
        <v>#REF!</v>
      </c>
      <c r="V202" s="3">
        <f t="shared" si="134"/>
        <v>33</v>
      </c>
      <c r="W202" s="37" t="e">
        <f t="shared" si="135"/>
        <v>#REF!</v>
      </c>
      <c r="X202" s="60" t="e">
        <f>#REF!</f>
        <v>#REF!</v>
      </c>
      <c r="Y202" s="37" t="e">
        <f t="shared" si="136"/>
        <v>#REF!</v>
      </c>
      <c r="Z202" s="16" t="e">
        <f t="shared" si="137"/>
        <v>#REF!</v>
      </c>
      <c r="AA202" s="36" t="e">
        <f t="shared" si="138"/>
        <v>#REF!</v>
      </c>
      <c r="AC202" s="16" t="e">
        <f t="shared" si="139"/>
        <v>#REF!</v>
      </c>
      <c r="AD202" s="3" t="e">
        <f t="shared" si="140"/>
        <v>#REF!</v>
      </c>
      <c r="AE202" s="97" t="e">
        <f t="shared" si="140"/>
        <v>#REF!</v>
      </c>
      <c r="AF202" s="97" t="e">
        <f t="shared" si="141"/>
        <v>#REF!</v>
      </c>
      <c r="AG202" s="3" t="e">
        <f t="shared" si="142"/>
        <v>#REF!</v>
      </c>
      <c r="AH202" s="16" t="e">
        <f t="shared" si="143"/>
        <v>#REF!</v>
      </c>
      <c r="AI202" s="16">
        <f t="shared" si="144"/>
        <v>550</v>
      </c>
      <c r="AK202" s="3">
        <f t="shared" si="145"/>
        <v>385</v>
      </c>
      <c r="AL202" s="19">
        <f t="shared" si="146"/>
        <v>385</v>
      </c>
    </row>
    <row r="203" spans="1:47" ht="13.5" hidden="1" outlineLevel="1" x14ac:dyDescent="0.15">
      <c r="A203" s="26">
        <v>40118</v>
      </c>
      <c r="B203" s="62" t="s">
        <v>545</v>
      </c>
      <c r="C203" s="16">
        <v>3500</v>
      </c>
      <c r="D203" s="3">
        <v>30</v>
      </c>
      <c r="E203" s="3">
        <v>10</v>
      </c>
      <c r="F203" s="131" t="s">
        <v>200</v>
      </c>
      <c r="G203" s="104" t="s">
        <v>497</v>
      </c>
      <c r="H203" s="104" t="s">
        <v>498</v>
      </c>
      <c r="I203" s="21">
        <f t="shared" si="128"/>
        <v>17940</v>
      </c>
      <c r="J203" s="3">
        <v>21000</v>
      </c>
      <c r="K203" s="15"/>
      <c r="L203" s="15">
        <v>0.2</v>
      </c>
      <c r="M203" s="58"/>
      <c r="N203" s="58">
        <v>0.03</v>
      </c>
      <c r="O203" s="92">
        <f t="shared" si="129"/>
        <v>35.117056856187297</v>
      </c>
      <c r="P203" s="92" t="e">
        <f t="shared" si="130"/>
        <v>#REF!</v>
      </c>
      <c r="Q203" s="92" t="e">
        <f t="shared" si="131"/>
        <v>#REF!</v>
      </c>
      <c r="R203" s="92">
        <f t="shared" si="132"/>
        <v>0</v>
      </c>
      <c r="S203" s="92" t="e">
        <f t="shared" si="133"/>
        <v>#REF!</v>
      </c>
      <c r="T203" s="3" t="e">
        <f>#REF!</f>
        <v>#REF!</v>
      </c>
      <c r="U203" s="3" t="e">
        <f>#REF!*D203</f>
        <v>#REF!</v>
      </c>
      <c r="V203" s="3">
        <f t="shared" si="134"/>
        <v>210</v>
      </c>
      <c r="W203" s="37" t="e">
        <f t="shared" si="135"/>
        <v>#REF!</v>
      </c>
      <c r="X203" s="60" t="e">
        <f>#REF!</f>
        <v>#REF!</v>
      </c>
      <c r="Y203" s="37" t="e">
        <f t="shared" si="136"/>
        <v>#REF!</v>
      </c>
      <c r="Z203" s="16" t="e">
        <f t="shared" si="137"/>
        <v>#REF!</v>
      </c>
      <c r="AA203" s="36" t="e">
        <f t="shared" si="138"/>
        <v>#REF!</v>
      </c>
      <c r="AC203" s="16" t="e">
        <f t="shared" si="139"/>
        <v>#REF!</v>
      </c>
      <c r="AD203" s="3" t="e">
        <f t="shared" si="140"/>
        <v>#REF!</v>
      </c>
      <c r="AE203" s="97" t="e">
        <f t="shared" si="140"/>
        <v>#REF!</v>
      </c>
      <c r="AF203" s="97" t="e">
        <f t="shared" si="141"/>
        <v>#REF!</v>
      </c>
      <c r="AG203" s="3" t="e">
        <f t="shared" si="142"/>
        <v>#REF!</v>
      </c>
      <c r="AH203" s="16" t="e">
        <f t="shared" si="143"/>
        <v>#REF!</v>
      </c>
      <c r="AI203" s="16">
        <f t="shared" si="144"/>
        <v>3500</v>
      </c>
      <c r="AK203" s="3">
        <f t="shared" si="145"/>
        <v>2450</v>
      </c>
      <c r="AL203" s="19">
        <f t="shared" si="146"/>
        <v>2450</v>
      </c>
    </row>
    <row r="204" spans="1:47" ht="13.5" hidden="1" outlineLevel="1" x14ac:dyDescent="0.15">
      <c r="A204" s="26">
        <v>40166</v>
      </c>
      <c r="B204" s="62" t="s">
        <v>555</v>
      </c>
      <c r="C204" s="16">
        <v>1000</v>
      </c>
      <c r="D204" s="3">
        <v>60</v>
      </c>
      <c r="E204" s="3">
        <v>10</v>
      </c>
      <c r="F204" s="131" t="s">
        <v>200</v>
      </c>
      <c r="G204" s="104" t="s">
        <v>497</v>
      </c>
      <c r="H204" s="104" t="s">
        <v>498</v>
      </c>
      <c r="I204" s="21">
        <f t="shared" si="128"/>
        <v>17940</v>
      </c>
      <c r="J204" s="3">
        <v>21000</v>
      </c>
      <c r="K204" s="15"/>
      <c r="L204" s="15">
        <v>0.2</v>
      </c>
      <c r="M204" s="58"/>
      <c r="N204" s="58">
        <v>0.03</v>
      </c>
      <c r="O204" s="92">
        <f t="shared" si="129"/>
        <v>70.234113712374594</v>
      </c>
      <c r="P204" s="92" t="e">
        <f t="shared" si="130"/>
        <v>#REF!</v>
      </c>
      <c r="Q204" s="92" t="e">
        <f t="shared" si="131"/>
        <v>#REF!</v>
      </c>
      <c r="R204" s="92">
        <f t="shared" si="132"/>
        <v>0</v>
      </c>
      <c r="S204" s="92" t="e">
        <f t="shared" si="133"/>
        <v>#REF!</v>
      </c>
      <c r="T204" s="3" t="e">
        <f>#REF!</f>
        <v>#REF!</v>
      </c>
      <c r="U204" s="3" t="e">
        <f>#REF!*D204</f>
        <v>#REF!</v>
      </c>
      <c r="V204" s="3">
        <f t="shared" si="134"/>
        <v>60</v>
      </c>
      <c r="W204" s="37" t="e">
        <f t="shared" si="135"/>
        <v>#REF!</v>
      </c>
      <c r="X204" s="60" t="e">
        <f>#REF!</f>
        <v>#REF!</v>
      </c>
      <c r="Y204" s="37" t="e">
        <f t="shared" si="136"/>
        <v>#REF!</v>
      </c>
      <c r="Z204" s="16" t="e">
        <f t="shared" si="137"/>
        <v>#REF!</v>
      </c>
      <c r="AA204" s="36" t="e">
        <f t="shared" si="138"/>
        <v>#REF!</v>
      </c>
      <c r="AC204" s="16" t="e">
        <f t="shared" si="139"/>
        <v>#REF!</v>
      </c>
      <c r="AD204" s="3" t="e">
        <f t="shared" si="140"/>
        <v>#REF!</v>
      </c>
      <c r="AE204" s="97" t="e">
        <f t="shared" si="140"/>
        <v>#REF!</v>
      </c>
      <c r="AF204" s="97" t="e">
        <f t="shared" si="141"/>
        <v>#REF!</v>
      </c>
      <c r="AG204" s="3" t="e">
        <f t="shared" si="142"/>
        <v>#REF!</v>
      </c>
      <c r="AH204" s="16" t="e">
        <f t="shared" si="143"/>
        <v>#REF!</v>
      </c>
      <c r="AI204" s="16">
        <f t="shared" si="144"/>
        <v>1000</v>
      </c>
      <c r="AK204" s="3">
        <f t="shared" si="145"/>
        <v>700</v>
      </c>
      <c r="AL204" s="19">
        <f t="shared" si="146"/>
        <v>700</v>
      </c>
    </row>
    <row r="205" spans="1:47" ht="25.5" hidden="1" outlineLevel="1" x14ac:dyDescent="0.15">
      <c r="A205" s="26">
        <v>40130</v>
      </c>
      <c r="B205" s="62" t="s">
        <v>836</v>
      </c>
      <c r="C205" s="16">
        <v>800</v>
      </c>
      <c r="D205" s="3">
        <v>40</v>
      </c>
      <c r="E205" s="3">
        <v>30</v>
      </c>
      <c r="F205" s="131" t="s">
        <v>200</v>
      </c>
      <c r="G205" s="104" t="s">
        <v>497</v>
      </c>
      <c r="H205" s="104" t="s">
        <v>498</v>
      </c>
      <c r="I205" s="21">
        <f t="shared" si="128"/>
        <v>17940</v>
      </c>
      <c r="J205" s="3">
        <v>21000</v>
      </c>
      <c r="K205" s="15"/>
      <c r="L205" s="15">
        <v>0.2</v>
      </c>
      <c r="M205" s="58"/>
      <c r="N205" s="58">
        <v>0.03</v>
      </c>
      <c r="O205" s="92">
        <f t="shared" si="129"/>
        <v>46.822742474916396</v>
      </c>
      <c r="P205" s="92" t="e">
        <f t="shared" si="130"/>
        <v>#REF!</v>
      </c>
      <c r="Q205" s="92" t="e">
        <f t="shared" si="131"/>
        <v>#REF!</v>
      </c>
      <c r="R205" s="92">
        <f t="shared" si="132"/>
        <v>0</v>
      </c>
      <c r="S205" s="92" t="e">
        <f t="shared" si="133"/>
        <v>#REF!</v>
      </c>
      <c r="T205" s="3" t="e">
        <f>#REF!</f>
        <v>#REF!</v>
      </c>
      <c r="U205" s="3" t="e">
        <f>#REF!*D205</f>
        <v>#REF!</v>
      </c>
      <c r="V205" s="3">
        <f t="shared" si="134"/>
        <v>48</v>
      </c>
      <c r="W205" s="37" t="e">
        <f t="shared" si="135"/>
        <v>#REF!</v>
      </c>
      <c r="X205" s="60" t="e">
        <f>#REF!</f>
        <v>#REF!</v>
      </c>
      <c r="Y205" s="37" t="e">
        <f t="shared" si="136"/>
        <v>#REF!</v>
      </c>
      <c r="Z205" s="16" t="e">
        <f t="shared" si="137"/>
        <v>#REF!</v>
      </c>
      <c r="AA205" s="36" t="e">
        <f t="shared" si="138"/>
        <v>#REF!</v>
      </c>
      <c r="AC205" s="16" t="e">
        <f t="shared" si="139"/>
        <v>#REF!</v>
      </c>
      <c r="AD205" s="3" t="e">
        <f t="shared" si="140"/>
        <v>#REF!</v>
      </c>
      <c r="AE205" s="97" t="e">
        <f t="shared" si="140"/>
        <v>#REF!</v>
      </c>
      <c r="AF205" s="97" t="e">
        <f t="shared" si="141"/>
        <v>#REF!</v>
      </c>
      <c r="AG205" s="3" t="e">
        <f t="shared" si="142"/>
        <v>#REF!</v>
      </c>
      <c r="AH205" s="16" t="e">
        <f t="shared" si="143"/>
        <v>#REF!</v>
      </c>
      <c r="AI205" s="16">
        <f t="shared" si="144"/>
        <v>800</v>
      </c>
      <c r="AK205" s="3">
        <f t="shared" si="145"/>
        <v>560</v>
      </c>
      <c r="AL205" s="19">
        <f t="shared" si="146"/>
        <v>560</v>
      </c>
      <c r="AM205" s="175" t="s">
        <v>837</v>
      </c>
      <c r="AN205" s="175"/>
    </row>
    <row r="206" spans="1:47" ht="25.5" hidden="1" outlineLevel="1" x14ac:dyDescent="0.15">
      <c r="A206" s="26">
        <v>40131</v>
      </c>
      <c r="B206" s="62" t="s">
        <v>873</v>
      </c>
      <c r="C206" s="16">
        <v>350</v>
      </c>
      <c r="D206" s="3">
        <v>10</v>
      </c>
      <c r="E206" s="3">
        <v>10</v>
      </c>
      <c r="F206" s="131" t="s">
        <v>200</v>
      </c>
      <c r="G206" s="104" t="s">
        <v>497</v>
      </c>
      <c r="H206" s="104" t="s">
        <v>498</v>
      </c>
      <c r="I206" s="21">
        <f t="shared" si="128"/>
        <v>17940</v>
      </c>
      <c r="J206" s="3">
        <v>21000</v>
      </c>
      <c r="K206" s="15"/>
      <c r="L206" s="15">
        <v>0.2</v>
      </c>
      <c r="M206" s="58"/>
      <c r="N206" s="58">
        <v>0.03</v>
      </c>
      <c r="O206" s="92">
        <f t="shared" si="129"/>
        <v>11.705685618729099</v>
      </c>
      <c r="P206" s="92" t="e">
        <f t="shared" si="130"/>
        <v>#REF!</v>
      </c>
      <c r="Q206" s="92" t="e">
        <f t="shared" si="131"/>
        <v>#REF!</v>
      </c>
      <c r="R206" s="92">
        <f t="shared" si="132"/>
        <v>0</v>
      </c>
      <c r="S206" s="92" t="e">
        <f t="shared" si="133"/>
        <v>#REF!</v>
      </c>
      <c r="T206" s="3" t="e">
        <f>#REF!</f>
        <v>#REF!</v>
      </c>
      <c r="U206" s="3" t="e">
        <f>#REF!*D206</f>
        <v>#REF!</v>
      </c>
      <c r="V206" s="3">
        <f t="shared" si="134"/>
        <v>21</v>
      </c>
      <c r="W206" s="37" t="e">
        <f t="shared" si="135"/>
        <v>#REF!</v>
      </c>
      <c r="X206" s="60" t="e">
        <f>#REF!</f>
        <v>#REF!</v>
      </c>
      <c r="Y206" s="37" t="e">
        <f t="shared" si="136"/>
        <v>#REF!</v>
      </c>
      <c r="Z206" s="16" t="e">
        <f t="shared" si="137"/>
        <v>#REF!</v>
      </c>
      <c r="AA206" s="36" t="e">
        <f t="shared" si="138"/>
        <v>#REF!</v>
      </c>
      <c r="AC206" s="16" t="e">
        <f t="shared" si="139"/>
        <v>#REF!</v>
      </c>
      <c r="AD206" s="3" t="e">
        <f t="shared" ref="AD206:AE206" si="147">T206</f>
        <v>#REF!</v>
      </c>
      <c r="AE206" s="97" t="e">
        <f t="shared" si="147"/>
        <v>#REF!</v>
      </c>
      <c r="AF206" s="97" t="e">
        <f t="shared" si="141"/>
        <v>#REF!</v>
      </c>
      <c r="AG206" s="3" t="e">
        <f t="shared" si="142"/>
        <v>#REF!</v>
      </c>
      <c r="AH206" s="16" t="e">
        <f t="shared" si="143"/>
        <v>#REF!</v>
      </c>
      <c r="AI206" s="16">
        <f t="shared" si="144"/>
        <v>350</v>
      </c>
      <c r="AK206" s="3">
        <f t="shared" si="145"/>
        <v>245</v>
      </c>
      <c r="AL206" s="19">
        <f t="shared" si="146"/>
        <v>244.99999999999997</v>
      </c>
      <c r="AM206" s="46" t="s">
        <v>876</v>
      </c>
      <c r="AN206" s="175"/>
    </row>
    <row r="207" spans="1:47" s="12" customFormat="1" ht="13.5" hidden="1" outlineLevel="1" x14ac:dyDescent="0.15">
      <c r="A207" s="25"/>
      <c r="B207" s="56" t="s">
        <v>377</v>
      </c>
      <c r="C207" s="193"/>
      <c r="D207" s="56"/>
      <c r="E207" s="56"/>
      <c r="F207" s="128"/>
      <c r="G207" s="137"/>
      <c r="H207" s="138"/>
      <c r="I207" s="5"/>
      <c r="J207" s="57"/>
      <c r="K207" s="65"/>
      <c r="L207" s="65"/>
      <c r="M207" s="64"/>
      <c r="N207" s="64"/>
      <c r="O207" s="8"/>
      <c r="P207" s="8"/>
      <c r="Q207" s="8"/>
      <c r="R207" s="8"/>
      <c r="S207" s="8"/>
      <c r="T207" s="6"/>
      <c r="U207" s="6"/>
      <c r="V207" s="6"/>
      <c r="W207" s="5"/>
      <c r="X207" s="5"/>
      <c r="Y207" s="5"/>
      <c r="Z207" s="5"/>
      <c r="AA207" s="10"/>
      <c r="AB207" s="11"/>
      <c r="AC207" s="193"/>
      <c r="AD207" s="57"/>
      <c r="AE207" s="96"/>
      <c r="AF207" s="96"/>
      <c r="AG207" s="57"/>
      <c r="AH207" s="193"/>
      <c r="AI207" s="193"/>
      <c r="AK207" s="57"/>
      <c r="AL207" s="19"/>
      <c r="AM207" s="180"/>
      <c r="AN207" s="180"/>
      <c r="AO207" s="182"/>
      <c r="AQ207" s="177"/>
      <c r="AR207" s="185"/>
      <c r="AT207" s="177"/>
      <c r="AU207" s="185"/>
    </row>
    <row r="208" spans="1:47" ht="13.5" hidden="1" outlineLevel="1" x14ac:dyDescent="0.15">
      <c r="A208" s="26">
        <v>40067</v>
      </c>
      <c r="B208" s="62" t="s">
        <v>373</v>
      </c>
      <c r="C208" s="16">
        <v>4500</v>
      </c>
      <c r="D208" s="3">
        <v>5</v>
      </c>
      <c r="E208" s="3"/>
      <c r="F208" s="103" t="s">
        <v>378</v>
      </c>
      <c r="G208" s="104" t="s">
        <v>497</v>
      </c>
      <c r="H208" s="104" t="s">
        <v>498</v>
      </c>
      <c r="I208" s="21">
        <f t="shared" ref="I208:I216" si="148">((247*12)+(52*7)+(52*5))*60/12</f>
        <v>17940</v>
      </c>
      <c r="J208" s="3">
        <v>21000</v>
      </c>
      <c r="K208" s="15"/>
      <c r="L208" s="15">
        <v>0.2</v>
      </c>
      <c r="M208" s="58"/>
      <c r="N208" s="58">
        <v>0.03</v>
      </c>
      <c r="O208" s="92">
        <f t="shared" ref="O208:O216" si="149">J208/I208*D208</f>
        <v>5.8528428093645495</v>
      </c>
      <c r="P208" s="92" t="e">
        <f t="shared" ref="P208:P216" si="150">(C208-T208-U208)*K208</f>
        <v>#REF!</v>
      </c>
      <c r="Q208" s="92" t="e">
        <f t="shared" ref="Q208:Q216" si="151">(C208-T208-U208)*L208</f>
        <v>#REF!</v>
      </c>
      <c r="R208" s="92">
        <f t="shared" ref="R208:R216" si="152">(C208*M208)</f>
        <v>0</v>
      </c>
      <c r="S208" s="92" t="e">
        <f t="shared" ref="S208:S216" si="153">(C208-T208-U208)*N208</f>
        <v>#REF!</v>
      </c>
      <c r="T208" s="3" t="e">
        <f>#REF!</f>
        <v>#REF!</v>
      </c>
      <c r="U208" s="3" t="e">
        <f>#REF!*D208</f>
        <v>#REF!</v>
      </c>
      <c r="V208" s="3">
        <f t="shared" ref="V208:V216" si="154">C208*0.06</f>
        <v>270</v>
      </c>
      <c r="W208" s="37" t="e">
        <f t="shared" ref="W208:W216" si="155">SUM(O208:V208)</f>
        <v>#REF!</v>
      </c>
      <c r="X208" s="60" t="e">
        <f>#REF!</f>
        <v>#REF!</v>
      </c>
      <c r="Y208" s="37" t="e">
        <f t="shared" ref="Y208:Y216" si="156">O208*X208</f>
        <v>#REF!</v>
      </c>
      <c r="Z208" s="16" t="e">
        <f t="shared" ref="Z208:Z216" si="157">W208+Y208</f>
        <v>#REF!</v>
      </c>
      <c r="AA208" s="36" t="e">
        <f t="shared" ref="AA208:AA216" si="158">(C208-Z208)/Z208</f>
        <v>#REF!</v>
      </c>
      <c r="AC208" s="16" t="e">
        <f t="shared" ref="AC208:AC216" si="159">AD208+AE208+AF208</f>
        <v>#REF!</v>
      </c>
      <c r="AD208" s="3" t="e">
        <f t="shared" ref="AD208:AE216" si="160">T208</f>
        <v>#REF!</v>
      </c>
      <c r="AE208" s="97" t="e">
        <f t="shared" si="160"/>
        <v>#REF!</v>
      </c>
      <c r="AF208" s="97" t="e">
        <f t="shared" ref="AF208:AF216" si="161">(C208-Z208)*0.15</f>
        <v>#REF!</v>
      </c>
      <c r="AG208" s="3" t="e">
        <f t="shared" ref="AG208:AG216" si="162">AE208+AF208</f>
        <v>#REF!</v>
      </c>
      <c r="AH208" s="16" t="e">
        <f t="shared" ref="AH208:AH216" si="163">AI208-AC208</f>
        <v>#REF!</v>
      </c>
      <c r="AI208" s="16">
        <f t="shared" ref="AI208:AI216" si="164">C208</f>
        <v>4500</v>
      </c>
      <c r="AK208" s="3">
        <f t="shared" ref="AK208:AK215" si="165">CEILING(AL208,5)</f>
        <v>3150</v>
      </c>
      <c r="AL208" s="19">
        <f t="shared" ref="AL208:AL215" si="166">C208*0.7</f>
        <v>3150</v>
      </c>
    </row>
    <row r="209" spans="1:47" ht="13.5" hidden="1" outlineLevel="1" x14ac:dyDescent="0.15">
      <c r="A209" s="26">
        <v>40068</v>
      </c>
      <c r="B209" s="62" t="s">
        <v>374</v>
      </c>
      <c r="C209" s="16">
        <v>4000</v>
      </c>
      <c r="D209" s="3">
        <v>5</v>
      </c>
      <c r="E209" s="3"/>
      <c r="F209" s="103" t="s">
        <v>378</v>
      </c>
      <c r="G209" s="104" t="s">
        <v>497</v>
      </c>
      <c r="H209" s="104" t="s">
        <v>498</v>
      </c>
      <c r="I209" s="21">
        <f t="shared" si="148"/>
        <v>17940</v>
      </c>
      <c r="J209" s="3">
        <v>21000</v>
      </c>
      <c r="K209" s="15"/>
      <c r="L209" s="15">
        <v>0.2</v>
      </c>
      <c r="M209" s="58"/>
      <c r="N209" s="58">
        <v>0.03</v>
      </c>
      <c r="O209" s="92">
        <f t="shared" si="149"/>
        <v>5.8528428093645495</v>
      </c>
      <c r="P209" s="92" t="e">
        <f t="shared" si="150"/>
        <v>#REF!</v>
      </c>
      <c r="Q209" s="92" t="e">
        <f t="shared" si="151"/>
        <v>#REF!</v>
      </c>
      <c r="R209" s="92">
        <f t="shared" si="152"/>
        <v>0</v>
      </c>
      <c r="S209" s="92" t="e">
        <f t="shared" si="153"/>
        <v>#REF!</v>
      </c>
      <c r="T209" s="3" t="e">
        <f>#REF!</f>
        <v>#REF!</v>
      </c>
      <c r="U209" s="3" t="e">
        <f>#REF!*D209</f>
        <v>#REF!</v>
      </c>
      <c r="V209" s="3">
        <f t="shared" si="154"/>
        <v>240</v>
      </c>
      <c r="W209" s="37" t="e">
        <f t="shared" si="155"/>
        <v>#REF!</v>
      </c>
      <c r="X209" s="60" t="e">
        <f>#REF!</f>
        <v>#REF!</v>
      </c>
      <c r="Y209" s="37" t="e">
        <f t="shared" si="156"/>
        <v>#REF!</v>
      </c>
      <c r="Z209" s="16" t="e">
        <f t="shared" si="157"/>
        <v>#REF!</v>
      </c>
      <c r="AA209" s="36" t="e">
        <f t="shared" si="158"/>
        <v>#REF!</v>
      </c>
      <c r="AC209" s="16" t="e">
        <f t="shared" si="159"/>
        <v>#REF!</v>
      </c>
      <c r="AD209" s="3" t="e">
        <f t="shared" si="160"/>
        <v>#REF!</v>
      </c>
      <c r="AE209" s="97" t="e">
        <f t="shared" si="160"/>
        <v>#REF!</v>
      </c>
      <c r="AF209" s="97" t="e">
        <f t="shared" si="161"/>
        <v>#REF!</v>
      </c>
      <c r="AG209" s="3" t="e">
        <f t="shared" si="162"/>
        <v>#REF!</v>
      </c>
      <c r="AH209" s="16" t="e">
        <f t="shared" si="163"/>
        <v>#REF!</v>
      </c>
      <c r="AI209" s="16">
        <f t="shared" si="164"/>
        <v>4000</v>
      </c>
      <c r="AK209" s="3">
        <f t="shared" si="165"/>
        <v>2800</v>
      </c>
      <c r="AL209" s="19">
        <f t="shared" si="166"/>
        <v>2800</v>
      </c>
    </row>
    <row r="210" spans="1:47" ht="13.5" hidden="1" outlineLevel="1" x14ac:dyDescent="0.15">
      <c r="A210" s="26">
        <v>40069</v>
      </c>
      <c r="B210" s="62" t="s">
        <v>383</v>
      </c>
      <c r="C210" s="16">
        <v>1500</v>
      </c>
      <c r="D210" s="3">
        <v>5</v>
      </c>
      <c r="E210" s="3"/>
      <c r="F210" s="103" t="s">
        <v>378</v>
      </c>
      <c r="G210" s="104" t="s">
        <v>497</v>
      </c>
      <c r="H210" s="104" t="s">
        <v>498</v>
      </c>
      <c r="I210" s="21">
        <f t="shared" si="148"/>
        <v>17940</v>
      </c>
      <c r="J210" s="3">
        <v>21000</v>
      </c>
      <c r="K210" s="15"/>
      <c r="L210" s="15">
        <v>0.2</v>
      </c>
      <c r="M210" s="58"/>
      <c r="N210" s="58">
        <v>0.03</v>
      </c>
      <c r="O210" s="92">
        <f t="shared" si="149"/>
        <v>5.8528428093645495</v>
      </c>
      <c r="P210" s="92" t="e">
        <f t="shared" si="150"/>
        <v>#REF!</v>
      </c>
      <c r="Q210" s="92" t="e">
        <f t="shared" si="151"/>
        <v>#REF!</v>
      </c>
      <c r="R210" s="92">
        <f t="shared" si="152"/>
        <v>0</v>
      </c>
      <c r="S210" s="92" t="e">
        <f t="shared" si="153"/>
        <v>#REF!</v>
      </c>
      <c r="T210" s="3" t="e">
        <f>#REF!</f>
        <v>#REF!</v>
      </c>
      <c r="U210" s="3" t="e">
        <f>#REF!*D210</f>
        <v>#REF!</v>
      </c>
      <c r="V210" s="3">
        <f t="shared" si="154"/>
        <v>90</v>
      </c>
      <c r="W210" s="37" t="e">
        <f t="shared" si="155"/>
        <v>#REF!</v>
      </c>
      <c r="X210" s="60" t="e">
        <f>#REF!</f>
        <v>#REF!</v>
      </c>
      <c r="Y210" s="37" t="e">
        <f t="shared" si="156"/>
        <v>#REF!</v>
      </c>
      <c r="Z210" s="16" t="e">
        <f t="shared" si="157"/>
        <v>#REF!</v>
      </c>
      <c r="AA210" s="36" t="e">
        <f t="shared" si="158"/>
        <v>#REF!</v>
      </c>
      <c r="AC210" s="16" t="e">
        <f t="shared" si="159"/>
        <v>#REF!</v>
      </c>
      <c r="AD210" s="3" t="e">
        <f t="shared" si="160"/>
        <v>#REF!</v>
      </c>
      <c r="AE210" s="97" t="e">
        <f t="shared" si="160"/>
        <v>#REF!</v>
      </c>
      <c r="AF210" s="97" t="e">
        <f t="shared" si="161"/>
        <v>#REF!</v>
      </c>
      <c r="AG210" s="3" t="e">
        <f t="shared" si="162"/>
        <v>#REF!</v>
      </c>
      <c r="AH210" s="16" t="e">
        <f t="shared" si="163"/>
        <v>#REF!</v>
      </c>
      <c r="AI210" s="16">
        <f t="shared" si="164"/>
        <v>1500</v>
      </c>
      <c r="AK210" s="3">
        <f t="shared" si="165"/>
        <v>1050</v>
      </c>
      <c r="AL210" s="19">
        <f t="shared" si="166"/>
        <v>1050</v>
      </c>
    </row>
    <row r="211" spans="1:47" ht="13.5" hidden="1" outlineLevel="1" x14ac:dyDescent="0.15">
      <c r="A211" s="26">
        <v>40070</v>
      </c>
      <c r="B211" s="62" t="s">
        <v>375</v>
      </c>
      <c r="C211" s="16">
        <v>5000</v>
      </c>
      <c r="D211" s="3">
        <v>5</v>
      </c>
      <c r="E211" s="3"/>
      <c r="F211" s="103" t="s">
        <v>378</v>
      </c>
      <c r="G211" s="104" t="s">
        <v>497</v>
      </c>
      <c r="H211" s="104" t="s">
        <v>498</v>
      </c>
      <c r="I211" s="21">
        <f t="shared" si="148"/>
        <v>17940</v>
      </c>
      <c r="J211" s="3">
        <v>21000</v>
      </c>
      <c r="K211" s="15"/>
      <c r="L211" s="15">
        <v>0.2</v>
      </c>
      <c r="M211" s="58"/>
      <c r="N211" s="58">
        <v>0.03</v>
      </c>
      <c r="O211" s="92">
        <f t="shared" si="149"/>
        <v>5.8528428093645495</v>
      </c>
      <c r="P211" s="92" t="e">
        <f t="shared" si="150"/>
        <v>#REF!</v>
      </c>
      <c r="Q211" s="92" t="e">
        <f t="shared" si="151"/>
        <v>#REF!</v>
      </c>
      <c r="R211" s="92">
        <f t="shared" si="152"/>
        <v>0</v>
      </c>
      <c r="S211" s="92" t="e">
        <f t="shared" si="153"/>
        <v>#REF!</v>
      </c>
      <c r="T211" s="3" t="e">
        <f>#REF!</f>
        <v>#REF!</v>
      </c>
      <c r="U211" s="3" t="e">
        <f>#REF!*D211</f>
        <v>#REF!</v>
      </c>
      <c r="V211" s="3">
        <f t="shared" si="154"/>
        <v>300</v>
      </c>
      <c r="W211" s="37" t="e">
        <f t="shared" si="155"/>
        <v>#REF!</v>
      </c>
      <c r="X211" s="60" t="e">
        <f>#REF!</f>
        <v>#REF!</v>
      </c>
      <c r="Y211" s="37" t="e">
        <f t="shared" si="156"/>
        <v>#REF!</v>
      </c>
      <c r="Z211" s="16" t="e">
        <f t="shared" si="157"/>
        <v>#REF!</v>
      </c>
      <c r="AA211" s="36" t="e">
        <f t="shared" si="158"/>
        <v>#REF!</v>
      </c>
      <c r="AC211" s="16" t="e">
        <f t="shared" si="159"/>
        <v>#REF!</v>
      </c>
      <c r="AD211" s="3" t="e">
        <f t="shared" si="160"/>
        <v>#REF!</v>
      </c>
      <c r="AE211" s="97" t="e">
        <f t="shared" si="160"/>
        <v>#REF!</v>
      </c>
      <c r="AF211" s="97" t="e">
        <f t="shared" si="161"/>
        <v>#REF!</v>
      </c>
      <c r="AG211" s="3" t="e">
        <f t="shared" si="162"/>
        <v>#REF!</v>
      </c>
      <c r="AH211" s="16" t="e">
        <f t="shared" si="163"/>
        <v>#REF!</v>
      </c>
      <c r="AI211" s="16">
        <f t="shared" si="164"/>
        <v>5000</v>
      </c>
      <c r="AK211" s="3">
        <f t="shared" si="165"/>
        <v>3500</v>
      </c>
      <c r="AL211" s="19">
        <f t="shared" si="166"/>
        <v>3500</v>
      </c>
    </row>
    <row r="212" spans="1:47" ht="13.5" hidden="1" outlineLevel="1" x14ac:dyDescent="0.15">
      <c r="A212" s="26">
        <v>40071</v>
      </c>
      <c r="B212" s="62" t="s">
        <v>376</v>
      </c>
      <c r="C212" s="16">
        <v>1000</v>
      </c>
      <c r="D212" s="3">
        <v>5</v>
      </c>
      <c r="E212" s="3"/>
      <c r="F212" s="103" t="s">
        <v>378</v>
      </c>
      <c r="G212" s="104" t="s">
        <v>497</v>
      </c>
      <c r="H212" s="104" t="s">
        <v>498</v>
      </c>
      <c r="I212" s="21">
        <f t="shared" si="148"/>
        <v>17940</v>
      </c>
      <c r="J212" s="3">
        <v>21000</v>
      </c>
      <c r="K212" s="15"/>
      <c r="L212" s="15">
        <v>0.2</v>
      </c>
      <c r="M212" s="58"/>
      <c r="N212" s="58">
        <v>0.03</v>
      </c>
      <c r="O212" s="92">
        <f t="shared" si="149"/>
        <v>5.8528428093645495</v>
      </c>
      <c r="P212" s="92" t="e">
        <f t="shared" si="150"/>
        <v>#REF!</v>
      </c>
      <c r="Q212" s="92" t="e">
        <f t="shared" si="151"/>
        <v>#REF!</v>
      </c>
      <c r="R212" s="92">
        <f t="shared" si="152"/>
        <v>0</v>
      </c>
      <c r="S212" s="92" t="e">
        <f t="shared" si="153"/>
        <v>#REF!</v>
      </c>
      <c r="T212" s="3" t="e">
        <f>#REF!</f>
        <v>#REF!</v>
      </c>
      <c r="U212" s="3" t="e">
        <f>#REF!*D212</f>
        <v>#REF!</v>
      </c>
      <c r="V212" s="3">
        <f t="shared" si="154"/>
        <v>60</v>
      </c>
      <c r="W212" s="37" t="e">
        <f t="shared" si="155"/>
        <v>#REF!</v>
      </c>
      <c r="X212" s="60" t="e">
        <f>#REF!</f>
        <v>#REF!</v>
      </c>
      <c r="Y212" s="37" t="e">
        <f t="shared" si="156"/>
        <v>#REF!</v>
      </c>
      <c r="Z212" s="16" t="e">
        <f t="shared" si="157"/>
        <v>#REF!</v>
      </c>
      <c r="AA212" s="36" t="e">
        <f t="shared" si="158"/>
        <v>#REF!</v>
      </c>
      <c r="AC212" s="16" t="e">
        <f t="shared" si="159"/>
        <v>#REF!</v>
      </c>
      <c r="AD212" s="3" t="e">
        <f t="shared" si="160"/>
        <v>#REF!</v>
      </c>
      <c r="AE212" s="97" t="e">
        <f t="shared" si="160"/>
        <v>#REF!</v>
      </c>
      <c r="AF212" s="97" t="e">
        <f t="shared" si="161"/>
        <v>#REF!</v>
      </c>
      <c r="AG212" s="3" t="e">
        <f t="shared" si="162"/>
        <v>#REF!</v>
      </c>
      <c r="AH212" s="16" t="e">
        <f t="shared" si="163"/>
        <v>#REF!</v>
      </c>
      <c r="AI212" s="16">
        <f t="shared" si="164"/>
        <v>1000</v>
      </c>
      <c r="AK212" s="3">
        <f t="shared" si="165"/>
        <v>700</v>
      </c>
      <c r="AL212" s="19">
        <f t="shared" si="166"/>
        <v>700</v>
      </c>
    </row>
    <row r="213" spans="1:47" ht="13.5" hidden="1" outlineLevel="1" x14ac:dyDescent="0.15">
      <c r="A213" s="26">
        <v>40072</v>
      </c>
      <c r="B213" s="62" t="s">
        <v>397</v>
      </c>
      <c r="C213" s="16">
        <v>2500</v>
      </c>
      <c r="D213" s="3">
        <v>20</v>
      </c>
      <c r="E213" s="3">
        <v>5</v>
      </c>
      <c r="F213" s="103" t="s">
        <v>158</v>
      </c>
      <c r="G213" s="104" t="s">
        <v>497</v>
      </c>
      <c r="H213" s="104" t="s">
        <v>498</v>
      </c>
      <c r="I213" s="21">
        <f t="shared" si="148"/>
        <v>17940</v>
      </c>
      <c r="J213" s="3">
        <v>21000</v>
      </c>
      <c r="K213" s="15"/>
      <c r="L213" s="15">
        <v>0.2</v>
      </c>
      <c r="M213" s="58"/>
      <c r="N213" s="58">
        <v>0.03</v>
      </c>
      <c r="O213" s="92">
        <f t="shared" si="149"/>
        <v>23.411371237458198</v>
      </c>
      <c r="P213" s="92" t="e">
        <f t="shared" si="150"/>
        <v>#REF!</v>
      </c>
      <c r="Q213" s="92" t="e">
        <f t="shared" si="151"/>
        <v>#REF!</v>
      </c>
      <c r="R213" s="92">
        <f t="shared" si="152"/>
        <v>0</v>
      </c>
      <c r="S213" s="92" t="e">
        <f t="shared" si="153"/>
        <v>#REF!</v>
      </c>
      <c r="T213" s="3" t="e">
        <f>#REF!</f>
        <v>#REF!</v>
      </c>
      <c r="U213" s="3" t="e">
        <f>#REF!*D213</f>
        <v>#REF!</v>
      </c>
      <c r="V213" s="3">
        <f t="shared" si="154"/>
        <v>150</v>
      </c>
      <c r="W213" s="37" t="e">
        <f t="shared" si="155"/>
        <v>#REF!</v>
      </c>
      <c r="X213" s="60" t="e">
        <f>#REF!</f>
        <v>#REF!</v>
      </c>
      <c r="Y213" s="37" t="e">
        <f t="shared" si="156"/>
        <v>#REF!</v>
      </c>
      <c r="Z213" s="16" t="e">
        <f t="shared" si="157"/>
        <v>#REF!</v>
      </c>
      <c r="AA213" s="36" t="e">
        <f t="shared" si="158"/>
        <v>#REF!</v>
      </c>
      <c r="AC213" s="16" t="e">
        <f t="shared" si="159"/>
        <v>#REF!</v>
      </c>
      <c r="AD213" s="3" t="e">
        <f t="shared" si="160"/>
        <v>#REF!</v>
      </c>
      <c r="AE213" s="97" t="e">
        <f t="shared" si="160"/>
        <v>#REF!</v>
      </c>
      <c r="AF213" s="97" t="e">
        <f t="shared" si="161"/>
        <v>#REF!</v>
      </c>
      <c r="AG213" s="3" t="e">
        <f t="shared" si="162"/>
        <v>#REF!</v>
      </c>
      <c r="AH213" s="16" t="e">
        <f t="shared" si="163"/>
        <v>#REF!</v>
      </c>
      <c r="AI213" s="16">
        <f t="shared" si="164"/>
        <v>2500</v>
      </c>
      <c r="AK213" s="3">
        <f t="shared" si="165"/>
        <v>1750</v>
      </c>
      <c r="AL213" s="19">
        <f t="shared" si="166"/>
        <v>1750</v>
      </c>
    </row>
    <row r="214" spans="1:47" ht="13.5" hidden="1" outlineLevel="1" x14ac:dyDescent="0.15">
      <c r="A214" s="26">
        <v>40073</v>
      </c>
      <c r="B214" s="62" t="s">
        <v>398</v>
      </c>
      <c r="C214" s="16">
        <v>5000</v>
      </c>
      <c r="D214" s="3">
        <v>20</v>
      </c>
      <c r="E214" s="3"/>
      <c r="F214" s="103"/>
      <c r="G214" s="104" t="s">
        <v>497</v>
      </c>
      <c r="H214" s="104" t="s">
        <v>498</v>
      </c>
      <c r="I214" s="21">
        <f t="shared" si="148"/>
        <v>17940</v>
      </c>
      <c r="J214" s="3">
        <v>21000</v>
      </c>
      <c r="K214" s="15"/>
      <c r="L214" s="15">
        <v>0.2</v>
      </c>
      <c r="M214" s="58"/>
      <c r="N214" s="58">
        <v>0.03</v>
      </c>
      <c r="O214" s="92">
        <f t="shared" si="149"/>
        <v>23.411371237458198</v>
      </c>
      <c r="P214" s="92" t="e">
        <f t="shared" si="150"/>
        <v>#REF!</v>
      </c>
      <c r="Q214" s="92" t="e">
        <f t="shared" si="151"/>
        <v>#REF!</v>
      </c>
      <c r="R214" s="92">
        <f t="shared" si="152"/>
        <v>0</v>
      </c>
      <c r="S214" s="92" t="e">
        <f t="shared" si="153"/>
        <v>#REF!</v>
      </c>
      <c r="T214" s="3" t="e">
        <f>#REF!</f>
        <v>#REF!</v>
      </c>
      <c r="U214" s="3" t="e">
        <f>#REF!*D214</f>
        <v>#REF!</v>
      </c>
      <c r="V214" s="3">
        <f t="shared" si="154"/>
        <v>300</v>
      </c>
      <c r="W214" s="37" t="e">
        <f t="shared" si="155"/>
        <v>#REF!</v>
      </c>
      <c r="X214" s="60" t="e">
        <f>#REF!</f>
        <v>#REF!</v>
      </c>
      <c r="Y214" s="37" t="e">
        <f t="shared" si="156"/>
        <v>#REF!</v>
      </c>
      <c r="Z214" s="16" t="e">
        <f t="shared" si="157"/>
        <v>#REF!</v>
      </c>
      <c r="AA214" s="36" t="e">
        <f t="shared" si="158"/>
        <v>#REF!</v>
      </c>
      <c r="AC214" s="16" t="e">
        <f t="shared" si="159"/>
        <v>#REF!</v>
      </c>
      <c r="AD214" s="3" t="e">
        <f t="shared" si="160"/>
        <v>#REF!</v>
      </c>
      <c r="AE214" s="97" t="e">
        <f t="shared" si="160"/>
        <v>#REF!</v>
      </c>
      <c r="AF214" s="97" t="e">
        <f t="shared" si="161"/>
        <v>#REF!</v>
      </c>
      <c r="AG214" s="3" t="e">
        <f t="shared" si="162"/>
        <v>#REF!</v>
      </c>
      <c r="AH214" s="16" t="e">
        <f t="shared" si="163"/>
        <v>#REF!</v>
      </c>
      <c r="AI214" s="16">
        <f t="shared" si="164"/>
        <v>5000</v>
      </c>
      <c r="AK214" s="3">
        <f t="shared" si="165"/>
        <v>3500</v>
      </c>
      <c r="AL214" s="19">
        <f t="shared" si="166"/>
        <v>3500</v>
      </c>
    </row>
    <row r="215" spans="1:47" ht="13.5" hidden="1" outlineLevel="1" x14ac:dyDescent="0.15">
      <c r="A215" s="26">
        <v>40074</v>
      </c>
      <c r="B215" s="62" t="s">
        <v>399</v>
      </c>
      <c r="C215" s="16">
        <v>5000</v>
      </c>
      <c r="D215" s="3">
        <v>20</v>
      </c>
      <c r="E215" s="3">
        <v>5</v>
      </c>
      <c r="F215" s="103" t="s">
        <v>158</v>
      </c>
      <c r="G215" s="104" t="s">
        <v>497</v>
      </c>
      <c r="H215" s="104" t="s">
        <v>498</v>
      </c>
      <c r="I215" s="21">
        <f t="shared" si="148"/>
        <v>17940</v>
      </c>
      <c r="J215" s="3">
        <v>21000</v>
      </c>
      <c r="K215" s="15"/>
      <c r="L215" s="15">
        <v>0.2</v>
      </c>
      <c r="M215" s="58"/>
      <c r="N215" s="58">
        <v>0.03</v>
      </c>
      <c r="O215" s="92">
        <f t="shared" si="149"/>
        <v>23.411371237458198</v>
      </c>
      <c r="P215" s="92" t="e">
        <f t="shared" si="150"/>
        <v>#REF!</v>
      </c>
      <c r="Q215" s="92" t="e">
        <f t="shared" si="151"/>
        <v>#REF!</v>
      </c>
      <c r="R215" s="92">
        <f t="shared" si="152"/>
        <v>0</v>
      </c>
      <c r="S215" s="92" t="e">
        <f t="shared" si="153"/>
        <v>#REF!</v>
      </c>
      <c r="T215" s="3" t="e">
        <f>#REF!</f>
        <v>#REF!</v>
      </c>
      <c r="U215" s="3" t="e">
        <f>#REF!*D215</f>
        <v>#REF!</v>
      </c>
      <c r="V215" s="3">
        <f t="shared" si="154"/>
        <v>300</v>
      </c>
      <c r="W215" s="37" t="e">
        <f t="shared" si="155"/>
        <v>#REF!</v>
      </c>
      <c r="X215" s="60" t="e">
        <f>#REF!</f>
        <v>#REF!</v>
      </c>
      <c r="Y215" s="37" t="e">
        <f t="shared" si="156"/>
        <v>#REF!</v>
      </c>
      <c r="Z215" s="16" t="e">
        <f t="shared" si="157"/>
        <v>#REF!</v>
      </c>
      <c r="AA215" s="36" t="e">
        <f t="shared" si="158"/>
        <v>#REF!</v>
      </c>
      <c r="AC215" s="16" t="e">
        <f t="shared" si="159"/>
        <v>#REF!</v>
      </c>
      <c r="AD215" s="3" t="e">
        <f t="shared" si="160"/>
        <v>#REF!</v>
      </c>
      <c r="AE215" s="97" t="e">
        <f t="shared" si="160"/>
        <v>#REF!</v>
      </c>
      <c r="AF215" s="97" t="e">
        <f t="shared" si="161"/>
        <v>#REF!</v>
      </c>
      <c r="AG215" s="3" t="e">
        <f t="shared" si="162"/>
        <v>#REF!</v>
      </c>
      <c r="AH215" s="16" t="e">
        <f t="shared" si="163"/>
        <v>#REF!</v>
      </c>
      <c r="AI215" s="16">
        <f t="shared" si="164"/>
        <v>5000</v>
      </c>
      <c r="AK215" s="3">
        <f t="shared" si="165"/>
        <v>3500</v>
      </c>
      <c r="AL215" s="19">
        <f t="shared" si="166"/>
        <v>3500</v>
      </c>
    </row>
    <row r="216" spans="1:47" ht="13.5" hidden="1" outlineLevel="1" x14ac:dyDescent="0.15">
      <c r="A216" s="26">
        <v>40075</v>
      </c>
      <c r="B216" s="62" t="s">
        <v>400</v>
      </c>
      <c r="C216" s="16">
        <v>3000</v>
      </c>
      <c r="D216" s="3">
        <v>20</v>
      </c>
      <c r="E216" s="3">
        <v>5</v>
      </c>
      <c r="F216" s="103" t="s">
        <v>158</v>
      </c>
      <c r="G216" s="104" t="s">
        <v>497</v>
      </c>
      <c r="H216" s="104" t="s">
        <v>498</v>
      </c>
      <c r="I216" s="21">
        <f t="shared" si="148"/>
        <v>17940</v>
      </c>
      <c r="J216" s="3">
        <v>21000</v>
      </c>
      <c r="K216" s="15"/>
      <c r="L216" s="15">
        <v>0.2</v>
      </c>
      <c r="M216" s="58"/>
      <c r="N216" s="58">
        <v>0.03</v>
      </c>
      <c r="O216" s="92">
        <f t="shared" si="149"/>
        <v>23.411371237458198</v>
      </c>
      <c r="P216" s="92" t="e">
        <f t="shared" si="150"/>
        <v>#REF!</v>
      </c>
      <c r="Q216" s="92" t="e">
        <f t="shared" si="151"/>
        <v>#REF!</v>
      </c>
      <c r="R216" s="92">
        <f t="shared" si="152"/>
        <v>0</v>
      </c>
      <c r="S216" s="92" t="e">
        <f t="shared" si="153"/>
        <v>#REF!</v>
      </c>
      <c r="T216" s="3" t="e">
        <f>#REF!</f>
        <v>#REF!</v>
      </c>
      <c r="U216" s="3" t="e">
        <f>#REF!*D216</f>
        <v>#REF!</v>
      </c>
      <c r="V216" s="3">
        <f t="shared" si="154"/>
        <v>180</v>
      </c>
      <c r="W216" s="37" t="e">
        <f t="shared" si="155"/>
        <v>#REF!</v>
      </c>
      <c r="X216" s="60" t="e">
        <f>#REF!</f>
        <v>#REF!</v>
      </c>
      <c r="Y216" s="37" t="e">
        <f t="shared" si="156"/>
        <v>#REF!</v>
      </c>
      <c r="Z216" s="16" t="e">
        <f t="shared" si="157"/>
        <v>#REF!</v>
      </c>
      <c r="AA216" s="36" t="e">
        <f t="shared" si="158"/>
        <v>#REF!</v>
      </c>
      <c r="AC216" s="16" t="e">
        <f t="shared" si="159"/>
        <v>#REF!</v>
      </c>
      <c r="AD216" s="3" t="e">
        <f t="shared" si="160"/>
        <v>#REF!</v>
      </c>
      <c r="AE216" s="97" t="e">
        <f t="shared" si="160"/>
        <v>#REF!</v>
      </c>
      <c r="AF216" s="97" t="e">
        <f t="shared" si="161"/>
        <v>#REF!</v>
      </c>
      <c r="AG216" s="3" t="e">
        <f t="shared" si="162"/>
        <v>#REF!</v>
      </c>
      <c r="AH216" s="16" t="e">
        <f t="shared" si="163"/>
        <v>#REF!</v>
      </c>
      <c r="AI216" s="16">
        <f t="shared" si="164"/>
        <v>3000</v>
      </c>
      <c r="AK216" s="3">
        <f>CEILING(AL216,5)</f>
        <v>2100</v>
      </c>
      <c r="AL216" s="19">
        <f>C216*0.7</f>
        <v>2100</v>
      </c>
    </row>
    <row r="217" spans="1:47" s="12" customFormat="1" ht="13.5" hidden="1" outlineLevel="1" x14ac:dyDescent="0.15">
      <c r="A217" s="25"/>
      <c r="B217" s="56" t="s">
        <v>111</v>
      </c>
      <c r="C217" s="193"/>
      <c r="D217" s="56"/>
      <c r="E217" s="56"/>
      <c r="F217" s="128"/>
      <c r="G217" s="137"/>
      <c r="H217" s="138"/>
      <c r="I217" s="5"/>
      <c r="J217" s="57"/>
      <c r="K217" s="65"/>
      <c r="L217" s="65"/>
      <c r="M217" s="64"/>
      <c r="N217" s="64"/>
      <c r="O217" s="8"/>
      <c r="P217" s="8"/>
      <c r="Q217" s="8"/>
      <c r="R217" s="8"/>
      <c r="S217" s="8"/>
      <c r="T217" s="6"/>
      <c r="U217" s="6"/>
      <c r="V217" s="6"/>
      <c r="W217" s="5"/>
      <c r="X217" s="5"/>
      <c r="Y217" s="5"/>
      <c r="Z217" s="5"/>
      <c r="AA217" s="10"/>
      <c r="AB217" s="11"/>
      <c r="AC217" s="193"/>
      <c r="AD217" s="57"/>
      <c r="AE217" s="96"/>
      <c r="AF217" s="96"/>
      <c r="AG217" s="57"/>
      <c r="AH217" s="193"/>
      <c r="AI217" s="193"/>
      <c r="AK217" s="57"/>
      <c r="AL217" s="19"/>
      <c r="AM217" s="180"/>
      <c r="AN217" s="180"/>
      <c r="AO217" s="182"/>
      <c r="AQ217" s="177"/>
      <c r="AR217" s="185"/>
      <c r="AT217" s="177"/>
      <c r="AU217" s="185"/>
    </row>
    <row r="218" spans="1:47" ht="13.5" hidden="1" outlineLevel="1" x14ac:dyDescent="0.15">
      <c r="A218" s="26">
        <v>40048</v>
      </c>
      <c r="B218" s="62" t="s">
        <v>190</v>
      </c>
      <c r="C218" s="16">
        <v>180</v>
      </c>
      <c r="D218" s="3">
        <v>10</v>
      </c>
      <c r="E218" s="3">
        <v>3</v>
      </c>
      <c r="F218" s="131" t="s">
        <v>200</v>
      </c>
      <c r="G218" s="104" t="s">
        <v>497</v>
      </c>
      <c r="H218" s="104" t="s">
        <v>498</v>
      </c>
      <c r="I218" s="21">
        <f t="shared" ref="I218:I222" si="167">((247*12)+(52*7)+(52*5))*60/12</f>
        <v>17940</v>
      </c>
      <c r="J218" s="3">
        <v>21000</v>
      </c>
      <c r="K218" s="15"/>
      <c r="L218" s="15">
        <v>0.2</v>
      </c>
      <c r="M218" s="58"/>
      <c r="N218" s="58">
        <v>0.03</v>
      </c>
      <c r="O218" s="92">
        <f t="shared" ref="O218:O222" si="168">J218/I218*D218</f>
        <v>11.705685618729099</v>
      </c>
      <c r="P218" s="92" t="e">
        <f t="shared" ref="P218:P222" si="169">(C218-T218-U218)*K218</f>
        <v>#REF!</v>
      </c>
      <c r="Q218" s="92" t="e">
        <f t="shared" ref="Q218:Q222" si="170">(C218-T218-U218)*L218</f>
        <v>#REF!</v>
      </c>
      <c r="R218" s="92">
        <f t="shared" ref="R218:R222" si="171">(C218*M218)</f>
        <v>0</v>
      </c>
      <c r="S218" s="92" t="e">
        <f t="shared" ref="S218:S222" si="172">(C218-T218-U218)*N218</f>
        <v>#REF!</v>
      </c>
      <c r="T218" s="3" t="e">
        <f>#REF!</f>
        <v>#REF!</v>
      </c>
      <c r="U218" s="3" t="e">
        <f>#REF!*D218</f>
        <v>#REF!</v>
      </c>
      <c r="V218" s="3">
        <f t="shared" ref="V218:V222" si="173">C218*0.06</f>
        <v>10.799999999999999</v>
      </c>
      <c r="W218" s="37" t="e">
        <f t="shared" ref="W218:W222" si="174">SUM(O218:V218)</f>
        <v>#REF!</v>
      </c>
      <c r="X218" s="60" t="e">
        <f>#REF!</f>
        <v>#REF!</v>
      </c>
      <c r="Y218" s="37" t="e">
        <f t="shared" ref="Y218:Y222" si="175">O218*X218</f>
        <v>#REF!</v>
      </c>
      <c r="Z218" s="16" t="e">
        <f>W218+Y218</f>
        <v>#REF!</v>
      </c>
      <c r="AA218" s="36" t="e">
        <f>(C218-Z218)/Z218</f>
        <v>#REF!</v>
      </c>
      <c r="AC218" s="16" t="e">
        <f t="shared" ref="AC218:AC222" si="176">AD218+AE218+AF218</f>
        <v>#REF!</v>
      </c>
      <c r="AD218" s="3" t="e">
        <f t="shared" ref="AD218:AE222" si="177">T218</f>
        <v>#REF!</v>
      </c>
      <c r="AE218" s="97" t="e">
        <f t="shared" si="177"/>
        <v>#REF!</v>
      </c>
      <c r="AF218" s="97" t="e">
        <f t="shared" ref="AF218:AF222" si="178">(C218-Z218)*0.15</f>
        <v>#REF!</v>
      </c>
      <c r="AG218" s="3" t="e">
        <f t="shared" ref="AG218:AG222" si="179">AE218+AF218</f>
        <v>#REF!</v>
      </c>
      <c r="AH218" s="16" t="e">
        <f t="shared" ref="AH218:AH222" si="180">AI218-AC218</f>
        <v>#REF!</v>
      </c>
      <c r="AI218" s="16">
        <f>C218</f>
        <v>180</v>
      </c>
      <c r="AK218" s="3">
        <f t="shared" ref="AK218:AK222" si="181">CEILING(AL218,5)</f>
        <v>130</v>
      </c>
      <c r="AL218" s="19">
        <f t="shared" ref="AL218:AL222" si="182">C218*0.7</f>
        <v>125.99999999999999</v>
      </c>
    </row>
    <row r="219" spans="1:47" ht="13.5" hidden="1" outlineLevel="1" x14ac:dyDescent="0.15">
      <c r="A219" s="26">
        <v>40049</v>
      </c>
      <c r="B219" s="62" t="s">
        <v>191</v>
      </c>
      <c r="C219" s="16">
        <v>350</v>
      </c>
      <c r="D219" s="3">
        <v>20</v>
      </c>
      <c r="E219" s="3">
        <v>5</v>
      </c>
      <c r="F219" s="131" t="s">
        <v>200</v>
      </c>
      <c r="G219" s="104" t="s">
        <v>497</v>
      </c>
      <c r="H219" s="104" t="s">
        <v>498</v>
      </c>
      <c r="I219" s="21">
        <f t="shared" si="167"/>
        <v>17940</v>
      </c>
      <c r="J219" s="3">
        <v>21000</v>
      </c>
      <c r="K219" s="15"/>
      <c r="L219" s="15">
        <v>0.2</v>
      </c>
      <c r="M219" s="58"/>
      <c r="N219" s="58">
        <v>0.03</v>
      </c>
      <c r="O219" s="92">
        <f t="shared" si="168"/>
        <v>23.411371237458198</v>
      </c>
      <c r="P219" s="92" t="e">
        <f t="shared" si="169"/>
        <v>#REF!</v>
      </c>
      <c r="Q219" s="92" t="e">
        <f t="shared" si="170"/>
        <v>#REF!</v>
      </c>
      <c r="R219" s="92">
        <f t="shared" si="171"/>
        <v>0</v>
      </c>
      <c r="S219" s="92" t="e">
        <f t="shared" si="172"/>
        <v>#REF!</v>
      </c>
      <c r="T219" s="3" t="e">
        <f>#REF!</f>
        <v>#REF!</v>
      </c>
      <c r="U219" s="3" t="e">
        <f>#REF!*D219</f>
        <v>#REF!</v>
      </c>
      <c r="V219" s="3">
        <f t="shared" si="173"/>
        <v>21</v>
      </c>
      <c r="W219" s="37" t="e">
        <f t="shared" si="174"/>
        <v>#REF!</v>
      </c>
      <c r="X219" s="60" t="e">
        <f>#REF!</f>
        <v>#REF!</v>
      </c>
      <c r="Y219" s="37" t="e">
        <f t="shared" si="175"/>
        <v>#REF!</v>
      </c>
      <c r="Z219" s="16" t="e">
        <f>W219+Y219</f>
        <v>#REF!</v>
      </c>
      <c r="AA219" s="36" t="e">
        <f>(C219-Z219)/Z219</f>
        <v>#REF!</v>
      </c>
      <c r="AC219" s="16" t="e">
        <f t="shared" si="176"/>
        <v>#REF!</v>
      </c>
      <c r="AD219" s="3" t="e">
        <f t="shared" si="177"/>
        <v>#REF!</v>
      </c>
      <c r="AE219" s="97" t="e">
        <f t="shared" si="177"/>
        <v>#REF!</v>
      </c>
      <c r="AF219" s="97" t="e">
        <f t="shared" si="178"/>
        <v>#REF!</v>
      </c>
      <c r="AG219" s="3" t="e">
        <f t="shared" si="179"/>
        <v>#REF!</v>
      </c>
      <c r="AH219" s="16" t="e">
        <f t="shared" si="180"/>
        <v>#REF!</v>
      </c>
      <c r="AI219" s="16">
        <f>C219</f>
        <v>350</v>
      </c>
      <c r="AK219" s="3">
        <f t="shared" si="181"/>
        <v>245</v>
      </c>
      <c r="AL219" s="19">
        <f t="shared" si="182"/>
        <v>244.99999999999997</v>
      </c>
    </row>
    <row r="220" spans="1:47" ht="13.5" hidden="1" outlineLevel="1" x14ac:dyDescent="0.15">
      <c r="A220" s="26">
        <v>40050</v>
      </c>
      <c r="B220" s="62" t="s">
        <v>192</v>
      </c>
      <c r="C220" s="16">
        <v>370</v>
      </c>
      <c r="D220" s="3">
        <v>20</v>
      </c>
      <c r="E220" s="3">
        <v>10</v>
      </c>
      <c r="F220" s="131" t="s">
        <v>200</v>
      </c>
      <c r="G220" s="104" t="s">
        <v>497</v>
      </c>
      <c r="H220" s="104" t="s">
        <v>498</v>
      </c>
      <c r="I220" s="21">
        <f t="shared" si="167"/>
        <v>17940</v>
      </c>
      <c r="J220" s="3">
        <v>21000</v>
      </c>
      <c r="K220" s="15"/>
      <c r="L220" s="15">
        <v>0.2</v>
      </c>
      <c r="M220" s="58"/>
      <c r="N220" s="58">
        <v>0.03</v>
      </c>
      <c r="O220" s="92">
        <f t="shared" si="168"/>
        <v>23.411371237458198</v>
      </c>
      <c r="P220" s="92" t="e">
        <f t="shared" si="169"/>
        <v>#REF!</v>
      </c>
      <c r="Q220" s="92" t="e">
        <f t="shared" si="170"/>
        <v>#REF!</v>
      </c>
      <c r="R220" s="92">
        <f t="shared" si="171"/>
        <v>0</v>
      </c>
      <c r="S220" s="92" t="e">
        <f t="shared" si="172"/>
        <v>#REF!</v>
      </c>
      <c r="T220" s="3" t="e">
        <f>#REF!</f>
        <v>#REF!</v>
      </c>
      <c r="U220" s="3" t="e">
        <f>#REF!*D220</f>
        <v>#REF!</v>
      </c>
      <c r="V220" s="3">
        <f t="shared" si="173"/>
        <v>22.2</v>
      </c>
      <c r="W220" s="37" t="e">
        <f t="shared" si="174"/>
        <v>#REF!</v>
      </c>
      <c r="X220" s="60" t="e">
        <f>#REF!</f>
        <v>#REF!</v>
      </c>
      <c r="Y220" s="37" t="e">
        <f t="shared" si="175"/>
        <v>#REF!</v>
      </c>
      <c r="Z220" s="16" t="e">
        <f>W220+Y220</f>
        <v>#REF!</v>
      </c>
      <c r="AA220" s="36" t="e">
        <f>(C220-Z220)/Z220</f>
        <v>#REF!</v>
      </c>
      <c r="AC220" s="16" t="e">
        <f t="shared" si="176"/>
        <v>#REF!</v>
      </c>
      <c r="AD220" s="3" t="e">
        <f t="shared" si="177"/>
        <v>#REF!</v>
      </c>
      <c r="AE220" s="97" t="e">
        <f t="shared" si="177"/>
        <v>#REF!</v>
      </c>
      <c r="AF220" s="97" t="e">
        <f t="shared" si="178"/>
        <v>#REF!</v>
      </c>
      <c r="AG220" s="3" t="e">
        <f t="shared" si="179"/>
        <v>#REF!</v>
      </c>
      <c r="AH220" s="16" t="e">
        <f t="shared" si="180"/>
        <v>#REF!</v>
      </c>
      <c r="AI220" s="16">
        <f>C220</f>
        <v>370</v>
      </c>
      <c r="AK220" s="3">
        <f t="shared" si="181"/>
        <v>260</v>
      </c>
      <c r="AL220" s="19">
        <f t="shared" si="182"/>
        <v>259</v>
      </c>
    </row>
    <row r="221" spans="1:47" ht="25.5" hidden="1" outlineLevel="1" x14ac:dyDescent="0.15">
      <c r="A221" s="26">
        <v>40076</v>
      </c>
      <c r="B221" s="62" t="s">
        <v>444</v>
      </c>
      <c r="C221" s="16">
        <v>300</v>
      </c>
      <c r="D221" s="3">
        <v>15</v>
      </c>
      <c r="E221" s="3">
        <v>10</v>
      </c>
      <c r="F221" s="131"/>
      <c r="G221" s="104" t="s">
        <v>497</v>
      </c>
      <c r="H221" s="104" t="s">
        <v>498</v>
      </c>
      <c r="I221" s="21">
        <f t="shared" si="167"/>
        <v>17940</v>
      </c>
      <c r="J221" s="3">
        <v>21000</v>
      </c>
      <c r="K221" s="15"/>
      <c r="L221" s="15">
        <v>0.2</v>
      </c>
      <c r="M221" s="58"/>
      <c r="N221" s="58">
        <v>0.03</v>
      </c>
      <c r="O221" s="92">
        <f t="shared" si="168"/>
        <v>17.558528428093648</v>
      </c>
      <c r="P221" s="92" t="e">
        <f t="shared" si="169"/>
        <v>#REF!</v>
      </c>
      <c r="Q221" s="92" t="e">
        <f t="shared" si="170"/>
        <v>#REF!</v>
      </c>
      <c r="R221" s="92">
        <f t="shared" si="171"/>
        <v>0</v>
      </c>
      <c r="S221" s="92" t="e">
        <f t="shared" si="172"/>
        <v>#REF!</v>
      </c>
      <c r="T221" s="3" t="e">
        <f>#REF!</f>
        <v>#REF!</v>
      </c>
      <c r="U221" s="3" t="e">
        <f>#REF!*D221</f>
        <v>#REF!</v>
      </c>
      <c r="V221" s="3">
        <f t="shared" si="173"/>
        <v>18</v>
      </c>
      <c r="W221" s="37" t="e">
        <f t="shared" si="174"/>
        <v>#REF!</v>
      </c>
      <c r="X221" s="60" t="e">
        <f>#REF!</f>
        <v>#REF!</v>
      </c>
      <c r="Y221" s="37" t="e">
        <f t="shared" si="175"/>
        <v>#REF!</v>
      </c>
      <c r="Z221" s="16" t="e">
        <f>W221+Y221</f>
        <v>#REF!</v>
      </c>
      <c r="AA221" s="36" t="e">
        <f>(C221-Z221)/Z221</f>
        <v>#REF!</v>
      </c>
      <c r="AC221" s="16" t="e">
        <f t="shared" si="176"/>
        <v>#REF!</v>
      </c>
      <c r="AD221" s="3" t="e">
        <f t="shared" si="177"/>
        <v>#REF!</v>
      </c>
      <c r="AE221" s="97" t="e">
        <f t="shared" si="177"/>
        <v>#REF!</v>
      </c>
      <c r="AF221" s="97" t="e">
        <f t="shared" si="178"/>
        <v>#REF!</v>
      </c>
      <c r="AG221" s="3" t="e">
        <f t="shared" si="179"/>
        <v>#REF!</v>
      </c>
      <c r="AH221" s="16" t="e">
        <f t="shared" si="180"/>
        <v>#REF!</v>
      </c>
      <c r="AI221" s="16">
        <f>C221</f>
        <v>300</v>
      </c>
      <c r="AK221" s="3">
        <f t="shared" si="181"/>
        <v>210</v>
      </c>
      <c r="AL221" s="19">
        <f t="shared" si="182"/>
        <v>210</v>
      </c>
    </row>
    <row r="222" spans="1:47" ht="13.5" hidden="1" outlineLevel="1" x14ac:dyDescent="0.15">
      <c r="A222" s="26">
        <v>40077</v>
      </c>
      <c r="B222" s="62" t="s">
        <v>834</v>
      </c>
      <c r="C222" s="16">
        <v>700</v>
      </c>
      <c r="D222" s="3">
        <v>20</v>
      </c>
      <c r="E222" s="3">
        <v>15</v>
      </c>
      <c r="F222" s="131"/>
      <c r="G222" s="104" t="s">
        <v>497</v>
      </c>
      <c r="H222" s="104" t="s">
        <v>498</v>
      </c>
      <c r="I222" s="21">
        <f t="shared" si="167"/>
        <v>17940</v>
      </c>
      <c r="J222" s="3">
        <v>21000</v>
      </c>
      <c r="K222" s="15"/>
      <c r="L222" s="15">
        <v>0.2</v>
      </c>
      <c r="M222" s="58"/>
      <c r="N222" s="58">
        <v>0.03</v>
      </c>
      <c r="O222" s="92">
        <f t="shared" si="168"/>
        <v>23.411371237458198</v>
      </c>
      <c r="P222" s="92" t="e">
        <f t="shared" si="169"/>
        <v>#REF!</v>
      </c>
      <c r="Q222" s="92" t="e">
        <f t="shared" si="170"/>
        <v>#REF!</v>
      </c>
      <c r="R222" s="92">
        <f t="shared" si="171"/>
        <v>0</v>
      </c>
      <c r="S222" s="92" t="e">
        <f t="shared" si="172"/>
        <v>#REF!</v>
      </c>
      <c r="T222" s="3" t="e">
        <f>#REF!</f>
        <v>#REF!</v>
      </c>
      <c r="U222" s="3" t="e">
        <f>#REF!*D222</f>
        <v>#REF!</v>
      </c>
      <c r="V222" s="3">
        <f t="shared" si="173"/>
        <v>42</v>
      </c>
      <c r="W222" s="37" t="e">
        <f t="shared" si="174"/>
        <v>#REF!</v>
      </c>
      <c r="X222" s="60" t="e">
        <f>#REF!</f>
        <v>#REF!</v>
      </c>
      <c r="Y222" s="37" t="e">
        <f t="shared" si="175"/>
        <v>#REF!</v>
      </c>
      <c r="Z222" s="16" t="e">
        <f>W222+Y222</f>
        <v>#REF!</v>
      </c>
      <c r="AA222" s="36" t="e">
        <f>(C222-Z222)/Z222</f>
        <v>#REF!</v>
      </c>
      <c r="AC222" s="16" t="e">
        <f t="shared" si="176"/>
        <v>#REF!</v>
      </c>
      <c r="AD222" s="3" t="e">
        <f t="shared" si="177"/>
        <v>#REF!</v>
      </c>
      <c r="AE222" s="97" t="e">
        <f t="shared" si="177"/>
        <v>#REF!</v>
      </c>
      <c r="AF222" s="97" t="e">
        <f t="shared" si="178"/>
        <v>#REF!</v>
      </c>
      <c r="AG222" s="3" t="e">
        <f t="shared" si="179"/>
        <v>#REF!</v>
      </c>
      <c r="AH222" s="16" t="e">
        <f t="shared" si="180"/>
        <v>#REF!</v>
      </c>
      <c r="AI222" s="16">
        <f>C222</f>
        <v>700</v>
      </c>
      <c r="AK222" s="3">
        <f t="shared" si="181"/>
        <v>490</v>
      </c>
      <c r="AL222" s="19">
        <f t="shared" si="182"/>
        <v>489.99999999999994</v>
      </c>
    </row>
    <row r="223" spans="1:47" s="12" customFormat="1" ht="13.5" hidden="1" x14ac:dyDescent="0.15">
      <c r="A223" s="25"/>
      <c r="B223" s="56" t="s">
        <v>28</v>
      </c>
      <c r="C223" s="193"/>
      <c r="D223" s="56"/>
      <c r="E223" s="56"/>
      <c r="F223" s="128"/>
      <c r="G223" s="137"/>
      <c r="H223" s="137"/>
      <c r="I223" s="5"/>
      <c r="J223" s="6"/>
      <c r="K223" s="7"/>
      <c r="L223" s="7"/>
      <c r="M223" s="7"/>
      <c r="N223" s="7"/>
      <c r="O223" s="8"/>
      <c r="P223" s="8"/>
      <c r="Q223" s="8"/>
      <c r="R223" s="8"/>
      <c r="S223" s="8"/>
      <c r="T223" s="6"/>
      <c r="U223" s="6"/>
      <c r="V223" s="6"/>
      <c r="W223" s="5"/>
      <c r="X223" s="5"/>
      <c r="Y223" s="5"/>
      <c r="Z223" s="5"/>
      <c r="AA223" s="10"/>
      <c r="AB223" s="11"/>
      <c r="AC223" s="193"/>
      <c r="AD223" s="57"/>
      <c r="AE223" s="96"/>
      <c r="AF223" s="96"/>
      <c r="AG223" s="57"/>
      <c r="AH223" s="193"/>
      <c r="AI223" s="193"/>
      <c r="AK223" s="57"/>
      <c r="AL223" s="19"/>
      <c r="AM223" s="180"/>
      <c r="AN223" s="180"/>
      <c r="AO223" s="182"/>
      <c r="AQ223" s="177"/>
      <c r="AR223" s="185"/>
      <c r="AT223" s="177"/>
      <c r="AU223" s="185"/>
    </row>
    <row r="224" spans="1:47" ht="13.5" hidden="1" outlineLevel="1" x14ac:dyDescent="0.15">
      <c r="A224" s="26">
        <v>4023</v>
      </c>
      <c r="B224" s="20" t="s">
        <v>29</v>
      </c>
      <c r="C224" s="16">
        <v>540</v>
      </c>
      <c r="D224" s="3">
        <v>10</v>
      </c>
      <c r="E224" s="3"/>
      <c r="F224" s="102"/>
      <c r="G224" s="104" t="s">
        <v>752</v>
      </c>
      <c r="H224" s="104" t="s">
        <v>436</v>
      </c>
      <c r="I224" s="21">
        <f t="shared" ref="I224:I233" si="183">((247*12)+(52*7)+(52*5))*60/12</f>
        <v>17940</v>
      </c>
      <c r="J224" s="3">
        <v>0</v>
      </c>
      <c r="K224" s="15">
        <v>0.15</v>
      </c>
      <c r="L224" s="15">
        <v>0.3</v>
      </c>
      <c r="M224" s="58"/>
      <c r="N224" s="58">
        <v>0.03</v>
      </c>
      <c r="O224" s="92">
        <f t="shared" ref="O224:O233" si="184">J224/I224*D224</f>
        <v>0</v>
      </c>
      <c r="P224" s="92" t="e">
        <f t="shared" ref="P224:P233" si="185">(C224-T224-U224)*K224</f>
        <v>#REF!</v>
      </c>
      <c r="Q224" s="92" t="e">
        <f t="shared" ref="Q224:Q233" si="186">(C224-T224-U224)*L224</f>
        <v>#REF!</v>
      </c>
      <c r="R224" s="92">
        <f t="shared" ref="R224:R233" si="187">(C224*M224)</f>
        <v>0</v>
      </c>
      <c r="S224" s="92" t="e">
        <f t="shared" ref="S224:S233" si="188">(C224-T224-U224)*N224</f>
        <v>#REF!</v>
      </c>
      <c r="T224" s="3" t="e">
        <f>#REF!</f>
        <v>#REF!</v>
      </c>
      <c r="U224" s="3" t="e">
        <f>#REF!*D224</f>
        <v>#REF!</v>
      </c>
      <c r="V224" s="3">
        <f t="shared" ref="V224:V233" si="189">C224*0.06</f>
        <v>32.4</v>
      </c>
      <c r="W224" s="37" t="e">
        <f t="shared" ref="W224:W233" si="190">SUM(O224:V224)</f>
        <v>#REF!</v>
      </c>
      <c r="X224" s="60" t="e">
        <f>#REF!</f>
        <v>#REF!</v>
      </c>
      <c r="Y224" s="37" t="e">
        <f t="shared" ref="Y224:Y233" si="191">21000/I224*D224*X224</f>
        <v>#REF!</v>
      </c>
      <c r="Z224" s="16" t="e">
        <f t="shared" ref="Z224:Z233" si="192">W224+Y224</f>
        <v>#REF!</v>
      </c>
      <c r="AA224" s="36" t="e">
        <f t="shared" ref="AA224:AA233" si="193">(C224-Z224)/Z224</f>
        <v>#REF!</v>
      </c>
      <c r="AC224" s="16" t="e">
        <f t="shared" ref="AC224:AC233" si="194">AD224+AE224+AF224</f>
        <v>#REF!</v>
      </c>
      <c r="AD224" s="3" t="e">
        <f t="shared" ref="AD224:AE233" si="195">T224</f>
        <v>#REF!</v>
      </c>
      <c r="AE224" s="97" t="e">
        <f t="shared" si="195"/>
        <v>#REF!</v>
      </c>
      <c r="AF224" s="97" t="e">
        <f t="shared" ref="AF224:AF233" si="196">(C224-Z224)*0.15</f>
        <v>#REF!</v>
      </c>
      <c r="AG224" s="3" t="e">
        <f t="shared" ref="AG224:AG233" si="197">AE224+AF224</f>
        <v>#REF!</v>
      </c>
      <c r="AH224" s="16" t="e">
        <f t="shared" ref="AH224:AH233" si="198">AI224-AC224</f>
        <v>#REF!</v>
      </c>
      <c r="AI224" s="16">
        <f t="shared" ref="AI224:AI233" si="199">C224</f>
        <v>540</v>
      </c>
      <c r="AK224" s="3">
        <f t="shared" ref="AK224:AK233" si="200">CEILING(AL224,5)</f>
        <v>380</v>
      </c>
      <c r="AL224" s="19">
        <f t="shared" ref="AL224:AL233" si="201">C224*0.7</f>
        <v>378</v>
      </c>
    </row>
    <row r="225" spans="1:47" ht="13.5" hidden="1" outlineLevel="1" x14ac:dyDescent="0.15">
      <c r="A225" s="26">
        <v>4024</v>
      </c>
      <c r="B225" s="20" t="s">
        <v>239</v>
      </c>
      <c r="C225" s="16">
        <v>600</v>
      </c>
      <c r="D225" s="3">
        <v>20</v>
      </c>
      <c r="E225" s="3"/>
      <c r="F225" s="102"/>
      <c r="G225" s="104" t="s">
        <v>752</v>
      </c>
      <c r="H225" s="104" t="s">
        <v>436</v>
      </c>
      <c r="I225" s="21">
        <f t="shared" si="183"/>
        <v>17940</v>
      </c>
      <c r="J225" s="3">
        <v>0</v>
      </c>
      <c r="K225" s="15">
        <v>0.15</v>
      </c>
      <c r="L225" s="15">
        <v>0.3</v>
      </c>
      <c r="M225" s="58"/>
      <c r="N225" s="58">
        <v>0.03</v>
      </c>
      <c r="O225" s="92">
        <f t="shared" si="184"/>
        <v>0</v>
      </c>
      <c r="P225" s="92" t="e">
        <f t="shared" si="185"/>
        <v>#REF!</v>
      </c>
      <c r="Q225" s="92" t="e">
        <f t="shared" si="186"/>
        <v>#REF!</v>
      </c>
      <c r="R225" s="92">
        <f t="shared" si="187"/>
        <v>0</v>
      </c>
      <c r="S225" s="92" t="e">
        <f t="shared" si="188"/>
        <v>#REF!</v>
      </c>
      <c r="T225" s="3" t="e">
        <f>#REF!</f>
        <v>#REF!</v>
      </c>
      <c r="U225" s="3" t="e">
        <f>#REF!*D225</f>
        <v>#REF!</v>
      </c>
      <c r="V225" s="3">
        <f t="shared" si="189"/>
        <v>36</v>
      </c>
      <c r="W225" s="37" t="e">
        <f t="shared" si="190"/>
        <v>#REF!</v>
      </c>
      <c r="X225" s="60" t="e">
        <f>#REF!</f>
        <v>#REF!</v>
      </c>
      <c r="Y225" s="37" t="e">
        <f t="shared" si="191"/>
        <v>#REF!</v>
      </c>
      <c r="Z225" s="16" t="e">
        <f t="shared" si="192"/>
        <v>#REF!</v>
      </c>
      <c r="AA225" s="36" t="e">
        <f t="shared" si="193"/>
        <v>#REF!</v>
      </c>
      <c r="AC225" s="16" t="e">
        <f t="shared" si="194"/>
        <v>#REF!</v>
      </c>
      <c r="AD225" s="3" t="e">
        <f t="shared" si="195"/>
        <v>#REF!</v>
      </c>
      <c r="AE225" s="97" t="e">
        <f t="shared" si="195"/>
        <v>#REF!</v>
      </c>
      <c r="AF225" s="97" t="e">
        <f t="shared" si="196"/>
        <v>#REF!</v>
      </c>
      <c r="AG225" s="3" t="e">
        <f t="shared" si="197"/>
        <v>#REF!</v>
      </c>
      <c r="AH225" s="16" t="e">
        <f t="shared" si="198"/>
        <v>#REF!</v>
      </c>
      <c r="AI225" s="16">
        <f t="shared" si="199"/>
        <v>600</v>
      </c>
      <c r="AK225" s="3">
        <f t="shared" si="200"/>
        <v>420</v>
      </c>
      <c r="AL225" s="19">
        <f t="shared" si="201"/>
        <v>420</v>
      </c>
    </row>
    <row r="226" spans="1:47" ht="13.5" hidden="1" outlineLevel="1" x14ac:dyDescent="0.15">
      <c r="A226" s="26">
        <v>4025</v>
      </c>
      <c r="B226" s="20" t="s">
        <v>30</v>
      </c>
      <c r="C226" s="16">
        <v>600</v>
      </c>
      <c r="D226" s="3">
        <v>15</v>
      </c>
      <c r="E226" s="3"/>
      <c r="F226" s="102"/>
      <c r="G226" s="104" t="s">
        <v>752</v>
      </c>
      <c r="H226" s="104" t="s">
        <v>436</v>
      </c>
      <c r="I226" s="21">
        <f t="shared" si="183"/>
        <v>17940</v>
      </c>
      <c r="J226" s="3">
        <v>0</v>
      </c>
      <c r="K226" s="15">
        <v>0.15</v>
      </c>
      <c r="L226" s="15">
        <v>0.3</v>
      </c>
      <c r="M226" s="58"/>
      <c r="N226" s="58">
        <v>0.03</v>
      </c>
      <c r="O226" s="92">
        <f t="shared" si="184"/>
        <v>0</v>
      </c>
      <c r="P226" s="92" t="e">
        <f t="shared" si="185"/>
        <v>#REF!</v>
      </c>
      <c r="Q226" s="92" t="e">
        <f t="shared" si="186"/>
        <v>#REF!</v>
      </c>
      <c r="R226" s="92">
        <f t="shared" si="187"/>
        <v>0</v>
      </c>
      <c r="S226" s="92" t="e">
        <f t="shared" si="188"/>
        <v>#REF!</v>
      </c>
      <c r="T226" s="3" t="e">
        <f>#REF!</f>
        <v>#REF!</v>
      </c>
      <c r="U226" s="3" t="e">
        <f>#REF!*D226</f>
        <v>#REF!</v>
      </c>
      <c r="V226" s="3">
        <f t="shared" si="189"/>
        <v>36</v>
      </c>
      <c r="W226" s="37" t="e">
        <f t="shared" si="190"/>
        <v>#REF!</v>
      </c>
      <c r="X226" s="60" t="e">
        <f>#REF!</f>
        <v>#REF!</v>
      </c>
      <c r="Y226" s="37" t="e">
        <f t="shared" si="191"/>
        <v>#REF!</v>
      </c>
      <c r="Z226" s="16" t="e">
        <f t="shared" si="192"/>
        <v>#REF!</v>
      </c>
      <c r="AA226" s="36" t="e">
        <f t="shared" si="193"/>
        <v>#REF!</v>
      </c>
      <c r="AC226" s="16" t="e">
        <f t="shared" si="194"/>
        <v>#REF!</v>
      </c>
      <c r="AD226" s="3" t="e">
        <f t="shared" si="195"/>
        <v>#REF!</v>
      </c>
      <c r="AE226" s="97" t="e">
        <f t="shared" si="195"/>
        <v>#REF!</v>
      </c>
      <c r="AF226" s="97" t="e">
        <f t="shared" si="196"/>
        <v>#REF!</v>
      </c>
      <c r="AG226" s="3" t="e">
        <f t="shared" si="197"/>
        <v>#REF!</v>
      </c>
      <c r="AH226" s="16" t="e">
        <f t="shared" si="198"/>
        <v>#REF!</v>
      </c>
      <c r="AI226" s="16">
        <f t="shared" si="199"/>
        <v>600</v>
      </c>
      <c r="AK226" s="3">
        <f t="shared" si="200"/>
        <v>420</v>
      </c>
      <c r="AL226" s="19">
        <f t="shared" si="201"/>
        <v>420</v>
      </c>
    </row>
    <row r="227" spans="1:47" ht="13.5" hidden="1" outlineLevel="1" x14ac:dyDescent="0.15">
      <c r="A227" s="26">
        <v>4026</v>
      </c>
      <c r="B227" s="20" t="s">
        <v>31</v>
      </c>
      <c r="C227" s="16">
        <v>520</v>
      </c>
      <c r="D227" s="3">
        <v>20</v>
      </c>
      <c r="E227" s="3"/>
      <c r="F227" s="102"/>
      <c r="G227" s="104" t="s">
        <v>752</v>
      </c>
      <c r="H227" s="104" t="s">
        <v>436</v>
      </c>
      <c r="I227" s="21">
        <f t="shared" si="183"/>
        <v>17940</v>
      </c>
      <c r="J227" s="3">
        <v>0</v>
      </c>
      <c r="K227" s="15">
        <v>0.15</v>
      </c>
      <c r="L227" s="15">
        <v>0.3</v>
      </c>
      <c r="M227" s="58"/>
      <c r="N227" s="58">
        <v>0.03</v>
      </c>
      <c r="O227" s="92">
        <f t="shared" si="184"/>
        <v>0</v>
      </c>
      <c r="P227" s="92" t="e">
        <f t="shared" si="185"/>
        <v>#REF!</v>
      </c>
      <c r="Q227" s="92" t="e">
        <f t="shared" si="186"/>
        <v>#REF!</v>
      </c>
      <c r="R227" s="92">
        <f t="shared" si="187"/>
        <v>0</v>
      </c>
      <c r="S227" s="92" t="e">
        <f t="shared" si="188"/>
        <v>#REF!</v>
      </c>
      <c r="T227" s="3" t="e">
        <f>#REF!</f>
        <v>#REF!</v>
      </c>
      <c r="U227" s="3" t="e">
        <f>#REF!*D227</f>
        <v>#REF!</v>
      </c>
      <c r="V227" s="3">
        <f t="shared" si="189"/>
        <v>31.2</v>
      </c>
      <c r="W227" s="37" t="e">
        <f t="shared" si="190"/>
        <v>#REF!</v>
      </c>
      <c r="X227" s="60" t="e">
        <f>#REF!</f>
        <v>#REF!</v>
      </c>
      <c r="Y227" s="37" t="e">
        <f t="shared" si="191"/>
        <v>#REF!</v>
      </c>
      <c r="Z227" s="16" t="e">
        <f t="shared" si="192"/>
        <v>#REF!</v>
      </c>
      <c r="AA227" s="36" t="e">
        <f t="shared" si="193"/>
        <v>#REF!</v>
      </c>
      <c r="AC227" s="16" t="e">
        <f t="shared" si="194"/>
        <v>#REF!</v>
      </c>
      <c r="AD227" s="3" t="e">
        <f t="shared" si="195"/>
        <v>#REF!</v>
      </c>
      <c r="AE227" s="97" t="e">
        <f t="shared" si="195"/>
        <v>#REF!</v>
      </c>
      <c r="AF227" s="97" t="e">
        <f t="shared" si="196"/>
        <v>#REF!</v>
      </c>
      <c r="AG227" s="3" t="e">
        <f t="shared" si="197"/>
        <v>#REF!</v>
      </c>
      <c r="AH227" s="16" t="e">
        <f t="shared" si="198"/>
        <v>#REF!</v>
      </c>
      <c r="AI227" s="16">
        <f t="shared" si="199"/>
        <v>520</v>
      </c>
      <c r="AK227" s="3">
        <f t="shared" si="200"/>
        <v>365</v>
      </c>
      <c r="AL227" s="19">
        <f t="shared" si="201"/>
        <v>364</v>
      </c>
    </row>
    <row r="228" spans="1:47" ht="13.5" hidden="1" outlineLevel="1" x14ac:dyDescent="0.15">
      <c r="A228" s="26">
        <v>4027</v>
      </c>
      <c r="B228" s="20" t="s">
        <v>32</v>
      </c>
      <c r="C228" s="16">
        <v>360</v>
      </c>
      <c r="D228" s="3">
        <v>20</v>
      </c>
      <c r="E228" s="3">
        <v>10</v>
      </c>
      <c r="F228" s="103" t="s">
        <v>140</v>
      </c>
      <c r="G228" s="104" t="s">
        <v>752</v>
      </c>
      <c r="H228" s="104" t="s">
        <v>436</v>
      </c>
      <c r="I228" s="21">
        <f t="shared" si="183"/>
        <v>17940</v>
      </c>
      <c r="J228" s="3">
        <v>0</v>
      </c>
      <c r="K228" s="15">
        <v>0.15</v>
      </c>
      <c r="L228" s="15">
        <v>0.3</v>
      </c>
      <c r="M228" s="58"/>
      <c r="N228" s="58">
        <v>0.03</v>
      </c>
      <c r="O228" s="92">
        <f t="shared" si="184"/>
        <v>0</v>
      </c>
      <c r="P228" s="92" t="e">
        <f t="shared" si="185"/>
        <v>#REF!</v>
      </c>
      <c r="Q228" s="92" t="e">
        <f t="shared" si="186"/>
        <v>#REF!</v>
      </c>
      <c r="R228" s="92">
        <f t="shared" si="187"/>
        <v>0</v>
      </c>
      <c r="S228" s="92" t="e">
        <f t="shared" si="188"/>
        <v>#REF!</v>
      </c>
      <c r="T228" s="3" t="e">
        <f>#REF!</f>
        <v>#REF!</v>
      </c>
      <c r="U228" s="3" t="e">
        <f>#REF!*D228</f>
        <v>#REF!</v>
      </c>
      <c r="V228" s="3">
        <f t="shared" si="189"/>
        <v>21.599999999999998</v>
      </c>
      <c r="W228" s="37" t="e">
        <f t="shared" si="190"/>
        <v>#REF!</v>
      </c>
      <c r="X228" s="60" t="e">
        <f>#REF!</f>
        <v>#REF!</v>
      </c>
      <c r="Y228" s="37" t="e">
        <f t="shared" si="191"/>
        <v>#REF!</v>
      </c>
      <c r="Z228" s="16" t="e">
        <f t="shared" si="192"/>
        <v>#REF!</v>
      </c>
      <c r="AA228" s="36" t="e">
        <f t="shared" si="193"/>
        <v>#REF!</v>
      </c>
      <c r="AC228" s="16" t="e">
        <f t="shared" si="194"/>
        <v>#REF!</v>
      </c>
      <c r="AD228" s="3" t="e">
        <f t="shared" si="195"/>
        <v>#REF!</v>
      </c>
      <c r="AE228" s="97" t="e">
        <f t="shared" si="195"/>
        <v>#REF!</v>
      </c>
      <c r="AF228" s="97" t="e">
        <f t="shared" si="196"/>
        <v>#REF!</v>
      </c>
      <c r="AG228" s="3" t="e">
        <f t="shared" si="197"/>
        <v>#REF!</v>
      </c>
      <c r="AH228" s="16" t="e">
        <f t="shared" si="198"/>
        <v>#REF!</v>
      </c>
      <c r="AI228" s="16">
        <f t="shared" si="199"/>
        <v>360</v>
      </c>
      <c r="AK228" s="3">
        <f t="shared" si="200"/>
        <v>255</v>
      </c>
      <c r="AL228" s="19">
        <f t="shared" si="201"/>
        <v>251.99999999999997</v>
      </c>
    </row>
    <row r="229" spans="1:47" ht="13.5" hidden="1" outlineLevel="1" x14ac:dyDescent="0.15">
      <c r="A229" s="26">
        <v>4028</v>
      </c>
      <c r="B229" s="20" t="s">
        <v>33</v>
      </c>
      <c r="C229" s="16">
        <v>360</v>
      </c>
      <c r="D229" s="3">
        <v>20</v>
      </c>
      <c r="E229" s="3"/>
      <c r="F229" s="102"/>
      <c r="G229" s="104" t="s">
        <v>752</v>
      </c>
      <c r="H229" s="104" t="s">
        <v>436</v>
      </c>
      <c r="I229" s="21">
        <f t="shared" si="183"/>
        <v>17940</v>
      </c>
      <c r="J229" s="3">
        <v>0</v>
      </c>
      <c r="K229" s="15">
        <v>0.15</v>
      </c>
      <c r="L229" s="15">
        <v>0.3</v>
      </c>
      <c r="M229" s="58"/>
      <c r="N229" s="58">
        <v>0.03</v>
      </c>
      <c r="O229" s="92">
        <f t="shared" si="184"/>
        <v>0</v>
      </c>
      <c r="P229" s="92" t="e">
        <f t="shared" si="185"/>
        <v>#REF!</v>
      </c>
      <c r="Q229" s="92" t="e">
        <f t="shared" si="186"/>
        <v>#REF!</v>
      </c>
      <c r="R229" s="92">
        <f t="shared" si="187"/>
        <v>0</v>
      </c>
      <c r="S229" s="92" t="e">
        <f t="shared" si="188"/>
        <v>#REF!</v>
      </c>
      <c r="T229" s="3" t="e">
        <f>#REF!</f>
        <v>#REF!</v>
      </c>
      <c r="U229" s="3" t="e">
        <f>#REF!*D229</f>
        <v>#REF!</v>
      </c>
      <c r="V229" s="3">
        <f t="shared" si="189"/>
        <v>21.599999999999998</v>
      </c>
      <c r="W229" s="37" t="e">
        <f t="shared" si="190"/>
        <v>#REF!</v>
      </c>
      <c r="X229" s="60" t="e">
        <f>#REF!</f>
        <v>#REF!</v>
      </c>
      <c r="Y229" s="37" t="e">
        <f t="shared" si="191"/>
        <v>#REF!</v>
      </c>
      <c r="Z229" s="16" t="e">
        <f t="shared" si="192"/>
        <v>#REF!</v>
      </c>
      <c r="AA229" s="36" t="e">
        <f t="shared" si="193"/>
        <v>#REF!</v>
      </c>
      <c r="AC229" s="16" t="e">
        <f t="shared" si="194"/>
        <v>#REF!</v>
      </c>
      <c r="AD229" s="3" t="e">
        <f t="shared" si="195"/>
        <v>#REF!</v>
      </c>
      <c r="AE229" s="97" t="e">
        <f t="shared" si="195"/>
        <v>#REF!</v>
      </c>
      <c r="AF229" s="97" t="e">
        <f t="shared" si="196"/>
        <v>#REF!</v>
      </c>
      <c r="AG229" s="3" t="e">
        <f t="shared" si="197"/>
        <v>#REF!</v>
      </c>
      <c r="AH229" s="16" t="e">
        <f t="shared" si="198"/>
        <v>#REF!</v>
      </c>
      <c r="AI229" s="16">
        <f t="shared" si="199"/>
        <v>360</v>
      </c>
      <c r="AK229" s="3">
        <f t="shared" si="200"/>
        <v>255</v>
      </c>
      <c r="AL229" s="19">
        <f t="shared" si="201"/>
        <v>251.99999999999997</v>
      </c>
    </row>
    <row r="230" spans="1:47" ht="13.5" hidden="1" outlineLevel="1" x14ac:dyDescent="0.15">
      <c r="A230" s="26">
        <v>4029</v>
      </c>
      <c r="B230" s="20" t="s">
        <v>34</v>
      </c>
      <c r="C230" s="16">
        <v>660</v>
      </c>
      <c r="D230" s="3">
        <v>15</v>
      </c>
      <c r="E230" s="3"/>
      <c r="F230" s="102"/>
      <c r="G230" s="104" t="s">
        <v>752</v>
      </c>
      <c r="H230" s="104" t="s">
        <v>436</v>
      </c>
      <c r="I230" s="21">
        <f t="shared" si="183"/>
        <v>17940</v>
      </c>
      <c r="J230" s="3">
        <v>0</v>
      </c>
      <c r="K230" s="15">
        <v>0.15</v>
      </c>
      <c r="L230" s="15">
        <v>0.3</v>
      </c>
      <c r="M230" s="58"/>
      <c r="N230" s="58">
        <v>0.03</v>
      </c>
      <c r="O230" s="92">
        <f t="shared" si="184"/>
        <v>0</v>
      </c>
      <c r="P230" s="92" t="e">
        <f t="shared" si="185"/>
        <v>#REF!</v>
      </c>
      <c r="Q230" s="92" t="e">
        <f t="shared" si="186"/>
        <v>#REF!</v>
      </c>
      <c r="R230" s="92">
        <f t="shared" si="187"/>
        <v>0</v>
      </c>
      <c r="S230" s="92" t="e">
        <f t="shared" si="188"/>
        <v>#REF!</v>
      </c>
      <c r="T230" s="3" t="e">
        <f>#REF!</f>
        <v>#REF!</v>
      </c>
      <c r="U230" s="3" t="e">
        <f>#REF!*D230</f>
        <v>#REF!</v>
      </c>
      <c r="V230" s="3">
        <f t="shared" si="189"/>
        <v>39.6</v>
      </c>
      <c r="W230" s="37" t="e">
        <f t="shared" si="190"/>
        <v>#REF!</v>
      </c>
      <c r="X230" s="60" t="e">
        <f>#REF!</f>
        <v>#REF!</v>
      </c>
      <c r="Y230" s="37" t="e">
        <f t="shared" si="191"/>
        <v>#REF!</v>
      </c>
      <c r="Z230" s="16" t="e">
        <f t="shared" si="192"/>
        <v>#REF!</v>
      </c>
      <c r="AA230" s="36" t="e">
        <f t="shared" si="193"/>
        <v>#REF!</v>
      </c>
      <c r="AC230" s="16" t="e">
        <f t="shared" si="194"/>
        <v>#REF!</v>
      </c>
      <c r="AD230" s="3" t="e">
        <f t="shared" si="195"/>
        <v>#REF!</v>
      </c>
      <c r="AE230" s="97" t="e">
        <f t="shared" si="195"/>
        <v>#REF!</v>
      </c>
      <c r="AF230" s="97" t="e">
        <f t="shared" si="196"/>
        <v>#REF!</v>
      </c>
      <c r="AG230" s="3" t="e">
        <f t="shared" si="197"/>
        <v>#REF!</v>
      </c>
      <c r="AH230" s="16" t="e">
        <f t="shared" si="198"/>
        <v>#REF!</v>
      </c>
      <c r="AI230" s="16">
        <f t="shared" si="199"/>
        <v>660</v>
      </c>
      <c r="AK230" s="3">
        <f t="shared" si="200"/>
        <v>465</v>
      </c>
      <c r="AL230" s="19">
        <f t="shared" si="201"/>
        <v>461.99999999999994</v>
      </c>
    </row>
    <row r="231" spans="1:47" ht="13.5" hidden="1" outlineLevel="1" x14ac:dyDescent="0.15">
      <c r="A231" s="26">
        <v>4030</v>
      </c>
      <c r="B231" s="20" t="s">
        <v>35</v>
      </c>
      <c r="C231" s="16">
        <v>600</v>
      </c>
      <c r="D231" s="3">
        <v>20</v>
      </c>
      <c r="E231" s="3">
        <v>15</v>
      </c>
      <c r="F231" s="103" t="s">
        <v>482</v>
      </c>
      <c r="G231" s="104" t="s">
        <v>752</v>
      </c>
      <c r="H231" s="104" t="s">
        <v>436</v>
      </c>
      <c r="I231" s="21">
        <f t="shared" si="183"/>
        <v>17940</v>
      </c>
      <c r="J231" s="3">
        <v>0</v>
      </c>
      <c r="K231" s="15">
        <v>0.15</v>
      </c>
      <c r="L231" s="15">
        <v>0.3</v>
      </c>
      <c r="M231" s="58"/>
      <c r="N231" s="58">
        <v>0.03</v>
      </c>
      <c r="O231" s="92">
        <f t="shared" si="184"/>
        <v>0</v>
      </c>
      <c r="P231" s="92" t="e">
        <f t="shared" si="185"/>
        <v>#REF!</v>
      </c>
      <c r="Q231" s="92" t="e">
        <f t="shared" si="186"/>
        <v>#REF!</v>
      </c>
      <c r="R231" s="92">
        <f t="shared" si="187"/>
        <v>0</v>
      </c>
      <c r="S231" s="92" t="e">
        <f t="shared" si="188"/>
        <v>#REF!</v>
      </c>
      <c r="T231" s="3" t="e">
        <f>#REF!</f>
        <v>#REF!</v>
      </c>
      <c r="U231" s="3" t="e">
        <f>#REF!*D231</f>
        <v>#REF!</v>
      </c>
      <c r="V231" s="3">
        <f t="shared" si="189"/>
        <v>36</v>
      </c>
      <c r="W231" s="37" t="e">
        <f t="shared" si="190"/>
        <v>#REF!</v>
      </c>
      <c r="X231" s="60" t="e">
        <f>#REF!</f>
        <v>#REF!</v>
      </c>
      <c r="Y231" s="37" t="e">
        <f t="shared" si="191"/>
        <v>#REF!</v>
      </c>
      <c r="Z231" s="16" t="e">
        <f t="shared" si="192"/>
        <v>#REF!</v>
      </c>
      <c r="AA231" s="36" t="e">
        <f t="shared" si="193"/>
        <v>#REF!</v>
      </c>
      <c r="AC231" s="16" t="e">
        <f t="shared" si="194"/>
        <v>#REF!</v>
      </c>
      <c r="AD231" s="3" t="e">
        <f t="shared" si="195"/>
        <v>#REF!</v>
      </c>
      <c r="AE231" s="97" t="e">
        <f t="shared" si="195"/>
        <v>#REF!</v>
      </c>
      <c r="AF231" s="97" t="e">
        <f t="shared" si="196"/>
        <v>#REF!</v>
      </c>
      <c r="AG231" s="3" t="e">
        <f t="shared" si="197"/>
        <v>#REF!</v>
      </c>
      <c r="AH231" s="16" t="e">
        <f t="shared" si="198"/>
        <v>#REF!</v>
      </c>
      <c r="AI231" s="16">
        <f t="shared" si="199"/>
        <v>600</v>
      </c>
      <c r="AK231" s="3">
        <f t="shared" si="200"/>
        <v>420</v>
      </c>
      <c r="AL231" s="19">
        <f t="shared" si="201"/>
        <v>420</v>
      </c>
    </row>
    <row r="232" spans="1:47" ht="13.5" hidden="1" outlineLevel="1" x14ac:dyDescent="0.15">
      <c r="A232" s="26">
        <v>4031</v>
      </c>
      <c r="B232" s="20" t="s">
        <v>36</v>
      </c>
      <c r="C232" s="16">
        <v>470</v>
      </c>
      <c r="D232" s="3">
        <v>20</v>
      </c>
      <c r="E232" s="3"/>
      <c r="F232" s="102"/>
      <c r="G232" s="104" t="s">
        <v>752</v>
      </c>
      <c r="H232" s="104" t="s">
        <v>436</v>
      </c>
      <c r="I232" s="21">
        <f t="shared" si="183"/>
        <v>17940</v>
      </c>
      <c r="J232" s="3">
        <v>0</v>
      </c>
      <c r="K232" s="15">
        <v>0.15</v>
      </c>
      <c r="L232" s="15">
        <v>0.3</v>
      </c>
      <c r="M232" s="58"/>
      <c r="N232" s="58">
        <v>0.03</v>
      </c>
      <c r="O232" s="92">
        <f t="shared" si="184"/>
        <v>0</v>
      </c>
      <c r="P232" s="92" t="e">
        <f t="shared" si="185"/>
        <v>#REF!</v>
      </c>
      <c r="Q232" s="92" t="e">
        <f t="shared" si="186"/>
        <v>#REF!</v>
      </c>
      <c r="R232" s="92">
        <f t="shared" si="187"/>
        <v>0</v>
      </c>
      <c r="S232" s="92" t="e">
        <f t="shared" si="188"/>
        <v>#REF!</v>
      </c>
      <c r="T232" s="3" t="e">
        <f>#REF!</f>
        <v>#REF!</v>
      </c>
      <c r="U232" s="3" t="e">
        <f>#REF!*D232</f>
        <v>#REF!</v>
      </c>
      <c r="V232" s="3">
        <f t="shared" si="189"/>
        <v>28.2</v>
      </c>
      <c r="W232" s="37" t="e">
        <f t="shared" si="190"/>
        <v>#REF!</v>
      </c>
      <c r="X232" s="60" t="e">
        <f>#REF!</f>
        <v>#REF!</v>
      </c>
      <c r="Y232" s="37" t="e">
        <f t="shared" si="191"/>
        <v>#REF!</v>
      </c>
      <c r="Z232" s="16" t="e">
        <f t="shared" si="192"/>
        <v>#REF!</v>
      </c>
      <c r="AA232" s="36" t="e">
        <f t="shared" si="193"/>
        <v>#REF!</v>
      </c>
      <c r="AC232" s="16" t="e">
        <f t="shared" si="194"/>
        <v>#REF!</v>
      </c>
      <c r="AD232" s="3" t="e">
        <f t="shared" si="195"/>
        <v>#REF!</v>
      </c>
      <c r="AE232" s="97" t="e">
        <f t="shared" si="195"/>
        <v>#REF!</v>
      </c>
      <c r="AF232" s="97" t="e">
        <f t="shared" si="196"/>
        <v>#REF!</v>
      </c>
      <c r="AG232" s="3" t="e">
        <f t="shared" si="197"/>
        <v>#REF!</v>
      </c>
      <c r="AH232" s="16" t="e">
        <f t="shared" si="198"/>
        <v>#REF!</v>
      </c>
      <c r="AI232" s="16">
        <f t="shared" si="199"/>
        <v>470</v>
      </c>
      <c r="AK232" s="3">
        <f t="shared" si="200"/>
        <v>330</v>
      </c>
      <c r="AL232" s="19">
        <f t="shared" si="201"/>
        <v>329</v>
      </c>
    </row>
    <row r="233" spans="1:47" ht="13.5" hidden="1" outlineLevel="1" x14ac:dyDescent="0.15">
      <c r="A233" s="26">
        <v>4032</v>
      </c>
      <c r="B233" s="20" t="s">
        <v>240</v>
      </c>
      <c r="C233" s="16">
        <v>300</v>
      </c>
      <c r="D233" s="3">
        <v>10</v>
      </c>
      <c r="E233" s="3"/>
      <c r="F233" s="102"/>
      <c r="G233" s="104" t="s">
        <v>752</v>
      </c>
      <c r="H233" s="104" t="s">
        <v>436</v>
      </c>
      <c r="I233" s="21">
        <f t="shared" si="183"/>
        <v>17940</v>
      </c>
      <c r="J233" s="3">
        <v>0</v>
      </c>
      <c r="K233" s="15">
        <v>0.15</v>
      </c>
      <c r="L233" s="15">
        <v>0.3</v>
      </c>
      <c r="M233" s="58"/>
      <c r="N233" s="58">
        <v>0.03</v>
      </c>
      <c r="O233" s="92">
        <f t="shared" si="184"/>
        <v>0</v>
      </c>
      <c r="P233" s="92" t="e">
        <f t="shared" si="185"/>
        <v>#REF!</v>
      </c>
      <c r="Q233" s="92" t="e">
        <f t="shared" si="186"/>
        <v>#REF!</v>
      </c>
      <c r="R233" s="92">
        <f t="shared" si="187"/>
        <v>0</v>
      </c>
      <c r="S233" s="92" t="e">
        <f t="shared" si="188"/>
        <v>#REF!</v>
      </c>
      <c r="T233" s="3" t="e">
        <f>#REF!</f>
        <v>#REF!</v>
      </c>
      <c r="U233" s="3" t="e">
        <f>#REF!*D233</f>
        <v>#REF!</v>
      </c>
      <c r="V233" s="3">
        <f t="shared" si="189"/>
        <v>18</v>
      </c>
      <c r="W233" s="37" t="e">
        <f t="shared" si="190"/>
        <v>#REF!</v>
      </c>
      <c r="X233" s="60" t="e">
        <f>#REF!</f>
        <v>#REF!</v>
      </c>
      <c r="Y233" s="37" t="e">
        <f t="shared" si="191"/>
        <v>#REF!</v>
      </c>
      <c r="Z233" s="16" t="e">
        <f t="shared" si="192"/>
        <v>#REF!</v>
      </c>
      <c r="AA233" s="36" t="e">
        <f t="shared" si="193"/>
        <v>#REF!</v>
      </c>
      <c r="AC233" s="16" t="e">
        <f t="shared" si="194"/>
        <v>#REF!</v>
      </c>
      <c r="AD233" s="3" t="e">
        <f t="shared" si="195"/>
        <v>#REF!</v>
      </c>
      <c r="AE233" s="97" t="e">
        <f t="shared" si="195"/>
        <v>#REF!</v>
      </c>
      <c r="AF233" s="97" t="e">
        <f t="shared" si="196"/>
        <v>#REF!</v>
      </c>
      <c r="AG233" s="3" t="e">
        <f t="shared" si="197"/>
        <v>#REF!</v>
      </c>
      <c r="AH233" s="16" t="e">
        <f t="shared" si="198"/>
        <v>#REF!</v>
      </c>
      <c r="AI233" s="16">
        <f t="shared" si="199"/>
        <v>300</v>
      </c>
      <c r="AK233" s="3">
        <f t="shared" si="200"/>
        <v>210</v>
      </c>
      <c r="AL233" s="19">
        <f t="shared" si="201"/>
        <v>210</v>
      </c>
    </row>
    <row r="234" spans="1:47" s="12" customFormat="1" ht="13.5" hidden="1" x14ac:dyDescent="0.15">
      <c r="A234" s="25">
        <v>5000</v>
      </c>
      <c r="B234" s="56" t="s">
        <v>37</v>
      </c>
      <c r="C234" s="193"/>
      <c r="D234" s="56"/>
      <c r="E234" s="56"/>
      <c r="F234" s="128"/>
      <c r="G234" s="137"/>
      <c r="H234" s="137"/>
      <c r="I234" s="5"/>
      <c r="J234" s="6"/>
      <c r="K234" s="7"/>
      <c r="L234" s="7"/>
      <c r="M234" s="7"/>
      <c r="N234" s="7"/>
      <c r="O234" s="8"/>
      <c r="P234" s="8"/>
      <c r="Q234" s="8"/>
      <c r="R234" s="8"/>
      <c r="S234" s="8"/>
      <c r="T234" s="6"/>
      <c r="U234" s="6"/>
      <c r="V234" s="6"/>
      <c r="W234" s="5"/>
      <c r="X234" s="5"/>
      <c r="Y234" s="5"/>
      <c r="Z234" s="5"/>
      <c r="AA234" s="10"/>
      <c r="AB234" s="11"/>
      <c r="AC234" s="193"/>
      <c r="AD234" s="57"/>
      <c r="AE234" s="96"/>
      <c r="AF234" s="96"/>
      <c r="AG234" s="57"/>
      <c r="AH234" s="193"/>
      <c r="AI234" s="193"/>
      <c r="AK234" s="57"/>
      <c r="AL234" s="19"/>
      <c r="AM234" s="180"/>
      <c r="AN234" s="180"/>
      <c r="AO234" s="182"/>
      <c r="AQ234" s="177"/>
      <c r="AR234" s="185"/>
      <c r="AT234" s="177"/>
      <c r="AU234" s="185"/>
    </row>
    <row r="235" spans="1:47" s="12" customFormat="1" ht="13.5" hidden="1" outlineLevel="1" collapsed="1" x14ac:dyDescent="0.15">
      <c r="A235" s="25"/>
      <c r="B235" s="56" t="s">
        <v>296</v>
      </c>
      <c r="C235" s="193"/>
      <c r="D235" s="56"/>
      <c r="E235" s="56"/>
      <c r="F235" s="128"/>
      <c r="G235" s="137"/>
      <c r="H235" s="137"/>
      <c r="I235" s="5"/>
      <c r="J235" s="6"/>
      <c r="K235" s="7"/>
      <c r="L235" s="7"/>
      <c r="M235" s="64"/>
      <c r="N235" s="64"/>
      <c r="O235" s="8"/>
      <c r="P235" s="8"/>
      <c r="Q235" s="8"/>
      <c r="R235" s="8"/>
      <c r="S235" s="8"/>
      <c r="T235" s="6"/>
      <c r="U235" s="6"/>
      <c r="V235" s="6"/>
      <c r="W235" s="5"/>
      <c r="X235" s="5"/>
      <c r="Y235" s="5"/>
      <c r="Z235" s="5"/>
      <c r="AA235" s="10"/>
      <c r="AB235" s="11"/>
      <c r="AC235" s="193"/>
      <c r="AD235" s="57"/>
      <c r="AE235" s="96"/>
      <c r="AF235" s="96"/>
      <c r="AG235" s="57"/>
      <c r="AH235" s="193"/>
      <c r="AI235" s="193"/>
      <c r="AK235" s="57"/>
      <c r="AL235" s="19"/>
      <c r="AM235" s="180"/>
      <c r="AN235" s="180"/>
      <c r="AO235" s="182"/>
      <c r="AQ235" s="177"/>
      <c r="AR235" s="185"/>
      <c r="AT235" s="177"/>
      <c r="AU235" s="185"/>
    </row>
    <row r="236" spans="1:47" ht="13.5" hidden="1" outlineLevel="1" x14ac:dyDescent="0.15">
      <c r="A236" s="26">
        <v>5001</v>
      </c>
      <c r="B236" s="20" t="s">
        <v>218</v>
      </c>
      <c r="C236" s="16">
        <v>1200</v>
      </c>
      <c r="D236" s="3">
        <v>25</v>
      </c>
      <c r="E236" s="3">
        <v>10</v>
      </c>
      <c r="F236" s="103" t="s">
        <v>219</v>
      </c>
      <c r="G236" s="104">
        <v>110</v>
      </c>
      <c r="H236" s="104" t="s">
        <v>480</v>
      </c>
      <c r="I236" s="21">
        <f t="shared" ref="I236:I244" si="202">((247*12)+(52*7)+(52*5))*60/12</f>
        <v>17940</v>
      </c>
      <c r="J236" s="3">
        <v>21000</v>
      </c>
      <c r="K236" s="15"/>
      <c r="L236" s="15">
        <v>0.3</v>
      </c>
      <c r="M236" s="58"/>
      <c r="N236" s="58">
        <v>0.03</v>
      </c>
      <c r="O236" s="92">
        <f t="shared" ref="O236:O244" si="203">J236/I236*D236</f>
        <v>29.264214046822744</v>
      </c>
      <c r="P236" s="92" t="e">
        <f t="shared" ref="P236:P244" si="204">(C236-T236-U236)*K236</f>
        <v>#REF!</v>
      </c>
      <c r="Q236" s="92" t="e">
        <f t="shared" ref="Q236:Q244" si="205">(C236-T236-U236)*L236</f>
        <v>#REF!</v>
      </c>
      <c r="R236" s="92">
        <f t="shared" ref="R236:R244" si="206">(C236*M236)</f>
        <v>0</v>
      </c>
      <c r="S236" s="92" t="e">
        <f t="shared" ref="S236:S244" si="207">(C236-T236-U236)*N236</f>
        <v>#REF!</v>
      </c>
      <c r="T236" s="3" t="e">
        <f>#REF!</f>
        <v>#REF!</v>
      </c>
      <c r="U236" s="3" t="e">
        <f>#REF!*D236</f>
        <v>#REF!</v>
      </c>
      <c r="V236" s="3">
        <f t="shared" ref="V236:V245" si="208">C236*0.06</f>
        <v>72</v>
      </c>
      <c r="W236" s="37" t="e">
        <f t="shared" ref="W236:W245" si="209">SUM(O236:V236)</f>
        <v>#REF!</v>
      </c>
      <c r="X236" s="60" t="e">
        <f>#REF!</f>
        <v>#REF!</v>
      </c>
      <c r="Y236" s="37" t="e">
        <f t="shared" ref="Y236:Y245" si="210">O236*X236</f>
        <v>#REF!</v>
      </c>
      <c r="Z236" s="16" t="e">
        <f>W236+Y236</f>
        <v>#REF!</v>
      </c>
      <c r="AA236" s="36" t="e">
        <f t="shared" ref="AA236:AA245" si="211">(C236-Z236)/Z236</f>
        <v>#REF!</v>
      </c>
      <c r="AC236" s="16" t="e">
        <f t="shared" ref="AC236:AC245" si="212">AD236+AE236+AF236</f>
        <v>#REF!</v>
      </c>
      <c r="AD236" s="3" t="e">
        <f t="shared" ref="AD236:AE245" si="213">T236</f>
        <v>#REF!</v>
      </c>
      <c r="AE236" s="97" t="e">
        <f t="shared" si="213"/>
        <v>#REF!</v>
      </c>
      <c r="AF236" s="97" t="e">
        <f t="shared" ref="AF236:AF245" si="214">(C236-Z236)*0.15</f>
        <v>#REF!</v>
      </c>
      <c r="AG236" s="3" t="e">
        <f t="shared" ref="AG236:AG244" si="215">AE236+AF236</f>
        <v>#REF!</v>
      </c>
      <c r="AH236" s="16" t="e">
        <f t="shared" ref="AH236:AH245" si="216">AI236-AC236</f>
        <v>#REF!</v>
      </c>
      <c r="AI236" s="16">
        <f t="shared" ref="AI236:AI245" si="217">C236</f>
        <v>1200</v>
      </c>
      <c r="AK236" s="3">
        <f t="shared" ref="AK236:AK244" si="218">CEILING(AL236,5)</f>
        <v>840</v>
      </c>
      <c r="AL236" s="19">
        <f t="shared" ref="AL236:AL245" si="219">C236*0.7</f>
        <v>840</v>
      </c>
    </row>
    <row r="237" spans="1:47" ht="13.5" hidden="1" outlineLevel="1" x14ac:dyDescent="0.15">
      <c r="A237" s="26">
        <v>5006</v>
      </c>
      <c r="B237" s="20" t="s">
        <v>176</v>
      </c>
      <c r="C237" s="16">
        <v>200</v>
      </c>
      <c r="D237" s="3">
        <v>2</v>
      </c>
      <c r="E237" s="3"/>
      <c r="F237" s="102"/>
      <c r="G237" s="104">
        <v>110</v>
      </c>
      <c r="H237" s="104" t="s">
        <v>480</v>
      </c>
      <c r="I237" s="21">
        <f t="shared" si="202"/>
        <v>17940</v>
      </c>
      <c r="J237" s="3">
        <v>21000</v>
      </c>
      <c r="K237" s="15"/>
      <c r="L237" s="15">
        <v>0.3</v>
      </c>
      <c r="M237" s="58"/>
      <c r="N237" s="58">
        <v>0.03</v>
      </c>
      <c r="O237" s="92">
        <f t="shared" si="203"/>
        <v>2.3411371237458196</v>
      </c>
      <c r="P237" s="92" t="e">
        <f t="shared" si="204"/>
        <v>#REF!</v>
      </c>
      <c r="Q237" s="92" t="e">
        <f t="shared" si="205"/>
        <v>#REF!</v>
      </c>
      <c r="R237" s="92">
        <f t="shared" si="206"/>
        <v>0</v>
      </c>
      <c r="S237" s="92" t="e">
        <f t="shared" si="207"/>
        <v>#REF!</v>
      </c>
      <c r="T237" s="3" t="e">
        <f>#REF!</f>
        <v>#REF!</v>
      </c>
      <c r="U237" s="3" t="e">
        <f>#REF!*D237</f>
        <v>#REF!</v>
      </c>
      <c r="V237" s="3">
        <f t="shared" si="208"/>
        <v>12</v>
      </c>
      <c r="W237" s="37" t="e">
        <f t="shared" si="209"/>
        <v>#REF!</v>
      </c>
      <c r="X237" s="60" t="e">
        <f>#REF!</f>
        <v>#REF!</v>
      </c>
      <c r="Y237" s="37" t="e">
        <f t="shared" si="210"/>
        <v>#REF!</v>
      </c>
      <c r="Z237" s="16" t="e">
        <f>W237+Y237</f>
        <v>#REF!</v>
      </c>
      <c r="AA237" s="36" t="e">
        <f t="shared" si="211"/>
        <v>#REF!</v>
      </c>
      <c r="AC237" s="16" t="e">
        <f t="shared" si="212"/>
        <v>#REF!</v>
      </c>
      <c r="AD237" s="3" t="e">
        <f t="shared" si="213"/>
        <v>#REF!</v>
      </c>
      <c r="AE237" s="97" t="e">
        <f t="shared" si="213"/>
        <v>#REF!</v>
      </c>
      <c r="AF237" s="97" t="e">
        <f t="shared" si="214"/>
        <v>#REF!</v>
      </c>
      <c r="AG237" s="3" t="e">
        <f t="shared" si="215"/>
        <v>#REF!</v>
      </c>
      <c r="AH237" s="16" t="e">
        <f t="shared" si="216"/>
        <v>#REF!</v>
      </c>
      <c r="AI237" s="16">
        <f t="shared" si="217"/>
        <v>200</v>
      </c>
      <c r="AK237" s="3">
        <f t="shared" si="218"/>
        <v>140</v>
      </c>
      <c r="AL237" s="19">
        <f t="shared" si="219"/>
        <v>140</v>
      </c>
    </row>
    <row r="238" spans="1:47" ht="13.5" hidden="1" outlineLevel="1" x14ac:dyDescent="0.15">
      <c r="A238" s="26">
        <v>5021</v>
      </c>
      <c r="B238" s="20" t="s">
        <v>317</v>
      </c>
      <c r="C238" s="16">
        <v>350</v>
      </c>
      <c r="D238" s="3">
        <v>10</v>
      </c>
      <c r="E238" s="3"/>
      <c r="F238" s="102"/>
      <c r="G238" s="104">
        <v>110</v>
      </c>
      <c r="H238" s="104" t="s">
        <v>480</v>
      </c>
      <c r="I238" s="21">
        <f t="shared" si="202"/>
        <v>17940</v>
      </c>
      <c r="J238" s="3">
        <v>21000</v>
      </c>
      <c r="K238" s="15"/>
      <c r="L238" s="15">
        <v>0.3</v>
      </c>
      <c r="M238" s="58"/>
      <c r="N238" s="58">
        <v>0.03</v>
      </c>
      <c r="O238" s="92">
        <f t="shared" si="203"/>
        <v>11.705685618729099</v>
      </c>
      <c r="P238" s="92" t="e">
        <f t="shared" si="204"/>
        <v>#REF!</v>
      </c>
      <c r="Q238" s="92" t="e">
        <f t="shared" si="205"/>
        <v>#REF!</v>
      </c>
      <c r="R238" s="92">
        <f t="shared" si="206"/>
        <v>0</v>
      </c>
      <c r="S238" s="92" t="e">
        <f t="shared" si="207"/>
        <v>#REF!</v>
      </c>
      <c r="T238" s="3" t="e">
        <f>#REF!</f>
        <v>#REF!</v>
      </c>
      <c r="U238" s="3" t="e">
        <f>#REF!*D238</f>
        <v>#REF!</v>
      </c>
      <c r="V238" s="3">
        <f t="shared" si="208"/>
        <v>21</v>
      </c>
      <c r="W238" s="37" t="e">
        <f t="shared" si="209"/>
        <v>#REF!</v>
      </c>
      <c r="X238" s="60" t="e">
        <f>#REF!</f>
        <v>#REF!</v>
      </c>
      <c r="Y238" s="37" t="e">
        <f t="shared" si="210"/>
        <v>#REF!</v>
      </c>
      <c r="Z238" s="16" t="e">
        <f>W238+Y238</f>
        <v>#REF!</v>
      </c>
      <c r="AA238" s="36" t="e">
        <f t="shared" si="211"/>
        <v>#REF!</v>
      </c>
      <c r="AC238" s="16" t="e">
        <f t="shared" si="212"/>
        <v>#REF!</v>
      </c>
      <c r="AD238" s="3" t="e">
        <f t="shared" si="213"/>
        <v>#REF!</v>
      </c>
      <c r="AE238" s="97" t="e">
        <f t="shared" si="213"/>
        <v>#REF!</v>
      </c>
      <c r="AF238" s="97" t="e">
        <f t="shared" si="214"/>
        <v>#REF!</v>
      </c>
      <c r="AG238" s="3" t="e">
        <f t="shared" si="215"/>
        <v>#REF!</v>
      </c>
      <c r="AH238" s="16" t="e">
        <f t="shared" si="216"/>
        <v>#REF!</v>
      </c>
      <c r="AI238" s="16">
        <f t="shared" si="217"/>
        <v>350</v>
      </c>
      <c r="AK238" s="3">
        <f t="shared" si="218"/>
        <v>245</v>
      </c>
      <c r="AL238" s="19">
        <f t="shared" si="219"/>
        <v>244.99999999999997</v>
      </c>
    </row>
    <row r="239" spans="1:47" ht="25.5" hidden="1" outlineLevel="1" x14ac:dyDescent="0.15">
      <c r="A239" s="26">
        <v>5020</v>
      </c>
      <c r="B239" s="20" t="s">
        <v>230</v>
      </c>
      <c r="C239" s="16">
        <v>3000</v>
      </c>
      <c r="D239" s="3">
        <v>30</v>
      </c>
      <c r="E239" s="3"/>
      <c r="F239" s="103"/>
      <c r="G239" s="104">
        <v>110</v>
      </c>
      <c r="H239" s="104" t="s">
        <v>480</v>
      </c>
      <c r="I239" s="21">
        <f t="shared" si="202"/>
        <v>17940</v>
      </c>
      <c r="J239" s="3">
        <v>21000</v>
      </c>
      <c r="K239" s="15"/>
      <c r="L239" s="15">
        <v>0.3</v>
      </c>
      <c r="M239" s="58"/>
      <c r="N239" s="58">
        <v>0.03</v>
      </c>
      <c r="O239" s="92">
        <f t="shared" si="203"/>
        <v>35.117056856187297</v>
      </c>
      <c r="P239" s="92" t="e">
        <f t="shared" si="204"/>
        <v>#REF!</v>
      </c>
      <c r="Q239" s="92" t="e">
        <f t="shared" si="205"/>
        <v>#REF!</v>
      </c>
      <c r="R239" s="92">
        <f t="shared" si="206"/>
        <v>0</v>
      </c>
      <c r="S239" s="92" t="e">
        <f t="shared" si="207"/>
        <v>#REF!</v>
      </c>
      <c r="T239" s="3" t="e">
        <f>#REF!</f>
        <v>#REF!</v>
      </c>
      <c r="U239" s="3" t="e">
        <f>#REF!*D239</f>
        <v>#REF!</v>
      </c>
      <c r="V239" s="3">
        <f t="shared" si="208"/>
        <v>180</v>
      </c>
      <c r="W239" s="37" t="e">
        <f t="shared" si="209"/>
        <v>#REF!</v>
      </c>
      <c r="X239" s="60" t="e">
        <f>#REF!</f>
        <v>#REF!</v>
      </c>
      <c r="Y239" s="37" t="e">
        <f t="shared" si="210"/>
        <v>#REF!</v>
      </c>
      <c r="Z239" s="16" t="e">
        <f>W239+Y239</f>
        <v>#REF!</v>
      </c>
      <c r="AA239" s="36" t="e">
        <f t="shared" si="211"/>
        <v>#REF!</v>
      </c>
      <c r="AC239" s="16" t="e">
        <f t="shared" si="212"/>
        <v>#REF!</v>
      </c>
      <c r="AD239" s="3" t="e">
        <f t="shared" si="213"/>
        <v>#REF!</v>
      </c>
      <c r="AE239" s="97" t="e">
        <f t="shared" si="213"/>
        <v>#REF!</v>
      </c>
      <c r="AF239" s="97" t="e">
        <f t="shared" si="214"/>
        <v>#REF!</v>
      </c>
      <c r="AG239" s="3" t="e">
        <f t="shared" si="215"/>
        <v>#REF!</v>
      </c>
      <c r="AH239" s="16" t="e">
        <f t="shared" si="216"/>
        <v>#REF!</v>
      </c>
      <c r="AI239" s="16">
        <f t="shared" si="217"/>
        <v>3000</v>
      </c>
      <c r="AK239" s="3">
        <f t="shared" si="218"/>
        <v>2100</v>
      </c>
      <c r="AL239" s="19">
        <f t="shared" si="219"/>
        <v>2100</v>
      </c>
    </row>
    <row r="240" spans="1:47" ht="13.5" hidden="1" outlineLevel="1" x14ac:dyDescent="0.15">
      <c r="A240" s="17">
        <v>5007</v>
      </c>
      <c r="B240" s="20" t="s">
        <v>41</v>
      </c>
      <c r="C240" s="16">
        <v>1000</v>
      </c>
      <c r="D240" s="3">
        <v>30</v>
      </c>
      <c r="E240" s="3"/>
      <c r="F240" s="102"/>
      <c r="G240" s="104">
        <v>110</v>
      </c>
      <c r="H240" s="104" t="s">
        <v>480</v>
      </c>
      <c r="I240" s="21">
        <f t="shared" si="202"/>
        <v>17940</v>
      </c>
      <c r="J240" s="3">
        <v>21000</v>
      </c>
      <c r="K240" s="15"/>
      <c r="L240" s="15">
        <v>0.3</v>
      </c>
      <c r="M240" s="58"/>
      <c r="N240" s="58">
        <v>0.03</v>
      </c>
      <c r="O240" s="92">
        <f t="shared" si="203"/>
        <v>35.117056856187297</v>
      </c>
      <c r="P240" s="92" t="e">
        <f t="shared" si="204"/>
        <v>#REF!</v>
      </c>
      <c r="Q240" s="92" t="e">
        <f t="shared" si="205"/>
        <v>#REF!</v>
      </c>
      <c r="R240" s="92">
        <f t="shared" si="206"/>
        <v>0</v>
      </c>
      <c r="S240" s="92" t="e">
        <f t="shared" si="207"/>
        <v>#REF!</v>
      </c>
      <c r="T240" s="3" t="e">
        <f>#REF!</f>
        <v>#REF!</v>
      </c>
      <c r="U240" s="3" t="e">
        <f>#REF!*D240</f>
        <v>#REF!</v>
      </c>
      <c r="V240" s="3">
        <f t="shared" si="208"/>
        <v>60</v>
      </c>
      <c r="W240" s="37" t="e">
        <f t="shared" si="209"/>
        <v>#REF!</v>
      </c>
      <c r="X240" s="60" t="e">
        <f>#REF!</f>
        <v>#REF!</v>
      </c>
      <c r="Y240" s="37" t="e">
        <f t="shared" si="210"/>
        <v>#REF!</v>
      </c>
      <c r="Z240" s="16" t="e">
        <f>W240+Y240</f>
        <v>#REF!</v>
      </c>
      <c r="AA240" s="36" t="e">
        <f t="shared" si="211"/>
        <v>#REF!</v>
      </c>
      <c r="AC240" s="16" t="e">
        <f t="shared" si="212"/>
        <v>#REF!</v>
      </c>
      <c r="AD240" s="3" t="e">
        <f t="shared" si="213"/>
        <v>#REF!</v>
      </c>
      <c r="AE240" s="97" t="e">
        <f t="shared" si="213"/>
        <v>#REF!</v>
      </c>
      <c r="AF240" s="97" t="e">
        <f t="shared" si="214"/>
        <v>#REF!</v>
      </c>
      <c r="AG240" s="3" t="e">
        <f t="shared" si="215"/>
        <v>#REF!</v>
      </c>
      <c r="AH240" s="16" t="e">
        <f t="shared" si="216"/>
        <v>#REF!</v>
      </c>
      <c r="AI240" s="16">
        <f t="shared" si="217"/>
        <v>1000</v>
      </c>
      <c r="AK240" s="3">
        <f t="shared" si="218"/>
        <v>700</v>
      </c>
      <c r="AL240" s="19">
        <f t="shared" si="219"/>
        <v>700</v>
      </c>
    </row>
    <row r="241" spans="1:47" s="42" customFormat="1" ht="13.5" hidden="1" outlineLevel="1" x14ac:dyDescent="0.15">
      <c r="A241" s="33">
        <v>5019</v>
      </c>
      <c r="B241" s="40" t="s">
        <v>208</v>
      </c>
      <c r="C241" s="34">
        <v>2000</v>
      </c>
      <c r="D241" s="16">
        <v>30</v>
      </c>
      <c r="E241" s="16">
        <v>15</v>
      </c>
      <c r="F241" s="102" t="s">
        <v>209</v>
      </c>
      <c r="G241" s="139">
        <v>110</v>
      </c>
      <c r="H241" s="139" t="s">
        <v>767</v>
      </c>
      <c r="I241" s="35">
        <f t="shared" si="202"/>
        <v>17940</v>
      </c>
      <c r="J241" s="3">
        <v>0</v>
      </c>
      <c r="K241" s="41"/>
      <c r="L241" s="41"/>
      <c r="M241" s="58"/>
      <c r="N241" s="36">
        <v>0.03</v>
      </c>
      <c r="O241" s="93">
        <f>O242+O243</f>
        <v>17.558528428093648</v>
      </c>
      <c r="P241" s="92" t="e">
        <f t="shared" si="204"/>
        <v>#REF!</v>
      </c>
      <c r="Q241" s="92" t="e">
        <f t="shared" si="205"/>
        <v>#REF!</v>
      </c>
      <c r="R241" s="93">
        <f t="shared" ref="R241:Z241" si="220">R242+R243</f>
        <v>0</v>
      </c>
      <c r="S241" s="93" t="e">
        <f t="shared" si="220"/>
        <v>#REF!</v>
      </c>
      <c r="T241" s="16" t="e">
        <f t="shared" si="220"/>
        <v>#REF!</v>
      </c>
      <c r="U241" s="16" t="e">
        <f t="shared" si="220"/>
        <v>#REF!</v>
      </c>
      <c r="V241" s="3">
        <f t="shared" si="208"/>
        <v>120</v>
      </c>
      <c r="W241" s="37" t="e">
        <f t="shared" si="209"/>
        <v>#REF!</v>
      </c>
      <c r="X241" s="38" t="e">
        <f>#REF!</f>
        <v>#REF!</v>
      </c>
      <c r="Y241" s="16" t="e">
        <f t="shared" si="220"/>
        <v>#REF!</v>
      </c>
      <c r="Z241" s="16" t="e">
        <f t="shared" si="220"/>
        <v>#REF!</v>
      </c>
      <c r="AA241" s="36" t="e">
        <f t="shared" si="211"/>
        <v>#REF!</v>
      </c>
      <c r="AB241" s="39"/>
      <c r="AC241" s="16" t="e">
        <f t="shared" si="212"/>
        <v>#REF!</v>
      </c>
      <c r="AD241" s="16" t="e">
        <f t="shared" si="213"/>
        <v>#REF!</v>
      </c>
      <c r="AE241" s="98" t="e">
        <f t="shared" si="213"/>
        <v>#REF!</v>
      </c>
      <c r="AF241" s="97" t="e">
        <f t="shared" si="214"/>
        <v>#REF!</v>
      </c>
      <c r="AG241" s="3" t="e">
        <f t="shared" si="215"/>
        <v>#REF!</v>
      </c>
      <c r="AH241" s="16" t="e">
        <f t="shared" si="216"/>
        <v>#REF!</v>
      </c>
      <c r="AI241" s="16">
        <f t="shared" si="217"/>
        <v>2000</v>
      </c>
      <c r="AK241" s="3">
        <f t="shared" si="218"/>
        <v>1400</v>
      </c>
      <c r="AL241" s="19">
        <f t="shared" si="219"/>
        <v>1400</v>
      </c>
      <c r="AM241" s="88"/>
      <c r="AN241" s="88"/>
      <c r="AQ241" s="171"/>
      <c r="AR241" s="166"/>
      <c r="AT241" s="171"/>
      <c r="AU241" s="166"/>
    </row>
    <row r="242" spans="1:47" ht="13.5" hidden="1" outlineLevel="2" x14ac:dyDescent="0.15">
      <c r="A242" s="26"/>
      <c r="B242" s="20" t="s">
        <v>208</v>
      </c>
      <c r="C242" s="16">
        <v>1000</v>
      </c>
      <c r="D242" s="3">
        <v>15</v>
      </c>
      <c r="E242" s="3"/>
      <c r="F242" s="103"/>
      <c r="G242" s="104">
        <v>110</v>
      </c>
      <c r="H242" s="104" t="s">
        <v>768</v>
      </c>
      <c r="I242" s="21">
        <f t="shared" si="202"/>
        <v>17940</v>
      </c>
      <c r="J242" s="3">
        <v>0</v>
      </c>
      <c r="K242" s="15"/>
      <c r="L242" s="15">
        <v>0.35</v>
      </c>
      <c r="M242" s="58"/>
      <c r="N242" s="58">
        <v>0.03</v>
      </c>
      <c r="O242" s="92">
        <f t="shared" si="203"/>
        <v>0</v>
      </c>
      <c r="P242" s="92" t="e">
        <f t="shared" si="204"/>
        <v>#REF!</v>
      </c>
      <c r="Q242" s="92" t="e">
        <f t="shared" si="205"/>
        <v>#REF!</v>
      </c>
      <c r="R242" s="92">
        <f t="shared" si="206"/>
        <v>0</v>
      </c>
      <c r="S242" s="92" t="e">
        <f t="shared" si="207"/>
        <v>#REF!</v>
      </c>
      <c r="T242" s="3" t="e">
        <f>#REF!</f>
        <v>#REF!</v>
      </c>
      <c r="U242" s="3" t="e">
        <f>#REF!*D242</f>
        <v>#REF!</v>
      </c>
      <c r="V242" s="3">
        <f t="shared" si="208"/>
        <v>60</v>
      </c>
      <c r="W242" s="37" t="e">
        <f t="shared" si="209"/>
        <v>#REF!</v>
      </c>
      <c r="X242" s="60" t="e">
        <f>#REF!</f>
        <v>#REF!</v>
      </c>
      <c r="Y242" s="37" t="e">
        <f>21000/I242*D242*X242</f>
        <v>#REF!</v>
      </c>
      <c r="Z242" s="16" t="e">
        <f>W242+Y242</f>
        <v>#REF!</v>
      </c>
      <c r="AA242" s="36" t="e">
        <f t="shared" si="211"/>
        <v>#REF!</v>
      </c>
      <c r="AC242" s="16" t="e">
        <f t="shared" si="212"/>
        <v>#REF!</v>
      </c>
      <c r="AD242" s="3" t="e">
        <f t="shared" si="213"/>
        <v>#REF!</v>
      </c>
      <c r="AE242" s="97" t="e">
        <f t="shared" si="213"/>
        <v>#REF!</v>
      </c>
      <c r="AF242" s="97" t="e">
        <f t="shared" si="214"/>
        <v>#REF!</v>
      </c>
      <c r="AG242" s="3" t="e">
        <f t="shared" si="215"/>
        <v>#REF!</v>
      </c>
      <c r="AH242" s="16" t="e">
        <f t="shared" si="216"/>
        <v>#REF!</v>
      </c>
      <c r="AI242" s="16">
        <f t="shared" si="217"/>
        <v>1000</v>
      </c>
      <c r="AK242" s="3">
        <f t="shared" si="218"/>
        <v>700</v>
      </c>
      <c r="AL242" s="19">
        <f t="shared" si="219"/>
        <v>700</v>
      </c>
    </row>
    <row r="243" spans="1:47" ht="13.5" hidden="1" outlineLevel="2" x14ac:dyDescent="0.15">
      <c r="A243" s="26"/>
      <c r="B243" s="20" t="s">
        <v>208</v>
      </c>
      <c r="C243" s="16">
        <v>1000</v>
      </c>
      <c r="D243" s="3">
        <v>15</v>
      </c>
      <c r="E243" s="3">
        <v>15</v>
      </c>
      <c r="F243" s="103" t="s">
        <v>209</v>
      </c>
      <c r="G243" s="104">
        <v>110</v>
      </c>
      <c r="H243" s="104" t="s">
        <v>480</v>
      </c>
      <c r="I243" s="21">
        <f t="shared" si="202"/>
        <v>17940</v>
      </c>
      <c r="J243" s="3">
        <v>21000</v>
      </c>
      <c r="K243" s="15"/>
      <c r="L243" s="15">
        <v>0.3</v>
      </c>
      <c r="M243" s="58"/>
      <c r="N243" s="58">
        <v>0.03</v>
      </c>
      <c r="O243" s="92">
        <f t="shared" si="203"/>
        <v>17.558528428093648</v>
      </c>
      <c r="P243" s="92" t="e">
        <f t="shared" si="204"/>
        <v>#REF!</v>
      </c>
      <c r="Q243" s="92" t="e">
        <f t="shared" si="205"/>
        <v>#REF!</v>
      </c>
      <c r="R243" s="92">
        <f t="shared" si="206"/>
        <v>0</v>
      </c>
      <c r="S243" s="92" t="e">
        <f t="shared" si="207"/>
        <v>#REF!</v>
      </c>
      <c r="T243" s="3" t="e">
        <f>#REF!</f>
        <v>#REF!</v>
      </c>
      <c r="U243" s="3" t="e">
        <f>#REF!*D243</f>
        <v>#REF!</v>
      </c>
      <c r="V243" s="3">
        <f t="shared" si="208"/>
        <v>60</v>
      </c>
      <c r="W243" s="37" t="e">
        <f t="shared" si="209"/>
        <v>#REF!</v>
      </c>
      <c r="X243" s="60" t="e">
        <f>#REF!</f>
        <v>#REF!</v>
      </c>
      <c r="Y243" s="37" t="e">
        <f t="shared" si="210"/>
        <v>#REF!</v>
      </c>
      <c r="Z243" s="16" t="e">
        <f>W243+Y243</f>
        <v>#REF!</v>
      </c>
      <c r="AA243" s="36" t="e">
        <f t="shared" si="211"/>
        <v>#REF!</v>
      </c>
      <c r="AC243" s="16" t="e">
        <f t="shared" si="212"/>
        <v>#REF!</v>
      </c>
      <c r="AD243" s="3" t="e">
        <f t="shared" si="213"/>
        <v>#REF!</v>
      </c>
      <c r="AE243" s="97" t="e">
        <f t="shared" si="213"/>
        <v>#REF!</v>
      </c>
      <c r="AF243" s="97" t="e">
        <f t="shared" si="214"/>
        <v>#REF!</v>
      </c>
      <c r="AG243" s="3" t="e">
        <f t="shared" si="215"/>
        <v>#REF!</v>
      </c>
      <c r="AH243" s="16" t="e">
        <f t="shared" si="216"/>
        <v>#REF!</v>
      </c>
      <c r="AI243" s="16">
        <f t="shared" si="217"/>
        <v>1000</v>
      </c>
      <c r="AK243" s="3">
        <f t="shared" si="218"/>
        <v>700</v>
      </c>
      <c r="AL243" s="19">
        <f t="shared" si="219"/>
        <v>700</v>
      </c>
    </row>
    <row r="244" spans="1:47" ht="13.5" hidden="1" outlineLevel="1" x14ac:dyDescent="0.15">
      <c r="A244" s="17">
        <v>5008</v>
      </c>
      <c r="B244" s="20" t="s">
        <v>44</v>
      </c>
      <c r="C244" s="16">
        <v>2800</v>
      </c>
      <c r="D244" s="3">
        <v>30</v>
      </c>
      <c r="E244" s="3"/>
      <c r="F244" s="102"/>
      <c r="G244" s="104">
        <v>110</v>
      </c>
      <c r="H244" s="104" t="s">
        <v>480</v>
      </c>
      <c r="I244" s="21">
        <f t="shared" si="202"/>
        <v>17940</v>
      </c>
      <c r="J244" s="3">
        <v>21000</v>
      </c>
      <c r="K244" s="15"/>
      <c r="L244" s="15">
        <v>0.3</v>
      </c>
      <c r="M244" s="58"/>
      <c r="N244" s="58">
        <v>0.03</v>
      </c>
      <c r="O244" s="92">
        <f t="shared" si="203"/>
        <v>35.117056856187297</v>
      </c>
      <c r="P244" s="92" t="e">
        <f t="shared" si="204"/>
        <v>#REF!</v>
      </c>
      <c r="Q244" s="92" t="e">
        <f t="shared" si="205"/>
        <v>#REF!</v>
      </c>
      <c r="R244" s="92">
        <f t="shared" si="206"/>
        <v>0</v>
      </c>
      <c r="S244" s="92" t="e">
        <f t="shared" si="207"/>
        <v>#REF!</v>
      </c>
      <c r="T244" s="3" t="e">
        <f>#REF!</f>
        <v>#REF!</v>
      </c>
      <c r="U244" s="3" t="e">
        <f>#REF!*D244</f>
        <v>#REF!</v>
      </c>
      <c r="V244" s="3">
        <f t="shared" si="208"/>
        <v>168</v>
      </c>
      <c r="W244" s="37" t="e">
        <f t="shared" si="209"/>
        <v>#REF!</v>
      </c>
      <c r="X244" s="60" t="e">
        <f>#REF!</f>
        <v>#REF!</v>
      </c>
      <c r="Y244" s="37" t="e">
        <f t="shared" si="210"/>
        <v>#REF!</v>
      </c>
      <c r="Z244" s="16" t="e">
        <f>W244+Y244</f>
        <v>#REF!</v>
      </c>
      <c r="AA244" s="36" t="e">
        <f t="shared" si="211"/>
        <v>#REF!</v>
      </c>
      <c r="AC244" s="16" t="e">
        <f t="shared" si="212"/>
        <v>#REF!</v>
      </c>
      <c r="AD244" s="3" t="e">
        <f t="shared" si="213"/>
        <v>#REF!</v>
      </c>
      <c r="AE244" s="97" t="e">
        <f t="shared" si="213"/>
        <v>#REF!</v>
      </c>
      <c r="AF244" s="97" t="e">
        <f t="shared" si="214"/>
        <v>#REF!</v>
      </c>
      <c r="AG244" s="3" t="e">
        <f t="shared" si="215"/>
        <v>#REF!</v>
      </c>
      <c r="AH244" s="16" t="e">
        <f t="shared" si="216"/>
        <v>#REF!</v>
      </c>
      <c r="AI244" s="16">
        <f t="shared" si="217"/>
        <v>2800</v>
      </c>
      <c r="AK244" s="3">
        <f t="shared" si="218"/>
        <v>1960</v>
      </c>
      <c r="AL244" s="19">
        <f t="shared" si="219"/>
        <v>1959.9999999999998</v>
      </c>
    </row>
    <row r="245" spans="1:47" ht="25.5" hidden="1" outlineLevel="1" x14ac:dyDescent="0.15">
      <c r="A245" s="28">
        <v>16015</v>
      </c>
      <c r="B245" s="44" t="s">
        <v>770</v>
      </c>
      <c r="C245" s="16">
        <v>2200</v>
      </c>
      <c r="D245" s="3">
        <v>10</v>
      </c>
      <c r="E245" s="3"/>
      <c r="F245" s="130"/>
      <c r="G245" s="104" t="s">
        <v>391</v>
      </c>
      <c r="H245" s="104" t="s">
        <v>480</v>
      </c>
      <c r="I245" s="21">
        <f>((247*12)+(52*7)+(52*5))*60/12</f>
        <v>17940</v>
      </c>
      <c r="J245" s="3">
        <v>21000</v>
      </c>
      <c r="K245" s="15"/>
      <c r="L245" s="15">
        <v>0.3</v>
      </c>
      <c r="M245" s="58"/>
      <c r="N245" s="58">
        <v>0.03</v>
      </c>
      <c r="O245" s="92"/>
      <c r="P245" s="92"/>
      <c r="Q245" s="92"/>
      <c r="R245" s="92"/>
      <c r="S245" s="92"/>
      <c r="T245" s="3" t="e">
        <f>#REF!</f>
        <v>#REF!</v>
      </c>
      <c r="U245" s="3"/>
      <c r="V245" s="3">
        <f t="shared" si="208"/>
        <v>132</v>
      </c>
      <c r="W245" s="37" t="e">
        <f t="shared" si="209"/>
        <v>#REF!</v>
      </c>
      <c r="X245" s="60"/>
      <c r="Y245" s="37">
        <f t="shared" si="210"/>
        <v>0</v>
      </c>
      <c r="Z245" s="16" t="e">
        <f>W245+Y245</f>
        <v>#REF!</v>
      </c>
      <c r="AA245" s="36" t="e">
        <f t="shared" si="211"/>
        <v>#REF!</v>
      </c>
      <c r="AC245" s="16" t="e">
        <f t="shared" si="212"/>
        <v>#REF!</v>
      </c>
      <c r="AD245" s="3" t="e">
        <f t="shared" si="213"/>
        <v>#REF!</v>
      </c>
      <c r="AE245" s="97">
        <f t="shared" si="213"/>
        <v>0</v>
      </c>
      <c r="AF245" s="97" t="e">
        <f t="shared" si="214"/>
        <v>#REF!</v>
      </c>
      <c r="AG245" s="3" t="s">
        <v>40</v>
      </c>
      <c r="AH245" s="16" t="e">
        <f t="shared" si="216"/>
        <v>#REF!</v>
      </c>
      <c r="AI245" s="16">
        <f t="shared" si="217"/>
        <v>2200</v>
      </c>
      <c r="AK245" s="3" t="s">
        <v>40</v>
      </c>
      <c r="AL245" s="19">
        <f t="shared" si="219"/>
        <v>1540</v>
      </c>
      <c r="AM245" s="46" t="s">
        <v>863</v>
      </c>
    </row>
    <row r="246" spans="1:47" s="12" customFormat="1" ht="13.5" hidden="1" outlineLevel="1" x14ac:dyDescent="0.15">
      <c r="A246" s="25"/>
      <c r="B246" s="56" t="s">
        <v>318</v>
      </c>
      <c r="C246" s="193"/>
      <c r="D246" s="56"/>
      <c r="E246" s="56"/>
      <c r="F246" s="128"/>
      <c r="G246" s="137"/>
      <c r="H246" s="137"/>
      <c r="I246" s="5"/>
      <c r="J246" s="57"/>
      <c r="K246" s="7"/>
      <c r="L246" s="7"/>
      <c r="M246" s="64"/>
      <c r="N246" s="64"/>
      <c r="O246" s="8"/>
      <c r="P246" s="8"/>
      <c r="Q246" s="8"/>
      <c r="R246" s="8"/>
      <c r="S246" s="8"/>
      <c r="T246" s="6"/>
      <c r="U246" s="6"/>
      <c r="V246" s="6"/>
      <c r="W246" s="5"/>
      <c r="X246" s="5"/>
      <c r="Y246" s="5"/>
      <c r="Z246" s="5"/>
      <c r="AA246" s="10"/>
      <c r="AB246" s="11"/>
      <c r="AC246" s="193"/>
      <c r="AD246" s="57"/>
      <c r="AE246" s="96"/>
      <c r="AF246" s="96"/>
      <c r="AG246" s="57"/>
      <c r="AH246" s="193"/>
      <c r="AI246" s="193"/>
      <c r="AK246" s="57"/>
      <c r="AL246" s="19"/>
      <c r="AM246" s="180"/>
      <c r="AN246" s="180"/>
      <c r="AO246" s="182"/>
      <c r="AQ246" s="177"/>
      <c r="AR246" s="185"/>
      <c r="AT246" s="177"/>
      <c r="AU246" s="185"/>
    </row>
    <row r="247" spans="1:47" ht="13.5" hidden="1" outlineLevel="1" x14ac:dyDescent="0.15">
      <c r="A247" s="17">
        <v>5023</v>
      </c>
      <c r="B247" s="20" t="s">
        <v>319</v>
      </c>
      <c r="C247" s="16">
        <v>360</v>
      </c>
      <c r="D247" s="3">
        <v>10</v>
      </c>
      <c r="E247" s="3"/>
      <c r="F247" s="102"/>
      <c r="G247" s="104">
        <v>110</v>
      </c>
      <c r="H247" s="104" t="s">
        <v>480</v>
      </c>
      <c r="I247" s="21">
        <f t="shared" ref="I247:I253" si="221">((247*12)+(52*7)+(52*5))*60/12</f>
        <v>17940</v>
      </c>
      <c r="J247" s="3">
        <v>21000</v>
      </c>
      <c r="K247" s="15"/>
      <c r="L247" s="15">
        <v>0.3</v>
      </c>
      <c r="M247" s="58"/>
      <c r="N247" s="58">
        <v>0.03</v>
      </c>
      <c r="O247" s="92">
        <f t="shared" ref="O247:O253" si="222">J247/I247*D247</f>
        <v>11.705685618729099</v>
      </c>
      <c r="P247" s="92" t="e">
        <f t="shared" ref="P247:P253" si="223">(C247-T247-U247)*K247</f>
        <v>#REF!</v>
      </c>
      <c r="Q247" s="92" t="e">
        <f t="shared" ref="Q247:Q253" si="224">(C247-T247-U247)*L247</f>
        <v>#REF!</v>
      </c>
      <c r="R247" s="92">
        <f t="shared" ref="R247:R253" si="225">(C247*M247)</f>
        <v>0</v>
      </c>
      <c r="S247" s="92" t="e">
        <f t="shared" ref="S247:S253" si="226">(C247-T247-U247)*N247</f>
        <v>#REF!</v>
      </c>
      <c r="T247" s="3" t="e">
        <f>#REF!</f>
        <v>#REF!</v>
      </c>
      <c r="U247" s="3" t="e">
        <f>#REF!*D247</f>
        <v>#REF!</v>
      </c>
      <c r="V247" s="3">
        <f t="shared" ref="V247:V253" si="227">C247*0.06</f>
        <v>21.599999999999998</v>
      </c>
      <c r="W247" s="37" t="e">
        <f t="shared" ref="W247:W253" si="228">SUM(O247:V247)</f>
        <v>#REF!</v>
      </c>
      <c r="X247" s="60" t="e">
        <f>#REF!</f>
        <v>#REF!</v>
      </c>
      <c r="Y247" s="37" t="e">
        <f t="shared" ref="Y247:Y253" si="229">O247*X247</f>
        <v>#REF!</v>
      </c>
      <c r="Z247" s="16" t="e">
        <f t="shared" ref="Z247:Z253" si="230">W247+Y247</f>
        <v>#REF!</v>
      </c>
      <c r="AA247" s="36" t="e">
        <f t="shared" ref="AA247:AA253" si="231">(C247-Z247)/Z247</f>
        <v>#REF!</v>
      </c>
      <c r="AC247" s="16" t="e">
        <f t="shared" ref="AC247:AC253" si="232">AD247+AE247+AF247</f>
        <v>#REF!</v>
      </c>
      <c r="AD247" s="3" t="e">
        <f t="shared" ref="AD247:AE253" si="233">T247</f>
        <v>#REF!</v>
      </c>
      <c r="AE247" s="97" t="e">
        <f t="shared" si="233"/>
        <v>#REF!</v>
      </c>
      <c r="AF247" s="97" t="e">
        <f t="shared" ref="AF247:AF253" si="234">(C247-Z247)*0.15</f>
        <v>#REF!</v>
      </c>
      <c r="AG247" s="3" t="e">
        <f t="shared" ref="AG247:AG253" si="235">AE247+AF247</f>
        <v>#REF!</v>
      </c>
      <c r="AH247" s="16" t="e">
        <f t="shared" ref="AH247:AH253" si="236">AI247-AC247</f>
        <v>#REF!</v>
      </c>
      <c r="AI247" s="16">
        <f t="shared" ref="AI247:AI253" si="237">C247</f>
        <v>360</v>
      </c>
      <c r="AK247" s="3">
        <f t="shared" ref="AK247:AK253" si="238">CEILING(AL247,5)</f>
        <v>255</v>
      </c>
      <c r="AL247" s="19">
        <f t="shared" ref="AL247:AL253" si="239">C247*0.7</f>
        <v>251.99999999999997</v>
      </c>
    </row>
    <row r="248" spans="1:47" ht="13.5" hidden="1" outlineLevel="1" x14ac:dyDescent="0.15">
      <c r="A248" s="17">
        <v>5024</v>
      </c>
      <c r="B248" s="20" t="s">
        <v>320</v>
      </c>
      <c r="C248" s="16">
        <v>640</v>
      </c>
      <c r="D248" s="3">
        <v>20</v>
      </c>
      <c r="E248" s="3"/>
      <c r="F248" s="102"/>
      <c r="G248" s="104">
        <v>110</v>
      </c>
      <c r="H248" s="104" t="s">
        <v>480</v>
      </c>
      <c r="I248" s="21">
        <f t="shared" si="221"/>
        <v>17940</v>
      </c>
      <c r="J248" s="3">
        <v>21000</v>
      </c>
      <c r="K248" s="15"/>
      <c r="L248" s="15">
        <v>0.3</v>
      </c>
      <c r="M248" s="58"/>
      <c r="N248" s="58">
        <v>0.03</v>
      </c>
      <c r="O248" s="92">
        <f t="shared" si="222"/>
        <v>23.411371237458198</v>
      </c>
      <c r="P248" s="92" t="e">
        <f t="shared" si="223"/>
        <v>#REF!</v>
      </c>
      <c r="Q248" s="92" t="e">
        <f t="shared" si="224"/>
        <v>#REF!</v>
      </c>
      <c r="R248" s="92">
        <f t="shared" si="225"/>
        <v>0</v>
      </c>
      <c r="S248" s="92" t="e">
        <f t="shared" si="226"/>
        <v>#REF!</v>
      </c>
      <c r="T248" s="3" t="e">
        <f>#REF!</f>
        <v>#REF!</v>
      </c>
      <c r="U248" s="3" t="e">
        <f>#REF!*D248</f>
        <v>#REF!</v>
      </c>
      <c r="V248" s="3">
        <f t="shared" si="227"/>
        <v>38.4</v>
      </c>
      <c r="W248" s="37" t="e">
        <f t="shared" si="228"/>
        <v>#REF!</v>
      </c>
      <c r="X248" s="60" t="e">
        <f>#REF!</f>
        <v>#REF!</v>
      </c>
      <c r="Y248" s="37" t="e">
        <f t="shared" si="229"/>
        <v>#REF!</v>
      </c>
      <c r="Z248" s="16" t="e">
        <f t="shared" si="230"/>
        <v>#REF!</v>
      </c>
      <c r="AA248" s="36" t="e">
        <f t="shared" si="231"/>
        <v>#REF!</v>
      </c>
      <c r="AC248" s="16" t="e">
        <f t="shared" si="232"/>
        <v>#REF!</v>
      </c>
      <c r="AD248" s="3" t="e">
        <f t="shared" si="233"/>
        <v>#REF!</v>
      </c>
      <c r="AE248" s="97" t="e">
        <f t="shared" si="233"/>
        <v>#REF!</v>
      </c>
      <c r="AF248" s="97" t="e">
        <f t="shared" si="234"/>
        <v>#REF!</v>
      </c>
      <c r="AG248" s="3" t="e">
        <f t="shared" si="235"/>
        <v>#REF!</v>
      </c>
      <c r="AH248" s="16" t="e">
        <f t="shared" si="236"/>
        <v>#REF!</v>
      </c>
      <c r="AI248" s="16">
        <f t="shared" si="237"/>
        <v>640</v>
      </c>
      <c r="AK248" s="3">
        <f t="shared" si="238"/>
        <v>450</v>
      </c>
      <c r="AL248" s="19">
        <f t="shared" si="239"/>
        <v>448</v>
      </c>
    </row>
    <row r="249" spans="1:47" ht="13.5" hidden="1" outlineLevel="1" x14ac:dyDescent="0.15">
      <c r="A249" s="26">
        <v>5012</v>
      </c>
      <c r="B249" s="20" t="s">
        <v>43</v>
      </c>
      <c r="C249" s="16">
        <v>450</v>
      </c>
      <c r="D249" s="3">
        <v>20</v>
      </c>
      <c r="E249" s="3">
        <v>10</v>
      </c>
      <c r="F249" s="103" t="s">
        <v>159</v>
      </c>
      <c r="G249" s="104">
        <v>110</v>
      </c>
      <c r="H249" s="104" t="s">
        <v>480</v>
      </c>
      <c r="I249" s="21">
        <f t="shared" si="221"/>
        <v>17940</v>
      </c>
      <c r="J249" s="3">
        <v>21000</v>
      </c>
      <c r="K249" s="15"/>
      <c r="L249" s="15">
        <v>0.3</v>
      </c>
      <c r="M249" s="58"/>
      <c r="N249" s="58">
        <v>0.03</v>
      </c>
      <c r="O249" s="92">
        <f t="shared" si="222"/>
        <v>23.411371237458198</v>
      </c>
      <c r="P249" s="92" t="e">
        <f t="shared" si="223"/>
        <v>#REF!</v>
      </c>
      <c r="Q249" s="92" t="e">
        <f t="shared" si="224"/>
        <v>#REF!</v>
      </c>
      <c r="R249" s="92">
        <f t="shared" si="225"/>
        <v>0</v>
      </c>
      <c r="S249" s="92" t="e">
        <f t="shared" si="226"/>
        <v>#REF!</v>
      </c>
      <c r="T249" s="3" t="e">
        <f>#REF!</f>
        <v>#REF!</v>
      </c>
      <c r="U249" s="3" t="e">
        <f>#REF!*D249</f>
        <v>#REF!</v>
      </c>
      <c r="V249" s="3">
        <f t="shared" si="227"/>
        <v>27</v>
      </c>
      <c r="W249" s="37" t="e">
        <f t="shared" si="228"/>
        <v>#REF!</v>
      </c>
      <c r="X249" s="60" t="e">
        <f>#REF!</f>
        <v>#REF!</v>
      </c>
      <c r="Y249" s="37" t="e">
        <f t="shared" si="229"/>
        <v>#REF!</v>
      </c>
      <c r="Z249" s="16" t="e">
        <f t="shared" si="230"/>
        <v>#REF!</v>
      </c>
      <c r="AA249" s="36" t="e">
        <f t="shared" si="231"/>
        <v>#REF!</v>
      </c>
      <c r="AC249" s="16" t="e">
        <f t="shared" si="232"/>
        <v>#REF!</v>
      </c>
      <c r="AD249" s="3" t="e">
        <f t="shared" si="233"/>
        <v>#REF!</v>
      </c>
      <c r="AE249" s="97" t="e">
        <f t="shared" si="233"/>
        <v>#REF!</v>
      </c>
      <c r="AF249" s="97" t="e">
        <f t="shared" si="234"/>
        <v>#REF!</v>
      </c>
      <c r="AG249" s="3" t="e">
        <f t="shared" si="235"/>
        <v>#REF!</v>
      </c>
      <c r="AH249" s="16" t="e">
        <f t="shared" si="236"/>
        <v>#REF!</v>
      </c>
      <c r="AI249" s="16">
        <f t="shared" si="237"/>
        <v>450</v>
      </c>
      <c r="AK249" s="3">
        <f t="shared" si="238"/>
        <v>315</v>
      </c>
      <c r="AL249" s="19">
        <f t="shared" si="239"/>
        <v>315</v>
      </c>
    </row>
    <row r="250" spans="1:47" ht="13.5" hidden="1" outlineLevel="1" x14ac:dyDescent="0.15">
      <c r="A250" s="26">
        <v>5013</v>
      </c>
      <c r="B250" s="20" t="s">
        <v>241</v>
      </c>
      <c r="C250" s="16">
        <v>450</v>
      </c>
      <c r="D250" s="3">
        <v>20</v>
      </c>
      <c r="E250" s="3">
        <v>10</v>
      </c>
      <c r="F250" s="103" t="s">
        <v>157</v>
      </c>
      <c r="G250" s="104">
        <v>110</v>
      </c>
      <c r="H250" s="104" t="s">
        <v>480</v>
      </c>
      <c r="I250" s="21">
        <f t="shared" si="221"/>
        <v>17940</v>
      </c>
      <c r="J250" s="3">
        <v>21000</v>
      </c>
      <c r="K250" s="15"/>
      <c r="L250" s="15">
        <v>0.3</v>
      </c>
      <c r="M250" s="58"/>
      <c r="N250" s="58">
        <v>0.03</v>
      </c>
      <c r="O250" s="92">
        <f t="shared" si="222"/>
        <v>23.411371237458198</v>
      </c>
      <c r="P250" s="92" t="e">
        <f t="shared" si="223"/>
        <v>#REF!</v>
      </c>
      <c r="Q250" s="92" t="e">
        <f t="shared" si="224"/>
        <v>#REF!</v>
      </c>
      <c r="R250" s="92">
        <f t="shared" si="225"/>
        <v>0</v>
      </c>
      <c r="S250" s="92" t="e">
        <f t="shared" si="226"/>
        <v>#REF!</v>
      </c>
      <c r="T250" s="3" t="e">
        <f>#REF!</f>
        <v>#REF!</v>
      </c>
      <c r="U250" s="3" t="e">
        <f>#REF!*D250</f>
        <v>#REF!</v>
      </c>
      <c r="V250" s="3">
        <f t="shared" si="227"/>
        <v>27</v>
      </c>
      <c r="W250" s="37" t="e">
        <f t="shared" si="228"/>
        <v>#REF!</v>
      </c>
      <c r="X250" s="60" t="e">
        <f>#REF!</f>
        <v>#REF!</v>
      </c>
      <c r="Y250" s="37" t="e">
        <f t="shared" si="229"/>
        <v>#REF!</v>
      </c>
      <c r="Z250" s="16" t="e">
        <f t="shared" si="230"/>
        <v>#REF!</v>
      </c>
      <c r="AA250" s="36" t="e">
        <f t="shared" si="231"/>
        <v>#REF!</v>
      </c>
      <c r="AC250" s="16" t="e">
        <f t="shared" si="232"/>
        <v>#REF!</v>
      </c>
      <c r="AD250" s="3" t="e">
        <f t="shared" si="233"/>
        <v>#REF!</v>
      </c>
      <c r="AE250" s="97" t="e">
        <f t="shared" si="233"/>
        <v>#REF!</v>
      </c>
      <c r="AF250" s="97" t="e">
        <f t="shared" si="234"/>
        <v>#REF!</v>
      </c>
      <c r="AG250" s="3" t="e">
        <f t="shared" si="235"/>
        <v>#REF!</v>
      </c>
      <c r="AH250" s="16" t="e">
        <f t="shared" si="236"/>
        <v>#REF!</v>
      </c>
      <c r="AI250" s="16">
        <f t="shared" si="237"/>
        <v>450</v>
      </c>
      <c r="AK250" s="3">
        <f t="shared" si="238"/>
        <v>315</v>
      </c>
      <c r="AL250" s="19">
        <f t="shared" si="239"/>
        <v>315</v>
      </c>
    </row>
    <row r="251" spans="1:47" ht="25.5" hidden="1" outlineLevel="1" x14ac:dyDescent="0.15">
      <c r="A251" s="26">
        <v>5015</v>
      </c>
      <c r="B251" s="20" t="s">
        <v>242</v>
      </c>
      <c r="C251" s="16">
        <v>450</v>
      </c>
      <c r="D251" s="3">
        <v>15</v>
      </c>
      <c r="E251" s="3"/>
      <c r="F251" s="102"/>
      <c r="G251" s="104">
        <v>110</v>
      </c>
      <c r="H251" s="104" t="s">
        <v>480</v>
      </c>
      <c r="I251" s="21">
        <f t="shared" si="221"/>
        <v>17940</v>
      </c>
      <c r="J251" s="3">
        <v>21000</v>
      </c>
      <c r="K251" s="15"/>
      <c r="L251" s="15">
        <v>0.3</v>
      </c>
      <c r="M251" s="58"/>
      <c r="N251" s="58">
        <v>0.03</v>
      </c>
      <c r="O251" s="92">
        <f t="shared" si="222"/>
        <v>17.558528428093648</v>
      </c>
      <c r="P251" s="92" t="e">
        <f t="shared" si="223"/>
        <v>#REF!</v>
      </c>
      <c r="Q251" s="92" t="e">
        <f t="shared" si="224"/>
        <v>#REF!</v>
      </c>
      <c r="R251" s="92">
        <f t="shared" si="225"/>
        <v>0</v>
      </c>
      <c r="S251" s="92" t="e">
        <f t="shared" si="226"/>
        <v>#REF!</v>
      </c>
      <c r="T251" s="3" t="e">
        <f>#REF!</f>
        <v>#REF!</v>
      </c>
      <c r="U251" s="3" t="e">
        <f>#REF!*D251</f>
        <v>#REF!</v>
      </c>
      <c r="V251" s="3">
        <f t="shared" si="227"/>
        <v>27</v>
      </c>
      <c r="W251" s="37" t="e">
        <f t="shared" si="228"/>
        <v>#REF!</v>
      </c>
      <c r="X251" s="60" t="e">
        <f>#REF!</f>
        <v>#REF!</v>
      </c>
      <c r="Y251" s="37" t="e">
        <f t="shared" si="229"/>
        <v>#REF!</v>
      </c>
      <c r="Z251" s="16" t="e">
        <f t="shared" si="230"/>
        <v>#REF!</v>
      </c>
      <c r="AA251" s="36" t="e">
        <f t="shared" si="231"/>
        <v>#REF!</v>
      </c>
      <c r="AC251" s="16" t="e">
        <f t="shared" si="232"/>
        <v>#REF!</v>
      </c>
      <c r="AD251" s="3" t="e">
        <f t="shared" si="233"/>
        <v>#REF!</v>
      </c>
      <c r="AE251" s="97" t="e">
        <f t="shared" si="233"/>
        <v>#REF!</v>
      </c>
      <c r="AF251" s="97" t="e">
        <f t="shared" si="234"/>
        <v>#REF!</v>
      </c>
      <c r="AG251" s="3" t="e">
        <f t="shared" si="235"/>
        <v>#REF!</v>
      </c>
      <c r="AH251" s="16" t="e">
        <f t="shared" si="236"/>
        <v>#REF!</v>
      </c>
      <c r="AI251" s="16">
        <f t="shared" si="237"/>
        <v>450</v>
      </c>
      <c r="AK251" s="3">
        <f t="shared" si="238"/>
        <v>315</v>
      </c>
      <c r="AL251" s="19">
        <f t="shared" si="239"/>
        <v>315</v>
      </c>
    </row>
    <row r="252" spans="1:47" ht="13.5" hidden="1" outlineLevel="1" x14ac:dyDescent="0.15">
      <c r="A252" s="26">
        <v>5018</v>
      </c>
      <c r="B252" s="20" t="s">
        <v>210</v>
      </c>
      <c r="C252" s="16">
        <v>500</v>
      </c>
      <c r="D252" s="3">
        <v>20</v>
      </c>
      <c r="E252" s="3">
        <v>10</v>
      </c>
      <c r="F252" s="103" t="s">
        <v>159</v>
      </c>
      <c r="G252" s="104">
        <v>110</v>
      </c>
      <c r="H252" s="104" t="s">
        <v>480</v>
      </c>
      <c r="I252" s="21">
        <f t="shared" si="221"/>
        <v>17940</v>
      </c>
      <c r="J252" s="3">
        <v>21000</v>
      </c>
      <c r="K252" s="15"/>
      <c r="L252" s="15">
        <v>0.3</v>
      </c>
      <c r="M252" s="58"/>
      <c r="N252" s="58">
        <v>0.03</v>
      </c>
      <c r="O252" s="92">
        <f t="shared" si="222"/>
        <v>23.411371237458198</v>
      </c>
      <c r="P252" s="92" t="e">
        <f t="shared" si="223"/>
        <v>#REF!</v>
      </c>
      <c r="Q252" s="92" t="e">
        <f t="shared" si="224"/>
        <v>#REF!</v>
      </c>
      <c r="R252" s="92">
        <f t="shared" si="225"/>
        <v>0</v>
      </c>
      <c r="S252" s="92" t="e">
        <f t="shared" si="226"/>
        <v>#REF!</v>
      </c>
      <c r="T252" s="3" t="e">
        <f>#REF!</f>
        <v>#REF!</v>
      </c>
      <c r="U252" s="3" t="e">
        <f>#REF!*D252</f>
        <v>#REF!</v>
      </c>
      <c r="V252" s="3">
        <f t="shared" si="227"/>
        <v>30</v>
      </c>
      <c r="W252" s="37" t="e">
        <f t="shared" si="228"/>
        <v>#REF!</v>
      </c>
      <c r="X252" s="60" t="e">
        <f>#REF!</f>
        <v>#REF!</v>
      </c>
      <c r="Y252" s="37" t="e">
        <f t="shared" si="229"/>
        <v>#REF!</v>
      </c>
      <c r="Z252" s="16" t="e">
        <f t="shared" si="230"/>
        <v>#REF!</v>
      </c>
      <c r="AA252" s="36" t="e">
        <f t="shared" si="231"/>
        <v>#REF!</v>
      </c>
      <c r="AC252" s="16" t="e">
        <f t="shared" si="232"/>
        <v>#REF!</v>
      </c>
      <c r="AD252" s="3" t="e">
        <f t="shared" si="233"/>
        <v>#REF!</v>
      </c>
      <c r="AE252" s="97" t="e">
        <f t="shared" si="233"/>
        <v>#REF!</v>
      </c>
      <c r="AF252" s="97" t="e">
        <f t="shared" si="234"/>
        <v>#REF!</v>
      </c>
      <c r="AG252" s="3" t="e">
        <f t="shared" si="235"/>
        <v>#REF!</v>
      </c>
      <c r="AH252" s="16" t="e">
        <f t="shared" si="236"/>
        <v>#REF!</v>
      </c>
      <c r="AI252" s="16">
        <f t="shared" si="237"/>
        <v>500</v>
      </c>
      <c r="AK252" s="3">
        <f t="shared" si="238"/>
        <v>350</v>
      </c>
      <c r="AL252" s="19">
        <f t="shared" si="239"/>
        <v>350</v>
      </c>
    </row>
    <row r="253" spans="1:47" ht="25.5" hidden="1" outlineLevel="1" x14ac:dyDescent="0.15">
      <c r="A253" s="26">
        <v>5010</v>
      </c>
      <c r="B253" s="20" t="s">
        <v>828</v>
      </c>
      <c r="C253" s="16">
        <v>570</v>
      </c>
      <c r="D253" s="3">
        <v>15</v>
      </c>
      <c r="E253" s="3"/>
      <c r="F253" s="102"/>
      <c r="G253" s="104">
        <v>110</v>
      </c>
      <c r="H253" s="104" t="s">
        <v>480</v>
      </c>
      <c r="I253" s="21">
        <f t="shared" si="221"/>
        <v>17940</v>
      </c>
      <c r="J253" s="3">
        <v>21000</v>
      </c>
      <c r="K253" s="15"/>
      <c r="L253" s="15">
        <v>0.3</v>
      </c>
      <c r="M253" s="58"/>
      <c r="N253" s="58">
        <v>0.03</v>
      </c>
      <c r="O253" s="92">
        <f t="shared" si="222"/>
        <v>17.558528428093648</v>
      </c>
      <c r="P253" s="92" t="e">
        <f t="shared" si="223"/>
        <v>#REF!</v>
      </c>
      <c r="Q253" s="92" t="e">
        <f t="shared" si="224"/>
        <v>#REF!</v>
      </c>
      <c r="R253" s="92">
        <f t="shared" si="225"/>
        <v>0</v>
      </c>
      <c r="S253" s="92" t="e">
        <f t="shared" si="226"/>
        <v>#REF!</v>
      </c>
      <c r="T253" s="3" t="e">
        <f>#REF!</f>
        <v>#REF!</v>
      </c>
      <c r="U253" s="3" t="e">
        <f>#REF!*D253</f>
        <v>#REF!</v>
      </c>
      <c r="V253" s="3">
        <f t="shared" si="227"/>
        <v>34.199999999999996</v>
      </c>
      <c r="W253" s="37" t="e">
        <f t="shared" si="228"/>
        <v>#REF!</v>
      </c>
      <c r="X253" s="60" t="e">
        <f>#REF!</f>
        <v>#REF!</v>
      </c>
      <c r="Y253" s="37" t="e">
        <f t="shared" si="229"/>
        <v>#REF!</v>
      </c>
      <c r="Z253" s="16" t="e">
        <f t="shared" si="230"/>
        <v>#REF!</v>
      </c>
      <c r="AA253" s="36" t="e">
        <f t="shared" si="231"/>
        <v>#REF!</v>
      </c>
      <c r="AC253" s="16" t="e">
        <f t="shared" si="232"/>
        <v>#REF!</v>
      </c>
      <c r="AD253" s="3" t="e">
        <f t="shared" si="233"/>
        <v>#REF!</v>
      </c>
      <c r="AE253" s="97" t="e">
        <f t="shared" si="233"/>
        <v>#REF!</v>
      </c>
      <c r="AF253" s="97" t="e">
        <f t="shared" si="234"/>
        <v>#REF!</v>
      </c>
      <c r="AG253" s="3" t="e">
        <f t="shared" si="235"/>
        <v>#REF!</v>
      </c>
      <c r="AH253" s="16" t="e">
        <f t="shared" si="236"/>
        <v>#REF!</v>
      </c>
      <c r="AI253" s="16">
        <f t="shared" si="237"/>
        <v>570</v>
      </c>
      <c r="AK253" s="3">
        <f t="shared" si="238"/>
        <v>400</v>
      </c>
      <c r="AL253" s="19">
        <f t="shared" si="239"/>
        <v>399</v>
      </c>
    </row>
    <row r="254" spans="1:47" s="12" customFormat="1" ht="13.5" hidden="1" outlineLevel="1" x14ac:dyDescent="0.15">
      <c r="A254" s="25"/>
      <c r="B254" s="56" t="s">
        <v>322</v>
      </c>
      <c r="C254" s="193"/>
      <c r="D254" s="56"/>
      <c r="E254" s="56"/>
      <c r="F254" s="128"/>
      <c r="G254" s="137"/>
      <c r="H254" s="137"/>
      <c r="I254" s="5"/>
      <c r="J254" s="57"/>
      <c r="K254" s="7"/>
      <c r="L254" s="7"/>
      <c r="M254" s="64"/>
      <c r="N254" s="64"/>
      <c r="O254" s="8"/>
      <c r="P254" s="8"/>
      <c r="Q254" s="8"/>
      <c r="R254" s="8"/>
      <c r="S254" s="8"/>
      <c r="T254" s="6"/>
      <c r="U254" s="6"/>
      <c r="V254" s="6"/>
      <c r="W254" s="5"/>
      <c r="X254" s="5"/>
      <c r="Y254" s="5"/>
      <c r="Z254" s="5"/>
      <c r="AA254" s="10"/>
      <c r="AB254" s="11"/>
      <c r="AC254" s="193"/>
      <c r="AD254" s="57"/>
      <c r="AE254" s="96"/>
      <c r="AF254" s="96"/>
      <c r="AG254" s="57"/>
      <c r="AH254" s="193"/>
      <c r="AI254" s="193"/>
      <c r="AK254" s="57"/>
      <c r="AL254" s="19"/>
      <c r="AM254" s="180"/>
      <c r="AN254" s="180"/>
      <c r="AO254" s="182"/>
      <c r="AQ254" s="177"/>
      <c r="AR254" s="185"/>
      <c r="AT254" s="177"/>
      <c r="AU254" s="185"/>
    </row>
    <row r="255" spans="1:47" ht="13.5" hidden="1" outlineLevel="1" x14ac:dyDescent="0.15">
      <c r="A255" s="17">
        <v>5025</v>
      </c>
      <c r="B255" s="20" t="s">
        <v>323</v>
      </c>
      <c r="C255" s="16">
        <v>5440</v>
      </c>
      <c r="D255" s="3">
        <v>45</v>
      </c>
      <c r="E255" s="3">
        <v>15</v>
      </c>
      <c r="F255" s="103" t="s">
        <v>158</v>
      </c>
      <c r="G255" s="104">
        <v>110</v>
      </c>
      <c r="H255" s="104" t="s">
        <v>480</v>
      </c>
      <c r="I255" s="21">
        <f t="shared" ref="I255:I275" si="240">((247*12)+(52*7)+(52*5))*60/12</f>
        <v>17940</v>
      </c>
      <c r="J255" s="3">
        <v>21000</v>
      </c>
      <c r="K255" s="15"/>
      <c r="L255" s="15">
        <v>0.3</v>
      </c>
      <c r="M255" s="58"/>
      <c r="N255" s="58">
        <v>0.03</v>
      </c>
      <c r="O255" s="92">
        <f t="shared" ref="O255:O275" si="241">J255/I255*D255</f>
        <v>52.675585284280942</v>
      </c>
      <c r="P255" s="92" t="e">
        <f t="shared" ref="P255:P275" si="242">(C255-T255-U255)*K255</f>
        <v>#REF!</v>
      </c>
      <c r="Q255" s="92" t="e">
        <f t="shared" ref="Q255:Q275" si="243">(C255-T255-U255)*L255</f>
        <v>#REF!</v>
      </c>
      <c r="R255" s="92">
        <f t="shared" ref="R255:R275" si="244">(C255*M255)</f>
        <v>0</v>
      </c>
      <c r="S255" s="92" t="e">
        <f t="shared" ref="S255:S275" si="245">(C255-T255-U255)*N255</f>
        <v>#REF!</v>
      </c>
      <c r="T255" s="3" t="e">
        <f>#REF!</f>
        <v>#REF!</v>
      </c>
      <c r="U255" s="3" t="e">
        <f>#REF!*D255</f>
        <v>#REF!</v>
      </c>
      <c r="V255" s="3">
        <f t="shared" ref="V255:V275" si="246">C255*0.06</f>
        <v>326.39999999999998</v>
      </c>
      <c r="W255" s="37" t="e">
        <f t="shared" ref="W255:W275" si="247">SUM(O255:V255)</f>
        <v>#REF!</v>
      </c>
      <c r="X255" s="60" t="e">
        <f>#REF!</f>
        <v>#REF!</v>
      </c>
      <c r="Y255" s="37" t="e">
        <f t="shared" ref="Y255:Y275" si="248">O255*X255</f>
        <v>#REF!</v>
      </c>
      <c r="Z255" s="16" t="e">
        <f t="shared" ref="Z255:Z275" si="249">W255+Y255</f>
        <v>#REF!</v>
      </c>
      <c r="AA255" s="36" t="e">
        <f t="shared" ref="AA255:AA275" si="250">(C255-Z255)/Z255</f>
        <v>#REF!</v>
      </c>
      <c r="AC255" s="16" t="e">
        <f t="shared" ref="AC255:AC275" si="251">AD255+AE255+AF255</f>
        <v>#REF!</v>
      </c>
      <c r="AD255" s="3" t="e">
        <f t="shared" ref="AD255:AE275" si="252">T255</f>
        <v>#REF!</v>
      </c>
      <c r="AE255" s="97" t="e">
        <f t="shared" si="252"/>
        <v>#REF!</v>
      </c>
      <c r="AF255" s="97" t="e">
        <f t="shared" ref="AF255:AF275" si="253">(C255-Z255)*0.15</f>
        <v>#REF!</v>
      </c>
      <c r="AG255" s="3" t="e">
        <f t="shared" ref="AG255:AG275" si="254">AE255+AF255</f>
        <v>#REF!</v>
      </c>
      <c r="AH255" s="16" t="e">
        <f t="shared" ref="AH255:AH275" si="255">AI255-AC255</f>
        <v>#REF!</v>
      </c>
      <c r="AI255" s="16">
        <f t="shared" ref="AI255:AI275" si="256">C255</f>
        <v>5440</v>
      </c>
      <c r="AK255" s="3">
        <f t="shared" ref="AK255:AK275" si="257">CEILING(AL255,5)</f>
        <v>3810</v>
      </c>
      <c r="AL255" s="19">
        <f t="shared" ref="AL255:AL275" si="258">C255*0.7</f>
        <v>3807.9999999999995</v>
      </c>
    </row>
    <row r="256" spans="1:47" ht="13.5" hidden="1" outlineLevel="1" x14ac:dyDescent="0.15">
      <c r="A256" s="17">
        <v>5026</v>
      </c>
      <c r="B256" s="20" t="s">
        <v>324</v>
      </c>
      <c r="C256" s="16">
        <v>700</v>
      </c>
      <c r="D256" s="3">
        <v>20</v>
      </c>
      <c r="E256" s="3"/>
      <c r="F256" s="102"/>
      <c r="G256" s="104">
        <v>110</v>
      </c>
      <c r="H256" s="104" t="s">
        <v>480</v>
      </c>
      <c r="I256" s="21">
        <f t="shared" si="240"/>
        <v>17940</v>
      </c>
      <c r="J256" s="3">
        <v>21000</v>
      </c>
      <c r="K256" s="15"/>
      <c r="L256" s="15">
        <v>0.3</v>
      </c>
      <c r="M256" s="58"/>
      <c r="N256" s="58">
        <v>0.03</v>
      </c>
      <c r="O256" s="92">
        <f t="shared" si="241"/>
        <v>23.411371237458198</v>
      </c>
      <c r="P256" s="92" t="e">
        <f t="shared" si="242"/>
        <v>#REF!</v>
      </c>
      <c r="Q256" s="92" t="e">
        <f t="shared" si="243"/>
        <v>#REF!</v>
      </c>
      <c r="R256" s="92">
        <f t="shared" si="244"/>
        <v>0</v>
      </c>
      <c r="S256" s="92" t="e">
        <f t="shared" si="245"/>
        <v>#REF!</v>
      </c>
      <c r="T256" s="3" t="e">
        <f>#REF!</f>
        <v>#REF!</v>
      </c>
      <c r="U256" s="3" t="e">
        <f>#REF!*D256</f>
        <v>#REF!</v>
      </c>
      <c r="V256" s="3">
        <f t="shared" si="246"/>
        <v>42</v>
      </c>
      <c r="W256" s="37" t="e">
        <f t="shared" si="247"/>
        <v>#REF!</v>
      </c>
      <c r="X256" s="60" t="e">
        <f>#REF!</f>
        <v>#REF!</v>
      </c>
      <c r="Y256" s="37" t="e">
        <f t="shared" si="248"/>
        <v>#REF!</v>
      </c>
      <c r="Z256" s="16" t="e">
        <f t="shared" si="249"/>
        <v>#REF!</v>
      </c>
      <c r="AA256" s="36" t="e">
        <f t="shared" si="250"/>
        <v>#REF!</v>
      </c>
      <c r="AC256" s="16" t="e">
        <f t="shared" si="251"/>
        <v>#REF!</v>
      </c>
      <c r="AD256" s="3" t="e">
        <f t="shared" si="252"/>
        <v>#REF!</v>
      </c>
      <c r="AE256" s="97" t="e">
        <f t="shared" si="252"/>
        <v>#REF!</v>
      </c>
      <c r="AF256" s="97" t="e">
        <f t="shared" si="253"/>
        <v>#REF!</v>
      </c>
      <c r="AG256" s="3" t="e">
        <f t="shared" si="254"/>
        <v>#REF!</v>
      </c>
      <c r="AH256" s="16" t="e">
        <f t="shared" si="255"/>
        <v>#REF!</v>
      </c>
      <c r="AI256" s="16">
        <f t="shared" si="256"/>
        <v>700</v>
      </c>
      <c r="AK256" s="3">
        <f t="shared" si="257"/>
        <v>490</v>
      </c>
      <c r="AL256" s="19">
        <f t="shared" si="258"/>
        <v>489.99999999999994</v>
      </c>
    </row>
    <row r="257" spans="1:38" ht="25.5" hidden="1" outlineLevel="1" x14ac:dyDescent="0.15">
      <c r="A257" s="26">
        <v>5011</v>
      </c>
      <c r="B257" s="20" t="s">
        <v>42</v>
      </c>
      <c r="C257" s="16">
        <v>5440</v>
      </c>
      <c r="D257" s="3">
        <v>30</v>
      </c>
      <c r="E257" s="3">
        <v>5</v>
      </c>
      <c r="F257" s="103" t="s">
        <v>158</v>
      </c>
      <c r="G257" s="104">
        <v>110</v>
      </c>
      <c r="H257" s="104" t="s">
        <v>480</v>
      </c>
      <c r="I257" s="21">
        <f t="shared" si="240"/>
        <v>17940</v>
      </c>
      <c r="J257" s="3">
        <v>21000</v>
      </c>
      <c r="K257" s="15"/>
      <c r="L257" s="15">
        <v>0.3</v>
      </c>
      <c r="M257" s="58"/>
      <c r="N257" s="58">
        <v>0.03</v>
      </c>
      <c r="O257" s="92">
        <f t="shared" si="241"/>
        <v>35.117056856187297</v>
      </c>
      <c r="P257" s="92" t="e">
        <f t="shared" si="242"/>
        <v>#REF!</v>
      </c>
      <c r="Q257" s="92" t="e">
        <f t="shared" si="243"/>
        <v>#REF!</v>
      </c>
      <c r="R257" s="92">
        <f t="shared" si="244"/>
        <v>0</v>
      </c>
      <c r="S257" s="92" t="e">
        <f t="shared" si="245"/>
        <v>#REF!</v>
      </c>
      <c r="T257" s="3" t="e">
        <f>#REF!</f>
        <v>#REF!</v>
      </c>
      <c r="U257" s="3" t="e">
        <f>#REF!*D257</f>
        <v>#REF!</v>
      </c>
      <c r="V257" s="3">
        <f t="shared" si="246"/>
        <v>326.39999999999998</v>
      </c>
      <c r="W257" s="37" t="e">
        <f t="shared" si="247"/>
        <v>#REF!</v>
      </c>
      <c r="X257" s="60" t="e">
        <f>#REF!</f>
        <v>#REF!</v>
      </c>
      <c r="Y257" s="37" t="e">
        <f t="shared" si="248"/>
        <v>#REF!</v>
      </c>
      <c r="Z257" s="16" t="e">
        <f t="shared" si="249"/>
        <v>#REF!</v>
      </c>
      <c r="AA257" s="36" t="e">
        <f t="shared" si="250"/>
        <v>#REF!</v>
      </c>
      <c r="AC257" s="16" t="e">
        <f t="shared" si="251"/>
        <v>#REF!</v>
      </c>
      <c r="AD257" s="3" t="e">
        <f t="shared" si="252"/>
        <v>#REF!</v>
      </c>
      <c r="AE257" s="97" t="e">
        <f t="shared" si="252"/>
        <v>#REF!</v>
      </c>
      <c r="AF257" s="97" t="e">
        <f t="shared" si="253"/>
        <v>#REF!</v>
      </c>
      <c r="AG257" s="3" t="e">
        <f t="shared" si="254"/>
        <v>#REF!</v>
      </c>
      <c r="AH257" s="16" t="e">
        <f t="shared" si="255"/>
        <v>#REF!</v>
      </c>
      <c r="AI257" s="16">
        <f t="shared" si="256"/>
        <v>5440</v>
      </c>
      <c r="AK257" s="3">
        <f t="shared" si="257"/>
        <v>3810</v>
      </c>
      <c r="AL257" s="19">
        <f t="shared" si="258"/>
        <v>3807.9999999999995</v>
      </c>
    </row>
    <row r="258" spans="1:38" ht="25.5" hidden="1" outlineLevel="1" x14ac:dyDescent="0.15">
      <c r="A258" s="26">
        <v>5027</v>
      </c>
      <c r="B258" s="20" t="s">
        <v>325</v>
      </c>
      <c r="C258" s="16">
        <v>3800</v>
      </c>
      <c r="D258" s="3">
        <v>40</v>
      </c>
      <c r="E258" s="3">
        <v>10</v>
      </c>
      <c r="F258" s="103" t="s">
        <v>158</v>
      </c>
      <c r="G258" s="104">
        <v>110</v>
      </c>
      <c r="H258" s="104" t="s">
        <v>480</v>
      </c>
      <c r="I258" s="21">
        <f t="shared" si="240"/>
        <v>17940</v>
      </c>
      <c r="J258" s="3">
        <v>21000</v>
      </c>
      <c r="K258" s="15"/>
      <c r="L258" s="15">
        <v>0.3</v>
      </c>
      <c r="M258" s="58"/>
      <c r="N258" s="58">
        <v>0.03</v>
      </c>
      <c r="O258" s="92">
        <f t="shared" si="241"/>
        <v>46.822742474916396</v>
      </c>
      <c r="P258" s="92" t="e">
        <f t="shared" si="242"/>
        <v>#REF!</v>
      </c>
      <c r="Q258" s="92" t="e">
        <f t="shared" si="243"/>
        <v>#REF!</v>
      </c>
      <c r="R258" s="92">
        <f t="shared" si="244"/>
        <v>0</v>
      </c>
      <c r="S258" s="92" t="e">
        <f t="shared" si="245"/>
        <v>#REF!</v>
      </c>
      <c r="T258" s="3" t="e">
        <f>#REF!</f>
        <v>#REF!</v>
      </c>
      <c r="U258" s="3" t="e">
        <f>#REF!*D258</f>
        <v>#REF!</v>
      </c>
      <c r="V258" s="3">
        <f t="shared" si="246"/>
        <v>228</v>
      </c>
      <c r="W258" s="37" t="e">
        <f t="shared" si="247"/>
        <v>#REF!</v>
      </c>
      <c r="X258" s="60" t="e">
        <f>#REF!</f>
        <v>#REF!</v>
      </c>
      <c r="Y258" s="37" t="e">
        <f t="shared" si="248"/>
        <v>#REF!</v>
      </c>
      <c r="Z258" s="16" t="e">
        <f t="shared" si="249"/>
        <v>#REF!</v>
      </c>
      <c r="AA258" s="36" t="e">
        <f t="shared" si="250"/>
        <v>#REF!</v>
      </c>
      <c r="AC258" s="16" t="e">
        <f t="shared" si="251"/>
        <v>#REF!</v>
      </c>
      <c r="AD258" s="3" t="e">
        <f t="shared" si="252"/>
        <v>#REF!</v>
      </c>
      <c r="AE258" s="97" t="e">
        <f t="shared" si="252"/>
        <v>#REF!</v>
      </c>
      <c r="AF258" s="97" t="e">
        <f t="shared" si="253"/>
        <v>#REF!</v>
      </c>
      <c r="AG258" s="3" t="e">
        <f t="shared" si="254"/>
        <v>#REF!</v>
      </c>
      <c r="AH258" s="16" t="e">
        <f t="shared" si="255"/>
        <v>#REF!</v>
      </c>
      <c r="AI258" s="16">
        <f t="shared" si="256"/>
        <v>3800</v>
      </c>
      <c r="AK258" s="3">
        <f t="shared" si="257"/>
        <v>2660</v>
      </c>
      <c r="AL258" s="19">
        <f t="shared" si="258"/>
        <v>2660</v>
      </c>
    </row>
    <row r="259" spans="1:38" ht="25.5" hidden="1" outlineLevel="1" x14ac:dyDescent="0.15">
      <c r="A259" s="26">
        <v>5028</v>
      </c>
      <c r="B259" s="20" t="s">
        <v>326</v>
      </c>
      <c r="C259" s="16">
        <v>4800</v>
      </c>
      <c r="D259" s="3">
        <v>40</v>
      </c>
      <c r="E259" s="3">
        <v>10</v>
      </c>
      <c r="F259" s="103" t="s">
        <v>158</v>
      </c>
      <c r="G259" s="104">
        <v>110</v>
      </c>
      <c r="H259" s="104" t="s">
        <v>480</v>
      </c>
      <c r="I259" s="21">
        <f t="shared" si="240"/>
        <v>17940</v>
      </c>
      <c r="J259" s="3">
        <v>21000</v>
      </c>
      <c r="K259" s="15"/>
      <c r="L259" s="15">
        <v>0.3</v>
      </c>
      <c r="M259" s="58"/>
      <c r="N259" s="58">
        <v>0.03</v>
      </c>
      <c r="O259" s="92">
        <f t="shared" si="241"/>
        <v>46.822742474916396</v>
      </c>
      <c r="P259" s="92" t="e">
        <f t="shared" si="242"/>
        <v>#REF!</v>
      </c>
      <c r="Q259" s="92" t="e">
        <f t="shared" si="243"/>
        <v>#REF!</v>
      </c>
      <c r="R259" s="92">
        <f t="shared" si="244"/>
        <v>0</v>
      </c>
      <c r="S259" s="92" t="e">
        <f t="shared" si="245"/>
        <v>#REF!</v>
      </c>
      <c r="T259" s="3" t="e">
        <f>#REF!</f>
        <v>#REF!</v>
      </c>
      <c r="U259" s="3" t="e">
        <f>#REF!*D259</f>
        <v>#REF!</v>
      </c>
      <c r="V259" s="3">
        <f t="shared" si="246"/>
        <v>288</v>
      </c>
      <c r="W259" s="37" t="e">
        <f t="shared" si="247"/>
        <v>#REF!</v>
      </c>
      <c r="X259" s="60" t="e">
        <f>#REF!</f>
        <v>#REF!</v>
      </c>
      <c r="Y259" s="37" t="e">
        <f t="shared" si="248"/>
        <v>#REF!</v>
      </c>
      <c r="Z259" s="16" t="e">
        <f t="shared" si="249"/>
        <v>#REF!</v>
      </c>
      <c r="AA259" s="36" t="e">
        <f t="shared" si="250"/>
        <v>#REF!</v>
      </c>
      <c r="AC259" s="16" t="e">
        <f t="shared" si="251"/>
        <v>#REF!</v>
      </c>
      <c r="AD259" s="3" t="e">
        <f t="shared" si="252"/>
        <v>#REF!</v>
      </c>
      <c r="AE259" s="97" t="e">
        <f t="shared" si="252"/>
        <v>#REF!</v>
      </c>
      <c r="AF259" s="97" t="e">
        <f t="shared" si="253"/>
        <v>#REF!</v>
      </c>
      <c r="AG259" s="3" t="e">
        <f t="shared" si="254"/>
        <v>#REF!</v>
      </c>
      <c r="AH259" s="16" t="e">
        <f t="shared" si="255"/>
        <v>#REF!</v>
      </c>
      <c r="AI259" s="16">
        <f t="shared" si="256"/>
        <v>4800</v>
      </c>
      <c r="AK259" s="3">
        <f t="shared" si="257"/>
        <v>3360</v>
      </c>
      <c r="AL259" s="19">
        <f t="shared" si="258"/>
        <v>3360</v>
      </c>
    </row>
    <row r="260" spans="1:38" ht="13.5" hidden="1" outlineLevel="1" x14ac:dyDescent="0.15">
      <c r="A260" s="26">
        <v>5017</v>
      </c>
      <c r="B260" s="20" t="s">
        <v>211</v>
      </c>
      <c r="C260" s="16">
        <v>800</v>
      </c>
      <c r="D260" s="3">
        <v>15</v>
      </c>
      <c r="E260" s="3">
        <v>2</v>
      </c>
      <c r="F260" s="103" t="s">
        <v>158</v>
      </c>
      <c r="G260" s="104">
        <v>110</v>
      </c>
      <c r="H260" s="104" t="s">
        <v>480</v>
      </c>
      <c r="I260" s="21">
        <f t="shared" si="240"/>
        <v>17940</v>
      </c>
      <c r="J260" s="3">
        <v>21000</v>
      </c>
      <c r="K260" s="15"/>
      <c r="L260" s="15">
        <v>0.3</v>
      </c>
      <c r="M260" s="58"/>
      <c r="N260" s="58">
        <v>0.03</v>
      </c>
      <c r="O260" s="92">
        <f t="shared" si="241"/>
        <v>17.558528428093648</v>
      </c>
      <c r="P260" s="92" t="e">
        <f t="shared" si="242"/>
        <v>#REF!</v>
      </c>
      <c r="Q260" s="92" t="e">
        <f t="shared" si="243"/>
        <v>#REF!</v>
      </c>
      <c r="R260" s="92">
        <f t="shared" si="244"/>
        <v>0</v>
      </c>
      <c r="S260" s="92" t="e">
        <f t="shared" si="245"/>
        <v>#REF!</v>
      </c>
      <c r="T260" s="3" t="e">
        <f>#REF!</f>
        <v>#REF!</v>
      </c>
      <c r="U260" s="3" t="e">
        <f>#REF!*D260</f>
        <v>#REF!</v>
      </c>
      <c r="V260" s="3">
        <f t="shared" si="246"/>
        <v>48</v>
      </c>
      <c r="W260" s="37" t="e">
        <f t="shared" si="247"/>
        <v>#REF!</v>
      </c>
      <c r="X260" s="60" t="e">
        <f>#REF!</f>
        <v>#REF!</v>
      </c>
      <c r="Y260" s="37" t="e">
        <f t="shared" si="248"/>
        <v>#REF!</v>
      </c>
      <c r="Z260" s="16" t="e">
        <f t="shared" si="249"/>
        <v>#REF!</v>
      </c>
      <c r="AA260" s="36" t="e">
        <f t="shared" si="250"/>
        <v>#REF!</v>
      </c>
      <c r="AC260" s="16" t="e">
        <f t="shared" si="251"/>
        <v>#REF!</v>
      </c>
      <c r="AD260" s="3" t="e">
        <f t="shared" si="252"/>
        <v>#REF!</v>
      </c>
      <c r="AE260" s="97" t="e">
        <f t="shared" si="252"/>
        <v>#REF!</v>
      </c>
      <c r="AF260" s="97" t="e">
        <f t="shared" si="253"/>
        <v>#REF!</v>
      </c>
      <c r="AG260" s="3" t="e">
        <f t="shared" si="254"/>
        <v>#REF!</v>
      </c>
      <c r="AH260" s="16" t="e">
        <f t="shared" si="255"/>
        <v>#REF!</v>
      </c>
      <c r="AI260" s="16">
        <f t="shared" si="256"/>
        <v>800</v>
      </c>
      <c r="AK260" s="3">
        <f t="shared" si="257"/>
        <v>560</v>
      </c>
      <c r="AL260" s="19">
        <f t="shared" si="258"/>
        <v>560</v>
      </c>
    </row>
    <row r="261" spans="1:38" ht="13.5" hidden="1" outlineLevel="1" x14ac:dyDescent="0.15">
      <c r="A261" s="26">
        <v>5029</v>
      </c>
      <c r="B261" s="20" t="s">
        <v>327</v>
      </c>
      <c r="C261" s="16">
        <v>390</v>
      </c>
      <c r="D261" s="3">
        <v>10</v>
      </c>
      <c r="E261" s="3"/>
      <c r="F261" s="103"/>
      <c r="G261" s="104">
        <v>110</v>
      </c>
      <c r="H261" s="104" t="s">
        <v>480</v>
      </c>
      <c r="I261" s="21">
        <f t="shared" si="240"/>
        <v>17940</v>
      </c>
      <c r="J261" s="3">
        <v>21000</v>
      </c>
      <c r="K261" s="15"/>
      <c r="L261" s="15">
        <v>0.3</v>
      </c>
      <c r="M261" s="58"/>
      <c r="N261" s="58">
        <v>0.03</v>
      </c>
      <c r="O261" s="92">
        <f t="shared" si="241"/>
        <v>11.705685618729099</v>
      </c>
      <c r="P261" s="92" t="e">
        <f t="shared" si="242"/>
        <v>#REF!</v>
      </c>
      <c r="Q261" s="92" t="e">
        <f t="shared" si="243"/>
        <v>#REF!</v>
      </c>
      <c r="R261" s="92">
        <f t="shared" si="244"/>
        <v>0</v>
      </c>
      <c r="S261" s="92" t="e">
        <f t="shared" si="245"/>
        <v>#REF!</v>
      </c>
      <c r="T261" s="3" t="e">
        <f>#REF!</f>
        <v>#REF!</v>
      </c>
      <c r="U261" s="3" t="e">
        <f>#REF!*D261</f>
        <v>#REF!</v>
      </c>
      <c r="V261" s="3">
        <f t="shared" si="246"/>
        <v>23.4</v>
      </c>
      <c r="W261" s="37" t="e">
        <f t="shared" si="247"/>
        <v>#REF!</v>
      </c>
      <c r="X261" s="60" t="e">
        <f>#REF!</f>
        <v>#REF!</v>
      </c>
      <c r="Y261" s="37" t="e">
        <f t="shared" si="248"/>
        <v>#REF!</v>
      </c>
      <c r="Z261" s="16" t="e">
        <f t="shared" si="249"/>
        <v>#REF!</v>
      </c>
      <c r="AA261" s="36" t="e">
        <f t="shared" si="250"/>
        <v>#REF!</v>
      </c>
      <c r="AC261" s="16" t="e">
        <f t="shared" si="251"/>
        <v>#REF!</v>
      </c>
      <c r="AD261" s="3" t="e">
        <f t="shared" si="252"/>
        <v>#REF!</v>
      </c>
      <c r="AE261" s="97" t="e">
        <f t="shared" si="252"/>
        <v>#REF!</v>
      </c>
      <c r="AF261" s="97" t="e">
        <f t="shared" si="253"/>
        <v>#REF!</v>
      </c>
      <c r="AG261" s="3" t="e">
        <f t="shared" si="254"/>
        <v>#REF!</v>
      </c>
      <c r="AH261" s="16" t="e">
        <f t="shared" si="255"/>
        <v>#REF!</v>
      </c>
      <c r="AI261" s="16">
        <f t="shared" si="256"/>
        <v>390</v>
      </c>
      <c r="AK261" s="3">
        <f t="shared" si="257"/>
        <v>275</v>
      </c>
      <c r="AL261" s="19">
        <f t="shared" si="258"/>
        <v>273</v>
      </c>
    </row>
    <row r="262" spans="1:38" ht="13.5" hidden="1" outlineLevel="1" x14ac:dyDescent="0.15">
      <c r="A262" s="26">
        <v>5030</v>
      </c>
      <c r="B262" s="20" t="s">
        <v>328</v>
      </c>
      <c r="C262" s="16">
        <v>1190</v>
      </c>
      <c r="D262" s="3">
        <v>30</v>
      </c>
      <c r="E262" s="3"/>
      <c r="F262" s="103"/>
      <c r="G262" s="104">
        <v>110</v>
      </c>
      <c r="H262" s="104" t="s">
        <v>480</v>
      </c>
      <c r="I262" s="21">
        <f t="shared" si="240"/>
        <v>17940</v>
      </c>
      <c r="J262" s="3">
        <v>21000</v>
      </c>
      <c r="K262" s="15"/>
      <c r="L262" s="15">
        <v>0.3</v>
      </c>
      <c r="M262" s="58"/>
      <c r="N262" s="58">
        <v>0.03</v>
      </c>
      <c r="O262" s="92">
        <f t="shared" si="241"/>
        <v>35.117056856187297</v>
      </c>
      <c r="P262" s="92" t="e">
        <f t="shared" si="242"/>
        <v>#REF!</v>
      </c>
      <c r="Q262" s="92" t="e">
        <f t="shared" si="243"/>
        <v>#REF!</v>
      </c>
      <c r="R262" s="92">
        <f t="shared" si="244"/>
        <v>0</v>
      </c>
      <c r="S262" s="92" t="e">
        <f t="shared" si="245"/>
        <v>#REF!</v>
      </c>
      <c r="T262" s="3" t="e">
        <f>#REF!</f>
        <v>#REF!</v>
      </c>
      <c r="U262" s="3" t="e">
        <f>#REF!*D262</f>
        <v>#REF!</v>
      </c>
      <c r="V262" s="3">
        <f t="shared" si="246"/>
        <v>71.399999999999991</v>
      </c>
      <c r="W262" s="37" t="e">
        <f t="shared" si="247"/>
        <v>#REF!</v>
      </c>
      <c r="X262" s="60" t="e">
        <f>#REF!</f>
        <v>#REF!</v>
      </c>
      <c r="Y262" s="37" t="e">
        <f t="shared" si="248"/>
        <v>#REF!</v>
      </c>
      <c r="Z262" s="16" t="e">
        <f t="shared" si="249"/>
        <v>#REF!</v>
      </c>
      <c r="AA262" s="36" t="e">
        <f t="shared" si="250"/>
        <v>#REF!</v>
      </c>
      <c r="AC262" s="16" t="e">
        <f t="shared" si="251"/>
        <v>#REF!</v>
      </c>
      <c r="AD262" s="3" t="e">
        <f t="shared" si="252"/>
        <v>#REF!</v>
      </c>
      <c r="AE262" s="97" t="e">
        <f t="shared" si="252"/>
        <v>#REF!</v>
      </c>
      <c r="AF262" s="97" t="e">
        <f t="shared" si="253"/>
        <v>#REF!</v>
      </c>
      <c r="AG262" s="3" t="e">
        <f t="shared" si="254"/>
        <v>#REF!</v>
      </c>
      <c r="AH262" s="16" t="e">
        <f t="shared" si="255"/>
        <v>#REF!</v>
      </c>
      <c r="AI262" s="16">
        <f t="shared" si="256"/>
        <v>1190</v>
      </c>
      <c r="AK262" s="3">
        <f t="shared" si="257"/>
        <v>835</v>
      </c>
      <c r="AL262" s="19">
        <f t="shared" si="258"/>
        <v>833</v>
      </c>
    </row>
    <row r="263" spans="1:38" ht="13.5" hidden="1" outlineLevel="1" x14ac:dyDescent="0.15">
      <c r="A263" s="26">
        <v>5031</v>
      </c>
      <c r="B263" s="20" t="s">
        <v>329</v>
      </c>
      <c r="C263" s="16">
        <v>1800</v>
      </c>
      <c r="D263" s="3">
        <v>40</v>
      </c>
      <c r="E263" s="3">
        <v>10</v>
      </c>
      <c r="F263" s="103" t="s">
        <v>158</v>
      </c>
      <c r="G263" s="104">
        <v>110</v>
      </c>
      <c r="H263" s="104" t="s">
        <v>480</v>
      </c>
      <c r="I263" s="21">
        <f t="shared" si="240"/>
        <v>17940</v>
      </c>
      <c r="J263" s="3">
        <v>21000</v>
      </c>
      <c r="K263" s="15"/>
      <c r="L263" s="15">
        <v>0.3</v>
      </c>
      <c r="M263" s="58"/>
      <c r="N263" s="58">
        <v>0.03</v>
      </c>
      <c r="O263" s="92">
        <f t="shared" si="241"/>
        <v>46.822742474916396</v>
      </c>
      <c r="P263" s="92" t="e">
        <f t="shared" si="242"/>
        <v>#REF!</v>
      </c>
      <c r="Q263" s="92" t="e">
        <f t="shared" si="243"/>
        <v>#REF!</v>
      </c>
      <c r="R263" s="92">
        <f t="shared" si="244"/>
        <v>0</v>
      </c>
      <c r="S263" s="92" t="e">
        <f t="shared" si="245"/>
        <v>#REF!</v>
      </c>
      <c r="T263" s="3" t="e">
        <f>#REF!</f>
        <v>#REF!</v>
      </c>
      <c r="U263" s="3" t="e">
        <f>#REF!*D263</f>
        <v>#REF!</v>
      </c>
      <c r="V263" s="3">
        <f t="shared" si="246"/>
        <v>108</v>
      </c>
      <c r="W263" s="37" t="e">
        <f t="shared" si="247"/>
        <v>#REF!</v>
      </c>
      <c r="X263" s="60" t="e">
        <f>#REF!</f>
        <v>#REF!</v>
      </c>
      <c r="Y263" s="37" t="e">
        <f t="shared" si="248"/>
        <v>#REF!</v>
      </c>
      <c r="Z263" s="16" t="e">
        <f t="shared" si="249"/>
        <v>#REF!</v>
      </c>
      <c r="AA263" s="36" t="e">
        <f t="shared" si="250"/>
        <v>#REF!</v>
      </c>
      <c r="AC263" s="16" t="e">
        <f t="shared" si="251"/>
        <v>#REF!</v>
      </c>
      <c r="AD263" s="3" t="e">
        <f t="shared" si="252"/>
        <v>#REF!</v>
      </c>
      <c r="AE263" s="97" t="e">
        <f t="shared" si="252"/>
        <v>#REF!</v>
      </c>
      <c r="AF263" s="97" t="e">
        <f t="shared" si="253"/>
        <v>#REF!</v>
      </c>
      <c r="AG263" s="3" t="e">
        <f t="shared" si="254"/>
        <v>#REF!</v>
      </c>
      <c r="AH263" s="16" t="e">
        <f t="shared" si="255"/>
        <v>#REF!</v>
      </c>
      <c r="AI263" s="16">
        <f t="shared" si="256"/>
        <v>1800</v>
      </c>
      <c r="AK263" s="3">
        <f t="shared" si="257"/>
        <v>1260</v>
      </c>
      <c r="AL263" s="19">
        <f t="shared" si="258"/>
        <v>1260</v>
      </c>
    </row>
    <row r="264" spans="1:38" ht="13.5" hidden="1" outlineLevel="1" x14ac:dyDescent="0.15">
      <c r="A264" s="26">
        <v>5032</v>
      </c>
      <c r="B264" s="20" t="s">
        <v>330</v>
      </c>
      <c r="C264" s="16">
        <v>3000</v>
      </c>
      <c r="D264" s="3">
        <v>40</v>
      </c>
      <c r="E264" s="3">
        <v>10</v>
      </c>
      <c r="F264" s="103" t="s">
        <v>158</v>
      </c>
      <c r="G264" s="104">
        <v>110</v>
      </c>
      <c r="H264" s="104" t="s">
        <v>480</v>
      </c>
      <c r="I264" s="21">
        <f t="shared" si="240"/>
        <v>17940</v>
      </c>
      <c r="J264" s="3">
        <v>21000</v>
      </c>
      <c r="K264" s="15"/>
      <c r="L264" s="15">
        <v>0.3</v>
      </c>
      <c r="M264" s="58"/>
      <c r="N264" s="58">
        <v>0.03</v>
      </c>
      <c r="O264" s="92">
        <f t="shared" si="241"/>
        <v>46.822742474916396</v>
      </c>
      <c r="P264" s="92" t="e">
        <f t="shared" si="242"/>
        <v>#REF!</v>
      </c>
      <c r="Q264" s="92" t="e">
        <f t="shared" si="243"/>
        <v>#REF!</v>
      </c>
      <c r="R264" s="92">
        <f t="shared" si="244"/>
        <v>0</v>
      </c>
      <c r="S264" s="92" t="e">
        <f t="shared" si="245"/>
        <v>#REF!</v>
      </c>
      <c r="T264" s="3" t="e">
        <f>#REF!</f>
        <v>#REF!</v>
      </c>
      <c r="U264" s="3" t="e">
        <f>#REF!*D264</f>
        <v>#REF!</v>
      </c>
      <c r="V264" s="3">
        <f t="shared" si="246"/>
        <v>180</v>
      </c>
      <c r="W264" s="37" t="e">
        <f t="shared" si="247"/>
        <v>#REF!</v>
      </c>
      <c r="X264" s="60" t="e">
        <f>#REF!</f>
        <v>#REF!</v>
      </c>
      <c r="Y264" s="37" t="e">
        <f t="shared" si="248"/>
        <v>#REF!</v>
      </c>
      <c r="Z264" s="16" t="e">
        <f t="shared" si="249"/>
        <v>#REF!</v>
      </c>
      <c r="AA264" s="36" t="e">
        <f t="shared" si="250"/>
        <v>#REF!</v>
      </c>
      <c r="AC264" s="16" t="e">
        <f t="shared" si="251"/>
        <v>#REF!</v>
      </c>
      <c r="AD264" s="3" t="e">
        <f t="shared" si="252"/>
        <v>#REF!</v>
      </c>
      <c r="AE264" s="97" t="e">
        <f t="shared" si="252"/>
        <v>#REF!</v>
      </c>
      <c r="AF264" s="97" t="e">
        <f t="shared" si="253"/>
        <v>#REF!</v>
      </c>
      <c r="AG264" s="3" t="e">
        <f t="shared" si="254"/>
        <v>#REF!</v>
      </c>
      <c r="AH264" s="16" t="e">
        <f t="shared" si="255"/>
        <v>#REF!</v>
      </c>
      <c r="AI264" s="16">
        <f t="shared" si="256"/>
        <v>3000</v>
      </c>
      <c r="AK264" s="3">
        <f t="shared" si="257"/>
        <v>2100</v>
      </c>
      <c r="AL264" s="19">
        <f t="shared" si="258"/>
        <v>2100</v>
      </c>
    </row>
    <row r="265" spans="1:38" ht="13.5" hidden="1" outlineLevel="1" x14ac:dyDescent="0.15">
      <c r="A265" s="26">
        <v>5033</v>
      </c>
      <c r="B265" s="20" t="s">
        <v>331</v>
      </c>
      <c r="C265" s="16">
        <v>3800</v>
      </c>
      <c r="D265" s="3">
        <v>40</v>
      </c>
      <c r="E265" s="3">
        <v>10</v>
      </c>
      <c r="F265" s="103" t="s">
        <v>158</v>
      </c>
      <c r="G265" s="104">
        <v>110</v>
      </c>
      <c r="H265" s="104" t="s">
        <v>480</v>
      </c>
      <c r="I265" s="21">
        <f t="shared" si="240"/>
        <v>17940</v>
      </c>
      <c r="J265" s="3">
        <v>21000</v>
      </c>
      <c r="K265" s="15"/>
      <c r="L265" s="15">
        <v>0.3</v>
      </c>
      <c r="M265" s="58"/>
      <c r="N265" s="58">
        <v>0.03</v>
      </c>
      <c r="O265" s="92">
        <f t="shared" si="241"/>
        <v>46.822742474916396</v>
      </c>
      <c r="P265" s="92" t="e">
        <f t="shared" si="242"/>
        <v>#REF!</v>
      </c>
      <c r="Q265" s="92" t="e">
        <f t="shared" si="243"/>
        <v>#REF!</v>
      </c>
      <c r="R265" s="92">
        <f t="shared" si="244"/>
        <v>0</v>
      </c>
      <c r="S265" s="92" t="e">
        <f t="shared" si="245"/>
        <v>#REF!</v>
      </c>
      <c r="T265" s="3" t="e">
        <f>#REF!</f>
        <v>#REF!</v>
      </c>
      <c r="U265" s="3" t="e">
        <f>#REF!*D265</f>
        <v>#REF!</v>
      </c>
      <c r="V265" s="3">
        <f t="shared" si="246"/>
        <v>228</v>
      </c>
      <c r="W265" s="37" t="e">
        <f t="shared" si="247"/>
        <v>#REF!</v>
      </c>
      <c r="X265" s="60" t="e">
        <f>#REF!</f>
        <v>#REF!</v>
      </c>
      <c r="Y265" s="37" t="e">
        <f t="shared" si="248"/>
        <v>#REF!</v>
      </c>
      <c r="Z265" s="16" t="e">
        <f t="shared" si="249"/>
        <v>#REF!</v>
      </c>
      <c r="AA265" s="36" t="e">
        <f t="shared" si="250"/>
        <v>#REF!</v>
      </c>
      <c r="AC265" s="16" t="e">
        <f t="shared" si="251"/>
        <v>#REF!</v>
      </c>
      <c r="AD265" s="3" t="e">
        <f t="shared" si="252"/>
        <v>#REF!</v>
      </c>
      <c r="AE265" s="97" t="e">
        <f t="shared" si="252"/>
        <v>#REF!</v>
      </c>
      <c r="AF265" s="97" t="e">
        <f t="shared" si="253"/>
        <v>#REF!</v>
      </c>
      <c r="AG265" s="3" t="e">
        <f t="shared" si="254"/>
        <v>#REF!</v>
      </c>
      <c r="AH265" s="16" t="e">
        <f t="shared" si="255"/>
        <v>#REF!</v>
      </c>
      <c r="AI265" s="16">
        <f t="shared" si="256"/>
        <v>3800</v>
      </c>
      <c r="AK265" s="3">
        <f t="shared" si="257"/>
        <v>2660</v>
      </c>
      <c r="AL265" s="19">
        <f t="shared" si="258"/>
        <v>2660</v>
      </c>
    </row>
    <row r="266" spans="1:38" ht="13.5" hidden="1" outlineLevel="1" x14ac:dyDescent="0.15">
      <c r="A266" s="26">
        <v>5034</v>
      </c>
      <c r="B266" s="20" t="s">
        <v>332</v>
      </c>
      <c r="C266" s="16">
        <v>450</v>
      </c>
      <c r="D266" s="3">
        <v>10</v>
      </c>
      <c r="E266" s="3"/>
      <c r="F266" s="103"/>
      <c r="G266" s="104">
        <v>110</v>
      </c>
      <c r="H266" s="104" t="s">
        <v>480</v>
      </c>
      <c r="I266" s="21">
        <f t="shared" si="240"/>
        <v>17940</v>
      </c>
      <c r="J266" s="3">
        <v>21000</v>
      </c>
      <c r="K266" s="15"/>
      <c r="L266" s="15">
        <v>0.3</v>
      </c>
      <c r="M266" s="58"/>
      <c r="N266" s="58">
        <v>0.03</v>
      </c>
      <c r="O266" s="92">
        <f t="shared" si="241"/>
        <v>11.705685618729099</v>
      </c>
      <c r="P266" s="92" t="e">
        <f t="shared" si="242"/>
        <v>#REF!</v>
      </c>
      <c r="Q266" s="92" t="e">
        <f t="shared" si="243"/>
        <v>#REF!</v>
      </c>
      <c r="R266" s="92">
        <f t="shared" si="244"/>
        <v>0</v>
      </c>
      <c r="S266" s="92" t="e">
        <f t="shared" si="245"/>
        <v>#REF!</v>
      </c>
      <c r="T266" s="3" t="e">
        <f>#REF!</f>
        <v>#REF!</v>
      </c>
      <c r="U266" s="3" t="e">
        <f>#REF!*D266</f>
        <v>#REF!</v>
      </c>
      <c r="V266" s="3">
        <f t="shared" si="246"/>
        <v>27</v>
      </c>
      <c r="W266" s="37" t="e">
        <f t="shared" si="247"/>
        <v>#REF!</v>
      </c>
      <c r="X266" s="60" t="e">
        <f>#REF!</f>
        <v>#REF!</v>
      </c>
      <c r="Y266" s="37" t="e">
        <f t="shared" si="248"/>
        <v>#REF!</v>
      </c>
      <c r="Z266" s="16" t="e">
        <f t="shared" si="249"/>
        <v>#REF!</v>
      </c>
      <c r="AA266" s="36" t="e">
        <f t="shared" si="250"/>
        <v>#REF!</v>
      </c>
      <c r="AC266" s="16" t="e">
        <f t="shared" si="251"/>
        <v>#REF!</v>
      </c>
      <c r="AD266" s="3" t="e">
        <f t="shared" si="252"/>
        <v>#REF!</v>
      </c>
      <c r="AE266" s="97" t="e">
        <f t="shared" si="252"/>
        <v>#REF!</v>
      </c>
      <c r="AF266" s="97" t="e">
        <f t="shared" si="253"/>
        <v>#REF!</v>
      </c>
      <c r="AG266" s="3" t="e">
        <f t="shared" si="254"/>
        <v>#REF!</v>
      </c>
      <c r="AH266" s="16" t="e">
        <f t="shared" si="255"/>
        <v>#REF!</v>
      </c>
      <c r="AI266" s="16">
        <f t="shared" si="256"/>
        <v>450</v>
      </c>
      <c r="AK266" s="3">
        <f t="shared" si="257"/>
        <v>315</v>
      </c>
      <c r="AL266" s="19">
        <f t="shared" si="258"/>
        <v>315</v>
      </c>
    </row>
    <row r="267" spans="1:38" ht="13.5" hidden="1" outlineLevel="1" x14ac:dyDescent="0.15">
      <c r="A267" s="26">
        <v>5035</v>
      </c>
      <c r="B267" s="20" t="s">
        <v>333</v>
      </c>
      <c r="C267" s="16">
        <v>3800</v>
      </c>
      <c r="D267" s="3">
        <v>30</v>
      </c>
      <c r="E267" s="3"/>
      <c r="F267" s="103"/>
      <c r="G267" s="104">
        <v>110</v>
      </c>
      <c r="H267" s="104" t="s">
        <v>480</v>
      </c>
      <c r="I267" s="21">
        <f t="shared" si="240"/>
        <v>17940</v>
      </c>
      <c r="J267" s="3">
        <v>21000</v>
      </c>
      <c r="K267" s="15"/>
      <c r="L267" s="15">
        <v>0.3</v>
      </c>
      <c r="M267" s="58"/>
      <c r="N267" s="58">
        <v>0.03</v>
      </c>
      <c r="O267" s="92">
        <f t="shared" si="241"/>
        <v>35.117056856187297</v>
      </c>
      <c r="P267" s="92" t="e">
        <f t="shared" si="242"/>
        <v>#REF!</v>
      </c>
      <c r="Q267" s="92" t="e">
        <f t="shared" si="243"/>
        <v>#REF!</v>
      </c>
      <c r="R267" s="92">
        <f t="shared" si="244"/>
        <v>0</v>
      </c>
      <c r="S267" s="92" t="e">
        <f t="shared" si="245"/>
        <v>#REF!</v>
      </c>
      <c r="T267" s="3" t="e">
        <f>#REF!</f>
        <v>#REF!</v>
      </c>
      <c r="U267" s="3" t="e">
        <f>#REF!*D267</f>
        <v>#REF!</v>
      </c>
      <c r="V267" s="3">
        <f t="shared" si="246"/>
        <v>228</v>
      </c>
      <c r="W267" s="37" t="e">
        <f t="shared" si="247"/>
        <v>#REF!</v>
      </c>
      <c r="X267" s="60" t="e">
        <f>#REF!</f>
        <v>#REF!</v>
      </c>
      <c r="Y267" s="37" t="e">
        <f t="shared" si="248"/>
        <v>#REF!</v>
      </c>
      <c r="Z267" s="16" t="e">
        <f t="shared" si="249"/>
        <v>#REF!</v>
      </c>
      <c r="AA267" s="36" t="e">
        <f t="shared" si="250"/>
        <v>#REF!</v>
      </c>
      <c r="AC267" s="16" t="e">
        <f t="shared" si="251"/>
        <v>#REF!</v>
      </c>
      <c r="AD267" s="3" t="e">
        <f t="shared" si="252"/>
        <v>#REF!</v>
      </c>
      <c r="AE267" s="97" t="e">
        <f t="shared" si="252"/>
        <v>#REF!</v>
      </c>
      <c r="AF267" s="97" t="e">
        <f t="shared" si="253"/>
        <v>#REF!</v>
      </c>
      <c r="AG267" s="3" t="e">
        <f t="shared" si="254"/>
        <v>#REF!</v>
      </c>
      <c r="AH267" s="16" t="e">
        <f t="shared" si="255"/>
        <v>#REF!</v>
      </c>
      <c r="AI267" s="16">
        <f t="shared" si="256"/>
        <v>3800</v>
      </c>
      <c r="AK267" s="3">
        <f t="shared" si="257"/>
        <v>2660</v>
      </c>
      <c r="AL267" s="19">
        <f t="shared" si="258"/>
        <v>2660</v>
      </c>
    </row>
    <row r="268" spans="1:38" ht="25.5" hidden="1" outlineLevel="1" x14ac:dyDescent="0.15">
      <c r="A268" s="26">
        <v>5036</v>
      </c>
      <c r="B268" s="20" t="s">
        <v>334</v>
      </c>
      <c r="C268" s="16">
        <v>2280</v>
      </c>
      <c r="D268" s="3">
        <v>30</v>
      </c>
      <c r="E268" s="3"/>
      <c r="F268" s="103"/>
      <c r="G268" s="104">
        <v>110</v>
      </c>
      <c r="H268" s="104" t="s">
        <v>480</v>
      </c>
      <c r="I268" s="21">
        <f t="shared" si="240"/>
        <v>17940</v>
      </c>
      <c r="J268" s="3">
        <v>21000</v>
      </c>
      <c r="K268" s="15"/>
      <c r="L268" s="15">
        <v>0.3</v>
      </c>
      <c r="M268" s="58"/>
      <c r="N268" s="58">
        <v>0.03</v>
      </c>
      <c r="O268" s="92">
        <f t="shared" si="241"/>
        <v>35.117056856187297</v>
      </c>
      <c r="P268" s="92" t="e">
        <f t="shared" si="242"/>
        <v>#REF!</v>
      </c>
      <c r="Q268" s="92" t="e">
        <f t="shared" si="243"/>
        <v>#REF!</v>
      </c>
      <c r="R268" s="92">
        <f t="shared" si="244"/>
        <v>0</v>
      </c>
      <c r="S268" s="92" t="e">
        <f t="shared" si="245"/>
        <v>#REF!</v>
      </c>
      <c r="T268" s="3" t="e">
        <f>#REF!</f>
        <v>#REF!</v>
      </c>
      <c r="U268" s="3" t="e">
        <f>#REF!*D268</f>
        <v>#REF!</v>
      </c>
      <c r="V268" s="3">
        <f t="shared" si="246"/>
        <v>136.79999999999998</v>
      </c>
      <c r="W268" s="37" t="e">
        <f t="shared" si="247"/>
        <v>#REF!</v>
      </c>
      <c r="X268" s="60" t="e">
        <f>#REF!</f>
        <v>#REF!</v>
      </c>
      <c r="Y268" s="37" t="e">
        <f t="shared" si="248"/>
        <v>#REF!</v>
      </c>
      <c r="Z268" s="16" t="e">
        <f t="shared" si="249"/>
        <v>#REF!</v>
      </c>
      <c r="AA268" s="36" t="e">
        <f t="shared" si="250"/>
        <v>#REF!</v>
      </c>
      <c r="AC268" s="16" t="e">
        <f t="shared" si="251"/>
        <v>#REF!</v>
      </c>
      <c r="AD268" s="3" t="e">
        <f t="shared" si="252"/>
        <v>#REF!</v>
      </c>
      <c r="AE268" s="97" t="e">
        <f t="shared" si="252"/>
        <v>#REF!</v>
      </c>
      <c r="AF268" s="97" t="e">
        <f t="shared" si="253"/>
        <v>#REF!</v>
      </c>
      <c r="AG268" s="3" t="e">
        <f t="shared" si="254"/>
        <v>#REF!</v>
      </c>
      <c r="AH268" s="16" t="e">
        <f t="shared" si="255"/>
        <v>#REF!</v>
      </c>
      <c r="AI268" s="16">
        <f t="shared" si="256"/>
        <v>2280</v>
      </c>
      <c r="AK268" s="3">
        <f t="shared" si="257"/>
        <v>1600</v>
      </c>
      <c r="AL268" s="19">
        <f t="shared" si="258"/>
        <v>1596</v>
      </c>
    </row>
    <row r="269" spans="1:38" ht="13.5" hidden="1" outlineLevel="1" x14ac:dyDescent="0.15">
      <c r="A269" s="26">
        <v>5002</v>
      </c>
      <c r="B269" s="20" t="s">
        <v>38</v>
      </c>
      <c r="C269" s="16">
        <v>1000</v>
      </c>
      <c r="D269" s="3">
        <v>30</v>
      </c>
      <c r="E269" s="3"/>
      <c r="F269" s="102"/>
      <c r="G269" s="104">
        <v>110</v>
      </c>
      <c r="H269" s="104" t="s">
        <v>480</v>
      </c>
      <c r="I269" s="21">
        <f t="shared" si="240"/>
        <v>17940</v>
      </c>
      <c r="J269" s="3">
        <v>21000</v>
      </c>
      <c r="K269" s="15"/>
      <c r="L269" s="15">
        <v>0.3</v>
      </c>
      <c r="M269" s="58"/>
      <c r="N269" s="58">
        <v>0.03</v>
      </c>
      <c r="O269" s="92">
        <f t="shared" si="241"/>
        <v>35.117056856187297</v>
      </c>
      <c r="P269" s="92" t="e">
        <f t="shared" si="242"/>
        <v>#REF!</v>
      </c>
      <c r="Q269" s="92" t="e">
        <f t="shared" si="243"/>
        <v>#REF!</v>
      </c>
      <c r="R269" s="92">
        <f t="shared" si="244"/>
        <v>0</v>
      </c>
      <c r="S269" s="92" t="e">
        <f t="shared" si="245"/>
        <v>#REF!</v>
      </c>
      <c r="T269" s="3" t="e">
        <f>#REF!</f>
        <v>#REF!</v>
      </c>
      <c r="U269" s="3" t="e">
        <f>#REF!*D269</f>
        <v>#REF!</v>
      </c>
      <c r="V269" s="3">
        <f t="shared" si="246"/>
        <v>60</v>
      </c>
      <c r="W269" s="37" t="e">
        <f t="shared" si="247"/>
        <v>#REF!</v>
      </c>
      <c r="X269" s="60" t="e">
        <f>#REF!</f>
        <v>#REF!</v>
      </c>
      <c r="Y269" s="37" t="e">
        <f t="shared" si="248"/>
        <v>#REF!</v>
      </c>
      <c r="Z269" s="16" t="e">
        <f t="shared" si="249"/>
        <v>#REF!</v>
      </c>
      <c r="AA269" s="36" t="e">
        <f t="shared" si="250"/>
        <v>#REF!</v>
      </c>
      <c r="AC269" s="16" t="e">
        <f t="shared" si="251"/>
        <v>#REF!</v>
      </c>
      <c r="AD269" s="3" t="e">
        <f t="shared" si="252"/>
        <v>#REF!</v>
      </c>
      <c r="AE269" s="97" t="e">
        <f t="shared" si="252"/>
        <v>#REF!</v>
      </c>
      <c r="AF269" s="97" t="e">
        <f t="shared" si="253"/>
        <v>#REF!</v>
      </c>
      <c r="AG269" s="3" t="e">
        <f t="shared" si="254"/>
        <v>#REF!</v>
      </c>
      <c r="AH269" s="16" t="e">
        <f t="shared" si="255"/>
        <v>#REF!</v>
      </c>
      <c r="AI269" s="16">
        <f t="shared" si="256"/>
        <v>1000</v>
      </c>
      <c r="AK269" s="3">
        <f t="shared" si="257"/>
        <v>700</v>
      </c>
      <c r="AL269" s="19">
        <f t="shared" si="258"/>
        <v>700</v>
      </c>
    </row>
    <row r="270" spans="1:38" ht="13.5" hidden="1" outlineLevel="1" x14ac:dyDescent="0.15">
      <c r="A270" s="26">
        <v>5003</v>
      </c>
      <c r="B270" s="20" t="s">
        <v>114</v>
      </c>
      <c r="C270" s="16">
        <v>1000</v>
      </c>
      <c r="D270" s="3">
        <v>15</v>
      </c>
      <c r="E270" s="3"/>
      <c r="F270" s="102"/>
      <c r="G270" s="104">
        <v>110</v>
      </c>
      <c r="H270" s="104" t="s">
        <v>480</v>
      </c>
      <c r="I270" s="21">
        <f t="shared" si="240"/>
        <v>17940</v>
      </c>
      <c r="J270" s="3">
        <v>21000</v>
      </c>
      <c r="K270" s="15"/>
      <c r="L270" s="15">
        <v>0.3</v>
      </c>
      <c r="M270" s="58"/>
      <c r="N270" s="58">
        <v>0.03</v>
      </c>
      <c r="O270" s="92">
        <f t="shared" si="241"/>
        <v>17.558528428093648</v>
      </c>
      <c r="P270" s="92" t="e">
        <f t="shared" si="242"/>
        <v>#REF!</v>
      </c>
      <c r="Q270" s="92" t="e">
        <f t="shared" si="243"/>
        <v>#REF!</v>
      </c>
      <c r="R270" s="92">
        <f t="shared" si="244"/>
        <v>0</v>
      </c>
      <c r="S270" s="92" t="e">
        <f t="shared" si="245"/>
        <v>#REF!</v>
      </c>
      <c r="T270" s="3" t="e">
        <f>#REF!</f>
        <v>#REF!</v>
      </c>
      <c r="U270" s="3" t="e">
        <f>#REF!*D270</f>
        <v>#REF!</v>
      </c>
      <c r="V270" s="3">
        <f t="shared" si="246"/>
        <v>60</v>
      </c>
      <c r="W270" s="37" t="e">
        <f t="shared" si="247"/>
        <v>#REF!</v>
      </c>
      <c r="X270" s="60" t="e">
        <f>#REF!</f>
        <v>#REF!</v>
      </c>
      <c r="Y270" s="37" t="e">
        <f t="shared" si="248"/>
        <v>#REF!</v>
      </c>
      <c r="Z270" s="16" t="e">
        <f t="shared" si="249"/>
        <v>#REF!</v>
      </c>
      <c r="AA270" s="36" t="e">
        <f t="shared" si="250"/>
        <v>#REF!</v>
      </c>
      <c r="AC270" s="16" t="e">
        <f t="shared" si="251"/>
        <v>#REF!</v>
      </c>
      <c r="AD270" s="3" t="e">
        <f t="shared" si="252"/>
        <v>#REF!</v>
      </c>
      <c r="AE270" s="97" t="e">
        <f t="shared" si="252"/>
        <v>#REF!</v>
      </c>
      <c r="AF270" s="97" t="e">
        <f t="shared" si="253"/>
        <v>#REF!</v>
      </c>
      <c r="AG270" s="3" t="e">
        <f t="shared" si="254"/>
        <v>#REF!</v>
      </c>
      <c r="AH270" s="16" t="e">
        <f t="shared" si="255"/>
        <v>#REF!</v>
      </c>
      <c r="AI270" s="16">
        <f t="shared" si="256"/>
        <v>1000</v>
      </c>
      <c r="AK270" s="3">
        <f t="shared" si="257"/>
        <v>700</v>
      </c>
      <c r="AL270" s="19">
        <f t="shared" si="258"/>
        <v>700</v>
      </c>
    </row>
    <row r="271" spans="1:38" ht="13.5" hidden="1" outlineLevel="1" x14ac:dyDescent="0.15">
      <c r="A271" s="26">
        <v>5004</v>
      </c>
      <c r="B271" s="20" t="s">
        <v>39</v>
      </c>
      <c r="C271" s="16">
        <v>2000</v>
      </c>
      <c r="D271" s="3">
        <v>30</v>
      </c>
      <c r="E271" s="3"/>
      <c r="F271" s="102"/>
      <c r="G271" s="104">
        <v>110</v>
      </c>
      <c r="H271" s="104" t="s">
        <v>480</v>
      </c>
      <c r="I271" s="21">
        <f t="shared" si="240"/>
        <v>17940</v>
      </c>
      <c r="J271" s="3">
        <v>21000</v>
      </c>
      <c r="K271" s="15"/>
      <c r="L271" s="15">
        <v>0.3</v>
      </c>
      <c r="M271" s="58"/>
      <c r="N271" s="58">
        <v>0.03</v>
      </c>
      <c r="O271" s="92">
        <f t="shared" si="241"/>
        <v>35.117056856187297</v>
      </c>
      <c r="P271" s="92" t="e">
        <f t="shared" si="242"/>
        <v>#REF!</v>
      </c>
      <c r="Q271" s="92" t="e">
        <f t="shared" si="243"/>
        <v>#REF!</v>
      </c>
      <c r="R271" s="92">
        <f t="shared" si="244"/>
        <v>0</v>
      </c>
      <c r="S271" s="92" t="e">
        <f t="shared" si="245"/>
        <v>#REF!</v>
      </c>
      <c r="T271" s="3" t="e">
        <f>#REF!</f>
        <v>#REF!</v>
      </c>
      <c r="U271" s="3" t="e">
        <f>#REF!*D271</f>
        <v>#REF!</v>
      </c>
      <c r="V271" s="3">
        <f t="shared" si="246"/>
        <v>120</v>
      </c>
      <c r="W271" s="37" t="e">
        <f t="shared" si="247"/>
        <v>#REF!</v>
      </c>
      <c r="X271" s="60" t="e">
        <f>#REF!</f>
        <v>#REF!</v>
      </c>
      <c r="Y271" s="37" t="e">
        <f t="shared" si="248"/>
        <v>#REF!</v>
      </c>
      <c r="Z271" s="16" t="e">
        <f t="shared" si="249"/>
        <v>#REF!</v>
      </c>
      <c r="AA271" s="36" t="e">
        <f t="shared" si="250"/>
        <v>#REF!</v>
      </c>
      <c r="AC271" s="16" t="e">
        <f t="shared" si="251"/>
        <v>#REF!</v>
      </c>
      <c r="AD271" s="3" t="e">
        <f t="shared" si="252"/>
        <v>#REF!</v>
      </c>
      <c r="AE271" s="97" t="e">
        <f t="shared" si="252"/>
        <v>#REF!</v>
      </c>
      <c r="AF271" s="97" t="e">
        <f t="shared" si="253"/>
        <v>#REF!</v>
      </c>
      <c r="AG271" s="3" t="e">
        <f t="shared" si="254"/>
        <v>#REF!</v>
      </c>
      <c r="AH271" s="16" t="e">
        <f t="shared" si="255"/>
        <v>#REF!</v>
      </c>
      <c r="AI271" s="16">
        <f t="shared" si="256"/>
        <v>2000</v>
      </c>
      <c r="AK271" s="3">
        <f t="shared" si="257"/>
        <v>1400</v>
      </c>
      <c r="AL271" s="19">
        <f t="shared" si="258"/>
        <v>1400</v>
      </c>
    </row>
    <row r="272" spans="1:38" ht="25.5" hidden="1" outlineLevel="1" x14ac:dyDescent="0.15">
      <c r="A272" s="26">
        <v>5038</v>
      </c>
      <c r="B272" s="20" t="s">
        <v>470</v>
      </c>
      <c r="C272" s="16">
        <v>400</v>
      </c>
      <c r="D272" s="3">
        <v>30</v>
      </c>
      <c r="E272" s="3"/>
      <c r="F272" s="102"/>
      <c r="G272" s="104" t="s">
        <v>391</v>
      </c>
      <c r="H272" s="104" t="s">
        <v>471</v>
      </c>
      <c r="I272" s="21">
        <f t="shared" si="240"/>
        <v>17940</v>
      </c>
      <c r="J272" s="3">
        <v>21000</v>
      </c>
      <c r="K272" s="15"/>
      <c r="L272" s="15">
        <v>0.3</v>
      </c>
      <c r="M272" s="58"/>
      <c r="N272" s="58">
        <v>0.03</v>
      </c>
      <c r="O272" s="92">
        <f t="shared" si="241"/>
        <v>35.117056856187297</v>
      </c>
      <c r="P272" s="92" t="e">
        <f t="shared" si="242"/>
        <v>#REF!</v>
      </c>
      <c r="Q272" s="92" t="e">
        <f t="shared" si="243"/>
        <v>#REF!</v>
      </c>
      <c r="R272" s="92">
        <f t="shared" si="244"/>
        <v>0</v>
      </c>
      <c r="S272" s="92" t="e">
        <f t="shared" si="245"/>
        <v>#REF!</v>
      </c>
      <c r="T272" s="3" t="e">
        <f>#REF!</f>
        <v>#REF!</v>
      </c>
      <c r="U272" s="3" t="e">
        <f>#REF!*D272</f>
        <v>#REF!</v>
      </c>
      <c r="V272" s="3">
        <f t="shared" si="246"/>
        <v>24</v>
      </c>
      <c r="W272" s="37" t="e">
        <f t="shared" si="247"/>
        <v>#REF!</v>
      </c>
      <c r="X272" s="60" t="e">
        <f>#REF!</f>
        <v>#REF!</v>
      </c>
      <c r="Y272" s="37" t="e">
        <f t="shared" si="248"/>
        <v>#REF!</v>
      </c>
      <c r="Z272" s="16" t="e">
        <f t="shared" si="249"/>
        <v>#REF!</v>
      </c>
      <c r="AA272" s="36" t="e">
        <f t="shared" si="250"/>
        <v>#REF!</v>
      </c>
      <c r="AC272" s="16" t="e">
        <f t="shared" si="251"/>
        <v>#REF!</v>
      </c>
      <c r="AD272" s="3" t="e">
        <f t="shared" si="252"/>
        <v>#REF!</v>
      </c>
      <c r="AE272" s="97" t="e">
        <f t="shared" si="252"/>
        <v>#REF!</v>
      </c>
      <c r="AF272" s="97" t="e">
        <f t="shared" si="253"/>
        <v>#REF!</v>
      </c>
      <c r="AG272" s="3" t="e">
        <f t="shared" si="254"/>
        <v>#REF!</v>
      </c>
      <c r="AH272" s="16" t="e">
        <f t="shared" si="255"/>
        <v>#REF!</v>
      </c>
      <c r="AI272" s="16">
        <f t="shared" si="256"/>
        <v>400</v>
      </c>
      <c r="AK272" s="3">
        <f t="shared" si="257"/>
        <v>280</v>
      </c>
      <c r="AL272" s="19">
        <f t="shared" si="258"/>
        <v>280</v>
      </c>
    </row>
    <row r="273" spans="1:47" ht="13.5" hidden="1" outlineLevel="1" x14ac:dyDescent="0.15">
      <c r="A273" s="26">
        <v>5039</v>
      </c>
      <c r="B273" s="20" t="s">
        <v>472</v>
      </c>
      <c r="C273" s="16">
        <v>500</v>
      </c>
      <c r="D273" s="3">
        <v>30</v>
      </c>
      <c r="E273" s="3"/>
      <c r="F273" s="102"/>
      <c r="G273" s="104" t="s">
        <v>391</v>
      </c>
      <c r="H273" s="104" t="s">
        <v>471</v>
      </c>
      <c r="I273" s="21">
        <f t="shared" si="240"/>
        <v>17940</v>
      </c>
      <c r="J273" s="3">
        <v>21000</v>
      </c>
      <c r="K273" s="15"/>
      <c r="L273" s="15">
        <v>0.3</v>
      </c>
      <c r="M273" s="58"/>
      <c r="N273" s="58">
        <v>0.03</v>
      </c>
      <c r="O273" s="92">
        <f t="shared" si="241"/>
        <v>35.117056856187297</v>
      </c>
      <c r="P273" s="92" t="e">
        <f t="shared" si="242"/>
        <v>#REF!</v>
      </c>
      <c r="Q273" s="92" t="e">
        <f t="shared" si="243"/>
        <v>#REF!</v>
      </c>
      <c r="R273" s="92">
        <f t="shared" si="244"/>
        <v>0</v>
      </c>
      <c r="S273" s="92" t="e">
        <f t="shared" si="245"/>
        <v>#REF!</v>
      </c>
      <c r="T273" s="3" t="e">
        <f>#REF!</f>
        <v>#REF!</v>
      </c>
      <c r="U273" s="3" t="e">
        <f>#REF!*D273</f>
        <v>#REF!</v>
      </c>
      <c r="V273" s="3">
        <f t="shared" si="246"/>
        <v>30</v>
      </c>
      <c r="W273" s="37" t="e">
        <f t="shared" si="247"/>
        <v>#REF!</v>
      </c>
      <c r="X273" s="60" t="e">
        <f>#REF!</f>
        <v>#REF!</v>
      </c>
      <c r="Y273" s="37" t="e">
        <f t="shared" si="248"/>
        <v>#REF!</v>
      </c>
      <c r="Z273" s="16" t="e">
        <f t="shared" si="249"/>
        <v>#REF!</v>
      </c>
      <c r="AA273" s="36" t="e">
        <f t="shared" si="250"/>
        <v>#REF!</v>
      </c>
      <c r="AC273" s="16" t="e">
        <f t="shared" si="251"/>
        <v>#REF!</v>
      </c>
      <c r="AD273" s="3" t="e">
        <f t="shared" si="252"/>
        <v>#REF!</v>
      </c>
      <c r="AE273" s="97" t="e">
        <f t="shared" si="252"/>
        <v>#REF!</v>
      </c>
      <c r="AF273" s="97" t="e">
        <f t="shared" si="253"/>
        <v>#REF!</v>
      </c>
      <c r="AG273" s="3" t="e">
        <f t="shared" si="254"/>
        <v>#REF!</v>
      </c>
      <c r="AH273" s="16" t="e">
        <f t="shared" si="255"/>
        <v>#REF!</v>
      </c>
      <c r="AI273" s="16">
        <f t="shared" si="256"/>
        <v>500</v>
      </c>
      <c r="AK273" s="3">
        <f t="shared" si="257"/>
        <v>350</v>
      </c>
      <c r="AL273" s="19">
        <f t="shared" si="258"/>
        <v>350</v>
      </c>
    </row>
    <row r="274" spans="1:47" ht="25.5" hidden="1" outlineLevel="1" x14ac:dyDescent="0.15">
      <c r="A274" s="26">
        <v>5040</v>
      </c>
      <c r="B274" s="20" t="s">
        <v>473</v>
      </c>
      <c r="C274" s="16">
        <v>3000</v>
      </c>
      <c r="D274" s="3">
        <v>60</v>
      </c>
      <c r="E274" s="3"/>
      <c r="F274" s="102"/>
      <c r="G274" s="104" t="s">
        <v>391</v>
      </c>
      <c r="H274" s="104" t="s">
        <v>471</v>
      </c>
      <c r="I274" s="21">
        <f t="shared" si="240"/>
        <v>17940</v>
      </c>
      <c r="J274" s="3">
        <v>21000</v>
      </c>
      <c r="K274" s="15"/>
      <c r="L274" s="15">
        <v>0.3</v>
      </c>
      <c r="M274" s="58"/>
      <c r="N274" s="58">
        <v>0.03</v>
      </c>
      <c r="O274" s="92">
        <f t="shared" si="241"/>
        <v>70.234113712374594</v>
      </c>
      <c r="P274" s="92" t="e">
        <f t="shared" si="242"/>
        <v>#REF!</v>
      </c>
      <c r="Q274" s="92" t="e">
        <f t="shared" si="243"/>
        <v>#REF!</v>
      </c>
      <c r="R274" s="92">
        <f t="shared" si="244"/>
        <v>0</v>
      </c>
      <c r="S274" s="92" t="e">
        <f t="shared" si="245"/>
        <v>#REF!</v>
      </c>
      <c r="T274" s="3" t="e">
        <f>#REF!</f>
        <v>#REF!</v>
      </c>
      <c r="U274" s="3" t="e">
        <f>#REF!*D274</f>
        <v>#REF!</v>
      </c>
      <c r="V274" s="3">
        <f t="shared" si="246"/>
        <v>180</v>
      </c>
      <c r="W274" s="37" t="e">
        <f t="shared" si="247"/>
        <v>#REF!</v>
      </c>
      <c r="X274" s="60" t="e">
        <f>#REF!</f>
        <v>#REF!</v>
      </c>
      <c r="Y274" s="37" t="e">
        <f t="shared" si="248"/>
        <v>#REF!</v>
      </c>
      <c r="Z274" s="16" t="e">
        <f t="shared" si="249"/>
        <v>#REF!</v>
      </c>
      <c r="AA274" s="36" t="e">
        <f t="shared" si="250"/>
        <v>#REF!</v>
      </c>
      <c r="AC274" s="16" t="e">
        <f t="shared" si="251"/>
        <v>#REF!</v>
      </c>
      <c r="AD274" s="3" t="e">
        <f t="shared" si="252"/>
        <v>#REF!</v>
      </c>
      <c r="AE274" s="97" t="e">
        <f t="shared" si="252"/>
        <v>#REF!</v>
      </c>
      <c r="AF274" s="97" t="e">
        <f t="shared" si="253"/>
        <v>#REF!</v>
      </c>
      <c r="AG274" s="3" t="e">
        <f t="shared" si="254"/>
        <v>#REF!</v>
      </c>
      <c r="AH274" s="16" t="e">
        <f t="shared" si="255"/>
        <v>#REF!</v>
      </c>
      <c r="AI274" s="16">
        <f t="shared" si="256"/>
        <v>3000</v>
      </c>
      <c r="AK274" s="3">
        <f t="shared" si="257"/>
        <v>2100</v>
      </c>
      <c r="AL274" s="19">
        <f t="shared" si="258"/>
        <v>2100</v>
      </c>
    </row>
    <row r="275" spans="1:47" ht="25.5" hidden="1" outlineLevel="1" x14ac:dyDescent="0.15">
      <c r="A275" s="26">
        <v>5041</v>
      </c>
      <c r="B275" s="20" t="s">
        <v>474</v>
      </c>
      <c r="C275" s="16">
        <v>4000</v>
      </c>
      <c r="D275" s="3">
        <v>60</v>
      </c>
      <c r="E275" s="3"/>
      <c r="F275" s="102"/>
      <c r="G275" s="104" t="s">
        <v>391</v>
      </c>
      <c r="H275" s="104" t="s">
        <v>471</v>
      </c>
      <c r="I275" s="21">
        <f t="shared" si="240"/>
        <v>17940</v>
      </c>
      <c r="J275" s="3">
        <v>21000</v>
      </c>
      <c r="K275" s="15"/>
      <c r="L275" s="15">
        <v>0.3</v>
      </c>
      <c r="M275" s="58"/>
      <c r="N275" s="58">
        <v>0.03</v>
      </c>
      <c r="O275" s="92">
        <f t="shared" si="241"/>
        <v>70.234113712374594</v>
      </c>
      <c r="P275" s="92" t="e">
        <f t="shared" si="242"/>
        <v>#REF!</v>
      </c>
      <c r="Q275" s="92" t="e">
        <f t="shared" si="243"/>
        <v>#REF!</v>
      </c>
      <c r="R275" s="92">
        <f t="shared" si="244"/>
        <v>0</v>
      </c>
      <c r="S275" s="92" t="e">
        <f t="shared" si="245"/>
        <v>#REF!</v>
      </c>
      <c r="T275" s="3" t="e">
        <f>#REF!</f>
        <v>#REF!</v>
      </c>
      <c r="U275" s="3" t="e">
        <f>#REF!*D275</f>
        <v>#REF!</v>
      </c>
      <c r="V275" s="3">
        <f t="shared" si="246"/>
        <v>240</v>
      </c>
      <c r="W275" s="37" t="e">
        <f t="shared" si="247"/>
        <v>#REF!</v>
      </c>
      <c r="X275" s="60" t="e">
        <f>#REF!</f>
        <v>#REF!</v>
      </c>
      <c r="Y275" s="37" t="e">
        <f t="shared" si="248"/>
        <v>#REF!</v>
      </c>
      <c r="Z275" s="16" t="e">
        <f t="shared" si="249"/>
        <v>#REF!</v>
      </c>
      <c r="AA275" s="36" t="e">
        <f t="shared" si="250"/>
        <v>#REF!</v>
      </c>
      <c r="AC275" s="16" t="e">
        <f t="shared" si="251"/>
        <v>#REF!</v>
      </c>
      <c r="AD275" s="3" t="e">
        <f t="shared" si="252"/>
        <v>#REF!</v>
      </c>
      <c r="AE275" s="97" t="e">
        <f t="shared" si="252"/>
        <v>#REF!</v>
      </c>
      <c r="AF275" s="97" t="e">
        <f t="shared" si="253"/>
        <v>#REF!</v>
      </c>
      <c r="AG275" s="3" t="e">
        <f t="shared" si="254"/>
        <v>#REF!</v>
      </c>
      <c r="AH275" s="16" t="e">
        <f t="shared" si="255"/>
        <v>#REF!</v>
      </c>
      <c r="AI275" s="16">
        <f t="shared" si="256"/>
        <v>4000</v>
      </c>
      <c r="AK275" s="3">
        <f t="shared" si="257"/>
        <v>2800</v>
      </c>
      <c r="AL275" s="19">
        <f t="shared" si="258"/>
        <v>2800</v>
      </c>
    </row>
    <row r="276" spans="1:47" s="12" customFormat="1" ht="13.5" hidden="1" x14ac:dyDescent="0.15">
      <c r="A276" s="25">
        <v>6000</v>
      </c>
      <c r="B276" s="56" t="s">
        <v>830</v>
      </c>
      <c r="C276" s="193"/>
      <c r="D276" s="56"/>
      <c r="E276" s="56"/>
      <c r="F276" s="128"/>
      <c r="G276" s="137"/>
      <c r="H276" s="137"/>
      <c r="I276" s="5"/>
      <c r="J276" s="6"/>
      <c r="K276" s="7"/>
      <c r="L276" s="7"/>
      <c r="M276" s="7"/>
      <c r="N276" s="7"/>
      <c r="O276" s="8"/>
      <c r="P276" s="8"/>
      <c r="Q276" s="8"/>
      <c r="R276" s="8"/>
      <c r="S276" s="8"/>
      <c r="T276" s="6"/>
      <c r="U276" s="6"/>
      <c r="V276" s="6"/>
      <c r="W276" s="5"/>
      <c r="X276" s="5"/>
      <c r="Y276" s="5"/>
      <c r="Z276" s="5"/>
      <c r="AA276" s="10"/>
      <c r="AB276" s="11"/>
      <c r="AC276" s="193"/>
      <c r="AD276" s="57"/>
      <c r="AE276" s="96"/>
      <c r="AF276" s="96"/>
      <c r="AG276" s="57"/>
      <c r="AH276" s="193"/>
      <c r="AI276" s="193"/>
      <c r="AK276" s="57"/>
      <c r="AL276" s="19"/>
      <c r="AM276" s="180"/>
      <c r="AN276" s="180"/>
      <c r="AO276" s="182"/>
      <c r="AQ276" s="177"/>
      <c r="AR276" s="185"/>
      <c r="AT276" s="177"/>
      <c r="AU276" s="185"/>
    </row>
    <row r="277" spans="1:47" s="12" customFormat="1" ht="13.5" hidden="1" x14ac:dyDescent="0.15">
      <c r="A277" s="25">
        <v>7000</v>
      </c>
      <c r="B277" s="56" t="s">
        <v>45</v>
      </c>
      <c r="C277" s="193"/>
      <c r="D277" s="56"/>
      <c r="E277" s="56"/>
      <c r="F277" s="128"/>
      <c r="G277" s="137"/>
      <c r="H277" s="137"/>
      <c r="I277" s="5"/>
      <c r="J277" s="6"/>
      <c r="K277" s="7"/>
      <c r="L277" s="7"/>
      <c r="M277" s="7"/>
      <c r="N277" s="7"/>
      <c r="O277" s="8"/>
      <c r="P277" s="8"/>
      <c r="Q277" s="8"/>
      <c r="R277" s="8"/>
      <c r="S277" s="8"/>
      <c r="T277" s="6"/>
      <c r="U277" s="6"/>
      <c r="V277" s="6"/>
      <c r="W277" s="5"/>
      <c r="X277" s="5"/>
      <c r="Y277" s="5"/>
      <c r="Z277" s="5"/>
      <c r="AA277" s="10"/>
      <c r="AB277" s="11"/>
      <c r="AC277" s="193"/>
      <c r="AD277" s="57"/>
      <c r="AE277" s="96"/>
      <c r="AF277" s="96"/>
      <c r="AG277" s="57"/>
      <c r="AH277" s="193"/>
      <c r="AI277" s="193"/>
      <c r="AK277" s="57"/>
      <c r="AL277" s="19"/>
      <c r="AM277" s="180"/>
      <c r="AN277" s="180"/>
      <c r="AO277" s="182"/>
      <c r="AQ277" s="177"/>
      <c r="AR277" s="185"/>
      <c r="AT277" s="177"/>
      <c r="AU277" s="185"/>
    </row>
    <row r="278" spans="1:47" ht="13.5" hidden="1" outlineLevel="1" x14ac:dyDescent="0.15">
      <c r="A278" s="26">
        <v>7001</v>
      </c>
      <c r="B278" s="20" t="s">
        <v>46</v>
      </c>
      <c r="C278" s="16">
        <v>530</v>
      </c>
      <c r="D278" s="3">
        <v>15</v>
      </c>
      <c r="E278" s="3"/>
      <c r="F278" s="102"/>
      <c r="G278" s="104">
        <v>106</v>
      </c>
      <c r="H278" s="104" t="s">
        <v>557</v>
      </c>
      <c r="I278" s="21">
        <f t="shared" ref="I278:I305" si="259">((247*12)+(52*7)+(52*5))*60/12</f>
        <v>17940</v>
      </c>
      <c r="J278" s="3">
        <v>0</v>
      </c>
      <c r="K278" s="15"/>
      <c r="L278" s="15">
        <v>0.5</v>
      </c>
      <c r="M278" s="58"/>
      <c r="N278" s="58">
        <v>0.03</v>
      </c>
      <c r="O278" s="92">
        <f t="shared" ref="O278:O305" si="260">J278/I278*D278</f>
        <v>0</v>
      </c>
      <c r="P278" s="92" t="e">
        <f t="shared" ref="P278:P298" si="261">(C278-T278-U278)*K278</f>
        <v>#REF!</v>
      </c>
      <c r="Q278" s="92" t="e">
        <f t="shared" ref="Q278:Q298" si="262">(C278-T278-U278)*L278</f>
        <v>#REF!</v>
      </c>
      <c r="R278" s="92">
        <f t="shared" ref="R278:R305" si="263">(C278*M278)</f>
        <v>0</v>
      </c>
      <c r="S278" s="92" t="e">
        <f t="shared" ref="S278:S305" si="264">(C278-T278-U278)*N278</f>
        <v>#REF!</v>
      </c>
      <c r="T278" s="3" t="e">
        <f>#REF!</f>
        <v>#REF!</v>
      </c>
      <c r="U278" s="3" t="e">
        <f>#REF!*D278</f>
        <v>#REF!</v>
      </c>
      <c r="V278" s="3">
        <f t="shared" ref="V278:V305" si="265">C278*0.06</f>
        <v>31.799999999999997</v>
      </c>
      <c r="W278" s="37" t="e">
        <f t="shared" ref="W278:W305" si="266">SUM(O278:V278)</f>
        <v>#REF!</v>
      </c>
      <c r="X278" s="60" t="e">
        <f>#REF!</f>
        <v>#REF!</v>
      </c>
      <c r="Y278" s="37" t="e">
        <f t="shared" ref="Y278:Y291" si="267">21000/I278*D278*X278</f>
        <v>#REF!</v>
      </c>
      <c r="Z278" s="16" t="e">
        <f t="shared" ref="Z278:Z305" si="268">W278+Y278</f>
        <v>#REF!</v>
      </c>
      <c r="AA278" s="36" t="e">
        <f t="shared" ref="AA278:AA305" si="269">(C278-Z278)/Z278</f>
        <v>#REF!</v>
      </c>
      <c r="AC278" s="16" t="e">
        <f t="shared" ref="AC278:AC305" si="270">AD278+AE278+AF278</f>
        <v>#REF!</v>
      </c>
      <c r="AD278" s="3" t="e">
        <f t="shared" ref="AD278:AE305" si="271">T278</f>
        <v>#REF!</v>
      </c>
      <c r="AE278" s="97" t="e">
        <f t="shared" si="271"/>
        <v>#REF!</v>
      </c>
      <c r="AF278" s="97" t="e">
        <f t="shared" ref="AF278:AF301" si="272">(C278-Z278)*0.15</f>
        <v>#REF!</v>
      </c>
      <c r="AG278" s="3" t="e">
        <f t="shared" ref="AG278:AG305" si="273">AE278+AF278</f>
        <v>#REF!</v>
      </c>
      <c r="AH278" s="16" t="e">
        <f t="shared" ref="AH278:AH305" si="274">AI278-AC278</f>
        <v>#REF!</v>
      </c>
      <c r="AI278" s="16">
        <f t="shared" ref="AI278:AI305" si="275">C278</f>
        <v>530</v>
      </c>
      <c r="AK278" s="3">
        <f t="shared" ref="AK278:AK301" si="276">CEILING(AL278,5)</f>
        <v>375</v>
      </c>
      <c r="AL278" s="19">
        <f t="shared" ref="AL278:AL301" si="277">C278*0.7</f>
        <v>371</v>
      </c>
    </row>
    <row r="279" spans="1:47" ht="13.5" hidden="1" outlineLevel="1" x14ac:dyDescent="0.15">
      <c r="A279" s="26">
        <v>7002</v>
      </c>
      <c r="B279" s="20" t="s">
        <v>47</v>
      </c>
      <c r="C279" s="16">
        <v>800</v>
      </c>
      <c r="D279" s="3">
        <v>15</v>
      </c>
      <c r="E279" s="3"/>
      <c r="F279" s="102"/>
      <c r="G279" s="104">
        <v>106</v>
      </c>
      <c r="H279" s="104" t="s">
        <v>557</v>
      </c>
      <c r="I279" s="21">
        <f t="shared" si="259"/>
        <v>17940</v>
      </c>
      <c r="J279" s="3">
        <v>0</v>
      </c>
      <c r="K279" s="15"/>
      <c r="L279" s="15">
        <v>0.5</v>
      </c>
      <c r="M279" s="58"/>
      <c r="N279" s="58">
        <v>0.03</v>
      </c>
      <c r="O279" s="92">
        <f t="shared" si="260"/>
        <v>0</v>
      </c>
      <c r="P279" s="92" t="e">
        <f t="shared" si="261"/>
        <v>#REF!</v>
      </c>
      <c r="Q279" s="92" t="e">
        <f t="shared" si="262"/>
        <v>#REF!</v>
      </c>
      <c r="R279" s="92">
        <f t="shared" si="263"/>
        <v>0</v>
      </c>
      <c r="S279" s="92" t="e">
        <f t="shared" si="264"/>
        <v>#REF!</v>
      </c>
      <c r="T279" s="3" t="e">
        <f>#REF!</f>
        <v>#REF!</v>
      </c>
      <c r="U279" s="3" t="e">
        <f>#REF!*D279</f>
        <v>#REF!</v>
      </c>
      <c r="V279" s="3">
        <f t="shared" si="265"/>
        <v>48</v>
      </c>
      <c r="W279" s="37" t="e">
        <f t="shared" si="266"/>
        <v>#REF!</v>
      </c>
      <c r="X279" s="60" t="e">
        <f>#REF!</f>
        <v>#REF!</v>
      </c>
      <c r="Y279" s="37" t="e">
        <f t="shared" si="267"/>
        <v>#REF!</v>
      </c>
      <c r="Z279" s="16" t="e">
        <f t="shared" si="268"/>
        <v>#REF!</v>
      </c>
      <c r="AA279" s="36" t="e">
        <f t="shared" si="269"/>
        <v>#REF!</v>
      </c>
      <c r="AC279" s="16" t="e">
        <f t="shared" si="270"/>
        <v>#REF!</v>
      </c>
      <c r="AD279" s="3" t="e">
        <f t="shared" si="271"/>
        <v>#REF!</v>
      </c>
      <c r="AE279" s="97" t="e">
        <f t="shared" si="271"/>
        <v>#REF!</v>
      </c>
      <c r="AF279" s="97" t="e">
        <f t="shared" si="272"/>
        <v>#REF!</v>
      </c>
      <c r="AG279" s="3" t="e">
        <f t="shared" si="273"/>
        <v>#REF!</v>
      </c>
      <c r="AH279" s="16" t="e">
        <f t="shared" si="274"/>
        <v>#REF!</v>
      </c>
      <c r="AI279" s="16">
        <f t="shared" si="275"/>
        <v>800</v>
      </c>
      <c r="AK279" s="3">
        <f t="shared" si="276"/>
        <v>560</v>
      </c>
      <c r="AL279" s="19">
        <f t="shared" si="277"/>
        <v>560</v>
      </c>
    </row>
    <row r="280" spans="1:47" ht="13.5" hidden="1" outlineLevel="1" x14ac:dyDescent="0.15">
      <c r="A280" s="26">
        <v>7003</v>
      </c>
      <c r="B280" s="20" t="s">
        <v>48</v>
      </c>
      <c r="C280" s="16">
        <v>470</v>
      </c>
      <c r="D280" s="3">
        <v>15</v>
      </c>
      <c r="E280" s="3"/>
      <c r="F280" s="102"/>
      <c r="G280" s="104">
        <v>106</v>
      </c>
      <c r="H280" s="104" t="s">
        <v>557</v>
      </c>
      <c r="I280" s="21">
        <f t="shared" si="259"/>
        <v>17940</v>
      </c>
      <c r="J280" s="3">
        <v>0</v>
      </c>
      <c r="K280" s="15"/>
      <c r="L280" s="15">
        <v>0.5</v>
      </c>
      <c r="M280" s="58"/>
      <c r="N280" s="58">
        <v>0.03</v>
      </c>
      <c r="O280" s="92">
        <f t="shared" si="260"/>
        <v>0</v>
      </c>
      <c r="P280" s="92" t="e">
        <f t="shared" si="261"/>
        <v>#REF!</v>
      </c>
      <c r="Q280" s="92" t="e">
        <f t="shared" si="262"/>
        <v>#REF!</v>
      </c>
      <c r="R280" s="92">
        <f t="shared" si="263"/>
        <v>0</v>
      </c>
      <c r="S280" s="92" t="e">
        <f t="shared" si="264"/>
        <v>#REF!</v>
      </c>
      <c r="T280" s="3" t="e">
        <f>#REF!</f>
        <v>#REF!</v>
      </c>
      <c r="U280" s="3" t="e">
        <f>#REF!*D280</f>
        <v>#REF!</v>
      </c>
      <c r="V280" s="3">
        <f t="shared" si="265"/>
        <v>28.2</v>
      </c>
      <c r="W280" s="37" t="e">
        <f t="shared" si="266"/>
        <v>#REF!</v>
      </c>
      <c r="X280" s="60" t="e">
        <f>#REF!</f>
        <v>#REF!</v>
      </c>
      <c r="Y280" s="37" t="e">
        <f t="shared" si="267"/>
        <v>#REF!</v>
      </c>
      <c r="Z280" s="16" t="e">
        <f t="shared" si="268"/>
        <v>#REF!</v>
      </c>
      <c r="AA280" s="36" t="e">
        <f t="shared" si="269"/>
        <v>#REF!</v>
      </c>
      <c r="AC280" s="16" t="e">
        <f t="shared" si="270"/>
        <v>#REF!</v>
      </c>
      <c r="AD280" s="3" t="e">
        <f t="shared" si="271"/>
        <v>#REF!</v>
      </c>
      <c r="AE280" s="97" t="e">
        <f t="shared" si="271"/>
        <v>#REF!</v>
      </c>
      <c r="AF280" s="97" t="e">
        <f t="shared" si="272"/>
        <v>#REF!</v>
      </c>
      <c r="AG280" s="3" t="e">
        <f t="shared" si="273"/>
        <v>#REF!</v>
      </c>
      <c r="AH280" s="16" t="e">
        <f t="shared" si="274"/>
        <v>#REF!</v>
      </c>
      <c r="AI280" s="16">
        <f t="shared" si="275"/>
        <v>470</v>
      </c>
      <c r="AK280" s="3">
        <f t="shared" si="276"/>
        <v>330</v>
      </c>
      <c r="AL280" s="19">
        <f t="shared" si="277"/>
        <v>329</v>
      </c>
    </row>
    <row r="281" spans="1:47" ht="13.5" hidden="1" outlineLevel="1" x14ac:dyDescent="0.15">
      <c r="A281" s="26">
        <v>7004</v>
      </c>
      <c r="B281" s="20" t="s">
        <v>49</v>
      </c>
      <c r="C281" s="16">
        <v>800</v>
      </c>
      <c r="D281" s="3">
        <v>15</v>
      </c>
      <c r="E281" s="3"/>
      <c r="F281" s="102"/>
      <c r="G281" s="104">
        <v>106</v>
      </c>
      <c r="H281" s="104" t="s">
        <v>557</v>
      </c>
      <c r="I281" s="21">
        <f t="shared" si="259"/>
        <v>17940</v>
      </c>
      <c r="J281" s="3">
        <v>0</v>
      </c>
      <c r="K281" s="15"/>
      <c r="L281" s="15">
        <v>0.5</v>
      </c>
      <c r="M281" s="58"/>
      <c r="N281" s="58">
        <v>0.03</v>
      </c>
      <c r="O281" s="92">
        <f t="shared" si="260"/>
        <v>0</v>
      </c>
      <c r="P281" s="92" t="e">
        <f t="shared" si="261"/>
        <v>#REF!</v>
      </c>
      <c r="Q281" s="92" t="e">
        <f t="shared" si="262"/>
        <v>#REF!</v>
      </c>
      <c r="R281" s="92">
        <f t="shared" si="263"/>
        <v>0</v>
      </c>
      <c r="S281" s="92" t="e">
        <f t="shared" si="264"/>
        <v>#REF!</v>
      </c>
      <c r="T281" s="3" t="e">
        <f>#REF!</f>
        <v>#REF!</v>
      </c>
      <c r="U281" s="3" t="e">
        <f>#REF!*D281</f>
        <v>#REF!</v>
      </c>
      <c r="V281" s="3">
        <f t="shared" si="265"/>
        <v>48</v>
      </c>
      <c r="W281" s="37" t="e">
        <f t="shared" si="266"/>
        <v>#REF!</v>
      </c>
      <c r="X281" s="60" t="e">
        <f>#REF!</f>
        <v>#REF!</v>
      </c>
      <c r="Y281" s="37" t="e">
        <f t="shared" si="267"/>
        <v>#REF!</v>
      </c>
      <c r="Z281" s="16" t="e">
        <f t="shared" si="268"/>
        <v>#REF!</v>
      </c>
      <c r="AA281" s="36" t="e">
        <f t="shared" si="269"/>
        <v>#REF!</v>
      </c>
      <c r="AC281" s="16" t="e">
        <f t="shared" si="270"/>
        <v>#REF!</v>
      </c>
      <c r="AD281" s="3" t="e">
        <f t="shared" si="271"/>
        <v>#REF!</v>
      </c>
      <c r="AE281" s="97" t="e">
        <f t="shared" si="271"/>
        <v>#REF!</v>
      </c>
      <c r="AF281" s="97" t="e">
        <f t="shared" si="272"/>
        <v>#REF!</v>
      </c>
      <c r="AG281" s="3" t="e">
        <f t="shared" si="273"/>
        <v>#REF!</v>
      </c>
      <c r="AH281" s="16" t="e">
        <f t="shared" si="274"/>
        <v>#REF!</v>
      </c>
      <c r="AI281" s="16">
        <f t="shared" si="275"/>
        <v>800</v>
      </c>
      <c r="AK281" s="3">
        <f t="shared" si="276"/>
        <v>560</v>
      </c>
      <c r="AL281" s="19">
        <f t="shared" si="277"/>
        <v>560</v>
      </c>
    </row>
    <row r="282" spans="1:47" ht="13.5" hidden="1" outlineLevel="1" x14ac:dyDescent="0.15">
      <c r="A282" s="26">
        <v>7007</v>
      </c>
      <c r="B282" s="20" t="s">
        <v>50</v>
      </c>
      <c r="C282" s="16">
        <v>530</v>
      </c>
      <c r="D282" s="3">
        <v>20</v>
      </c>
      <c r="E282" s="3"/>
      <c r="F282" s="102"/>
      <c r="G282" s="104">
        <v>106</v>
      </c>
      <c r="H282" s="104" t="s">
        <v>557</v>
      </c>
      <c r="I282" s="21">
        <f t="shared" si="259"/>
        <v>17940</v>
      </c>
      <c r="J282" s="3">
        <v>0</v>
      </c>
      <c r="K282" s="15"/>
      <c r="L282" s="15">
        <v>0.5</v>
      </c>
      <c r="M282" s="58"/>
      <c r="N282" s="58">
        <v>0.03</v>
      </c>
      <c r="O282" s="92">
        <f t="shared" si="260"/>
        <v>0</v>
      </c>
      <c r="P282" s="92" t="e">
        <f t="shared" si="261"/>
        <v>#REF!</v>
      </c>
      <c r="Q282" s="92" t="e">
        <f t="shared" si="262"/>
        <v>#REF!</v>
      </c>
      <c r="R282" s="92">
        <f t="shared" si="263"/>
        <v>0</v>
      </c>
      <c r="S282" s="92" t="e">
        <f t="shared" si="264"/>
        <v>#REF!</v>
      </c>
      <c r="T282" s="3" t="e">
        <f>#REF!</f>
        <v>#REF!</v>
      </c>
      <c r="U282" s="3" t="e">
        <f>#REF!*D282</f>
        <v>#REF!</v>
      </c>
      <c r="V282" s="3">
        <f t="shared" si="265"/>
        <v>31.799999999999997</v>
      </c>
      <c r="W282" s="37" t="e">
        <f t="shared" si="266"/>
        <v>#REF!</v>
      </c>
      <c r="X282" s="60" t="e">
        <f>#REF!</f>
        <v>#REF!</v>
      </c>
      <c r="Y282" s="37" t="e">
        <f t="shared" si="267"/>
        <v>#REF!</v>
      </c>
      <c r="Z282" s="16" t="e">
        <f t="shared" si="268"/>
        <v>#REF!</v>
      </c>
      <c r="AA282" s="36" t="e">
        <f t="shared" si="269"/>
        <v>#REF!</v>
      </c>
      <c r="AC282" s="16" t="e">
        <f t="shared" si="270"/>
        <v>#REF!</v>
      </c>
      <c r="AD282" s="3" t="e">
        <f t="shared" si="271"/>
        <v>#REF!</v>
      </c>
      <c r="AE282" s="97" t="e">
        <f t="shared" si="271"/>
        <v>#REF!</v>
      </c>
      <c r="AF282" s="97" t="e">
        <f t="shared" si="272"/>
        <v>#REF!</v>
      </c>
      <c r="AG282" s="3" t="e">
        <f t="shared" si="273"/>
        <v>#REF!</v>
      </c>
      <c r="AH282" s="16" t="e">
        <f t="shared" si="274"/>
        <v>#REF!</v>
      </c>
      <c r="AI282" s="16">
        <f t="shared" si="275"/>
        <v>530</v>
      </c>
      <c r="AK282" s="3">
        <f t="shared" si="276"/>
        <v>375</v>
      </c>
      <c r="AL282" s="19">
        <f t="shared" si="277"/>
        <v>371</v>
      </c>
    </row>
    <row r="283" spans="1:47" ht="25.5" hidden="1" outlineLevel="1" x14ac:dyDescent="0.15">
      <c r="A283" s="26">
        <v>7008</v>
      </c>
      <c r="B283" s="20" t="s">
        <v>243</v>
      </c>
      <c r="C283" s="16">
        <v>1860</v>
      </c>
      <c r="D283" s="3">
        <v>15</v>
      </c>
      <c r="E283" s="3"/>
      <c r="F283" s="102"/>
      <c r="G283" s="104">
        <v>106</v>
      </c>
      <c r="H283" s="104" t="s">
        <v>557</v>
      </c>
      <c r="I283" s="21">
        <f t="shared" si="259"/>
        <v>17940</v>
      </c>
      <c r="J283" s="3">
        <v>0</v>
      </c>
      <c r="K283" s="15"/>
      <c r="L283" s="15">
        <v>0.5</v>
      </c>
      <c r="M283" s="58"/>
      <c r="N283" s="58">
        <v>0.03</v>
      </c>
      <c r="O283" s="92">
        <f t="shared" si="260"/>
        <v>0</v>
      </c>
      <c r="P283" s="92" t="e">
        <f t="shared" si="261"/>
        <v>#REF!</v>
      </c>
      <c r="Q283" s="92" t="e">
        <f t="shared" si="262"/>
        <v>#REF!</v>
      </c>
      <c r="R283" s="92">
        <f t="shared" si="263"/>
        <v>0</v>
      </c>
      <c r="S283" s="92" t="e">
        <f t="shared" si="264"/>
        <v>#REF!</v>
      </c>
      <c r="T283" s="3" t="e">
        <f>#REF!</f>
        <v>#REF!</v>
      </c>
      <c r="U283" s="3" t="e">
        <f>#REF!*D283</f>
        <v>#REF!</v>
      </c>
      <c r="V283" s="3">
        <f t="shared" si="265"/>
        <v>111.6</v>
      </c>
      <c r="W283" s="37" t="e">
        <f t="shared" si="266"/>
        <v>#REF!</v>
      </c>
      <c r="X283" s="60" t="e">
        <f>#REF!</f>
        <v>#REF!</v>
      </c>
      <c r="Y283" s="37" t="e">
        <f t="shared" si="267"/>
        <v>#REF!</v>
      </c>
      <c r="Z283" s="16" t="e">
        <f t="shared" si="268"/>
        <v>#REF!</v>
      </c>
      <c r="AA283" s="36" t="e">
        <f t="shared" si="269"/>
        <v>#REF!</v>
      </c>
      <c r="AC283" s="16" t="e">
        <f t="shared" si="270"/>
        <v>#REF!</v>
      </c>
      <c r="AD283" s="3" t="e">
        <f t="shared" si="271"/>
        <v>#REF!</v>
      </c>
      <c r="AE283" s="97" t="e">
        <f t="shared" si="271"/>
        <v>#REF!</v>
      </c>
      <c r="AF283" s="97" t="e">
        <f t="shared" si="272"/>
        <v>#REF!</v>
      </c>
      <c r="AG283" s="3" t="e">
        <f t="shared" si="273"/>
        <v>#REF!</v>
      </c>
      <c r="AH283" s="16" t="e">
        <f t="shared" si="274"/>
        <v>#REF!</v>
      </c>
      <c r="AI283" s="16">
        <f t="shared" si="275"/>
        <v>1860</v>
      </c>
      <c r="AK283" s="3">
        <f t="shared" si="276"/>
        <v>1305</v>
      </c>
      <c r="AL283" s="19">
        <f t="shared" si="277"/>
        <v>1302</v>
      </c>
    </row>
    <row r="284" spans="1:47" ht="25.5" hidden="1" outlineLevel="1" x14ac:dyDescent="0.15">
      <c r="A284" s="26">
        <v>7014</v>
      </c>
      <c r="B284" s="20" t="s">
        <v>367</v>
      </c>
      <c r="C284" s="16">
        <v>2070</v>
      </c>
      <c r="D284" s="3">
        <v>15</v>
      </c>
      <c r="E284" s="3"/>
      <c r="F284" s="102"/>
      <c r="G284" s="104">
        <v>106</v>
      </c>
      <c r="H284" s="104" t="s">
        <v>557</v>
      </c>
      <c r="I284" s="21">
        <f t="shared" si="259"/>
        <v>17940</v>
      </c>
      <c r="J284" s="3">
        <v>0</v>
      </c>
      <c r="K284" s="15"/>
      <c r="L284" s="15">
        <v>0.5</v>
      </c>
      <c r="M284" s="58"/>
      <c r="N284" s="58">
        <v>0.03</v>
      </c>
      <c r="O284" s="92">
        <f t="shared" si="260"/>
        <v>0</v>
      </c>
      <c r="P284" s="92" t="e">
        <f t="shared" si="261"/>
        <v>#REF!</v>
      </c>
      <c r="Q284" s="92" t="e">
        <f t="shared" si="262"/>
        <v>#REF!</v>
      </c>
      <c r="R284" s="92">
        <f t="shared" si="263"/>
        <v>0</v>
      </c>
      <c r="S284" s="92" t="e">
        <f t="shared" si="264"/>
        <v>#REF!</v>
      </c>
      <c r="T284" s="3" t="e">
        <f>#REF!</f>
        <v>#REF!</v>
      </c>
      <c r="U284" s="3" t="e">
        <f>#REF!*D284</f>
        <v>#REF!</v>
      </c>
      <c r="V284" s="3">
        <f t="shared" si="265"/>
        <v>124.19999999999999</v>
      </c>
      <c r="W284" s="37" t="e">
        <f t="shared" si="266"/>
        <v>#REF!</v>
      </c>
      <c r="X284" s="60" t="e">
        <f>#REF!</f>
        <v>#REF!</v>
      </c>
      <c r="Y284" s="37" t="e">
        <f t="shared" si="267"/>
        <v>#REF!</v>
      </c>
      <c r="Z284" s="16" t="e">
        <f t="shared" si="268"/>
        <v>#REF!</v>
      </c>
      <c r="AA284" s="36" t="e">
        <f t="shared" si="269"/>
        <v>#REF!</v>
      </c>
      <c r="AC284" s="16" t="e">
        <f t="shared" si="270"/>
        <v>#REF!</v>
      </c>
      <c r="AD284" s="3" t="e">
        <f t="shared" si="271"/>
        <v>#REF!</v>
      </c>
      <c r="AE284" s="97" t="e">
        <f t="shared" si="271"/>
        <v>#REF!</v>
      </c>
      <c r="AF284" s="97" t="e">
        <f t="shared" si="272"/>
        <v>#REF!</v>
      </c>
      <c r="AG284" s="3" t="e">
        <f t="shared" si="273"/>
        <v>#REF!</v>
      </c>
      <c r="AH284" s="16" t="e">
        <f t="shared" si="274"/>
        <v>#REF!</v>
      </c>
      <c r="AI284" s="16">
        <f t="shared" si="275"/>
        <v>2070</v>
      </c>
      <c r="AK284" s="3">
        <f t="shared" si="276"/>
        <v>1450</v>
      </c>
      <c r="AL284" s="19">
        <f t="shared" si="277"/>
        <v>1449</v>
      </c>
    </row>
    <row r="285" spans="1:47" ht="13.5" hidden="1" outlineLevel="1" x14ac:dyDescent="0.15">
      <c r="A285" s="26">
        <v>7009</v>
      </c>
      <c r="B285" s="20" t="s">
        <v>51</v>
      </c>
      <c r="C285" s="16">
        <v>890</v>
      </c>
      <c r="D285" s="3">
        <v>15</v>
      </c>
      <c r="E285" s="3"/>
      <c r="F285" s="102"/>
      <c r="G285" s="104">
        <v>106</v>
      </c>
      <c r="H285" s="104" t="s">
        <v>557</v>
      </c>
      <c r="I285" s="21">
        <f t="shared" si="259"/>
        <v>17940</v>
      </c>
      <c r="J285" s="3">
        <v>0</v>
      </c>
      <c r="K285" s="15"/>
      <c r="L285" s="15">
        <v>0.5</v>
      </c>
      <c r="M285" s="58"/>
      <c r="N285" s="58">
        <v>0.03</v>
      </c>
      <c r="O285" s="92">
        <f t="shared" si="260"/>
        <v>0</v>
      </c>
      <c r="P285" s="92" t="e">
        <f t="shared" si="261"/>
        <v>#REF!</v>
      </c>
      <c r="Q285" s="92" t="e">
        <f t="shared" si="262"/>
        <v>#REF!</v>
      </c>
      <c r="R285" s="92">
        <f t="shared" si="263"/>
        <v>0</v>
      </c>
      <c r="S285" s="92" t="e">
        <f t="shared" si="264"/>
        <v>#REF!</v>
      </c>
      <c r="T285" s="3" t="e">
        <f>#REF!</f>
        <v>#REF!</v>
      </c>
      <c r="U285" s="3" t="e">
        <f>#REF!*D285</f>
        <v>#REF!</v>
      </c>
      <c r="V285" s="3">
        <f t="shared" si="265"/>
        <v>53.4</v>
      </c>
      <c r="W285" s="37" t="e">
        <f t="shared" si="266"/>
        <v>#REF!</v>
      </c>
      <c r="X285" s="60" t="e">
        <f>#REF!</f>
        <v>#REF!</v>
      </c>
      <c r="Y285" s="37" t="e">
        <f t="shared" si="267"/>
        <v>#REF!</v>
      </c>
      <c r="Z285" s="16" t="e">
        <f t="shared" si="268"/>
        <v>#REF!</v>
      </c>
      <c r="AA285" s="36" t="e">
        <f t="shared" si="269"/>
        <v>#REF!</v>
      </c>
      <c r="AC285" s="16" t="e">
        <f t="shared" si="270"/>
        <v>#REF!</v>
      </c>
      <c r="AD285" s="3" t="e">
        <f t="shared" si="271"/>
        <v>#REF!</v>
      </c>
      <c r="AE285" s="97" t="e">
        <f t="shared" si="271"/>
        <v>#REF!</v>
      </c>
      <c r="AF285" s="97" t="e">
        <f t="shared" si="272"/>
        <v>#REF!</v>
      </c>
      <c r="AG285" s="3" t="e">
        <f t="shared" si="273"/>
        <v>#REF!</v>
      </c>
      <c r="AH285" s="16" t="e">
        <f t="shared" si="274"/>
        <v>#REF!</v>
      </c>
      <c r="AI285" s="16">
        <f t="shared" si="275"/>
        <v>890</v>
      </c>
      <c r="AK285" s="3">
        <f t="shared" si="276"/>
        <v>625</v>
      </c>
      <c r="AL285" s="19">
        <f t="shared" si="277"/>
        <v>623</v>
      </c>
    </row>
    <row r="286" spans="1:47" ht="13.5" hidden="1" outlineLevel="1" x14ac:dyDescent="0.15">
      <c r="A286" s="26">
        <v>7010</v>
      </c>
      <c r="B286" s="20" t="s">
        <v>244</v>
      </c>
      <c r="C286" s="16">
        <v>730</v>
      </c>
      <c r="D286" s="3">
        <v>30</v>
      </c>
      <c r="E286" s="3"/>
      <c r="F286" s="102"/>
      <c r="G286" s="104">
        <v>106</v>
      </c>
      <c r="H286" s="104" t="s">
        <v>558</v>
      </c>
      <c r="I286" s="21">
        <f t="shared" si="259"/>
        <v>17940</v>
      </c>
      <c r="J286" s="3"/>
      <c r="K286" s="15">
        <v>0.15</v>
      </c>
      <c r="L286" s="15">
        <v>0.4</v>
      </c>
      <c r="M286" s="58"/>
      <c r="N286" s="58">
        <v>0.03</v>
      </c>
      <c r="O286" s="92">
        <f t="shared" si="260"/>
        <v>0</v>
      </c>
      <c r="P286" s="92" t="e">
        <f t="shared" si="261"/>
        <v>#REF!</v>
      </c>
      <c r="Q286" s="92" t="e">
        <f t="shared" si="262"/>
        <v>#REF!</v>
      </c>
      <c r="R286" s="92">
        <f t="shared" si="263"/>
        <v>0</v>
      </c>
      <c r="S286" s="92" t="e">
        <f t="shared" si="264"/>
        <v>#REF!</v>
      </c>
      <c r="T286" s="3" t="e">
        <f>#REF!</f>
        <v>#REF!</v>
      </c>
      <c r="U286" s="3" t="e">
        <f>#REF!*D286</f>
        <v>#REF!</v>
      </c>
      <c r="V286" s="3">
        <f t="shared" si="265"/>
        <v>43.8</v>
      </c>
      <c r="W286" s="37" t="e">
        <f t="shared" si="266"/>
        <v>#REF!</v>
      </c>
      <c r="X286" s="60" t="e">
        <f>#REF!</f>
        <v>#REF!</v>
      </c>
      <c r="Y286" s="37" t="e">
        <f t="shared" si="267"/>
        <v>#REF!</v>
      </c>
      <c r="Z286" s="16" t="e">
        <f t="shared" si="268"/>
        <v>#REF!</v>
      </c>
      <c r="AA286" s="36" t="e">
        <f t="shared" si="269"/>
        <v>#REF!</v>
      </c>
      <c r="AC286" s="16" t="e">
        <f t="shared" si="270"/>
        <v>#REF!</v>
      </c>
      <c r="AD286" s="3" t="e">
        <f t="shared" si="271"/>
        <v>#REF!</v>
      </c>
      <c r="AE286" s="97" t="e">
        <f t="shared" si="271"/>
        <v>#REF!</v>
      </c>
      <c r="AF286" s="97" t="e">
        <f t="shared" si="272"/>
        <v>#REF!</v>
      </c>
      <c r="AG286" s="3" t="e">
        <f t="shared" si="273"/>
        <v>#REF!</v>
      </c>
      <c r="AH286" s="16" t="e">
        <f t="shared" si="274"/>
        <v>#REF!</v>
      </c>
      <c r="AI286" s="16">
        <f t="shared" si="275"/>
        <v>730</v>
      </c>
      <c r="AK286" s="3">
        <f t="shared" si="276"/>
        <v>515</v>
      </c>
      <c r="AL286" s="19">
        <f t="shared" si="277"/>
        <v>510.99999999999994</v>
      </c>
    </row>
    <row r="287" spans="1:47" ht="13.5" hidden="1" outlineLevel="1" x14ac:dyDescent="0.15">
      <c r="A287" s="26">
        <v>7011</v>
      </c>
      <c r="B287" s="20" t="s">
        <v>335</v>
      </c>
      <c r="C287" s="16">
        <v>870</v>
      </c>
      <c r="D287" s="3">
        <v>30</v>
      </c>
      <c r="E287" s="3"/>
      <c r="F287" s="102"/>
      <c r="G287" s="104">
        <v>106</v>
      </c>
      <c r="H287" s="104" t="s">
        <v>557</v>
      </c>
      <c r="I287" s="21">
        <f t="shared" si="259"/>
        <v>17940</v>
      </c>
      <c r="J287" s="3">
        <v>0</v>
      </c>
      <c r="K287" s="15"/>
      <c r="L287" s="15">
        <v>0.5</v>
      </c>
      <c r="M287" s="58"/>
      <c r="N287" s="58">
        <v>0.03</v>
      </c>
      <c r="O287" s="92">
        <f t="shared" si="260"/>
        <v>0</v>
      </c>
      <c r="P287" s="92" t="e">
        <f t="shared" si="261"/>
        <v>#REF!</v>
      </c>
      <c r="Q287" s="92" t="e">
        <f t="shared" si="262"/>
        <v>#REF!</v>
      </c>
      <c r="R287" s="92">
        <f t="shared" si="263"/>
        <v>0</v>
      </c>
      <c r="S287" s="92" t="e">
        <f t="shared" si="264"/>
        <v>#REF!</v>
      </c>
      <c r="T287" s="3" t="e">
        <f>#REF!</f>
        <v>#REF!</v>
      </c>
      <c r="U287" s="3" t="e">
        <f>#REF!*D287</f>
        <v>#REF!</v>
      </c>
      <c r="V287" s="3">
        <f t="shared" si="265"/>
        <v>52.199999999999996</v>
      </c>
      <c r="W287" s="37" t="e">
        <f t="shared" si="266"/>
        <v>#REF!</v>
      </c>
      <c r="X287" s="60" t="e">
        <f>#REF!</f>
        <v>#REF!</v>
      </c>
      <c r="Y287" s="37" t="e">
        <f t="shared" si="267"/>
        <v>#REF!</v>
      </c>
      <c r="Z287" s="16" t="e">
        <f t="shared" si="268"/>
        <v>#REF!</v>
      </c>
      <c r="AA287" s="36" t="e">
        <f t="shared" si="269"/>
        <v>#REF!</v>
      </c>
      <c r="AC287" s="16" t="e">
        <f t="shared" si="270"/>
        <v>#REF!</v>
      </c>
      <c r="AD287" s="3" t="e">
        <f t="shared" si="271"/>
        <v>#REF!</v>
      </c>
      <c r="AE287" s="97" t="e">
        <f t="shared" si="271"/>
        <v>#REF!</v>
      </c>
      <c r="AF287" s="97" t="e">
        <f t="shared" si="272"/>
        <v>#REF!</v>
      </c>
      <c r="AG287" s="3" t="e">
        <f t="shared" si="273"/>
        <v>#REF!</v>
      </c>
      <c r="AH287" s="16" t="e">
        <f t="shared" si="274"/>
        <v>#REF!</v>
      </c>
      <c r="AI287" s="16">
        <f t="shared" si="275"/>
        <v>870</v>
      </c>
      <c r="AK287" s="3">
        <f t="shared" si="276"/>
        <v>610</v>
      </c>
      <c r="AL287" s="19">
        <f t="shared" si="277"/>
        <v>609</v>
      </c>
    </row>
    <row r="288" spans="1:47" ht="25.5" hidden="1" outlineLevel="1" x14ac:dyDescent="0.15">
      <c r="A288" s="26">
        <v>7012</v>
      </c>
      <c r="B288" s="20" t="s">
        <v>336</v>
      </c>
      <c r="C288" s="16">
        <v>1270</v>
      </c>
      <c r="D288" s="3">
        <v>10</v>
      </c>
      <c r="E288" s="3"/>
      <c r="F288" s="102"/>
      <c r="G288" s="104">
        <v>106</v>
      </c>
      <c r="H288" s="104" t="s">
        <v>557</v>
      </c>
      <c r="I288" s="21">
        <f t="shared" si="259"/>
        <v>17940</v>
      </c>
      <c r="J288" s="3">
        <v>0</v>
      </c>
      <c r="K288" s="15"/>
      <c r="L288" s="15">
        <v>0.5</v>
      </c>
      <c r="M288" s="58"/>
      <c r="N288" s="58">
        <v>0.03</v>
      </c>
      <c r="O288" s="92">
        <f t="shared" si="260"/>
        <v>0</v>
      </c>
      <c r="P288" s="92" t="e">
        <f t="shared" si="261"/>
        <v>#REF!</v>
      </c>
      <c r="Q288" s="92" t="e">
        <f t="shared" si="262"/>
        <v>#REF!</v>
      </c>
      <c r="R288" s="92">
        <f t="shared" si="263"/>
        <v>0</v>
      </c>
      <c r="S288" s="92" t="e">
        <f t="shared" si="264"/>
        <v>#REF!</v>
      </c>
      <c r="T288" s="3" t="e">
        <f>#REF!</f>
        <v>#REF!</v>
      </c>
      <c r="U288" s="3" t="e">
        <f>#REF!*D288</f>
        <v>#REF!</v>
      </c>
      <c r="V288" s="3">
        <f t="shared" si="265"/>
        <v>76.2</v>
      </c>
      <c r="W288" s="37" t="e">
        <f t="shared" si="266"/>
        <v>#REF!</v>
      </c>
      <c r="X288" s="60" t="e">
        <f>#REF!</f>
        <v>#REF!</v>
      </c>
      <c r="Y288" s="37" t="e">
        <f t="shared" si="267"/>
        <v>#REF!</v>
      </c>
      <c r="Z288" s="16" t="e">
        <f t="shared" si="268"/>
        <v>#REF!</v>
      </c>
      <c r="AA288" s="36" t="e">
        <f t="shared" si="269"/>
        <v>#REF!</v>
      </c>
      <c r="AC288" s="16" t="e">
        <f t="shared" si="270"/>
        <v>#REF!</v>
      </c>
      <c r="AD288" s="3" t="e">
        <f t="shared" si="271"/>
        <v>#REF!</v>
      </c>
      <c r="AE288" s="97" t="e">
        <f t="shared" si="271"/>
        <v>#REF!</v>
      </c>
      <c r="AF288" s="97" t="e">
        <f t="shared" si="272"/>
        <v>#REF!</v>
      </c>
      <c r="AG288" s="3" t="e">
        <f t="shared" si="273"/>
        <v>#REF!</v>
      </c>
      <c r="AH288" s="16" t="e">
        <f t="shared" si="274"/>
        <v>#REF!</v>
      </c>
      <c r="AI288" s="16">
        <f t="shared" si="275"/>
        <v>1270</v>
      </c>
      <c r="AK288" s="3">
        <f t="shared" si="276"/>
        <v>890</v>
      </c>
      <c r="AL288" s="19">
        <f t="shared" si="277"/>
        <v>889</v>
      </c>
    </row>
    <row r="289" spans="1:563" ht="13.5" hidden="1" outlineLevel="1" x14ac:dyDescent="0.15">
      <c r="A289" s="26">
        <v>7013</v>
      </c>
      <c r="B289" s="20" t="s">
        <v>343</v>
      </c>
      <c r="C289" s="16">
        <v>3080</v>
      </c>
      <c r="D289" s="3">
        <v>30</v>
      </c>
      <c r="E289" s="3"/>
      <c r="F289" s="103"/>
      <c r="G289" s="104">
        <v>111</v>
      </c>
      <c r="H289" s="104" t="s">
        <v>559</v>
      </c>
      <c r="I289" s="21">
        <f t="shared" si="259"/>
        <v>17940</v>
      </c>
      <c r="J289" s="3">
        <v>0</v>
      </c>
      <c r="K289" s="15">
        <v>0.15</v>
      </c>
      <c r="L289" s="15">
        <v>0.4</v>
      </c>
      <c r="M289" s="58"/>
      <c r="N289" s="58">
        <v>0.03</v>
      </c>
      <c r="O289" s="92">
        <f t="shared" si="260"/>
        <v>0</v>
      </c>
      <c r="P289" s="92" t="e">
        <f t="shared" si="261"/>
        <v>#REF!</v>
      </c>
      <c r="Q289" s="92" t="e">
        <f t="shared" si="262"/>
        <v>#REF!</v>
      </c>
      <c r="R289" s="92">
        <f t="shared" si="263"/>
        <v>0</v>
      </c>
      <c r="S289" s="92" t="e">
        <f t="shared" si="264"/>
        <v>#REF!</v>
      </c>
      <c r="T289" s="3" t="e">
        <f>#REF!</f>
        <v>#REF!</v>
      </c>
      <c r="U289" s="3" t="e">
        <f>#REF!*D289</f>
        <v>#REF!</v>
      </c>
      <c r="V289" s="3">
        <f t="shared" si="265"/>
        <v>184.79999999999998</v>
      </c>
      <c r="W289" s="37" t="e">
        <f t="shared" si="266"/>
        <v>#REF!</v>
      </c>
      <c r="X289" s="60" t="e">
        <f>#REF!</f>
        <v>#REF!</v>
      </c>
      <c r="Y289" s="37" t="e">
        <f t="shared" si="267"/>
        <v>#REF!</v>
      </c>
      <c r="Z289" s="16" t="e">
        <f t="shared" si="268"/>
        <v>#REF!</v>
      </c>
      <c r="AA289" s="36" t="e">
        <f t="shared" si="269"/>
        <v>#REF!</v>
      </c>
      <c r="AC289" s="16" t="e">
        <f t="shared" si="270"/>
        <v>#REF!</v>
      </c>
      <c r="AD289" s="3" t="e">
        <f t="shared" si="271"/>
        <v>#REF!</v>
      </c>
      <c r="AE289" s="97" t="e">
        <f t="shared" si="271"/>
        <v>#REF!</v>
      </c>
      <c r="AF289" s="97" t="e">
        <f t="shared" si="272"/>
        <v>#REF!</v>
      </c>
      <c r="AG289" s="3" t="e">
        <f t="shared" si="273"/>
        <v>#REF!</v>
      </c>
      <c r="AH289" s="16" t="e">
        <f t="shared" si="274"/>
        <v>#REF!</v>
      </c>
      <c r="AI289" s="16">
        <f t="shared" si="275"/>
        <v>3080</v>
      </c>
      <c r="AK289" s="3">
        <f t="shared" si="276"/>
        <v>2160</v>
      </c>
      <c r="AL289" s="19">
        <f t="shared" si="277"/>
        <v>2156</v>
      </c>
    </row>
    <row r="290" spans="1:563" s="17" customFormat="1" ht="13.5" hidden="1" outlineLevel="1" collapsed="1" x14ac:dyDescent="0.15">
      <c r="A290" s="27">
        <v>7016</v>
      </c>
      <c r="B290" s="22" t="s">
        <v>396</v>
      </c>
      <c r="C290" s="66">
        <v>1740</v>
      </c>
      <c r="D290" s="67">
        <v>20</v>
      </c>
      <c r="E290" s="67"/>
      <c r="F290" s="132"/>
      <c r="G290" s="143" t="s">
        <v>395</v>
      </c>
      <c r="H290" s="104" t="s">
        <v>559</v>
      </c>
      <c r="I290" s="21">
        <f t="shared" si="259"/>
        <v>17940</v>
      </c>
      <c r="J290" s="3">
        <v>0</v>
      </c>
      <c r="K290" s="15">
        <v>0.15</v>
      </c>
      <c r="L290" s="15">
        <v>0.4</v>
      </c>
      <c r="M290" s="58"/>
      <c r="N290" s="58">
        <v>0.03</v>
      </c>
      <c r="O290" s="92">
        <f t="shared" si="260"/>
        <v>0</v>
      </c>
      <c r="P290" s="92" t="e">
        <f t="shared" si="261"/>
        <v>#REF!</v>
      </c>
      <c r="Q290" s="92" t="e">
        <f t="shared" si="262"/>
        <v>#REF!</v>
      </c>
      <c r="R290" s="92">
        <f t="shared" si="263"/>
        <v>0</v>
      </c>
      <c r="S290" s="92" t="e">
        <f t="shared" si="264"/>
        <v>#REF!</v>
      </c>
      <c r="T290" s="67" t="e">
        <f>#REF!</f>
        <v>#REF!</v>
      </c>
      <c r="U290" s="3" t="e">
        <f>#REF!*D290</f>
        <v>#REF!</v>
      </c>
      <c r="V290" s="3">
        <f t="shared" si="265"/>
        <v>104.39999999999999</v>
      </c>
      <c r="W290" s="37" t="e">
        <f t="shared" si="266"/>
        <v>#REF!</v>
      </c>
      <c r="X290" s="60" t="e">
        <f>#REF!</f>
        <v>#REF!</v>
      </c>
      <c r="Y290" s="37" t="e">
        <f t="shared" si="267"/>
        <v>#REF!</v>
      </c>
      <c r="Z290" s="16" t="e">
        <f t="shared" si="268"/>
        <v>#REF!</v>
      </c>
      <c r="AA290" s="36" t="e">
        <f t="shared" si="269"/>
        <v>#REF!</v>
      </c>
      <c r="AB290" s="49"/>
      <c r="AC290" s="16" t="e">
        <f t="shared" si="270"/>
        <v>#REF!</v>
      </c>
      <c r="AD290" s="3" t="e">
        <f t="shared" si="271"/>
        <v>#REF!</v>
      </c>
      <c r="AE290" s="97" t="e">
        <f t="shared" si="271"/>
        <v>#REF!</v>
      </c>
      <c r="AF290" s="97" t="e">
        <f t="shared" si="272"/>
        <v>#REF!</v>
      </c>
      <c r="AG290" s="3" t="e">
        <f t="shared" si="273"/>
        <v>#REF!</v>
      </c>
      <c r="AH290" s="16" t="e">
        <f t="shared" si="274"/>
        <v>#REF!</v>
      </c>
      <c r="AI290" s="16">
        <f t="shared" si="275"/>
        <v>1740</v>
      </c>
      <c r="AJ290" s="196"/>
      <c r="AK290" s="3">
        <f t="shared" si="276"/>
        <v>1220</v>
      </c>
      <c r="AL290" s="19">
        <f t="shared" si="277"/>
        <v>1218</v>
      </c>
      <c r="AM290" s="19"/>
      <c r="AN290" s="19"/>
      <c r="AO290" s="196"/>
      <c r="AP290" s="196"/>
      <c r="AQ290" s="172"/>
      <c r="AR290" s="162"/>
      <c r="AS290" s="196"/>
      <c r="AT290" s="172"/>
      <c r="AU290" s="162"/>
      <c r="AV290" s="196"/>
      <c r="AW290" s="196"/>
      <c r="AX290" s="196"/>
      <c r="AY290" s="196"/>
      <c r="AZ290" s="196"/>
      <c r="BA290" s="196"/>
      <c r="BB290" s="196"/>
      <c r="BC290" s="196"/>
      <c r="BD290" s="196"/>
      <c r="BE290" s="196"/>
      <c r="BF290" s="196"/>
      <c r="BG290" s="196"/>
      <c r="BH290" s="196"/>
      <c r="BI290" s="196"/>
      <c r="BJ290" s="196"/>
      <c r="BK290" s="196"/>
      <c r="BL290" s="196"/>
      <c r="BM290" s="196"/>
      <c r="BN290" s="196"/>
      <c r="BO290" s="196"/>
      <c r="BP290" s="196"/>
      <c r="BQ290" s="196"/>
      <c r="BR290" s="196"/>
      <c r="BS290" s="196"/>
      <c r="BT290" s="196"/>
      <c r="BU290" s="196"/>
      <c r="BV290" s="196"/>
      <c r="BW290" s="196"/>
      <c r="BX290" s="196"/>
      <c r="BY290" s="196"/>
      <c r="BZ290" s="196"/>
      <c r="CA290" s="196"/>
      <c r="CB290" s="196"/>
      <c r="CC290" s="196"/>
      <c r="CD290" s="196"/>
      <c r="CE290" s="196"/>
      <c r="CF290" s="196"/>
      <c r="CG290" s="196"/>
      <c r="CH290" s="196"/>
      <c r="CI290" s="196"/>
      <c r="CJ290" s="196"/>
      <c r="CK290" s="196"/>
      <c r="CL290" s="196"/>
      <c r="CM290" s="196"/>
      <c r="CN290" s="196"/>
      <c r="CO290" s="196"/>
      <c r="CP290" s="196"/>
      <c r="CQ290" s="196"/>
      <c r="CR290" s="196"/>
      <c r="CS290" s="196"/>
      <c r="CT290" s="196"/>
      <c r="CU290" s="196"/>
      <c r="CV290" s="196"/>
      <c r="CW290" s="196"/>
      <c r="CX290" s="196"/>
      <c r="CY290" s="196"/>
      <c r="CZ290" s="196"/>
      <c r="DA290" s="196"/>
      <c r="DB290" s="196"/>
      <c r="DC290" s="196"/>
      <c r="DD290" s="196"/>
      <c r="DE290" s="196"/>
      <c r="DF290" s="196"/>
      <c r="DG290" s="196"/>
      <c r="DH290" s="196"/>
      <c r="DI290" s="196"/>
      <c r="DJ290" s="196"/>
      <c r="DK290" s="196"/>
      <c r="DL290" s="196"/>
      <c r="DM290" s="196"/>
      <c r="DN290" s="196"/>
      <c r="DO290" s="196"/>
      <c r="DP290" s="196"/>
      <c r="DQ290" s="196"/>
      <c r="DR290" s="196"/>
      <c r="DS290" s="196"/>
      <c r="DT290" s="196"/>
      <c r="DU290" s="196"/>
      <c r="DV290" s="196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  <c r="LA290" s="196"/>
      <c r="LB290" s="196"/>
      <c r="LC290" s="196"/>
      <c r="LD290" s="196"/>
      <c r="LE290" s="196"/>
      <c r="LF290" s="196"/>
      <c r="LG290" s="196"/>
      <c r="LH290" s="196"/>
      <c r="LI290" s="196"/>
      <c r="LJ290" s="196"/>
      <c r="LK290" s="196"/>
      <c r="LL290" s="196"/>
      <c r="LM290" s="196"/>
      <c r="LN290" s="196"/>
      <c r="LO290" s="196"/>
      <c r="LP290" s="196"/>
      <c r="LQ290" s="196"/>
      <c r="LR290" s="196"/>
      <c r="LS290" s="196"/>
      <c r="LT290" s="196"/>
      <c r="LU290" s="196"/>
      <c r="LV290" s="196"/>
      <c r="LW290" s="196"/>
      <c r="LX290" s="196"/>
      <c r="LY290" s="196"/>
      <c r="LZ290" s="196"/>
      <c r="MA290" s="196"/>
      <c r="MB290" s="196"/>
      <c r="MC290" s="196"/>
      <c r="MD290" s="196"/>
      <c r="ME290" s="196"/>
      <c r="MF290" s="196"/>
      <c r="MG290" s="196"/>
      <c r="MH290" s="196"/>
      <c r="MI290" s="196"/>
      <c r="MJ290" s="196"/>
      <c r="MK290" s="196"/>
      <c r="ML290" s="196"/>
      <c r="MM290" s="196"/>
      <c r="MN290" s="196"/>
      <c r="MO290" s="196"/>
      <c r="MP290" s="196"/>
      <c r="MQ290" s="196"/>
      <c r="MR290" s="196"/>
      <c r="MS290" s="196"/>
      <c r="MT290" s="196"/>
      <c r="MU290" s="196"/>
      <c r="MV290" s="196"/>
      <c r="MW290" s="196"/>
      <c r="MX290" s="196"/>
      <c r="MY290" s="196"/>
      <c r="MZ290" s="196"/>
      <c r="NA290" s="196"/>
      <c r="NB290" s="196"/>
      <c r="NC290" s="196"/>
      <c r="ND290" s="196"/>
      <c r="NE290" s="196"/>
      <c r="NF290" s="196"/>
      <c r="NG290" s="196"/>
      <c r="NH290" s="196"/>
      <c r="NI290" s="196"/>
      <c r="NJ290" s="196"/>
      <c r="NK290" s="196"/>
      <c r="NL290" s="196"/>
      <c r="NM290" s="196"/>
      <c r="NN290" s="196"/>
      <c r="NO290" s="196"/>
      <c r="NP290" s="196"/>
      <c r="NQ290" s="196"/>
      <c r="NR290" s="196"/>
      <c r="NS290" s="196"/>
      <c r="NT290" s="196"/>
      <c r="NU290" s="196"/>
      <c r="NV290" s="196"/>
      <c r="NW290" s="196"/>
      <c r="NX290" s="196"/>
      <c r="NY290" s="196"/>
      <c r="NZ290" s="196"/>
      <c r="OA290" s="196"/>
      <c r="OB290" s="196"/>
      <c r="OC290" s="196"/>
      <c r="OD290" s="196"/>
      <c r="OE290" s="196"/>
      <c r="OF290" s="196"/>
      <c r="OG290" s="196"/>
      <c r="OH290" s="196"/>
      <c r="OI290" s="196"/>
      <c r="OJ290" s="196"/>
      <c r="OK290" s="196"/>
      <c r="OL290" s="196"/>
      <c r="OM290" s="196"/>
      <c r="ON290" s="196"/>
      <c r="OO290" s="196"/>
      <c r="OP290" s="196"/>
      <c r="OQ290" s="196"/>
      <c r="OR290" s="196"/>
      <c r="OS290" s="196"/>
      <c r="OT290" s="196"/>
      <c r="OU290" s="196"/>
      <c r="OV290" s="196"/>
      <c r="OW290" s="196"/>
      <c r="OX290" s="196"/>
      <c r="OY290" s="196"/>
      <c r="OZ290" s="196"/>
      <c r="PA290" s="196"/>
      <c r="PB290" s="196"/>
      <c r="PC290" s="196"/>
      <c r="PD290" s="196"/>
      <c r="PE290" s="196"/>
      <c r="PF290" s="196"/>
      <c r="PG290" s="196"/>
      <c r="PH290" s="196"/>
      <c r="PI290" s="196"/>
      <c r="PJ290" s="196"/>
      <c r="PK290" s="196"/>
      <c r="PL290" s="196"/>
      <c r="PM290" s="196"/>
      <c r="PN290" s="196"/>
      <c r="PO290" s="196"/>
      <c r="PP290" s="196"/>
      <c r="PQ290" s="196"/>
      <c r="PR290" s="196"/>
      <c r="PS290" s="196"/>
      <c r="PT290" s="196"/>
      <c r="PU290" s="196"/>
      <c r="PV290" s="196"/>
      <c r="PW290" s="196"/>
      <c r="PX290" s="196"/>
      <c r="PY290" s="196"/>
      <c r="PZ290" s="196"/>
      <c r="QA290" s="196"/>
      <c r="QB290" s="196"/>
      <c r="QC290" s="196"/>
      <c r="QD290" s="196"/>
      <c r="QE290" s="196"/>
      <c r="QF290" s="196"/>
      <c r="QG290" s="196"/>
      <c r="QH290" s="196"/>
      <c r="QI290" s="196"/>
      <c r="QJ290" s="196"/>
      <c r="QK290" s="196"/>
      <c r="QL290" s="196"/>
      <c r="QM290" s="196"/>
      <c r="QN290" s="196"/>
      <c r="QO290" s="196"/>
      <c r="QP290" s="196"/>
      <c r="QQ290" s="196"/>
      <c r="QR290" s="196"/>
      <c r="QS290" s="196"/>
      <c r="QT290" s="196"/>
      <c r="QU290" s="196"/>
      <c r="QV290" s="196"/>
      <c r="QW290" s="196"/>
      <c r="QX290" s="196"/>
      <c r="QY290" s="196"/>
      <c r="QZ290" s="196"/>
      <c r="RA290" s="196"/>
      <c r="RB290" s="196"/>
      <c r="RC290" s="196"/>
      <c r="RD290" s="196"/>
      <c r="RE290" s="196"/>
      <c r="RF290" s="196"/>
      <c r="RG290" s="196"/>
      <c r="RH290" s="196"/>
      <c r="RI290" s="196"/>
      <c r="RJ290" s="196"/>
      <c r="RK290" s="196"/>
      <c r="RL290" s="196"/>
      <c r="RM290" s="196"/>
      <c r="RN290" s="196"/>
      <c r="RO290" s="196"/>
      <c r="RP290" s="196"/>
      <c r="RQ290" s="196"/>
      <c r="RR290" s="196"/>
      <c r="RS290" s="196"/>
      <c r="RT290" s="196"/>
      <c r="RU290" s="196"/>
      <c r="RV290" s="196"/>
      <c r="RW290" s="196"/>
      <c r="RX290" s="196"/>
      <c r="RY290" s="196"/>
      <c r="RZ290" s="196"/>
      <c r="SA290" s="196"/>
      <c r="SB290" s="196"/>
      <c r="SC290" s="196"/>
      <c r="SD290" s="196"/>
      <c r="SE290" s="196"/>
      <c r="SF290" s="196"/>
      <c r="SG290" s="196"/>
      <c r="SH290" s="196"/>
      <c r="SI290" s="196"/>
      <c r="SJ290" s="196"/>
      <c r="SK290" s="196"/>
      <c r="SL290" s="196"/>
      <c r="SM290" s="196"/>
      <c r="SN290" s="196"/>
      <c r="SO290" s="196"/>
      <c r="SP290" s="196"/>
      <c r="SQ290" s="196"/>
      <c r="SR290" s="196"/>
      <c r="SS290" s="196"/>
      <c r="ST290" s="196"/>
      <c r="SU290" s="196"/>
      <c r="SV290" s="196"/>
      <c r="SW290" s="196"/>
      <c r="SX290" s="196"/>
      <c r="SY290" s="196"/>
      <c r="SZ290" s="196"/>
      <c r="TA290" s="196"/>
      <c r="TB290" s="196"/>
      <c r="TC290" s="196"/>
      <c r="TD290" s="196"/>
      <c r="TE290" s="196"/>
      <c r="TF290" s="196"/>
      <c r="TG290" s="196"/>
      <c r="TH290" s="196"/>
      <c r="TI290" s="196"/>
      <c r="TJ290" s="196"/>
      <c r="TK290" s="196"/>
      <c r="TL290" s="196"/>
      <c r="TM290" s="196"/>
      <c r="TN290" s="196"/>
      <c r="TO290" s="196"/>
      <c r="TP290" s="196"/>
      <c r="TQ290" s="196"/>
      <c r="TR290" s="196"/>
      <c r="TS290" s="196"/>
      <c r="TT290" s="196"/>
      <c r="TU290" s="196"/>
      <c r="TV290" s="196"/>
      <c r="TW290" s="196"/>
      <c r="TX290" s="196"/>
      <c r="TY290" s="196"/>
      <c r="TZ290" s="196"/>
      <c r="UA290" s="196"/>
      <c r="UB290" s="196"/>
      <c r="UC290" s="196"/>
      <c r="UD290" s="196"/>
      <c r="UE290" s="196"/>
      <c r="UF290" s="196"/>
      <c r="UG290" s="196"/>
      <c r="UH290" s="196"/>
      <c r="UI290" s="196"/>
      <c r="UJ290" s="196"/>
      <c r="UK290" s="196"/>
      <c r="UL290" s="196"/>
      <c r="UM290" s="196"/>
      <c r="UN290" s="196"/>
      <c r="UO290" s="196"/>
      <c r="UP290" s="196"/>
      <c r="UQ290" s="196"/>
    </row>
    <row r="291" spans="1:563" ht="13.5" hidden="1" outlineLevel="1" x14ac:dyDescent="0.15">
      <c r="A291" s="26">
        <v>7015</v>
      </c>
      <c r="B291" s="20" t="s">
        <v>389</v>
      </c>
      <c r="C291" s="16">
        <v>6500</v>
      </c>
      <c r="D291" s="3">
        <v>30</v>
      </c>
      <c r="E291" s="3"/>
      <c r="F291" s="103"/>
      <c r="G291" s="104" t="s">
        <v>485</v>
      </c>
      <c r="H291" s="104" t="s">
        <v>652</v>
      </c>
      <c r="I291" s="21">
        <f t="shared" si="259"/>
        <v>17940</v>
      </c>
      <c r="J291" s="3">
        <v>0</v>
      </c>
      <c r="K291" s="15">
        <v>0.15</v>
      </c>
      <c r="L291" s="15">
        <v>0.4</v>
      </c>
      <c r="M291" s="58"/>
      <c r="N291" s="58">
        <v>0.03</v>
      </c>
      <c r="O291" s="92">
        <f t="shared" si="260"/>
        <v>0</v>
      </c>
      <c r="P291" s="92" t="e">
        <f t="shared" si="261"/>
        <v>#REF!</v>
      </c>
      <c r="Q291" s="92" t="e">
        <f t="shared" si="262"/>
        <v>#REF!</v>
      </c>
      <c r="R291" s="92">
        <f t="shared" si="263"/>
        <v>0</v>
      </c>
      <c r="S291" s="92" t="e">
        <f t="shared" si="264"/>
        <v>#REF!</v>
      </c>
      <c r="T291" s="3" t="e">
        <f>#REF!</f>
        <v>#REF!</v>
      </c>
      <c r="U291" s="3" t="e">
        <f>#REF!*D291</f>
        <v>#REF!</v>
      </c>
      <c r="V291" s="3">
        <f t="shared" si="265"/>
        <v>390</v>
      </c>
      <c r="W291" s="37" t="e">
        <f t="shared" si="266"/>
        <v>#REF!</v>
      </c>
      <c r="X291" s="60" t="e">
        <f>#REF!</f>
        <v>#REF!</v>
      </c>
      <c r="Y291" s="37" t="e">
        <f t="shared" si="267"/>
        <v>#REF!</v>
      </c>
      <c r="Z291" s="16" t="e">
        <f t="shared" si="268"/>
        <v>#REF!</v>
      </c>
      <c r="AA291" s="36" t="e">
        <f t="shared" si="269"/>
        <v>#REF!</v>
      </c>
      <c r="AC291" s="16" t="e">
        <f t="shared" si="270"/>
        <v>#REF!</v>
      </c>
      <c r="AD291" s="3" t="e">
        <f t="shared" si="271"/>
        <v>#REF!</v>
      </c>
      <c r="AE291" s="97" t="e">
        <f t="shared" si="271"/>
        <v>#REF!</v>
      </c>
      <c r="AF291" s="97" t="e">
        <f t="shared" si="272"/>
        <v>#REF!</v>
      </c>
      <c r="AG291" s="3" t="e">
        <f t="shared" si="273"/>
        <v>#REF!</v>
      </c>
      <c r="AH291" s="16" t="e">
        <f t="shared" si="274"/>
        <v>#REF!</v>
      </c>
      <c r="AI291" s="16">
        <f t="shared" si="275"/>
        <v>6500</v>
      </c>
      <c r="AK291" s="3">
        <f t="shared" si="276"/>
        <v>4550</v>
      </c>
      <c r="AL291" s="19">
        <f t="shared" si="277"/>
        <v>4550</v>
      </c>
    </row>
    <row r="292" spans="1:563" ht="13.5" hidden="1" outlineLevel="1" x14ac:dyDescent="0.15">
      <c r="A292" s="26">
        <v>7017</v>
      </c>
      <c r="B292" s="20" t="s">
        <v>499</v>
      </c>
      <c r="C292" s="16">
        <v>1650</v>
      </c>
      <c r="D292" s="3">
        <v>20</v>
      </c>
      <c r="E292" s="3">
        <v>15</v>
      </c>
      <c r="F292" s="103" t="s">
        <v>502</v>
      </c>
      <c r="G292" s="104" t="s">
        <v>485</v>
      </c>
      <c r="H292" s="104" t="s">
        <v>501</v>
      </c>
      <c r="I292" s="21">
        <f t="shared" si="259"/>
        <v>17940</v>
      </c>
      <c r="J292" s="3">
        <v>18000</v>
      </c>
      <c r="K292" s="15"/>
      <c r="L292" s="15">
        <v>0.2</v>
      </c>
      <c r="M292" s="58"/>
      <c r="N292" s="58">
        <v>0.03</v>
      </c>
      <c r="O292" s="92">
        <f t="shared" si="260"/>
        <v>20.066889632107024</v>
      </c>
      <c r="P292" s="92" t="e">
        <f t="shared" si="261"/>
        <v>#REF!</v>
      </c>
      <c r="Q292" s="92" t="e">
        <f t="shared" si="262"/>
        <v>#REF!</v>
      </c>
      <c r="R292" s="92">
        <f t="shared" si="263"/>
        <v>0</v>
      </c>
      <c r="S292" s="92" t="e">
        <f t="shared" si="264"/>
        <v>#REF!</v>
      </c>
      <c r="T292" s="3" t="e">
        <f>#REF!</f>
        <v>#REF!</v>
      </c>
      <c r="U292" s="3" t="e">
        <f>#REF!*D292</f>
        <v>#REF!</v>
      </c>
      <c r="V292" s="3">
        <f t="shared" si="265"/>
        <v>99</v>
      </c>
      <c r="W292" s="37" t="e">
        <f t="shared" si="266"/>
        <v>#REF!</v>
      </c>
      <c r="X292" s="60" t="e">
        <f>#REF!</f>
        <v>#REF!</v>
      </c>
      <c r="Y292" s="37" t="e">
        <f t="shared" ref="Y292:Y301" si="278">O292*X292</f>
        <v>#REF!</v>
      </c>
      <c r="Z292" s="16" t="e">
        <f t="shared" si="268"/>
        <v>#REF!</v>
      </c>
      <c r="AA292" s="36" t="e">
        <f t="shared" si="269"/>
        <v>#REF!</v>
      </c>
      <c r="AC292" s="16" t="e">
        <f t="shared" si="270"/>
        <v>#REF!</v>
      </c>
      <c r="AD292" s="3" t="e">
        <f t="shared" si="271"/>
        <v>#REF!</v>
      </c>
      <c r="AE292" s="97" t="e">
        <f t="shared" si="271"/>
        <v>#REF!</v>
      </c>
      <c r="AF292" s="97" t="e">
        <f t="shared" si="272"/>
        <v>#REF!</v>
      </c>
      <c r="AG292" s="3" t="e">
        <f t="shared" si="273"/>
        <v>#REF!</v>
      </c>
      <c r="AH292" s="16" t="e">
        <f t="shared" si="274"/>
        <v>#REF!</v>
      </c>
      <c r="AI292" s="16">
        <f t="shared" si="275"/>
        <v>1650</v>
      </c>
      <c r="AK292" s="3">
        <f t="shared" si="276"/>
        <v>1155</v>
      </c>
      <c r="AL292" s="19">
        <f t="shared" si="277"/>
        <v>1155</v>
      </c>
    </row>
    <row r="293" spans="1:563" ht="13.5" hidden="1" outlineLevel="1" x14ac:dyDescent="0.15">
      <c r="A293" s="26">
        <v>7018</v>
      </c>
      <c r="B293" s="20" t="s">
        <v>500</v>
      </c>
      <c r="C293" s="16">
        <v>1100</v>
      </c>
      <c r="D293" s="3">
        <v>15</v>
      </c>
      <c r="E293" s="3">
        <v>15</v>
      </c>
      <c r="F293" s="103" t="s">
        <v>503</v>
      </c>
      <c r="G293" s="104" t="s">
        <v>485</v>
      </c>
      <c r="H293" s="104" t="s">
        <v>501</v>
      </c>
      <c r="I293" s="21">
        <f t="shared" si="259"/>
        <v>17940</v>
      </c>
      <c r="J293" s="3">
        <v>18000</v>
      </c>
      <c r="K293" s="15"/>
      <c r="L293" s="15">
        <v>0.2</v>
      </c>
      <c r="M293" s="58"/>
      <c r="N293" s="58">
        <v>0.03</v>
      </c>
      <c r="O293" s="92">
        <f t="shared" si="260"/>
        <v>15.050167224080267</v>
      </c>
      <c r="P293" s="92" t="e">
        <f t="shared" si="261"/>
        <v>#REF!</v>
      </c>
      <c r="Q293" s="92" t="e">
        <f t="shared" si="262"/>
        <v>#REF!</v>
      </c>
      <c r="R293" s="92">
        <f t="shared" si="263"/>
        <v>0</v>
      </c>
      <c r="S293" s="92" t="e">
        <f t="shared" si="264"/>
        <v>#REF!</v>
      </c>
      <c r="T293" s="3" t="e">
        <f>#REF!</f>
        <v>#REF!</v>
      </c>
      <c r="U293" s="3" t="e">
        <f>#REF!*D293</f>
        <v>#REF!</v>
      </c>
      <c r="V293" s="3">
        <f t="shared" si="265"/>
        <v>66</v>
      </c>
      <c r="W293" s="37" t="e">
        <f t="shared" si="266"/>
        <v>#REF!</v>
      </c>
      <c r="X293" s="60" t="e">
        <f>#REF!</f>
        <v>#REF!</v>
      </c>
      <c r="Y293" s="37" t="e">
        <f t="shared" si="278"/>
        <v>#REF!</v>
      </c>
      <c r="Z293" s="16" t="e">
        <f t="shared" si="268"/>
        <v>#REF!</v>
      </c>
      <c r="AA293" s="36" t="e">
        <f t="shared" si="269"/>
        <v>#REF!</v>
      </c>
      <c r="AC293" s="16" t="e">
        <f t="shared" si="270"/>
        <v>#REF!</v>
      </c>
      <c r="AD293" s="3" t="e">
        <f t="shared" si="271"/>
        <v>#REF!</v>
      </c>
      <c r="AE293" s="97" t="e">
        <f t="shared" si="271"/>
        <v>#REF!</v>
      </c>
      <c r="AF293" s="97" t="e">
        <f t="shared" si="272"/>
        <v>#REF!</v>
      </c>
      <c r="AG293" s="3" t="e">
        <f t="shared" si="273"/>
        <v>#REF!</v>
      </c>
      <c r="AH293" s="16" t="e">
        <f t="shared" si="274"/>
        <v>#REF!</v>
      </c>
      <c r="AI293" s="16">
        <f t="shared" si="275"/>
        <v>1100</v>
      </c>
      <c r="AK293" s="3">
        <f t="shared" si="276"/>
        <v>770</v>
      </c>
      <c r="AL293" s="19">
        <f t="shared" si="277"/>
        <v>770</v>
      </c>
    </row>
    <row r="294" spans="1:563" ht="25.5" hidden="1" outlineLevel="1" x14ac:dyDescent="0.15">
      <c r="A294" s="26">
        <v>7021</v>
      </c>
      <c r="B294" s="20" t="s">
        <v>507</v>
      </c>
      <c r="C294" s="16">
        <v>7590</v>
      </c>
      <c r="D294" s="3">
        <v>10</v>
      </c>
      <c r="E294" s="3"/>
      <c r="F294" s="102"/>
      <c r="G294" s="104">
        <v>106</v>
      </c>
      <c r="H294" s="104" t="s">
        <v>287</v>
      </c>
      <c r="I294" s="21">
        <f t="shared" si="259"/>
        <v>17940</v>
      </c>
      <c r="J294" s="3">
        <v>0</v>
      </c>
      <c r="K294" s="15"/>
      <c r="L294" s="15">
        <v>0.35</v>
      </c>
      <c r="M294" s="58"/>
      <c r="N294" s="58">
        <v>0.03</v>
      </c>
      <c r="O294" s="92">
        <f t="shared" si="260"/>
        <v>0</v>
      </c>
      <c r="P294" s="92" t="e">
        <f t="shared" si="261"/>
        <v>#REF!</v>
      </c>
      <c r="Q294" s="92" t="e">
        <f t="shared" si="262"/>
        <v>#REF!</v>
      </c>
      <c r="R294" s="92">
        <f t="shared" si="263"/>
        <v>0</v>
      </c>
      <c r="S294" s="92" t="e">
        <f t="shared" si="264"/>
        <v>#REF!</v>
      </c>
      <c r="T294" s="3" t="e">
        <f>#REF!</f>
        <v>#REF!</v>
      </c>
      <c r="U294" s="3" t="e">
        <f>#REF!*D294</f>
        <v>#REF!</v>
      </c>
      <c r="V294" s="3">
        <f t="shared" si="265"/>
        <v>455.4</v>
      </c>
      <c r="W294" s="37" t="e">
        <f t="shared" si="266"/>
        <v>#REF!</v>
      </c>
      <c r="X294" s="60" t="e">
        <f>#REF!</f>
        <v>#REF!</v>
      </c>
      <c r="Y294" s="37" t="e">
        <f t="shared" ref="Y294:Y297" si="279">21000/I294*D294*X294</f>
        <v>#REF!</v>
      </c>
      <c r="Z294" s="16" t="e">
        <f t="shared" si="268"/>
        <v>#REF!</v>
      </c>
      <c r="AA294" s="36" t="e">
        <f t="shared" si="269"/>
        <v>#REF!</v>
      </c>
      <c r="AC294" s="16" t="e">
        <f t="shared" si="270"/>
        <v>#REF!</v>
      </c>
      <c r="AD294" s="3" t="e">
        <f t="shared" si="271"/>
        <v>#REF!</v>
      </c>
      <c r="AE294" s="97" t="e">
        <f t="shared" si="271"/>
        <v>#REF!</v>
      </c>
      <c r="AF294" s="97" t="e">
        <f t="shared" si="272"/>
        <v>#REF!</v>
      </c>
      <c r="AG294" s="3" t="e">
        <f t="shared" si="273"/>
        <v>#REF!</v>
      </c>
      <c r="AH294" s="16" t="e">
        <f t="shared" si="274"/>
        <v>#REF!</v>
      </c>
      <c r="AI294" s="16">
        <f t="shared" si="275"/>
        <v>7590</v>
      </c>
      <c r="AK294" s="3">
        <f t="shared" si="276"/>
        <v>5315</v>
      </c>
      <c r="AL294" s="19">
        <f t="shared" si="277"/>
        <v>5313</v>
      </c>
    </row>
    <row r="295" spans="1:563" ht="13.5" hidden="1" outlineLevel="1" x14ac:dyDescent="0.15">
      <c r="A295" s="26">
        <v>7022</v>
      </c>
      <c r="B295" s="20" t="s">
        <v>508</v>
      </c>
      <c r="C295" s="16">
        <v>7430</v>
      </c>
      <c r="D295" s="3">
        <v>10</v>
      </c>
      <c r="E295" s="3"/>
      <c r="F295" s="102"/>
      <c r="G295" s="104">
        <v>106</v>
      </c>
      <c r="H295" s="104" t="s">
        <v>287</v>
      </c>
      <c r="I295" s="21">
        <f t="shared" si="259"/>
        <v>17940</v>
      </c>
      <c r="J295" s="3">
        <v>0</v>
      </c>
      <c r="K295" s="15"/>
      <c r="L295" s="15">
        <v>0.35</v>
      </c>
      <c r="M295" s="58"/>
      <c r="N295" s="58">
        <v>0.03</v>
      </c>
      <c r="O295" s="92">
        <f t="shared" si="260"/>
        <v>0</v>
      </c>
      <c r="P295" s="92" t="e">
        <f t="shared" si="261"/>
        <v>#REF!</v>
      </c>
      <c r="Q295" s="92" t="e">
        <f t="shared" si="262"/>
        <v>#REF!</v>
      </c>
      <c r="R295" s="92">
        <f t="shared" si="263"/>
        <v>0</v>
      </c>
      <c r="S295" s="92" t="e">
        <f t="shared" si="264"/>
        <v>#REF!</v>
      </c>
      <c r="T295" s="3" t="e">
        <f>#REF!</f>
        <v>#REF!</v>
      </c>
      <c r="U295" s="3" t="e">
        <f>#REF!*D295</f>
        <v>#REF!</v>
      </c>
      <c r="V295" s="3">
        <f t="shared" si="265"/>
        <v>445.8</v>
      </c>
      <c r="W295" s="37" t="e">
        <f t="shared" si="266"/>
        <v>#REF!</v>
      </c>
      <c r="X295" s="60" t="e">
        <f>#REF!</f>
        <v>#REF!</v>
      </c>
      <c r="Y295" s="37" t="e">
        <f t="shared" si="279"/>
        <v>#REF!</v>
      </c>
      <c r="Z295" s="16" t="e">
        <f t="shared" si="268"/>
        <v>#REF!</v>
      </c>
      <c r="AA295" s="36" t="e">
        <f t="shared" si="269"/>
        <v>#REF!</v>
      </c>
      <c r="AC295" s="16" t="e">
        <f t="shared" si="270"/>
        <v>#REF!</v>
      </c>
      <c r="AD295" s="3" t="e">
        <f t="shared" si="271"/>
        <v>#REF!</v>
      </c>
      <c r="AE295" s="97" t="e">
        <f t="shared" si="271"/>
        <v>#REF!</v>
      </c>
      <c r="AF295" s="97" t="e">
        <f t="shared" si="272"/>
        <v>#REF!</v>
      </c>
      <c r="AG295" s="3" t="e">
        <f t="shared" si="273"/>
        <v>#REF!</v>
      </c>
      <c r="AH295" s="16" t="e">
        <f t="shared" si="274"/>
        <v>#REF!</v>
      </c>
      <c r="AI295" s="16">
        <f t="shared" si="275"/>
        <v>7430</v>
      </c>
      <c r="AK295" s="3">
        <f t="shared" si="276"/>
        <v>5205</v>
      </c>
      <c r="AL295" s="19">
        <f t="shared" si="277"/>
        <v>5201</v>
      </c>
    </row>
    <row r="296" spans="1:563" ht="25.5" hidden="1" outlineLevel="1" x14ac:dyDescent="0.15">
      <c r="A296" s="26">
        <v>7019</v>
      </c>
      <c r="B296" s="20" t="s">
        <v>510</v>
      </c>
      <c r="C296" s="16">
        <v>1460</v>
      </c>
      <c r="D296" s="3">
        <v>10</v>
      </c>
      <c r="E296" s="3"/>
      <c r="F296" s="102"/>
      <c r="G296" s="104">
        <v>106</v>
      </c>
      <c r="H296" s="104" t="s">
        <v>287</v>
      </c>
      <c r="I296" s="21">
        <f t="shared" si="259"/>
        <v>17940</v>
      </c>
      <c r="J296" s="3">
        <v>0</v>
      </c>
      <c r="K296" s="15"/>
      <c r="L296" s="15">
        <v>0.35</v>
      </c>
      <c r="M296" s="58"/>
      <c r="N296" s="58">
        <v>0.03</v>
      </c>
      <c r="O296" s="92">
        <f t="shared" si="260"/>
        <v>0</v>
      </c>
      <c r="P296" s="92" t="e">
        <f t="shared" si="261"/>
        <v>#REF!</v>
      </c>
      <c r="Q296" s="92" t="e">
        <f t="shared" si="262"/>
        <v>#REF!</v>
      </c>
      <c r="R296" s="92">
        <f t="shared" si="263"/>
        <v>0</v>
      </c>
      <c r="S296" s="92" t="e">
        <f t="shared" si="264"/>
        <v>#REF!</v>
      </c>
      <c r="T296" s="3" t="e">
        <f>#REF!</f>
        <v>#REF!</v>
      </c>
      <c r="U296" s="3" t="e">
        <f>#REF!*D296</f>
        <v>#REF!</v>
      </c>
      <c r="V296" s="3">
        <f t="shared" si="265"/>
        <v>87.6</v>
      </c>
      <c r="W296" s="37" t="e">
        <f t="shared" si="266"/>
        <v>#REF!</v>
      </c>
      <c r="X296" s="60" t="e">
        <f>#REF!</f>
        <v>#REF!</v>
      </c>
      <c r="Y296" s="37" t="e">
        <f t="shared" si="279"/>
        <v>#REF!</v>
      </c>
      <c r="Z296" s="16" t="e">
        <f t="shared" si="268"/>
        <v>#REF!</v>
      </c>
      <c r="AA296" s="36" t="e">
        <f t="shared" si="269"/>
        <v>#REF!</v>
      </c>
      <c r="AC296" s="16" t="e">
        <f t="shared" si="270"/>
        <v>#REF!</v>
      </c>
      <c r="AD296" s="3" t="e">
        <f t="shared" si="271"/>
        <v>#REF!</v>
      </c>
      <c r="AE296" s="97" t="e">
        <f t="shared" si="271"/>
        <v>#REF!</v>
      </c>
      <c r="AF296" s="97" t="e">
        <f t="shared" si="272"/>
        <v>#REF!</v>
      </c>
      <c r="AG296" s="3" t="e">
        <f t="shared" si="273"/>
        <v>#REF!</v>
      </c>
      <c r="AH296" s="16" t="e">
        <f t="shared" si="274"/>
        <v>#REF!</v>
      </c>
      <c r="AI296" s="16">
        <f t="shared" si="275"/>
        <v>1460</v>
      </c>
      <c r="AK296" s="3">
        <f t="shared" si="276"/>
        <v>1025</v>
      </c>
      <c r="AL296" s="19">
        <f t="shared" si="277"/>
        <v>1021.9999999999999</v>
      </c>
    </row>
    <row r="297" spans="1:563" ht="13.5" hidden="1" outlineLevel="1" x14ac:dyDescent="0.15">
      <c r="A297" s="26">
        <v>7020</v>
      </c>
      <c r="B297" s="20" t="s">
        <v>511</v>
      </c>
      <c r="C297" s="16">
        <v>1120</v>
      </c>
      <c r="D297" s="3">
        <v>10</v>
      </c>
      <c r="E297" s="3"/>
      <c r="F297" s="102"/>
      <c r="G297" s="104">
        <v>106</v>
      </c>
      <c r="H297" s="104" t="s">
        <v>287</v>
      </c>
      <c r="I297" s="21">
        <f t="shared" si="259"/>
        <v>17940</v>
      </c>
      <c r="J297" s="3">
        <v>0</v>
      </c>
      <c r="K297" s="15"/>
      <c r="L297" s="15">
        <v>0.35</v>
      </c>
      <c r="M297" s="58"/>
      <c r="N297" s="58">
        <v>0.03</v>
      </c>
      <c r="O297" s="92">
        <f t="shared" si="260"/>
        <v>0</v>
      </c>
      <c r="P297" s="92" t="e">
        <f t="shared" si="261"/>
        <v>#REF!</v>
      </c>
      <c r="Q297" s="92" t="e">
        <f t="shared" si="262"/>
        <v>#REF!</v>
      </c>
      <c r="R297" s="92">
        <f t="shared" si="263"/>
        <v>0</v>
      </c>
      <c r="S297" s="92" t="e">
        <f t="shared" si="264"/>
        <v>#REF!</v>
      </c>
      <c r="T297" s="3" t="e">
        <f>#REF!</f>
        <v>#REF!</v>
      </c>
      <c r="U297" s="3" t="e">
        <f>#REF!*D297</f>
        <v>#REF!</v>
      </c>
      <c r="V297" s="3">
        <f t="shared" si="265"/>
        <v>67.2</v>
      </c>
      <c r="W297" s="37" t="e">
        <f t="shared" si="266"/>
        <v>#REF!</v>
      </c>
      <c r="X297" s="60" t="e">
        <f>#REF!</f>
        <v>#REF!</v>
      </c>
      <c r="Y297" s="37" t="e">
        <f t="shared" si="279"/>
        <v>#REF!</v>
      </c>
      <c r="Z297" s="16" t="e">
        <f t="shared" si="268"/>
        <v>#REF!</v>
      </c>
      <c r="AA297" s="36" t="e">
        <f t="shared" si="269"/>
        <v>#REF!</v>
      </c>
      <c r="AC297" s="16" t="e">
        <f t="shared" si="270"/>
        <v>#REF!</v>
      </c>
      <c r="AD297" s="3" t="e">
        <f t="shared" si="271"/>
        <v>#REF!</v>
      </c>
      <c r="AE297" s="97" t="e">
        <f t="shared" si="271"/>
        <v>#REF!</v>
      </c>
      <c r="AF297" s="97" t="e">
        <f t="shared" si="272"/>
        <v>#REF!</v>
      </c>
      <c r="AG297" s="3" t="e">
        <f t="shared" si="273"/>
        <v>#REF!</v>
      </c>
      <c r="AH297" s="16" t="e">
        <f t="shared" si="274"/>
        <v>#REF!</v>
      </c>
      <c r="AI297" s="16">
        <f t="shared" si="275"/>
        <v>1120</v>
      </c>
      <c r="AK297" s="3">
        <f t="shared" si="276"/>
        <v>785</v>
      </c>
      <c r="AL297" s="19">
        <f t="shared" si="277"/>
        <v>784</v>
      </c>
    </row>
    <row r="298" spans="1:563" ht="13.5" hidden="1" outlineLevel="1" x14ac:dyDescent="0.15">
      <c r="A298" s="26">
        <v>7023</v>
      </c>
      <c r="B298" s="20" t="s">
        <v>567</v>
      </c>
      <c r="C298" s="16">
        <v>1100</v>
      </c>
      <c r="D298" s="3">
        <v>40</v>
      </c>
      <c r="E298" s="3"/>
      <c r="F298" s="102"/>
      <c r="G298" s="104" t="s">
        <v>755</v>
      </c>
      <c r="H298" s="104" t="s">
        <v>568</v>
      </c>
      <c r="I298" s="21">
        <f t="shared" si="259"/>
        <v>17940</v>
      </c>
      <c r="J298" s="3">
        <v>0</v>
      </c>
      <c r="K298" s="15">
        <v>0.15</v>
      </c>
      <c r="L298" s="15">
        <v>0.4</v>
      </c>
      <c r="M298" s="58"/>
      <c r="N298" s="58">
        <v>0.03</v>
      </c>
      <c r="O298" s="92">
        <f t="shared" si="260"/>
        <v>0</v>
      </c>
      <c r="P298" s="92" t="e">
        <f t="shared" si="261"/>
        <v>#REF!</v>
      </c>
      <c r="Q298" s="92" t="e">
        <f t="shared" si="262"/>
        <v>#REF!</v>
      </c>
      <c r="R298" s="92">
        <f t="shared" si="263"/>
        <v>0</v>
      </c>
      <c r="S298" s="92" t="e">
        <f t="shared" si="264"/>
        <v>#REF!</v>
      </c>
      <c r="T298" s="3" t="e">
        <f>#REF!</f>
        <v>#REF!</v>
      </c>
      <c r="U298" s="3" t="e">
        <f>#REF!*D298</f>
        <v>#REF!</v>
      </c>
      <c r="V298" s="3">
        <f t="shared" si="265"/>
        <v>66</v>
      </c>
      <c r="W298" s="37" t="e">
        <f t="shared" si="266"/>
        <v>#REF!</v>
      </c>
      <c r="X298" s="60" t="e">
        <f>#REF!</f>
        <v>#REF!</v>
      </c>
      <c r="Y298" s="37" t="e">
        <f>21000/I298*D298*X298</f>
        <v>#REF!</v>
      </c>
      <c r="Z298" s="16" t="e">
        <f t="shared" si="268"/>
        <v>#REF!</v>
      </c>
      <c r="AA298" s="36" t="e">
        <f t="shared" si="269"/>
        <v>#REF!</v>
      </c>
      <c r="AC298" s="16" t="e">
        <f t="shared" si="270"/>
        <v>#REF!</v>
      </c>
      <c r="AD298" s="3" t="e">
        <f t="shared" si="271"/>
        <v>#REF!</v>
      </c>
      <c r="AE298" s="97" t="e">
        <f t="shared" si="271"/>
        <v>#REF!</v>
      </c>
      <c r="AF298" s="97" t="e">
        <f t="shared" si="272"/>
        <v>#REF!</v>
      </c>
      <c r="AG298" s="3" t="e">
        <f t="shared" si="273"/>
        <v>#REF!</v>
      </c>
      <c r="AH298" s="16" t="e">
        <f t="shared" si="274"/>
        <v>#REF!</v>
      </c>
      <c r="AI298" s="16">
        <f t="shared" si="275"/>
        <v>1100</v>
      </c>
      <c r="AK298" s="3">
        <f t="shared" si="276"/>
        <v>770</v>
      </c>
      <c r="AL298" s="19">
        <f t="shared" si="277"/>
        <v>770</v>
      </c>
    </row>
    <row r="299" spans="1:563" ht="25.5" hidden="1" outlineLevel="1" x14ac:dyDescent="0.15">
      <c r="A299" s="26">
        <v>7024</v>
      </c>
      <c r="B299" s="20" t="s">
        <v>577</v>
      </c>
      <c r="C299" s="16">
        <v>1110</v>
      </c>
      <c r="D299" s="3">
        <v>40</v>
      </c>
      <c r="E299" s="3"/>
      <c r="F299" s="102"/>
      <c r="G299" s="104">
        <v>106</v>
      </c>
      <c r="H299" s="104" t="s">
        <v>848</v>
      </c>
      <c r="I299" s="21">
        <f t="shared" si="259"/>
        <v>17940</v>
      </c>
      <c r="J299" s="3"/>
      <c r="L299" s="15">
        <v>0.4</v>
      </c>
      <c r="M299" s="58"/>
      <c r="N299" s="58">
        <v>0.03</v>
      </c>
      <c r="O299" s="92">
        <f t="shared" si="260"/>
        <v>0</v>
      </c>
      <c r="P299" s="92" t="e">
        <f>(C299-T299-U299)*K299</f>
        <v>#REF!</v>
      </c>
      <c r="Q299" s="92" t="e">
        <f>(C299-T299-U299)*L299</f>
        <v>#REF!</v>
      </c>
      <c r="R299" s="92">
        <f t="shared" si="263"/>
        <v>0</v>
      </c>
      <c r="S299" s="92" t="e">
        <f t="shared" si="264"/>
        <v>#REF!</v>
      </c>
      <c r="T299" s="3" t="e">
        <f>#REF!</f>
        <v>#REF!</v>
      </c>
      <c r="U299" s="3" t="e">
        <f>#REF!*D299</f>
        <v>#REF!</v>
      </c>
      <c r="V299" s="3">
        <f t="shared" si="265"/>
        <v>66.599999999999994</v>
      </c>
      <c r="W299" s="37" t="e">
        <f t="shared" si="266"/>
        <v>#REF!</v>
      </c>
      <c r="X299" s="60" t="e">
        <f>#REF!</f>
        <v>#REF!</v>
      </c>
      <c r="Y299" s="37" t="e">
        <f t="shared" si="278"/>
        <v>#REF!</v>
      </c>
      <c r="Z299" s="16" t="e">
        <f t="shared" si="268"/>
        <v>#REF!</v>
      </c>
      <c r="AA299" s="36" t="e">
        <f t="shared" si="269"/>
        <v>#REF!</v>
      </c>
      <c r="AC299" s="16" t="e">
        <f t="shared" si="270"/>
        <v>#REF!</v>
      </c>
      <c r="AD299" s="3" t="e">
        <f t="shared" si="271"/>
        <v>#REF!</v>
      </c>
      <c r="AE299" s="97" t="e">
        <f t="shared" si="271"/>
        <v>#REF!</v>
      </c>
      <c r="AF299" s="97" t="e">
        <f t="shared" si="272"/>
        <v>#REF!</v>
      </c>
      <c r="AG299" s="3" t="e">
        <f t="shared" si="273"/>
        <v>#REF!</v>
      </c>
      <c r="AH299" s="16" t="e">
        <f t="shared" si="274"/>
        <v>#REF!</v>
      </c>
      <c r="AI299" s="16">
        <f t="shared" si="275"/>
        <v>1110</v>
      </c>
      <c r="AK299" s="3">
        <f t="shared" si="276"/>
        <v>780</v>
      </c>
      <c r="AL299" s="19">
        <f t="shared" si="277"/>
        <v>777</v>
      </c>
    </row>
    <row r="300" spans="1:563" ht="25.5" hidden="1" outlineLevel="1" x14ac:dyDescent="0.15">
      <c r="A300" s="26">
        <v>7025</v>
      </c>
      <c r="B300" s="20" t="s">
        <v>578</v>
      </c>
      <c r="C300" s="16">
        <v>1110</v>
      </c>
      <c r="D300" s="3">
        <v>40</v>
      </c>
      <c r="E300" s="3"/>
      <c r="F300" s="102"/>
      <c r="G300" s="104">
        <v>106</v>
      </c>
      <c r="H300" s="104" t="s">
        <v>848</v>
      </c>
      <c r="I300" s="21">
        <f t="shared" si="259"/>
        <v>17940</v>
      </c>
      <c r="J300" s="3"/>
      <c r="K300" s="15"/>
      <c r="L300" s="15">
        <v>0.4</v>
      </c>
      <c r="M300" s="58"/>
      <c r="N300" s="58">
        <v>0.03</v>
      </c>
      <c r="O300" s="92">
        <f t="shared" si="260"/>
        <v>0</v>
      </c>
      <c r="P300" s="92" t="e">
        <f t="shared" ref="P300:P305" si="280">(C300-T300-U300)*K300</f>
        <v>#REF!</v>
      </c>
      <c r="Q300" s="92" t="e">
        <f t="shared" ref="Q300:Q305" si="281">(C300-T300-U300)*L300</f>
        <v>#REF!</v>
      </c>
      <c r="R300" s="92">
        <f t="shared" si="263"/>
        <v>0</v>
      </c>
      <c r="S300" s="92" t="e">
        <f t="shared" si="264"/>
        <v>#REF!</v>
      </c>
      <c r="T300" s="3" t="e">
        <f>#REF!</f>
        <v>#REF!</v>
      </c>
      <c r="U300" s="3" t="e">
        <f>#REF!*D300</f>
        <v>#REF!</v>
      </c>
      <c r="V300" s="3">
        <f t="shared" si="265"/>
        <v>66.599999999999994</v>
      </c>
      <c r="W300" s="37" t="e">
        <f t="shared" si="266"/>
        <v>#REF!</v>
      </c>
      <c r="X300" s="60" t="e">
        <f>#REF!</f>
        <v>#REF!</v>
      </c>
      <c r="Y300" s="37" t="e">
        <f t="shared" si="278"/>
        <v>#REF!</v>
      </c>
      <c r="Z300" s="16" t="e">
        <f t="shared" si="268"/>
        <v>#REF!</v>
      </c>
      <c r="AA300" s="36" t="e">
        <f t="shared" si="269"/>
        <v>#REF!</v>
      </c>
      <c r="AC300" s="16" t="e">
        <f t="shared" si="270"/>
        <v>#REF!</v>
      </c>
      <c r="AD300" s="3" t="e">
        <f t="shared" si="271"/>
        <v>#REF!</v>
      </c>
      <c r="AE300" s="97" t="e">
        <f t="shared" si="271"/>
        <v>#REF!</v>
      </c>
      <c r="AF300" s="97" t="e">
        <f t="shared" si="272"/>
        <v>#REF!</v>
      </c>
      <c r="AG300" s="3" t="e">
        <f t="shared" si="273"/>
        <v>#REF!</v>
      </c>
      <c r="AH300" s="16" t="e">
        <f t="shared" si="274"/>
        <v>#REF!</v>
      </c>
      <c r="AI300" s="16">
        <f t="shared" si="275"/>
        <v>1110</v>
      </c>
      <c r="AK300" s="3">
        <f t="shared" si="276"/>
        <v>780</v>
      </c>
      <c r="AL300" s="19">
        <f t="shared" si="277"/>
        <v>777</v>
      </c>
    </row>
    <row r="301" spans="1:563" ht="25.5" hidden="1" outlineLevel="1" x14ac:dyDescent="0.15">
      <c r="A301" s="26">
        <v>7026</v>
      </c>
      <c r="B301" s="20" t="s">
        <v>579</v>
      </c>
      <c r="C301" s="16">
        <v>1330</v>
      </c>
      <c r="D301" s="3">
        <v>40</v>
      </c>
      <c r="E301" s="3"/>
      <c r="F301" s="102"/>
      <c r="G301" s="104">
        <v>106</v>
      </c>
      <c r="H301" s="104" t="s">
        <v>848</v>
      </c>
      <c r="I301" s="21">
        <f t="shared" si="259"/>
        <v>17940</v>
      </c>
      <c r="J301" s="3"/>
      <c r="K301" s="15"/>
      <c r="L301" s="15">
        <v>0.4</v>
      </c>
      <c r="M301" s="58"/>
      <c r="N301" s="58">
        <v>0.03</v>
      </c>
      <c r="O301" s="92">
        <f t="shared" si="260"/>
        <v>0</v>
      </c>
      <c r="P301" s="92" t="e">
        <f t="shared" si="280"/>
        <v>#REF!</v>
      </c>
      <c r="Q301" s="92" t="e">
        <f t="shared" si="281"/>
        <v>#REF!</v>
      </c>
      <c r="R301" s="92">
        <f t="shared" si="263"/>
        <v>0</v>
      </c>
      <c r="S301" s="92" t="e">
        <f t="shared" si="264"/>
        <v>#REF!</v>
      </c>
      <c r="T301" s="3" t="e">
        <f>#REF!</f>
        <v>#REF!</v>
      </c>
      <c r="U301" s="3" t="e">
        <f>#REF!*D301</f>
        <v>#REF!</v>
      </c>
      <c r="V301" s="3">
        <f t="shared" si="265"/>
        <v>79.8</v>
      </c>
      <c r="W301" s="37" t="e">
        <f t="shared" si="266"/>
        <v>#REF!</v>
      </c>
      <c r="X301" s="60" t="e">
        <f>#REF!</f>
        <v>#REF!</v>
      </c>
      <c r="Y301" s="37" t="e">
        <f t="shared" si="278"/>
        <v>#REF!</v>
      </c>
      <c r="Z301" s="16" t="e">
        <f t="shared" si="268"/>
        <v>#REF!</v>
      </c>
      <c r="AA301" s="36" t="e">
        <f t="shared" si="269"/>
        <v>#REF!</v>
      </c>
      <c r="AC301" s="16" t="e">
        <f t="shared" si="270"/>
        <v>#REF!</v>
      </c>
      <c r="AD301" s="3" t="e">
        <f t="shared" si="271"/>
        <v>#REF!</v>
      </c>
      <c r="AE301" s="97" t="e">
        <f t="shared" si="271"/>
        <v>#REF!</v>
      </c>
      <c r="AF301" s="97" t="e">
        <f t="shared" si="272"/>
        <v>#REF!</v>
      </c>
      <c r="AG301" s="3" t="e">
        <f t="shared" si="273"/>
        <v>#REF!</v>
      </c>
      <c r="AH301" s="16" t="e">
        <f t="shared" si="274"/>
        <v>#REF!</v>
      </c>
      <c r="AI301" s="16">
        <f t="shared" si="275"/>
        <v>1330</v>
      </c>
      <c r="AK301" s="3">
        <f t="shared" si="276"/>
        <v>935</v>
      </c>
      <c r="AL301" s="19">
        <f t="shared" si="277"/>
        <v>930.99999999999989</v>
      </c>
    </row>
    <row r="302" spans="1:563" ht="13.5" hidden="1" outlineLevel="1" x14ac:dyDescent="0.15">
      <c r="A302" s="26">
        <v>7027</v>
      </c>
      <c r="B302" s="20" t="s">
        <v>605</v>
      </c>
      <c r="C302" s="16">
        <v>310</v>
      </c>
      <c r="D302" s="3"/>
      <c r="E302" s="3"/>
      <c r="F302" s="102"/>
      <c r="G302" s="104">
        <v>106</v>
      </c>
      <c r="H302" s="104" t="s">
        <v>661</v>
      </c>
      <c r="I302" s="21">
        <f t="shared" si="259"/>
        <v>17940</v>
      </c>
      <c r="J302" s="3">
        <v>0</v>
      </c>
      <c r="K302" s="15"/>
      <c r="L302" s="15"/>
      <c r="M302" s="58">
        <v>0</v>
      </c>
      <c r="N302" s="58">
        <v>0</v>
      </c>
      <c r="O302" s="92">
        <f t="shared" si="260"/>
        <v>0</v>
      </c>
      <c r="P302" s="92" t="e">
        <f t="shared" si="280"/>
        <v>#REF!</v>
      </c>
      <c r="Q302" s="92" t="e">
        <f t="shared" si="281"/>
        <v>#REF!</v>
      </c>
      <c r="R302" s="92">
        <f t="shared" si="263"/>
        <v>0</v>
      </c>
      <c r="S302" s="92" t="e">
        <f t="shared" si="264"/>
        <v>#REF!</v>
      </c>
      <c r="T302" s="3" t="e">
        <f>#REF!</f>
        <v>#REF!</v>
      </c>
      <c r="U302" s="3" t="e">
        <f>#REF!*D302</f>
        <v>#REF!</v>
      </c>
      <c r="V302" s="3">
        <f t="shared" si="265"/>
        <v>18.599999999999998</v>
      </c>
      <c r="W302" s="37" t="e">
        <f t="shared" si="266"/>
        <v>#REF!</v>
      </c>
      <c r="X302" s="60" t="e">
        <f>#REF!</f>
        <v>#REF!</v>
      </c>
      <c r="Y302" s="37" t="e">
        <f t="shared" ref="Y302:Y305" si="282">21000/I302*D302*X302</f>
        <v>#REF!</v>
      </c>
      <c r="Z302" s="16" t="e">
        <f t="shared" si="268"/>
        <v>#REF!</v>
      </c>
      <c r="AA302" s="36" t="e">
        <f t="shared" si="269"/>
        <v>#REF!</v>
      </c>
      <c r="AC302" s="16" t="e">
        <f t="shared" si="270"/>
        <v>#REF!</v>
      </c>
      <c r="AD302" s="3" t="e">
        <f t="shared" si="271"/>
        <v>#REF!</v>
      </c>
      <c r="AE302" s="97" t="e">
        <f t="shared" si="271"/>
        <v>#REF!</v>
      </c>
      <c r="AF302" s="97"/>
      <c r="AG302" s="3" t="e">
        <f t="shared" si="273"/>
        <v>#REF!</v>
      </c>
      <c r="AH302" s="16" t="e">
        <f t="shared" si="274"/>
        <v>#REF!</v>
      </c>
      <c r="AI302" s="16">
        <f t="shared" si="275"/>
        <v>310</v>
      </c>
      <c r="AK302" s="3" t="s">
        <v>40</v>
      </c>
      <c r="AL302" s="19"/>
    </row>
    <row r="303" spans="1:563" ht="13.5" hidden="1" outlineLevel="1" x14ac:dyDescent="0.15">
      <c r="A303" s="26">
        <v>7028</v>
      </c>
      <c r="B303" s="20" t="s">
        <v>606</v>
      </c>
      <c r="C303" s="16">
        <v>260</v>
      </c>
      <c r="D303" s="3"/>
      <c r="E303" s="3"/>
      <c r="F303" s="102"/>
      <c r="G303" s="104">
        <v>106</v>
      </c>
      <c r="H303" s="104" t="s">
        <v>661</v>
      </c>
      <c r="I303" s="21">
        <f t="shared" si="259"/>
        <v>17940</v>
      </c>
      <c r="J303" s="3">
        <v>0</v>
      </c>
      <c r="K303" s="15"/>
      <c r="L303" s="15"/>
      <c r="M303" s="58">
        <v>0</v>
      </c>
      <c r="N303" s="58">
        <v>0</v>
      </c>
      <c r="O303" s="92">
        <f t="shared" si="260"/>
        <v>0</v>
      </c>
      <c r="P303" s="92" t="e">
        <f t="shared" si="280"/>
        <v>#REF!</v>
      </c>
      <c r="Q303" s="92" t="e">
        <f t="shared" si="281"/>
        <v>#REF!</v>
      </c>
      <c r="R303" s="92">
        <f t="shared" si="263"/>
        <v>0</v>
      </c>
      <c r="S303" s="92" t="e">
        <f t="shared" si="264"/>
        <v>#REF!</v>
      </c>
      <c r="T303" s="3" t="e">
        <f>#REF!</f>
        <v>#REF!</v>
      </c>
      <c r="U303" s="3" t="e">
        <f>#REF!*D303</f>
        <v>#REF!</v>
      </c>
      <c r="V303" s="3">
        <f t="shared" si="265"/>
        <v>15.6</v>
      </c>
      <c r="W303" s="37" t="e">
        <f t="shared" si="266"/>
        <v>#REF!</v>
      </c>
      <c r="X303" s="60" t="e">
        <f>#REF!</f>
        <v>#REF!</v>
      </c>
      <c r="Y303" s="37" t="e">
        <f t="shared" si="282"/>
        <v>#REF!</v>
      </c>
      <c r="Z303" s="16" t="e">
        <f t="shared" si="268"/>
        <v>#REF!</v>
      </c>
      <c r="AA303" s="36" t="e">
        <f t="shared" si="269"/>
        <v>#REF!</v>
      </c>
      <c r="AC303" s="16" t="e">
        <f t="shared" si="270"/>
        <v>#REF!</v>
      </c>
      <c r="AD303" s="3" t="e">
        <f t="shared" si="271"/>
        <v>#REF!</v>
      </c>
      <c r="AE303" s="97" t="e">
        <f t="shared" si="271"/>
        <v>#REF!</v>
      </c>
      <c r="AF303" s="97"/>
      <c r="AG303" s="3" t="e">
        <f t="shared" si="273"/>
        <v>#REF!</v>
      </c>
      <c r="AH303" s="16" t="e">
        <f t="shared" si="274"/>
        <v>#REF!</v>
      </c>
      <c r="AI303" s="16">
        <f t="shared" si="275"/>
        <v>260</v>
      </c>
      <c r="AK303" s="3" t="s">
        <v>40</v>
      </c>
      <c r="AL303" s="19"/>
    </row>
    <row r="304" spans="1:563" ht="13.5" hidden="1" outlineLevel="1" x14ac:dyDescent="0.15">
      <c r="A304" s="26">
        <v>7029</v>
      </c>
      <c r="B304" s="20" t="s">
        <v>607</v>
      </c>
      <c r="C304" s="16">
        <v>160</v>
      </c>
      <c r="D304" s="3"/>
      <c r="E304" s="3"/>
      <c r="F304" s="102"/>
      <c r="G304" s="104">
        <v>106</v>
      </c>
      <c r="H304" s="104" t="s">
        <v>661</v>
      </c>
      <c r="I304" s="21">
        <f t="shared" si="259"/>
        <v>17940</v>
      </c>
      <c r="J304" s="3">
        <v>0</v>
      </c>
      <c r="K304" s="15"/>
      <c r="L304" s="15"/>
      <c r="M304" s="58">
        <v>0</v>
      </c>
      <c r="N304" s="58">
        <v>0</v>
      </c>
      <c r="O304" s="92">
        <f t="shared" si="260"/>
        <v>0</v>
      </c>
      <c r="P304" s="92" t="e">
        <f t="shared" si="280"/>
        <v>#REF!</v>
      </c>
      <c r="Q304" s="92" t="e">
        <f t="shared" si="281"/>
        <v>#REF!</v>
      </c>
      <c r="R304" s="92">
        <f t="shared" si="263"/>
        <v>0</v>
      </c>
      <c r="S304" s="92" t="e">
        <f t="shared" si="264"/>
        <v>#REF!</v>
      </c>
      <c r="T304" s="3" t="e">
        <f>#REF!</f>
        <v>#REF!</v>
      </c>
      <c r="U304" s="3" t="e">
        <f>#REF!*D304</f>
        <v>#REF!</v>
      </c>
      <c r="V304" s="3">
        <f t="shared" si="265"/>
        <v>9.6</v>
      </c>
      <c r="W304" s="37" t="e">
        <f t="shared" si="266"/>
        <v>#REF!</v>
      </c>
      <c r="X304" s="60" t="e">
        <f>#REF!</f>
        <v>#REF!</v>
      </c>
      <c r="Y304" s="37" t="e">
        <f t="shared" si="282"/>
        <v>#REF!</v>
      </c>
      <c r="Z304" s="16" t="e">
        <f t="shared" si="268"/>
        <v>#REF!</v>
      </c>
      <c r="AA304" s="36" t="e">
        <f t="shared" si="269"/>
        <v>#REF!</v>
      </c>
      <c r="AC304" s="16" t="e">
        <f t="shared" si="270"/>
        <v>#REF!</v>
      </c>
      <c r="AD304" s="3" t="e">
        <f t="shared" si="271"/>
        <v>#REF!</v>
      </c>
      <c r="AE304" s="97" t="e">
        <f t="shared" si="271"/>
        <v>#REF!</v>
      </c>
      <c r="AF304" s="97"/>
      <c r="AG304" s="3" t="e">
        <f t="shared" si="273"/>
        <v>#REF!</v>
      </c>
      <c r="AH304" s="16" t="e">
        <f t="shared" si="274"/>
        <v>#REF!</v>
      </c>
      <c r="AI304" s="16">
        <f t="shared" si="275"/>
        <v>160</v>
      </c>
      <c r="AK304" s="3" t="s">
        <v>40</v>
      </c>
      <c r="AL304" s="19"/>
    </row>
    <row r="305" spans="1:47" ht="13.5" hidden="1" outlineLevel="1" x14ac:dyDescent="0.15">
      <c r="A305" s="26">
        <v>7030</v>
      </c>
      <c r="B305" s="20" t="s">
        <v>608</v>
      </c>
      <c r="C305" s="16">
        <v>510</v>
      </c>
      <c r="D305" s="3"/>
      <c r="E305" s="3"/>
      <c r="F305" s="102"/>
      <c r="G305" s="104">
        <v>106</v>
      </c>
      <c r="H305" s="104" t="s">
        <v>661</v>
      </c>
      <c r="I305" s="21">
        <f t="shared" si="259"/>
        <v>17940</v>
      </c>
      <c r="J305" s="3">
        <v>0</v>
      </c>
      <c r="K305" s="15"/>
      <c r="L305" s="15"/>
      <c r="M305" s="58">
        <v>0</v>
      </c>
      <c r="N305" s="58">
        <v>0</v>
      </c>
      <c r="O305" s="92">
        <f t="shared" si="260"/>
        <v>0</v>
      </c>
      <c r="P305" s="92" t="e">
        <f t="shared" si="280"/>
        <v>#REF!</v>
      </c>
      <c r="Q305" s="92" t="e">
        <f t="shared" si="281"/>
        <v>#REF!</v>
      </c>
      <c r="R305" s="92">
        <f t="shared" si="263"/>
        <v>0</v>
      </c>
      <c r="S305" s="92" t="e">
        <f t="shared" si="264"/>
        <v>#REF!</v>
      </c>
      <c r="T305" s="3" t="e">
        <f>#REF!</f>
        <v>#REF!</v>
      </c>
      <c r="U305" s="3" t="e">
        <f>#REF!*D305</f>
        <v>#REF!</v>
      </c>
      <c r="V305" s="3">
        <f t="shared" si="265"/>
        <v>30.599999999999998</v>
      </c>
      <c r="W305" s="37" t="e">
        <f t="shared" si="266"/>
        <v>#REF!</v>
      </c>
      <c r="X305" s="60" t="e">
        <f>#REF!</f>
        <v>#REF!</v>
      </c>
      <c r="Y305" s="37" t="e">
        <f t="shared" si="282"/>
        <v>#REF!</v>
      </c>
      <c r="Z305" s="16" t="e">
        <f t="shared" si="268"/>
        <v>#REF!</v>
      </c>
      <c r="AA305" s="36" t="e">
        <f t="shared" si="269"/>
        <v>#REF!</v>
      </c>
      <c r="AC305" s="16" t="e">
        <f t="shared" si="270"/>
        <v>#REF!</v>
      </c>
      <c r="AD305" s="3" t="e">
        <f t="shared" si="271"/>
        <v>#REF!</v>
      </c>
      <c r="AE305" s="97" t="e">
        <f t="shared" si="271"/>
        <v>#REF!</v>
      </c>
      <c r="AF305" s="97"/>
      <c r="AG305" s="3" t="e">
        <f t="shared" si="273"/>
        <v>#REF!</v>
      </c>
      <c r="AH305" s="16" t="e">
        <f t="shared" si="274"/>
        <v>#REF!</v>
      </c>
      <c r="AI305" s="16">
        <f t="shared" si="275"/>
        <v>510</v>
      </c>
      <c r="AK305" s="3" t="s">
        <v>40</v>
      </c>
      <c r="AL305" s="19"/>
    </row>
    <row r="306" spans="1:47" s="12" customFormat="1" ht="13.5" hidden="1" x14ac:dyDescent="0.15">
      <c r="A306" s="25">
        <v>8000</v>
      </c>
      <c r="B306" s="56" t="s">
        <v>52</v>
      </c>
      <c r="C306" s="193"/>
      <c r="D306" s="56"/>
      <c r="E306" s="56"/>
      <c r="F306" s="128"/>
      <c r="G306" s="137"/>
      <c r="H306" s="137"/>
      <c r="I306" s="5"/>
      <c r="J306" s="6"/>
      <c r="K306" s="7"/>
      <c r="L306" s="7"/>
      <c r="M306" s="7"/>
      <c r="N306" s="7"/>
      <c r="O306" s="8"/>
      <c r="P306" s="8"/>
      <c r="Q306" s="8"/>
      <c r="R306" s="8"/>
      <c r="S306" s="8"/>
      <c r="T306" s="6"/>
      <c r="U306" s="6"/>
      <c r="V306" s="6"/>
      <c r="W306" s="5"/>
      <c r="X306" s="5"/>
      <c r="Y306" s="5"/>
      <c r="Z306" s="5"/>
      <c r="AA306" s="10"/>
      <c r="AB306" s="11"/>
      <c r="AC306" s="193"/>
      <c r="AD306" s="57"/>
      <c r="AE306" s="96"/>
      <c r="AF306" s="96"/>
      <c r="AG306" s="57"/>
      <c r="AH306" s="193"/>
      <c r="AI306" s="193"/>
      <c r="AK306" s="57"/>
      <c r="AL306" s="19"/>
      <c r="AM306" s="180"/>
      <c r="AN306" s="180"/>
      <c r="AO306" s="182"/>
      <c r="AQ306" s="177"/>
      <c r="AR306" s="185"/>
      <c r="AT306" s="177"/>
      <c r="AU306" s="185"/>
    </row>
    <row r="307" spans="1:47" ht="13.5" hidden="1" outlineLevel="1" x14ac:dyDescent="0.15">
      <c r="A307" s="17">
        <v>8001</v>
      </c>
      <c r="B307" s="20" t="s">
        <v>115</v>
      </c>
      <c r="C307" s="16">
        <v>660</v>
      </c>
      <c r="D307" s="3">
        <v>10</v>
      </c>
      <c r="E307" s="3"/>
      <c r="F307" s="102"/>
      <c r="G307" s="104" t="s">
        <v>753</v>
      </c>
      <c r="H307" s="104" t="s">
        <v>773</v>
      </c>
      <c r="I307" s="21">
        <f t="shared" ref="I307:I334" si="283">((247*12)+(52*7)+(52*5))*60/12</f>
        <v>17940</v>
      </c>
      <c r="J307" s="3">
        <v>18000</v>
      </c>
      <c r="K307" s="15"/>
      <c r="L307" s="15">
        <v>0.2</v>
      </c>
      <c r="M307" s="58"/>
      <c r="N307" s="58">
        <v>0.03</v>
      </c>
      <c r="O307" s="92">
        <f t="shared" ref="O307:O334" si="284">J307/I307*D307</f>
        <v>10.033444816053512</v>
      </c>
      <c r="P307" s="92" t="e">
        <f t="shared" ref="P307:P334" si="285">(C307-T307-U307)*K307</f>
        <v>#REF!</v>
      </c>
      <c r="Q307" s="92" t="e">
        <f t="shared" ref="Q307:Q334" si="286">(C307-T307-U307)*L307</f>
        <v>#REF!</v>
      </c>
      <c r="R307" s="92">
        <f t="shared" ref="R307:R334" si="287">(C307*M307)</f>
        <v>0</v>
      </c>
      <c r="S307" s="92" t="e">
        <f t="shared" ref="S307:S334" si="288">(C307-T307-U307)*N307</f>
        <v>#REF!</v>
      </c>
      <c r="T307" s="3" t="e">
        <f>#REF!</f>
        <v>#REF!</v>
      </c>
      <c r="U307" s="3" t="e">
        <f>#REF!*D307</f>
        <v>#REF!</v>
      </c>
      <c r="V307" s="3">
        <f t="shared" ref="V307:V334" si="289">C307*0.06</f>
        <v>39.6</v>
      </c>
      <c r="W307" s="37" t="e">
        <f t="shared" ref="W307:W334" si="290">SUM(O307:V307)</f>
        <v>#REF!</v>
      </c>
      <c r="X307" s="60" t="e">
        <f>#REF!</f>
        <v>#REF!</v>
      </c>
      <c r="Y307" s="37" t="e">
        <f t="shared" ref="Y307:Y334" si="291">O307*X307</f>
        <v>#REF!</v>
      </c>
      <c r="Z307" s="16" t="e">
        <f t="shared" ref="Z307:Z334" si="292">W307+Y307</f>
        <v>#REF!</v>
      </c>
      <c r="AA307" s="36" t="e">
        <f t="shared" ref="AA307:AA334" si="293">(C307-Z307)/Z307</f>
        <v>#REF!</v>
      </c>
      <c r="AC307" s="16" t="e">
        <f t="shared" ref="AC307:AC334" si="294">AD307+AE307+AF307</f>
        <v>#REF!</v>
      </c>
      <c r="AD307" s="3" t="e">
        <f t="shared" ref="AD307:AE334" si="295">T307</f>
        <v>#REF!</v>
      </c>
      <c r="AE307" s="97" t="e">
        <f t="shared" si="295"/>
        <v>#REF!</v>
      </c>
      <c r="AF307" s="97" t="e">
        <f t="shared" ref="AF307:AF334" si="296">(C307-Z307)*0.15</f>
        <v>#REF!</v>
      </c>
      <c r="AG307" s="3" t="e">
        <f t="shared" ref="AG307:AG334" si="297">AE307+AF307</f>
        <v>#REF!</v>
      </c>
      <c r="AH307" s="16" t="e">
        <f t="shared" ref="AH307:AH334" si="298">AI307-AC307</f>
        <v>#REF!</v>
      </c>
      <c r="AI307" s="16">
        <f t="shared" ref="AI307:AI334" si="299">C307</f>
        <v>660</v>
      </c>
      <c r="AK307" s="3">
        <f t="shared" ref="AK307:AK334" si="300">CEILING(AL307,5)</f>
        <v>465</v>
      </c>
      <c r="AL307" s="19">
        <f t="shared" ref="AL307:AL334" si="301">C307*0.7</f>
        <v>461.99999999999994</v>
      </c>
    </row>
    <row r="308" spans="1:47" ht="13.5" hidden="1" outlineLevel="1" x14ac:dyDescent="0.15">
      <c r="A308" s="17">
        <v>8002</v>
      </c>
      <c r="B308" s="20" t="s">
        <v>116</v>
      </c>
      <c r="C308" s="16">
        <v>550</v>
      </c>
      <c r="D308" s="3">
        <v>10</v>
      </c>
      <c r="E308" s="3"/>
      <c r="F308" s="102"/>
      <c r="G308" s="104" t="s">
        <v>753</v>
      </c>
      <c r="H308" s="104" t="s">
        <v>773</v>
      </c>
      <c r="I308" s="21">
        <f t="shared" si="283"/>
        <v>17940</v>
      </c>
      <c r="J308" s="3">
        <v>18000</v>
      </c>
      <c r="K308" s="15"/>
      <c r="L308" s="15">
        <v>0.2</v>
      </c>
      <c r="M308" s="58"/>
      <c r="N308" s="58">
        <v>0.03</v>
      </c>
      <c r="O308" s="92">
        <f t="shared" si="284"/>
        <v>10.033444816053512</v>
      </c>
      <c r="P308" s="92" t="e">
        <f t="shared" si="285"/>
        <v>#REF!</v>
      </c>
      <c r="Q308" s="92" t="e">
        <f t="shared" si="286"/>
        <v>#REF!</v>
      </c>
      <c r="R308" s="92">
        <f t="shared" si="287"/>
        <v>0</v>
      </c>
      <c r="S308" s="92" t="e">
        <f t="shared" si="288"/>
        <v>#REF!</v>
      </c>
      <c r="T308" s="3" t="e">
        <f>#REF!</f>
        <v>#REF!</v>
      </c>
      <c r="U308" s="3" t="e">
        <f>#REF!*D308</f>
        <v>#REF!</v>
      </c>
      <c r="V308" s="3">
        <f t="shared" si="289"/>
        <v>33</v>
      </c>
      <c r="W308" s="37" t="e">
        <f t="shared" si="290"/>
        <v>#REF!</v>
      </c>
      <c r="X308" s="60" t="e">
        <f>#REF!</f>
        <v>#REF!</v>
      </c>
      <c r="Y308" s="37" t="e">
        <f t="shared" si="291"/>
        <v>#REF!</v>
      </c>
      <c r="Z308" s="16" t="e">
        <f t="shared" si="292"/>
        <v>#REF!</v>
      </c>
      <c r="AA308" s="36" t="e">
        <f t="shared" si="293"/>
        <v>#REF!</v>
      </c>
      <c r="AC308" s="16" t="e">
        <f t="shared" si="294"/>
        <v>#REF!</v>
      </c>
      <c r="AD308" s="3" t="e">
        <f t="shared" si="295"/>
        <v>#REF!</v>
      </c>
      <c r="AE308" s="97" t="e">
        <f t="shared" si="295"/>
        <v>#REF!</v>
      </c>
      <c r="AF308" s="97" t="e">
        <f t="shared" si="296"/>
        <v>#REF!</v>
      </c>
      <c r="AG308" s="3" t="e">
        <f t="shared" si="297"/>
        <v>#REF!</v>
      </c>
      <c r="AH308" s="16" t="e">
        <f t="shared" si="298"/>
        <v>#REF!</v>
      </c>
      <c r="AI308" s="16">
        <f t="shared" si="299"/>
        <v>550</v>
      </c>
      <c r="AK308" s="3">
        <f t="shared" si="300"/>
        <v>385</v>
      </c>
      <c r="AL308" s="19">
        <f t="shared" si="301"/>
        <v>385</v>
      </c>
    </row>
    <row r="309" spans="1:47" ht="13.5" hidden="1" outlineLevel="1" x14ac:dyDescent="0.15">
      <c r="A309" s="26">
        <v>8026</v>
      </c>
      <c r="B309" s="20" t="s">
        <v>54</v>
      </c>
      <c r="C309" s="16">
        <v>420</v>
      </c>
      <c r="D309" s="3">
        <v>10</v>
      </c>
      <c r="E309" s="3"/>
      <c r="F309" s="102"/>
      <c r="G309" s="104" t="s">
        <v>753</v>
      </c>
      <c r="H309" s="104" t="s">
        <v>773</v>
      </c>
      <c r="I309" s="21">
        <f t="shared" si="283"/>
        <v>17940</v>
      </c>
      <c r="J309" s="3">
        <v>18000</v>
      </c>
      <c r="K309" s="15"/>
      <c r="L309" s="15">
        <v>0.2</v>
      </c>
      <c r="M309" s="58"/>
      <c r="N309" s="58">
        <v>0.03</v>
      </c>
      <c r="O309" s="92">
        <f t="shared" si="284"/>
        <v>10.033444816053512</v>
      </c>
      <c r="P309" s="92" t="e">
        <f t="shared" si="285"/>
        <v>#REF!</v>
      </c>
      <c r="Q309" s="92" t="e">
        <f t="shared" si="286"/>
        <v>#REF!</v>
      </c>
      <c r="R309" s="92">
        <f t="shared" si="287"/>
        <v>0</v>
      </c>
      <c r="S309" s="92" t="e">
        <f t="shared" si="288"/>
        <v>#REF!</v>
      </c>
      <c r="T309" s="60" t="e">
        <f>#REF!</f>
        <v>#REF!</v>
      </c>
      <c r="U309" s="3" t="e">
        <f>#REF!*D309</f>
        <v>#REF!</v>
      </c>
      <c r="V309" s="3">
        <f t="shared" si="289"/>
        <v>25.2</v>
      </c>
      <c r="W309" s="37" t="e">
        <f t="shared" si="290"/>
        <v>#REF!</v>
      </c>
      <c r="X309" s="60" t="e">
        <f>#REF!</f>
        <v>#REF!</v>
      </c>
      <c r="Y309" s="37" t="e">
        <f t="shared" si="291"/>
        <v>#REF!</v>
      </c>
      <c r="Z309" s="16" t="e">
        <f t="shared" si="292"/>
        <v>#REF!</v>
      </c>
      <c r="AA309" s="36" t="e">
        <f t="shared" si="293"/>
        <v>#REF!</v>
      </c>
      <c r="AC309" s="16" t="e">
        <f t="shared" si="294"/>
        <v>#REF!</v>
      </c>
      <c r="AD309" s="3" t="e">
        <f t="shared" si="295"/>
        <v>#REF!</v>
      </c>
      <c r="AE309" s="97" t="e">
        <f t="shared" si="295"/>
        <v>#REF!</v>
      </c>
      <c r="AF309" s="97" t="e">
        <f t="shared" si="296"/>
        <v>#REF!</v>
      </c>
      <c r="AG309" s="3" t="e">
        <f t="shared" si="297"/>
        <v>#REF!</v>
      </c>
      <c r="AH309" s="16" t="e">
        <f t="shared" si="298"/>
        <v>#REF!</v>
      </c>
      <c r="AI309" s="16">
        <f t="shared" si="299"/>
        <v>420</v>
      </c>
      <c r="AK309" s="3">
        <f t="shared" si="300"/>
        <v>295</v>
      </c>
      <c r="AL309" s="19">
        <f t="shared" si="301"/>
        <v>294</v>
      </c>
    </row>
    <row r="310" spans="1:47" ht="13.5" hidden="1" outlineLevel="1" x14ac:dyDescent="0.15">
      <c r="A310" s="26">
        <v>8003</v>
      </c>
      <c r="B310" s="20" t="s">
        <v>117</v>
      </c>
      <c r="C310" s="16">
        <v>1200</v>
      </c>
      <c r="D310" s="3">
        <v>20</v>
      </c>
      <c r="E310" s="3"/>
      <c r="F310" s="102"/>
      <c r="G310" s="104" t="s">
        <v>753</v>
      </c>
      <c r="H310" s="104" t="s">
        <v>773</v>
      </c>
      <c r="I310" s="21">
        <f t="shared" si="283"/>
        <v>17940</v>
      </c>
      <c r="J310" s="3">
        <v>18000</v>
      </c>
      <c r="K310" s="15"/>
      <c r="L310" s="15">
        <v>0.2</v>
      </c>
      <c r="M310" s="58"/>
      <c r="N310" s="58">
        <v>0.03</v>
      </c>
      <c r="O310" s="92">
        <f t="shared" si="284"/>
        <v>20.066889632107024</v>
      </c>
      <c r="P310" s="92" t="e">
        <f t="shared" si="285"/>
        <v>#REF!</v>
      </c>
      <c r="Q310" s="92" t="e">
        <f t="shared" si="286"/>
        <v>#REF!</v>
      </c>
      <c r="R310" s="92">
        <f t="shared" si="287"/>
        <v>0</v>
      </c>
      <c r="S310" s="92" t="e">
        <f t="shared" si="288"/>
        <v>#REF!</v>
      </c>
      <c r="T310" s="3" t="e">
        <f>#REF!</f>
        <v>#REF!</v>
      </c>
      <c r="U310" s="3" t="e">
        <f>#REF!*D310</f>
        <v>#REF!</v>
      </c>
      <c r="V310" s="3">
        <f t="shared" si="289"/>
        <v>72</v>
      </c>
      <c r="W310" s="37" t="e">
        <f t="shared" si="290"/>
        <v>#REF!</v>
      </c>
      <c r="X310" s="60" t="e">
        <f>#REF!</f>
        <v>#REF!</v>
      </c>
      <c r="Y310" s="37" t="e">
        <f t="shared" si="291"/>
        <v>#REF!</v>
      </c>
      <c r="Z310" s="16" t="e">
        <f t="shared" si="292"/>
        <v>#REF!</v>
      </c>
      <c r="AA310" s="36" t="e">
        <f t="shared" si="293"/>
        <v>#REF!</v>
      </c>
      <c r="AC310" s="16" t="e">
        <f t="shared" si="294"/>
        <v>#REF!</v>
      </c>
      <c r="AD310" s="3" t="e">
        <f t="shared" si="295"/>
        <v>#REF!</v>
      </c>
      <c r="AE310" s="97" t="e">
        <f t="shared" si="295"/>
        <v>#REF!</v>
      </c>
      <c r="AF310" s="97" t="e">
        <f t="shared" si="296"/>
        <v>#REF!</v>
      </c>
      <c r="AG310" s="3" t="e">
        <f t="shared" si="297"/>
        <v>#REF!</v>
      </c>
      <c r="AH310" s="16" t="e">
        <f t="shared" si="298"/>
        <v>#REF!</v>
      </c>
      <c r="AI310" s="16">
        <f t="shared" si="299"/>
        <v>1200</v>
      </c>
      <c r="AK310" s="3">
        <f t="shared" si="300"/>
        <v>840</v>
      </c>
      <c r="AL310" s="19">
        <f t="shared" si="301"/>
        <v>840</v>
      </c>
    </row>
    <row r="311" spans="1:47" ht="13.5" hidden="1" outlineLevel="1" x14ac:dyDescent="0.15">
      <c r="A311" s="26">
        <v>8004</v>
      </c>
      <c r="B311" s="20" t="s">
        <v>55</v>
      </c>
      <c r="C311" s="16">
        <v>1680</v>
      </c>
      <c r="D311" s="3">
        <v>25</v>
      </c>
      <c r="E311" s="3"/>
      <c r="F311" s="102"/>
      <c r="G311" s="104" t="s">
        <v>753</v>
      </c>
      <c r="H311" s="104" t="s">
        <v>773</v>
      </c>
      <c r="I311" s="21">
        <f t="shared" si="283"/>
        <v>17940</v>
      </c>
      <c r="J311" s="3">
        <v>18000</v>
      </c>
      <c r="K311" s="15"/>
      <c r="L311" s="15">
        <v>0.2</v>
      </c>
      <c r="M311" s="58"/>
      <c r="N311" s="58">
        <v>0.03</v>
      </c>
      <c r="O311" s="92">
        <f t="shared" si="284"/>
        <v>25.083612040133779</v>
      </c>
      <c r="P311" s="92" t="e">
        <f t="shared" si="285"/>
        <v>#REF!</v>
      </c>
      <c r="Q311" s="92" t="e">
        <f t="shared" si="286"/>
        <v>#REF!</v>
      </c>
      <c r="R311" s="92">
        <f t="shared" si="287"/>
        <v>0</v>
      </c>
      <c r="S311" s="92" t="e">
        <f t="shared" si="288"/>
        <v>#REF!</v>
      </c>
      <c r="T311" s="3" t="e">
        <f>#REF!</f>
        <v>#REF!</v>
      </c>
      <c r="U311" s="3" t="e">
        <f>#REF!*D311</f>
        <v>#REF!</v>
      </c>
      <c r="V311" s="3">
        <f t="shared" si="289"/>
        <v>100.8</v>
      </c>
      <c r="W311" s="37" t="e">
        <f t="shared" si="290"/>
        <v>#REF!</v>
      </c>
      <c r="X311" s="60" t="e">
        <f>#REF!</f>
        <v>#REF!</v>
      </c>
      <c r="Y311" s="37" t="e">
        <f t="shared" si="291"/>
        <v>#REF!</v>
      </c>
      <c r="Z311" s="16" t="e">
        <f t="shared" si="292"/>
        <v>#REF!</v>
      </c>
      <c r="AA311" s="36" t="e">
        <f t="shared" si="293"/>
        <v>#REF!</v>
      </c>
      <c r="AC311" s="16" t="e">
        <f t="shared" si="294"/>
        <v>#REF!</v>
      </c>
      <c r="AD311" s="3" t="e">
        <f t="shared" si="295"/>
        <v>#REF!</v>
      </c>
      <c r="AE311" s="97" t="e">
        <f t="shared" si="295"/>
        <v>#REF!</v>
      </c>
      <c r="AF311" s="97" t="e">
        <f t="shared" si="296"/>
        <v>#REF!</v>
      </c>
      <c r="AG311" s="3" t="e">
        <f t="shared" si="297"/>
        <v>#REF!</v>
      </c>
      <c r="AH311" s="16" t="e">
        <f t="shared" si="298"/>
        <v>#REF!</v>
      </c>
      <c r="AI311" s="16">
        <f t="shared" si="299"/>
        <v>1680</v>
      </c>
      <c r="AK311" s="3">
        <f t="shared" si="300"/>
        <v>1180</v>
      </c>
      <c r="AL311" s="19">
        <f t="shared" si="301"/>
        <v>1176</v>
      </c>
    </row>
    <row r="312" spans="1:47" ht="13.5" hidden="1" outlineLevel="1" x14ac:dyDescent="0.15">
      <c r="A312" s="26">
        <v>8005</v>
      </c>
      <c r="B312" s="20" t="s">
        <v>203</v>
      </c>
      <c r="C312" s="16">
        <v>1500</v>
      </c>
      <c r="D312" s="3">
        <v>30</v>
      </c>
      <c r="E312" s="3"/>
      <c r="F312" s="102"/>
      <c r="G312" s="104" t="s">
        <v>753</v>
      </c>
      <c r="H312" s="104" t="s">
        <v>773</v>
      </c>
      <c r="I312" s="21">
        <f t="shared" si="283"/>
        <v>17940</v>
      </c>
      <c r="J312" s="3">
        <v>18000</v>
      </c>
      <c r="K312" s="15"/>
      <c r="L312" s="15">
        <v>0.2</v>
      </c>
      <c r="M312" s="58"/>
      <c r="N312" s="58">
        <v>0.03</v>
      </c>
      <c r="O312" s="92">
        <f t="shared" si="284"/>
        <v>30.100334448160535</v>
      </c>
      <c r="P312" s="92" t="e">
        <f t="shared" si="285"/>
        <v>#REF!</v>
      </c>
      <c r="Q312" s="92" t="e">
        <f t="shared" si="286"/>
        <v>#REF!</v>
      </c>
      <c r="R312" s="92">
        <f t="shared" si="287"/>
        <v>0</v>
      </c>
      <c r="S312" s="92" t="e">
        <f t="shared" si="288"/>
        <v>#REF!</v>
      </c>
      <c r="T312" s="3" t="e">
        <f>#REF!</f>
        <v>#REF!</v>
      </c>
      <c r="U312" s="3" t="e">
        <f>#REF!*D312</f>
        <v>#REF!</v>
      </c>
      <c r="V312" s="3">
        <f t="shared" si="289"/>
        <v>90</v>
      </c>
      <c r="W312" s="37" t="e">
        <f t="shared" si="290"/>
        <v>#REF!</v>
      </c>
      <c r="X312" s="60" t="e">
        <f>#REF!</f>
        <v>#REF!</v>
      </c>
      <c r="Y312" s="37" t="e">
        <f t="shared" si="291"/>
        <v>#REF!</v>
      </c>
      <c r="Z312" s="16" t="e">
        <f t="shared" si="292"/>
        <v>#REF!</v>
      </c>
      <c r="AA312" s="36" t="e">
        <f t="shared" si="293"/>
        <v>#REF!</v>
      </c>
      <c r="AC312" s="16" t="e">
        <f t="shared" si="294"/>
        <v>#REF!</v>
      </c>
      <c r="AD312" s="3" t="e">
        <f t="shared" si="295"/>
        <v>#REF!</v>
      </c>
      <c r="AE312" s="97" t="e">
        <f t="shared" si="295"/>
        <v>#REF!</v>
      </c>
      <c r="AF312" s="97" t="e">
        <f t="shared" si="296"/>
        <v>#REF!</v>
      </c>
      <c r="AG312" s="3" t="e">
        <f t="shared" si="297"/>
        <v>#REF!</v>
      </c>
      <c r="AH312" s="16" t="e">
        <f t="shared" si="298"/>
        <v>#REF!</v>
      </c>
      <c r="AI312" s="16">
        <f t="shared" si="299"/>
        <v>1500</v>
      </c>
      <c r="AK312" s="3">
        <f t="shared" si="300"/>
        <v>1050</v>
      </c>
      <c r="AL312" s="19">
        <f t="shared" si="301"/>
        <v>1050</v>
      </c>
    </row>
    <row r="313" spans="1:47" ht="13.5" hidden="1" outlineLevel="1" x14ac:dyDescent="0.15">
      <c r="A313" s="26">
        <v>8006</v>
      </c>
      <c r="B313" s="20" t="s">
        <v>204</v>
      </c>
      <c r="C313" s="16">
        <v>500</v>
      </c>
      <c r="D313" s="3">
        <v>10</v>
      </c>
      <c r="E313" s="3"/>
      <c r="F313" s="102"/>
      <c r="G313" s="104" t="s">
        <v>753</v>
      </c>
      <c r="H313" s="104" t="s">
        <v>773</v>
      </c>
      <c r="I313" s="21">
        <f t="shared" si="283"/>
        <v>17940</v>
      </c>
      <c r="J313" s="3">
        <v>18000</v>
      </c>
      <c r="K313" s="15"/>
      <c r="L313" s="15">
        <v>0.2</v>
      </c>
      <c r="M313" s="58"/>
      <c r="N313" s="58">
        <v>0.03</v>
      </c>
      <c r="O313" s="92">
        <f t="shared" si="284"/>
        <v>10.033444816053512</v>
      </c>
      <c r="P313" s="92" t="e">
        <f t="shared" si="285"/>
        <v>#REF!</v>
      </c>
      <c r="Q313" s="92" t="e">
        <f t="shared" si="286"/>
        <v>#REF!</v>
      </c>
      <c r="R313" s="92">
        <f t="shared" si="287"/>
        <v>0</v>
      </c>
      <c r="S313" s="92" t="e">
        <f t="shared" si="288"/>
        <v>#REF!</v>
      </c>
      <c r="T313" s="3" t="e">
        <f>#REF!</f>
        <v>#REF!</v>
      </c>
      <c r="U313" s="3" t="e">
        <f>#REF!*D313</f>
        <v>#REF!</v>
      </c>
      <c r="V313" s="3">
        <f t="shared" si="289"/>
        <v>30</v>
      </c>
      <c r="W313" s="37" t="e">
        <f t="shared" si="290"/>
        <v>#REF!</v>
      </c>
      <c r="X313" s="60" t="e">
        <f>#REF!</f>
        <v>#REF!</v>
      </c>
      <c r="Y313" s="37" t="e">
        <f t="shared" si="291"/>
        <v>#REF!</v>
      </c>
      <c r="Z313" s="16" t="e">
        <f t="shared" si="292"/>
        <v>#REF!</v>
      </c>
      <c r="AA313" s="36" t="e">
        <f t="shared" si="293"/>
        <v>#REF!</v>
      </c>
      <c r="AC313" s="16" t="e">
        <f t="shared" si="294"/>
        <v>#REF!</v>
      </c>
      <c r="AD313" s="3" t="e">
        <f t="shared" si="295"/>
        <v>#REF!</v>
      </c>
      <c r="AE313" s="97" t="e">
        <f t="shared" si="295"/>
        <v>#REF!</v>
      </c>
      <c r="AF313" s="97" t="e">
        <f t="shared" si="296"/>
        <v>#REF!</v>
      </c>
      <c r="AG313" s="3" t="e">
        <f t="shared" si="297"/>
        <v>#REF!</v>
      </c>
      <c r="AH313" s="16" t="e">
        <f t="shared" si="298"/>
        <v>#REF!</v>
      </c>
      <c r="AI313" s="16">
        <f t="shared" si="299"/>
        <v>500</v>
      </c>
      <c r="AK313" s="3">
        <f t="shared" si="300"/>
        <v>350</v>
      </c>
      <c r="AL313" s="19">
        <f t="shared" si="301"/>
        <v>350</v>
      </c>
    </row>
    <row r="314" spans="1:47" ht="13.5" hidden="1" outlineLevel="1" x14ac:dyDescent="0.15">
      <c r="A314" s="26">
        <v>8007</v>
      </c>
      <c r="B314" s="20" t="s">
        <v>205</v>
      </c>
      <c r="C314" s="16">
        <v>600</v>
      </c>
      <c r="D314" s="3">
        <v>10</v>
      </c>
      <c r="E314" s="3"/>
      <c r="F314" s="102"/>
      <c r="G314" s="104" t="s">
        <v>753</v>
      </c>
      <c r="H314" s="104" t="s">
        <v>773</v>
      </c>
      <c r="I314" s="21">
        <f t="shared" si="283"/>
        <v>17940</v>
      </c>
      <c r="J314" s="3">
        <v>18000</v>
      </c>
      <c r="K314" s="15"/>
      <c r="L314" s="15">
        <v>0.2</v>
      </c>
      <c r="M314" s="58"/>
      <c r="N314" s="58">
        <v>0.03</v>
      </c>
      <c r="O314" s="92">
        <f t="shared" si="284"/>
        <v>10.033444816053512</v>
      </c>
      <c r="P314" s="92" t="e">
        <f t="shared" si="285"/>
        <v>#REF!</v>
      </c>
      <c r="Q314" s="92" t="e">
        <f t="shared" si="286"/>
        <v>#REF!</v>
      </c>
      <c r="R314" s="92">
        <f t="shared" si="287"/>
        <v>0</v>
      </c>
      <c r="S314" s="92" t="e">
        <f t="shared" si="288"/>
        <v>#REF!</v>
      </c>
      <c r="T314" s="3" t="e">
        <f>#REF!</f>
        <v>#REF!</v>
      </c>
      <c r="U314" s="3" t="e">
        <f>#REF!*D314</f>
        <v>#REF!</v>
      </c>
      <c r="V314" s="3">
        <f t="shared" si="289"/>
        <v>36</v>
      </c>
      <c r="W314" s="37" t="e">
        <f t="shared" si="290"/>
        <v>#REF!</v>
      </c>
      <c r="X314" s="60" t="e">
        <f>#REF!</f>
        <v>#REF!</v>
      </c>
      <c r="Y314" s="37" t="e">
        <f t="shared" si="291"/>
        <v>#REF!</v>
      </c>
      <c r="Z314" s="16" t="e">
        <f t="shared" si="292"/>
        <v>#REF!</v>
      </c>
      <c r="AA314" s="36" t="e">
        <f t="shared" si="293"/>
        <v>#REF!</v>
      </c>
      <c r="AC314" s="16" t="e">
        <f t="shared" si="294"/>
        <v>#REF!</v>
      </c>
      <c r="AD314" s="3" t="e">
        <f t="shared" si="295"/>
        <v>#REF!</v>
      </c>
      <c r="AE314" s="97" t="e">
        <f t="shared" si="295"/>
        <v>#REF!</v>
      </c>
      <c r="AF314" s="97" t="e">
        <f t="shared" si="296"/>
        <v>#REF!</v>
      </c>
      <c r="AG314" s="3" t="e">
        <f t="shared" si="297"/>
        <v>#REF!</v>
      </c>
      <c r="AH314" s="16" t="e">
        <f t="shared" si="298"/>
        <v>#REF!</v>
      </c>
      <c r="AI314" s="16">
        <f t="shared" si="299"/>
        <v>600</v>
      </c>
      <c r="AK314" s="3">
        <f t="shared" si="300"/>
        <v>420</v>
      </c>
      <c r="AL314" s="19">
        <f t="shared" si="301"/>
        <v>420</v>
      </c>
    </row>
    <row r="315" spans="1:47" ht="13.5" hidden="1" outlineLevel="1" x14ac:dyDescent="0.15">
      <c r="A315" s="26">
        <v>8008</v>
      </c>
      <c r="B315" s="20" t="s">
        <v>56</v>
      </c>
      <c r="C315" s="16">
        <v>1320</v>
      </c>
      <c r="D315" s="3">
        <v>30</v>
      </c>
      <c r="E315" s="3"/>
      <c r="F315" s="102"/>
      <c r="G315" s="104" t="s">
        <v>753</v>
      </c>
      <c r="H315" s="104" t="s">
        <v>773</v>
      </c>
      <c r="I315" s="21">
        <f t="shared" si="283"/>
        <v>17940</v>
      </c>
      <c r="J315" s="3">
        <v>18000</v>
      </c>
      <c r="K315" s="15"/>
      <c r="L315" s="15">
        <v>0.2</v>
      </c>
      <c r="M315" s="58"/>
      <c r="N315" s="58">
        <v>0.03</v>
      </c>
      <c r="O315" s="92">
        <f t="shared" si="284"/>
        <v>30.100334448160535</v>
      </c>
      <c r="P315" s="92" t="e">
        <f t="shared" si="285"/>
        <v>#REF!</v>
      </c>
      <c r="Q315" s="92" t="e">
        <f t="shared" si="286"/>
        <v>#REF!</v>
      </c>
      <c r="R315" s="92">
        <f t="shared" si="287"/>
        <v>0</v>
      </c>
      <c r="S315" s="92" t="e">
        <f t="shared" si="288"/>
        <v>#REF!</v>
      </c>
      <c r="T315" s="3" t="e">
        <f>#REF!</f>
        <v>#REF!</v>
      </c>
      <c r="U315" s="3" t="e">
        <f>#REF!*D315</f>
        <v>#REF!</v>
      </c>
      <c r="V315" s="3">
        <f t="shared" si="289"/>
        <v>79.2</v>
      </c>
      <c r="W315" s="37" t="e">
        <f t="shared" si="290"/>
        <v>#REF!</v>
      </c>
      <c r="X315" s="60" t="e">
        <f>#REF!</f>
        <v>#REF!</v>
      </c>
      <c r="Y315" s="37" t="e">
        <f t="shared" si="291"/>
        <v>#REF!</v>
      </c>
      <c r="Z315" s="16" t="e">
        <f t="shared" si="292"/>
        <v>#REF!</v>
      </c>
      <c r="AA315" s="36" t="e">
        <f t="shared" si="293"/>
        <v>#REF!</v>
      </c>
      <c r="AC315" s="16" t="e">
        <f t="shared" si="294"/>
        <v>#REF!</v>
      </c>
      <c r="AD315" s="3" t="e">
        <f t="shared" si="295"/>
        <v>#REF!</v>
      </c>
      <c r="AE315" s="97" t="e">
        <f t="shared" si="295"/>
        <v>#REF!</v>
      </c>
      <c r="AF315" s="97" t="e">
        <f t="shared" si="296"/>
        <v>#REF!</v>
      </c>
      <c r="AG315" s="3" t="e">
        <f t="shared" si="297"/>
        <v>#REF!</v>
      </c>
      <c r="AH315" s="16" t="e">
        <f t="shared" si="298"/>
        <v>#REF!</v>
      </c>
      <c r="AI315" s="16">
        <f t="shared" si="299"/>
        <v>1320</v>
      </c>
      <c r="AK315" s="3">
        <f t="shared" si="300"/>
        <v>925</v>
      </c>
      <c r="AL315" s="19">
        <f t="shared" si="301"/>
        <v>923.99999999999989</v>
      </c>
    </row>
    <row r="316" spans="1:47" ht="13.5" hidden="1" outlineLevel="1" x14ac:dyDescent="0.15">
      <c r="A316" s="26">
        <v>8009</v>
      </c>
      <c r="B316" s="20" t="s">
        <v>57</v>
      </c>
      <c r="C316" s="16">
        <v>360</v>
      </c>
      <c r="D316" s="3">
        <v>10</v>
      </c>
      <c r="E316" s="3"/>
      <c r="F316" s="102"/>
      <c r="G316" s="104" t="s">
        <v>753</v>
      </c>
      <c r="H316" s="104" t="s">
        <v>773</v>
      </c>
      <c r="I316" s="21">
        <f t="shared" si="283"/>
        <v>17940</v>
      </c>
      <c r="J316" s="3">
        <v>18000</v>
      </c>
      <c r="K316" s="15"/>
      <c r="L316" s="15">
        <v>0.2</v>
      </c>
      <c r="M316" s="58"/>
      <c r="N316" s="58">
        <v>0.03</v>
      </c>
      <c r="O316" s="92">
        <f t="shared" si="284"/>
        <v>10.033444816053512</v>
      </c>
      <c r="P316" s="92" t="e">
        <f t="shared" si="285"/>
        <v>#REF!</v>
      </c>
      <c r="Q316" s="92" t="e">
        <f t="shared" si="286"/>
        <v>#REF!</v>
      </c>
      <c r="R316" s="92">
        <f t="shared" si="287"/>
        <v>0</v>
      </c>
      <c r="S316" s="92" t="e">
        <f t="shared" si="288"/>
        <v>#REF!</v>
      </c>
      <c r="T316" s="3" t="e">
        <f>#REF!</f>
        <v>#REF!</v>
      </c>
      <c r="U316" s="3" t="e">
        <f>#REF!*D316</f>
        <v>#REF!</v>
      </c>
      <c r="V316" s="3">
        <f t="shared" si="289"/>
        <v>21.599999999999998</v>
      </c>
      <c r="W316" s="37" t="e">
        <f t="shared" si="290"/>
        <v>#REF!</v>
      </c>
      <c r="X316" s="60" t="e">
        <f>#REF!</f>
        <v>#REF!</v>
      </c>
      <c r="Y316" s="37" t="e">
        <f t="shared" si="291"/>
        <v>#REF!</v>
      </c>
      <c r="Z316" s="16" t="e">
        <f t="shared" si="292"/>
        <v>#REF!</v>
      </c>
      <c r="AA316" s="36" t="e">
        <f t="shared" si="293"/>
        <v>#REF!</v>
      </c>
      <c r="AC316" s="16" t="e">
        <f t="shared" si="294"/>
        <v>#REF!</v>
      </c>
      <c r="AD316" s="3" t="e">
        <f t="shared" si="295"/>
        <v>#REF!</v>
      </c>
      <c r="AE316" s="97" t="e">
        <f t="shared" si="295"/>
        <v>#REF!</v>
      </c>
      <c r="AF316" s="97" t="e">
        <f t="shared" si="296"/>
        <v>#REF!</v>
      </c>
      <c r="AG316" s="3" t="e">
        <f t="shared" si="297"/>
        <v>#REF!</v>
      </c>
      <c r="AH316" s="16" t="e">
        <f t="shared" si="298"/>
        <v>#REF!</v>
      </c>
      <c r="AI316" s="16">
        <f t="shared" si="299"/>
        <v>360</v>
      </c>
      <c r="AK316" s="3">
        <f t="shared" si="300"/>
        <v>255</v>
      </c>
      <c r="AL316" s="19">
        <f t="shared" si="301"/>
        <v>251.99999999999997</v>
      </c>
    </row>
    <row r="317" spans="1:47" ht="13.5" hidden="1" outlineLevel="1" x14ac:dyDescent="0.15">
      <c r="A317" s="26">
        <v>8010</v>
      </c>
      <c r="B317" s="20" t="s">
        <v>58</v>
      </c>
      <c r="C317" s="16">
        <v>400</v>
      </c>
      <c r="D317" s="3">
        <v>10</v>
      </c>
      <c r="E317" s="3"/>
      <c r="F317" s="102"/>
      <c r="G317" s="104" t="s">
        <v>753</v>
      </c>
      <c r="H317" s="104" t="s">
        <v>773</v>
      </c>
      <c r="I317" s="21">
        <f t="shared" si="283"/>
        <v>17940</v>
      </c>
      <c r="J317" s="3">
        <v>18000</v>
      </c>
      <c r="K317" s="15"/>
      <c r="L317" s="15">
        <v>0.2</v>
      </c>
      <c r="M317" s="58"/>
      <c r="N317" s="58">
        <v>0.03</v>
      </c>
      <c r="O317" s="92">
        <f t="shared" si="284"/>
        <v>10.033444816053512</v>
      </c>
      <c r="P317" s="92" t="e">
        <f t="shared" si="285"/>
        <v>#REF!</v>
      </c>
      <c r="Q317" s="92" t="e">
        <f t="shared" si="286"/>
        <v>#REF!</v>
      </c>
      <c r="R317" s="92">
        <f t="shared" si="287"/>
        <v>0</v>
      </c>
      <c r="S317" s="92" t="e">
        <f t="shared" si="288"/>
        <v>#REF!</v>
      </c>
      <c r="T317" s="3" t="e">
        <f>#REF!</f>
        <v>#REF!</v>
      </c>
      <c r="U317" s="3" t="e">
        <f>#REF!*D317</f>
        <v>#REF!</v>
      </c>
      <c r="V317" s="3">
        <f t="shared" si="289"/>
        <v>24</v>
      </c>
      <c r="W317" s="37" t="e">
        <f t="shared" si="290"/>
        <v>#REF!</v>
      </c>
      <c r="X317" s="60" t="e">
        <f>#REF!</f>
        <v>#REF!</v>
      </c>
      <c r="Y317" s="37" t="e">
        <f t="shared" si="291"/>
        <v>#REF!</v>
      </c>
      <c r="Z317" s="16" t="e">
        <f t="shared" si="292"/>
        <v>#REF!</v>
      </c>
      <c r="AA317" s="36" t="e">
        <f t="shared" si="293"/>
        <v>#REF!</v>
      </c>
      <c r="AC317" s="16" t="e">
        <f t="shared" si="294"/>
        <v>#REF!</v>
      </c>
      <c r="AD317" s="3" t="e">
        <f t="shared" si="295"/>
        <v>#REF!</v>
      </c>
      <c r="AE317" s="97" t="e">
        <f t="shared" si="295"/>
        <v>#REF!</v>
      </c>
      <c r="AF317" s="97" t="e">
        <f t="shared" si="296"/>
        <v>#REF!</v>
      </c>
      <c r="AG317" s="3" t="e">
        <f t="shared" si="297"/>
        <v>#REF!</v>
      </c>
      <c r="AH317" s="16" t="e">
        <f t="shared" si="298"/>
        <v>#REF!</v>
      </c>
      <c r="AI317" s="16">
        <f t="shared" si="299"/>
        <v>400</v>
      </c>
      <c r="AK317" s="3">
        <f t="shared" si="300"/>
        <v>280</v>
      </c>
      <c r="AL317" s="19">
        <f t="shared" si="301"/>
        <v>280</v>
      </c>
    </row>
    <row r="318" spans="1:47" ht="13.5" hidden="1" outlineLevel="1" x14ac:dyDescent="0.15">
      <c r="A318" s="26">
        <v>8011</v>
      </c>
      <c r="B318" s="20" t="s">
        <v>118</v>
      </c>
      <c r="C318" s="16">
        <v>720</v>
      </c>
      <c r="D318" s="3">
        <v>15</v>
      </c>
      <c r="E318" s="3"/>
      <c r="F318" s="102"/>
      <c r="G318" s="104" t="s">
        <v>753</v>
      </c>
      <c r="H318" s="104" t="s">
        <v>773</v>
      </c>
      <c r="I318" s="21">
        <f t="shared" si="283"/>
        <v>17940</v>
      </c>
      <c r="J318" s="3">
        <v>18000</v>
      </c>
      <c r="K318" s="15"/>
      <c r="L318" s="15">
        <v>0.2</v>
      </c>
      <c r="M318" s="58"/>
      <c r="N318" s="58">
        <v>0.03</v>
      </c>
      <c r="O318" s="92">
        <f t="shared" si="284"/>
        <v>15.050167224080267</v>
      </c>
      <c r="P318" s="92" t="e">
        <f t="shared" si="285"/>
        <v>#REF!</v>
      </c>
      <c r="Q318" s="92" t="e">
        <f t="shared" si="286"/>
        <v>#REF!</v>
      </c>
      <c r="R318" s="92">
        <f t="shared" si="287"/>
        <v>0</v>
      </c>
      <c r="S318" s="92" t="e">
        <f t="shared" si="288"/>
        <v>#REF!</v>
      </c>
      <c r="T318" s="3" t="e">
        <f>#REF!</f>
        <v>#REF!</v>
      </c>
      <c r="U318" s="3" t="e">
        <f>#REF!*D318</f>
        <v>#REF!</v>
      </c>
      <c r="V318" s="3">
        <f t="shared" si="289"/>
        <v>43.199999999999996</v>
      </c>
      <c r="W318" s="37" t="e">
        <f t="shared" si="290"/>
        <v>#REF!</v>
      </c>
      <c r="X318" s="60" t="e">
        <f>#REF!</f>
        <v>#REF!</v>
      </c>
      <c r="Y318" s="37" t="e">
        <f t="shared" si="291"/>
        <v>#REF!</v>
      </c>
      <c r="Z318" s="16" t="e">
        <f t="shared" si="292"/>
        <v>#REF!</v>
      </c>
      <c r="AA318" s="36" t="e">
        <f t="shared" si="293"/>
        <v>#REF!</v>
      </c>
      <c r="AC318" s="16" t="e">
        <f t="shared" si="294"/>
        <v>#REF!</v>
      </c>
      <c r="AD318" s="3" t="e">
        <f t="shared" si="295"/>
        <v>#REF!</v>
      </c>
      <c r="AE318" s="97" t="e">
        <f t="shared" si="295"/>
        <v>#REF!</v>
      </c>
      <c r="AF318" s="97" t="e">
        <f t="shared" si="296"/>
        <v>#REF!</v>
      </c>
      <c r="AG318" s="3" t="e">
        <f t="shared" si="297"/>
        <v>#REF!</v>
      </c>
      <c r="AH318" s="16" t="e">
        <f t="shared" si="298"/>
        <v>#REF!</v>
      </c>
      <c r="AI318" s="16">
        <f t="shared" si="299"/>
        <v>720</v>
      </c>
      <c r="AK318" s="3">
        <f t="shared" si="300"/>
        <v>505</v>
      </c>
      <c r="AL318" s="19">
        <f t="shared" si="301"/>
        <v>503.99999999999994</v>
      </c>
    </row>
    <row r="319" spans="1:47" ht="13.5" hidden="1" outlineLevel="1" x14ac:dyDescent="0.15">
      <c r="A319" s="26">
        <v>8012</v>
      </c>
      <c r="B319" s="20" t="s">
        <v>59</v>
      </c>
      <c r="C319" s="16">
        <v>720</v>
      </c>
      <c r="D319" s="3">
        <v>15</v>
      </c>
      <c r="E319" s="3"/>
      <c r="F319" s="102"/>
      <c r="G319" s="104" t="s">
        <v>753</v>
      </c>
      <c r="H319" s="104" t="s">
        <v>773</v>
      </c>
      <c r="I319" s="21">
        <f t="shared" si="283"/>
        <v>17940</v>
      </c>
      <c r="J319" s="3">
        <v>18000</v>
      </c>
      <c r="K319" s="15"/>
      <c r="L319" s="15">
        <v>0.2</v>
      </c>
      <c r="M319" s="58"/>
      <c r="N319" s="58">
        <v>0.03</v>
      </c>
      <c r="O319" s="92">
        <f t="shared" si="284"/>
        <v>15.050167224080267</v>
      </c>
      <c r="P319" s="92" t="e">
        <f t="shared" si="285"/>
        <v>#REF!</v>
      </c>
      <c r="Q319" s="92" t="e">
        <f t="shared" si="286"/>
        <v>#REF!</v>
      </c>
      <c r="R319" s="92">
        <f t="shared" si="287"/>
        <v>0</v>
      </c>
      <c r="S319" s="92" t="e">
        <f t="shared" si="288"/>
        <v>#REF!</v>
      </c>
      <c r="T319" s="3" t="e">
        <f>#REF!</f>
        <v>#REF!</v>
      </c>
      <c r="U319" s="3" t="e">
        <f>#REF!*D319</f>
        <v>#REF!</v>
      </c>
      <c r="V319" s="3">
        <f t="shared" si="289"/>
        <v>43.199999999999996</v>
      </c>
      <c r="W319" s="37" t="e">
        <f t="shared" si="290"/>
        <v>#REF!</v>
      </c>
      <c r="X319" s="60" t="e">
        <f>#REF!</f>
        <v>#REF!</v>
      </c>
      <c r="Y319" s="37" t="e">
        <f t="shared" si="291"/>
        <v>#REF!</v>
      </c>
      <c r="Z319" s="16" t="e">
        <f t="shared" si="292"/>
        <v>#REF!</v>
      </c>
      <c r="AA319" s="36" t="e">
        <f t="shared" si="293"/>
        <v>#REF!</v>
      </c>
      <c r="AC319" s="16" t="e">
        <f t="shared" si="294"/>
        <v>#REF!</v>
      </c>
      <c r="AD319" s="3" t="e">
        <f t="shared" si="295"/>
        <v>#REF!</v>
      </c>
      <c r="AE319" s="97" t="e">
        <f t="shared" si="295"/>
        <v>#REF!</v>
      </c>
      <c r="AF319" s="97" t="e">
        <f t="shared" si="296"/>
        <v>#REF!</v>
      </c>
      <c r="AG319" s="3" t="e">
        <f t="shared" si="297"/>
        <v>#REF!</v>
      </c>
      <c r="AH319" s="16" t="e">
        <f t="shared" si="298"/>
        <v>#REF!</v>
      </c>
      <c r="AI319" s="16">
        <f t="shared" si="299"/>
        <v>720</v>
      </c>
      <c r="AK319" s="3">
        <f t="shared" si="300"/>
        <v>505</v>
      </c>
      <c r="AL319" s="19">
        <f t="shared" si="301"/>
        <v>503.99999999999994</v>
      </c>
    </row>
    <row r="320" spans="1:47" ht="13.5" hidden="1" outlineLevel="1" x14ac:dyDescent="0.15">
      <c r="A320" s="26">
        <v>8013</v>
      </c>
      <c r="B320" s="20" t="s">
        <v>245</v>
      </c>
      <c r="C320" s="16">
        <v>720</v>
      </c>
      <c r="D320" s="3">
        <v>15</v>
      </c>
      <c r="E320" s="3"/>
      <c r="F320" s="102"/>
      <c r="G320" s="104" t="s">
        <v>753</v>
      </c>
      <c r="H320" s="104" t="s">
        <v>773</v>
      </c>
      <c r="I320" s="21">
        <f t="shared" si="283"/>
        <v>17940</v>
      </c>
      <c r="J320" s="3">
        <v>18000</v>
      </c>
      <c r="K320" s="15"/>
      <c r="L320" s="15">
        <v>0.2</v>
      </c>
      <c r="M320" s="58"/>
      <c r="N320" s="58">
        <v>0.03</v>
      </c>
      <c r="O320" s="92">
        <f t="shared" si="284"/>
        <v>15.050167224080267</v>
      </c>
      <c r="P320" s="92" t="e">
        <f t="shared" si="285"/>
        <v>#REF!</v>
      </c>
      <c r="Q320" s="92" t="e">
        <f t="shared" si="286"/>
        <v>#REF!</v>
      </c>
      <c r="R320" s="92">
        <f t="shared" si="287"/>
        <v>0</v>
      </c>
      <c r="S320" s="92" t="e">
        <f t="shared" si="288"/>
        <v>#REF!</v>
      </c>
      <c r="T320" s="3" t="e">
        <f>#REF!</f>
        <v>#REF!</v>
      </c>
      <c r="U320" s="3" t="e">
        <f>#REF!*D320</f>
        <v>#REF!</v>
      </c>
      <c r="V320" s="3">
        <f t="shared" si="289"/>
        <v>43.199999999999996</v>
      </c>
      <c r="W320" s="37" t="e">
        <f t="shared" si="290"/>
        <v>#REF!</v>
      </c>
      <c r="X320" s="60" t="e">
        <f>#REF!</f>
        <v>#REF!</v>
      </c>
      <c r="Y320" s="37" t="e">
        <f t="shared" si="291"/>
        <v>#REF!</v>
      </c>
      <c r="Z320" s="16" t="e">
        <f t="shared" si="292"/>
        <v>#REF!</v>
      </c>
      <c r="AA320" s="36" t="e">
        <f t="shared" si="293"/>
        <v>#REF!</v>
      </c>
      <c r="AC320" s="16" t="e">
        <f t="shared" si="294"/>
        <v>#REF!</v>
      </c>
      <c r="AD320" s="3" t="e">
        <f t="shared" si="295"/>
        <v>#REF!</v>
      </c>
      <c r="AE320" s="97" t="e">
        <f t="shared" si="295"/>
        <v>#REF!</v>
      </c>
      <c r="AF320" s="97" t="e">
        <f t="shared" si="296"/>
        <v>#REF!</v>
      </c>
      <c r="AG320" s="3" t="e">
        <f t="shared" si="297"/>
        <v>#REF!</v>
      </c>
      <c r="AH320" s="16" t="e">
        <f t="shared" si="298"/>
        <v>#REF!</v>
      </c>
      <c r="AI320" s="16">
        <f t="shared" si="299"/>
        <v>720</v>
      </c>
      <c r="AK320" s="3">
        <f t="shared" si="300"/>
        <v>505</v>
      </c>
      <c r="AL320" s="19">
        <f t="shared" si="301"/>
        <v>503.99999999999994</v>
      </c>
    </row>
    <row r="321" spans="1:47" ht="13.5" hidden="1" outlineLevel="1" x14ac:dyDescent="0.15">
      <c r="A321" s="26">
        <v>8014</v>
      </c>
      <c r="B321" s="20" t="s">
        <v>60</v>
      </c>
      <c r="C321" s="16">
        <v>600</v>
      </c>
      <c r="D321" s="3">
        <v>10</v>
      </c>
      <c r="E321" s="3"/>
      <c r="F321" s="102"/>
      <c r="G321" s="104" t="s">
        <v>753</v>
      </c>
      <c r="H321" s="104" t="s">
        <v>773</v>
      </c>
      <c r="I321" s="21">
        <f t="shared" si="283"/>
        <v>17940</v>
      </c>
      <c r="J321" s="3">
        <v>18000</v>
      </c>
      <c r="K321" s="15"/>
      <c r="L321" s="15">
        <v>0.2</v>
      </c>
      <c r="M321" s="58"/>
      <c r="N321" s="58">
        <v>0.03</v>
      </c>
      <c r="O321" s="92">
        <f t="shared" si="284"/>
        <v>10.033444816053512</v>
      </c>
      <c r="P321" s="92" t="e">
        <f t="shared" si="285"/>
        <v>#REF!</v>
      </c>
      <c r="Q321" s="92" t="e">
        <f t="shared" si="286"/>
        <v>#REF!</v>
      </c>
      <c r="R321" s="92">
        <f t="shared" si="287"/>
        <v>0</v>
      </c>
      <c r="S321" s="92" t="e">
        <f t="shared" si="288"/>
        <v>#REF!</v>
      </c>
      <c r="T321" s="3" t="e">
        <f>#REF!</f>
        <v>#REF!</v>
      </c>
      <c r="U321" s="3" t="e">
        <f>#REF!*D321</f>
        <v>#REF!</v>
      </c>
      <c r="V321" s="3">
        <f t="shared" si="289"/>
        <v>36</v>
      </c>
      <c r="W321" s="37" t="e">
        <f t="shared" si="290"/>
        <v>#REF!</v>
      </c>
      <c r="X321" s="60" t="e">
        <f>#REF!</f>
        <v>#REF!</v>
      </c>
      <c r="Y321" s="37" t="e">
        <f t="shared" si="291"/>
        <v>#REF!</v>
      </c>
      <c r="Z321" s="16" t="e">
        <f t="shared" si="292"/>
        <v>#REF!</v>
      </c>
      <c r="AA321" s="36" t="e">
        <f t="shared" si="293"/>
        <v>#REF!</v>
      </c>
      <c r="AC321" s="16" t="e">
        <f t="shared" si="294"/>
        <v>#REF!</v>
      </c>
      <c r="AD321" s="3" t="e">
        <f t="shared" si="295"/>
        <v>#REF!</v>
      </c>
      <c r="AE321" s="97" t="e">
        <f t="shared" si="295"/>
        <v>#REF!</v>
      </c>
      <c r="AF321" s="97" t="e">
        <f t="shared" si="296"/>
        <v>#REF!</v>
      </c>
      <c r="AG321" s="3" t="e">
        <f t="shared" si="297"/>
        <v>#REF!</v>
      </c>
      <c r="AH321" s="16" t="e">
        <f t="shared" si="298"/>
        <v>#REF!</v>
      </c>
      <c r="AI321" s="16">
        <f t="shared" si="299"/>
        <v>600</v>
      </c>
      <c r="AK321" s="3">
        <f t="shared" si="300"/>
        <v>420</v>
      </c>
      <c r="AL321" s="19">
        <f t="shared" si="301"/>
        <v>420</v>
      </c>
    </row>
    <row r="322" spans="1:47" ht="13.5" hidden="1" outlineLevel="1" x14ac:dyDescent="0.15">
      <c r="A322" s="26">
        <v>8016</v>
      </c>
      <c r="B322" s="20" t="s">
        <v>61</v>
      </c>
      <c r="C322" s="16">
        <v>1100</v>
      </c>
      <c r="D322" s="3">
        <v>25</v>
      </c>
      <c r="E322" s="3"/>
      <c r="F322" s="102"/>
      <c r="G322" s="104" t="s">
        <v>753</v>
      </c>
      <c r="H322" s="104" t="s">
        <v>773</v>
      </c>
      <c r="I322" s="21">
        <f t="shared" si="283"/>
        <v>17940</v>
      </c>
      <c r="J322" s="3">
        <v>18000</v>
      </c>
      <c r="K322" s="15"/>
      <c r="L322" s="15">
        <v>0.2</v>
      </c>
      <c r="M322" s="58"/>
      <c r="N322" s="58">
        <v>0.03</v>
      </c>
      <c r="O322" s="92">
        <f t="shared" si="284"/>
        <v>25.083612040133779</v>
      </c>
      <c r="P322" s="92" t="e">
        <f t="shared" si="285"/>
        <v>#REF!</v>
      </c>
      <c r="Q322" s="92" t="e">
        <f t="shared" si="286"/>
        <v>#REF!</v>
      </c>
      <c r="R322" s="92">
        <f t="shared" si="287"/>
        <v>0</v>
      </c>
      <c r="S322" s="92" t="e">
        <f t="shared" si="288"/>
        <v>#REF!</v>
      </c>
      <c r="T322" s="3" t="e">
        <f>#REF!</f>
        <v>#REF!</v>
      </c>
      <c r="U322" s="3" t="e">
        <f>#REF!*D322</f>
        <v>#REF!</v>
      </c>
      <c r="V322" s="3">
        <f t="shared" si="289"/>
        <v>66</v>
      </c>
      <c r="W322" s="37" t="e">
        <f t="shared" si="290"/>
        <v>#REF!</v>
      </c>
      <c r="X322" s="60" t="e">
        <f>#REF!</f>
        <v>#REF!</v>
      </c>
      <c r="Y322" s="37" t="e">
        <f t="shared" si="291"/>
        <v>#REF!</v>
      </c>
      <c r="Z322" s="16" t="e">
        <f t="shared" si="292"/>
        <v>#REF!</v>
      </c>
      <c r="AA322" s="36" t="e">
        <f t="shared" si="293"/>
        <v>#REF!</v>
      </c>
      <c r="AC322" s="16" t="e">
        <f t="shared" si="294"/>
        <v>#REF!</v>
      </c>
      <c r="AD322" s="3" t="e">
        <f t="shared" si="295"/>
        <v>#REF!</v>
      </c>
      <c r="AE322" s="97" t="e">
        <f t="shared" si="295"/>
        <v>#REF!</v>
      </c>
      <c r="AF322" s="97" t="e">
        <f t="shared" si="296"/>
        <v>#REF!</v>
      </c>
      <c r="AG322" s="3" t="e">
        <f t="shared" si="297"/>
        <v>#REF!</v>
      </c>
      <c r="AH322" s="16" t="e">
        <f t="shared" si="298"/>
        <v>#REF!</v>
      </c>
      <c r="AI322" s="16">
        <f t="shared" si="299"/>
        <v>1100</v>
      </c>
      <c r="AK322" s="3">
        <f t="shared" si="300"/>
        <v>770</v>
      </c>
      <c r="AL322" s="19">
        <f t="shared" si="301"/>
        <v>770</v>
      </c>
    </row>
    <row r="323" spans="1:47" ht="13.5" hidden="1" outlineLevel="1" x14ac:dyDescent="0.15">
      <c r="A323" s="26">
        <v>8017</v>
      </c>
      <c r="B323" s="20" t="s">
        <v>62</v>
      </c>
      <c r="C323" s="16">
        <v>980</v>
      </c>
      <c r="D323" s="3">
        <v>25</v>
      </c>
      <c r="E323" s="3"/>
      <c r="F323" s="102"/>
      <c r="G323" s="104" t="s">
        <v>753</v>
      </c>
      <c r="H323" s="104" t="s">
        <v>773</v>
      </c>
      <c r="I323" s="21">
        <f t="shared" si="283"/>
        <v>17940</v>
      </c>
      <c r="J323" s="3">
        <v>18000</v>
      </c>
      <c r="K323" s="15"/>
      <c r="L323" s="15">
        <v>0.2</v>
      </c>
      <c r="M323" s="58"/>
      <c r="N323" s="58">
        <v>0.03</v>
      </c>
      <c r="O323" s="92">
        <f t="shared" si="284"/>
        <v>25.083612040133779</v>
      </c>
      <c r="P323" s="92" t="e">
        <f t="shared" si="285"/>
        <v>#REF!</v>
      </c>
      <c r="Q323" s="92" t="e">
        <f t="shared" si="286"/>
        <v>#REF!</v>
      </c>
      <c r="R323" s="92">
        <f t="shared" si="287"/>
        <v>0</v>
      </c>
      <c r="S323" s="92" t="e">
        <f t="shared" si="288"/>
        <v>#REF!</v>
      </c>
      <c r="T323" s="3" t="e">
        <f>#REF!</f>
        <v>#REF!</v>
      </c>
      <c r="U323" s="3" t="e">
        <f>#REF!*D323</f>
        <v>#REF!</v>
      </c>
      <c r="V323" s="3">
        <f t="shared" si="289"/>
        <v>58.8</v>
      </c>
      <c r="W323" s="37" t="e">
        <f t="shared" si="290"/>
        <v>#REF!</v>
      </c>
      <c r="X323" s="60" t="e">
        <f>#REF!</f>
        <v>#REF!</v>
      </c>
      <c r="Y323" s="37" t="e">
        <f t="shared" si="291"/>
        <v>#REF!</v>
      </c>
      <c r="Z323" s="16" t="e">
        <f t="shared" si="292"/>
        <v>#REF!</v>
      </c>
      <c r="AA323" s="36" t="e">
        <f t="shared" si="293"/>
        <v>#REF!</v>
      </c>
      <c r="AC323" s="16" t="e">
        <f t="shared" si="294"/>
        <v>#REF!</v>
      </c>
      <c r="AD323" s="3" t="e">
        <f t="shared" si="295"/>
        <v>#REF!</v>
      </c>
      <c r="AE323" s="97" t="e">
        <f t="shared" si="295"/>
        <v>#REF!</v>
      </c>
      <c r="AF323" s="97" t="e">
        <f t="shared" si="296"/>
        <v>#REF!</v>
      </c>
      <c r="AG323" s="3" t="e">
        <f t="shared" si="297"/>
        <v>#REF!</v>
      </c>
      <c r="AH323" s="16" t="e">
        <f t="shared" si="298"/>
        <v>#REF!</v>
      </c>
      <c r="AI323" s="16">
        <f t="shared" si="299"/>
        <v>980</v>
      </c>
      <c r="AK323" s="3">
        <f t="shared" si="300"/>
        <v>690</v>
      </c>
      <c r="AL323" s="19">
        <f t="shared" si="301"/>
        <v>686</v>
      </c>
    </row>
    <row r="324" spans="1:47" ht="13.5" hidden="1" outlineLevel="1" x14ac:dyDescent="0.15">
      <c r="A324" s="26">
        <v>8018</v>
      </c>
      <c r="B324" s="20" t="s">
        <v>64</v>
      </c>
      <c r="C324" s="16">
        <v>980</v>
      </c>
      <c r="D324" s="3">
        <v>25</v>
      </c>
      <c r="E324" s="3"/>
      <c r="F324" s="102"/>
      <c r="G324" s="104" t="s">
        <v>753</v>
      </c>
      <c r="H324" s="104" t="s">
        <v>773</v>
      </c>
      <c r="I324" s="21">
        <f t="shared" si="283"/>
        <v>17940</v>
      </c>
      <c r="J324" s="3">
        <v>18000</v>
      </c>
      <c r="K324" s="15"/>
      <c r="L324" s="15">
        <v>0.2</v>
      </c>
      <c r="M324" s="58"/>
      <c r="N324" s="58">
        <v>0.03</v>
      </c>
      <c r="O324" s="92">
        <f t="shared" si="284"/>
        <v>25.083612040133779</v>
      </c>
      <c r="P324" s="92" t="e">
        <f t="shared" si="285"/>
        <v>#REF!</v>
      </c>
      <c r="Q324" s="92" t="e">
        <f t="shared" si="286"/>
        <v>#REF!</v>
      </c>
      <c r="R324" s="92">
        <f t="shared" si="287"/>
        <v>0</v>
      </c>
      <c r="S324" s="92" t="e">
        <f t="shared" si="288"/>
        <v>#REF!</v>
      </c>
      <c r="T324" s="3" t="e">
        <f>#REF!</f>
        <v>#REF!</v>
      </c>
      <c r="U324" s="3" t="e">
        <f>#REF!*D324</f>
        <v>#REF!</v>
      </c>
      <c r="V324" s="3">
        <f t="shared" si="289"/>
        <v>58.8</v>
      </c>
      <c r="W324" s="37" t="e">
        <f t="shared" si="290"/>
        <v>#REF!</v>
      </c>
      <c r="X324" s="60" t="e">
        <f>#REF!</f>
        <v>#REF!</v>
      </c>
      <c r="Y324" s="37" t="e">
        <f t="shared" si="291"/>
        <v>#REF!</v>
      </c>
      <c r="Z324" s="16" t="e">
        <f t="shared" si="292"/>
        <v>#REF!</v>
      </c>
      <c r="AA324" s="36" t="e">
        <f t="shared" si="293"/>
        <v>#REF!</v>
      </c>
      <c r="AC324" s="16" t="e">
        <f t="shared" si="294"/>
        <v>#REF!</v>
      </c>
      <c r="AD324" s="3" t="e">
        <f t="shared" si="295"/>
        <v>#REF!</v>
      </c>
      <c r="AE324" s="97" t="e">
        <f t="shared" si="295"/>
        <v>#REF!</v>
      </c>
      <c r="AF324" s="97" t="e">
        <f t="shared" si="296"/>
        <v>#REF!</v>
      </c>
      <c r="AG324" s="3" t="e">
        <f t="shared" si="297"/>
        <v>#REF!</v>
      </c>
      <c r="AH324" s="16" t="e">
        <f t="shared" si="298"/>
        <v>#REF!</v>
      </c>
      <c r="AI324" s="16">
        <f t="shared" si="299"/>
        <v>980</v>
      </c>
      <c r="AK324" s="3">
        <f t="shared" si="300"/>
        <v>690</v>
      </c>
      <c r="AL324" s="19">
        <f t="shared" si="301"/>
        <v>686</v>
      </c>
    </row>
    <row r="325" spans="1:47" ht="13.5" hidden="1" outlineLevel="1" x14ac:dyDescent="0.15">
      <c r="A325" s="26">
        <v>8019</v>
      </c>
      <c r="B325" s="20" t="s">
        <v>119</v>
      </c>
      <c r="C325" s="16">
        <v>1320</v>
      </c>
      <c r="D325" s="3">
        <v>15</v>
      </c>
      <c r="E325" s="3"/>
      <c r="F325" s="102"/>
      <c r="G325" s="104" t="s">
        <v>753</v>
      </c>
      <c r="H325" s="104" t="s">
        <v>773</v>
      </c>
      <c r="I325" s="21">
        <f t="shared" si="283"/>
        <v>17940</v>
      </c>
      <c r="J325" s="3">
        <v>18000</v>
      </c>
      <c r="K325" s="15"/>
      <c r="L325" s="15">
        <v>0.2</v>
      </c>
      <c r="M325" s="58"/>
      <c r="N325" s="58">
        <v>0.03</v>
      </c>
      <c r="O325" s="92">
        <f t="shared" si="284"/>
        <v>15.050167224080267</v>
      </c>
      <c r="P325" s="92" t="e">
        <f t="shared" si="285"/>
        <v>#REF!</v>
      </c>
      <c r="Q325" s="92" t="e">
        <f t="shared" si="286"/>
        <v>#REF!</v>
      </c>
      <c r="R325" s="92">
        <f t="shared" si="287"/>
        <v>0</v>
      </c>
      <c r="S325" s="92" t="e">
        <f t="shared" si="288"/>
        <v>#REF!</v>
      </c>
      <c r="T325" s="3" t="e">
        <f>#REF!</f>
        <v>#REF!</v>
      </c>
      <c r="U325" s="3" t="e">
        <f>#REF!*D325</f>
        <v>#REF!</v>
      </c>
      <c r="V325" s="3">
        <f t="shared" si="289"/>
        <v>79.2</v>
      </c>
      <c r="W325" s="37" t="e">
        <f t="shared" si="290"/>
        <v>#REF!</v>
      </c>
      <c r="X325" s="60" t="e">
        <f>#REF!</f>
        <v>#REF!</v>
      </c>
      <c r="Y325" s="37" t="e">
        <f t="shared" si="291"/>
        <v>#REF!</v>
      </c>
      <c r="Z325" s="16" t="e">
        <f t="shared" si="292"/>
        <v>#REF!</v>
      </c>
      <c r="AA325" s="36" t="e">
        <f t="shared" si="293"/>
        <v>#REF!</v>
      </c>
      <c r="AC325" s="16" t="e">
        <f t="shared" si="294"/>
        <v>#REF!</v>
      </c>
      <c r="AD325" s="3" t="e">
        <f t="shared" si="295"/>
        <v>#REF!</v>
      </c>
      <c r="AE325" s="97" t="e">
        <f t="shared" si="295"/>
        <v>#REF!</v>
      </c>
      <c r="AF325" s="97" t="e">
        <f t="shared" si="296"/>
        <v>#REF!</v>
      </c>
      <c r="AG325" s="3" t="e">
        <f t="shared" si="297"/>
        <v>#REF!</v>
      </c>
      <c r="AH325" s="16" t="e">
        <f t="shared" si="298"/>
        <v>#REF!</v>
      </c>
      <c r="AI325" s="16">
        <f t="shared" si="299"/>
        <v>1320</v>
      </c>
      <c r="AK325" s="3">
        <f t="shared" si="300"/>
        <v>925</v>
      </c>
      <c r="AL325" s="19">
        <f t="shared" si="301"/>
        <v>923.99999999999989</v>
      </c>
    </row>
    <row r="326" spans="1:47" ht="13.5" hidden="1" outlineLevel="1" x14ac:dyDescent="0.15">
      <c r="A326" s="26">
        <v>8020</v>
      </c>
      <c r="B326" s="20" t="s">
        <v>65</v>
      </c>
      <c r="C326" s="16">
        <v>1100</v>
      </c>
      <c r="D326" s="3">
        <v>15</v>
      </c>
      <c r="E326" s="3"/>
      <c r="F326" s="102"/>
      <c r="G326" s="104" t="s">
        <v>753</v>
      </c>
      <c r="H326" s="104" t="s">
        <v>773</v>
      </c>
      <c r="I326" s="21">
        <f t="shared" si="283"/>
        <v>17940</v>
      </c>
      <c r="J326" s="3">
        <v>18000</v>
      </c>
      <c r="K326" s="15"/>
      <c r="L326" s="15">
        <v>0.2</v>
      </c>
      <c r="M326" s="58"/>
      <c r="N326" s="58">
        <v>0.03</v>
      </c>
      <c r="O326" s="92">
        <f t="shared" si="284"/>
        <v>15.050167224080267</v>
      </c>
      <c r="P326" s="92" t="e">
        <f t="shared" si="285"/>
        <v>#REF!</v>
      </c>
      <c r="Q326" s="92" t="e">
        <f t="shared" si="286"/>
        <v>#REF!</v>
      </c>
      <c r="R326" s="92">
        <f t="shared" si="287"/>
        <v>0</v>
      </c>
      <c r="S326" s="92" t="e">
        <f t="shared" si="288"/>
        <v>#REF!</v>
      </c>
      <c r="T326" s="3" t="e">
        <f>#REF!</f>
        <v>#REF!</v>
      </c>
      <c r="U326" s="3" t="e">
        <f>#REF!*D326</f>
        <v>#REF!</v>
      </c>
      <c r="V326" s="3">
        <f t="shared" si="289"/>
        <v>66</v>
      </c>
      <c r="W326" s="37" t="e">
        <f t="shared" si="290"/>
        <v>#REF!</v>
      </c>
      <c r="X326" s="60" t="e">
        <f>#REF!</f>
        <v>#REF!</v>
      </c>
      <c r="Y326" s="37" t="e">
        <f t="shared" si="291"/>
        <v>#REF!</v>
      </c>
      <c r="Z326" s="16" t="e">
        <f t="shared" si="292"/>
        <v>#REF!</v>
      </c>
      <c r="AA326" s="36" t="e">
        <f t="shared" si="293"/>
        <v>#REF!</v>
      </c>
      <c r="AC326" s="16" t="e">
        <f t="shared" si="294"/>
        <v>#REF!</v>
      </c>
      <c r="AD326" s="3" t="e">
        <f t="shared" si="295"/>
        <v>#REF!</v>
      </c>
      <c r="AE326" s="97" t="e">
        <f t="shared" si="295"/>
        <v>#REF!</v>
      </c>
      <c r="AF326" s="97" t="e">
        <f t="shared" si="296"/>
        <v>#REF!</v>
      </c>
      <c r="AG326" s="3" t="e">
        <f t="shared" si="297"/>
        <v>#REF!</v>
      </c>
      <c r="AH326" s="16" t="e">
        <f t="shared" si="298"/>
        <v>#REF!</v>
      </c>
      <c r="AI326" s="16">
        <f t="shared" si="299"/>
        <v>1100</v>
      </c>
      <c r="AK326" s="3">
        <f t="shared" si="300"/>
        <v>770</v>
      </c>
      <c r="AL326" s="19">
        <f t="shared" si="301"/>
        <v>770</v>
      </c>
    </row>
    <row r="327" spans="1:47" ht="13.5" hidden="1" outlineLevel="1" x14ac:dyDescent="0.15">
      <c r="A327" s="26">
        <v>8021</v>
      </c>
      <c r="B327" s="20" t="s">
        <v>120</v>
      </c>
      <c r="C327" s="16">
        <v>600</v>
      </c>
      <c r="D327" s="3">
        <v>20</v>
      </c>
      <c r="E327" s="3">
        <v>10</v>
      </c>
      <c r="F327" s="103" t="s">
        <v>154</v>
      </c>
      <c r="G327" s="104" t="s">
        <v>753</v>
      </c>
      <c r="H327" s="104" t="s">
        <v>773</v>
      </c>
      <c r="I327" s="21">
        <f t="shared" si="283"/>
        <v>17940</v>
      </c>
      <c r="J327" s="3">
        <v>18000</v>
      </c>
      <c r="K327" s="15"/>
      <c r="L327" s="15">
        <v>0.2</v>
      </c>
      <c r="M327" s="58"/>
      <c r="N327" s="58">
        <v>0.03</v>
      </c>
      <c r="O327" s="92">
        <f t="shared" si="284"/>
        <v>20.066889632107024</v>
      </c>
      <c r="P327" s="92" t="e">
        <f t="shared" si="285"/>
        <v>#REF!</v>
      </c>
      <c r="Q327" s="92" t="e">
        <f t="shared" si="286"/>
        <v>#REF!</v>
      </c>
      <c r="R327" s="92">
        <f t="shared" si="287"/>
        <v>0</v>
      </c>
      <c r="S327" s="92" t="e">
        <f t="shared" si="288"/>
        <v>#REF!</v>
      </c>
      <c r="T327" s="3" t="e">
        <f>#REF!</f>
        <v>#REF!</v>
      </c>
      <c r="U327" s="3" t="e">
        <f>#REF!*D327</f>
        <v>#REF!</v>
      </c>
      <c r="V327" s="3">
        <f t="shared" si="289"/>
        <v>36</v>
      </c>
      <c r="W327" s="37" t="e">
        <f t="shared" si="290"/>
        <v>#REF!</v>
      </c>
      <c r="X327" s="60" t="e">
        <f>#REF!</f>
        <v>#REF!</v>
      </c>
      <c r="Y327" s="37" t="e">
        <f t="shared" si="291"/>
        <v>#REF!</v>
      </c>
      <c r="Z327" s="16" t="e">
        <f t="shared" si="292"/>
        <v>#REF!</v>
      </c>
      <c r="AA327" s="36" t="e">
        <f t="shared" si="293"/>
        <v>#REF!</v>
      </c>
      <c r="AC327" s="16" t="e">
        <f t="shared" si="294"/>
        <v>#REF!</v>
      </c>
      <c r="AD327" s="3" t="e">
        <f t="shared" si="295"/>
        <v>#REF!</v>
      </c>
      <c r="AE327" s="97" t="e">
        <f t="shared" si="295"/>
        <v>#REF!</v>
      </c>
      <c r="AF327" s="97" t="e">
        <f t="shared" si="296"/>
        <v>#REF!</v>
      </c>
      <c r="AG327" s="3" t="e">
        <f t="shared" si="297"/>
        <v>#REF!</v>
      </c>
      <c r="AH327" s="16" t="e">
        <f t="shared" si="298"/>
        <v>#REF!</v>
      </c>
      <c r="AI327" s="16">
        <f t="shared" si="299"/>
        <v>600</v>
      </c>
      <c r="AK327" s="3">
        <f t="shared" si="300"/>
        <v>420</v>
      </c>
      <c r="AL327" s="19">
        <f t="shared" si="301"/>
        <v>420</v>
      </c>
    </row>
    <row r="328" spans="1:47" ht="13.5" hidden="1" outlineLevel="1" x14ac:dyDescent="0.15">
      <c r="A328" s="26">
        <v>8022</v>
      </c>
      <c r="B328" s="20" t="s">
        <v>246</v>
      </c>
      <c r="C328" s="16">
        <v>450</v>
      </c>
      <c r="D328" s="3">
        <v>20</v>
      </c>
      <c r="E328" s="3">
        <v>10</v>
      </c>
      <c r="F328" s="103" t="s">
        <v>151</v>
      </c>
      <c r="G328" s="104" t="s">
        <v>753</v>
      </c>
      <c r="H328" s="104" t="s">
        <v>773</v>
      </c>
      <c r="I328" s="21">
        <f t="shared" si="283"/>
        <v>17940</v>
      </c>
      <c r="J328" s="3">
        <v>18000</v>
      </c>
      <c r="K328" s="15"/>
      <c r="L328" s="15">
        <v>0.2</v>
      </c>
      <c r="M328" s="58"/>
      <c r="N328" s="58">
        <v>0.03</v>
      </c>
      <c r="O328" s="92">
        <f t="shared" si="284"/>
        <v>20.066889632107024</v>
      </c>
      <c r="P328" s="92" t="e">
        <f t="shared" si="285"/>
        <v>#REF!</v>
      </c>
      <c r="Q328" s="92" t="e">
        <f t="shared" si="286"/>
        <v>#REF!</v>
      </c>
      <c r="R328" s="92">
        <f t="shared" si="287"/>
        <v>0</v>
      </c>
      <c r="S328" s="92" t="e">
        <f t="shared" si="288"/>
        <v>#REF!</v>
      </c>
      <c r="T328" s="3" t="e">
        <f>#REF!</f>
        <v>#REF!</v>
      </c>
      <c r="U328" s="3" t="e">
        <f>#REF!*D328</f>
        <v>#REF!</v>
      </c>
      <c r="V328" s="3">
        <f t="shared" si="289"/>
        <v>27</v>
      </c>
      <c r="W328" s="37" t="e">
        <f t="shared" si="290"/>
        <v>#REF!</v>
      </c>
      <c r="X328" s="60" t="e">
        <f>#REF!</f>
        <v>#REF!</v>
      </c>
      <c r="Y328" s="37" t="e">
        <f t="shared" si="291"/>
        <v>#REF!</v>
      </c>
      <c r="Z328" s="16" t="e">
        <f t="shared" si="292"/>
        <v>#REF!</v>
      </c>
      <c r="AA328" s="36" t="e">
        <f t="shared" si="293"/>
        <v>#REF!</v>
      </c>
      <c r="AC328" s="16" t="e">
        <f t="shared" si="294"/>
        <v>#REF!</v>
      </c>
      <c r="AD328" s="3" t="e">
        <f t="shared" si="295"/>
        <v>#REF!</v>
      </c>
      <c r="AE328" s="97" t="e">
        <f t="shared" si="295"/>
        <v>#REF!</v>
      </c>
      <c r="AF328" s="97" t="e">
        <f t="shared" si="296"/>
        <v>#REF!</v>
      </c>
      <c r="AG328" s="3" t="e">
        <f t="shared" si="297"/>
        <v>#REF!</v>
      </c>
      <c r="AH328" s="16" t="e">
        <f t="shared" si="298"/>
        <v>#REF!</v>
      </c>
      <c r="AI328" s="16">
        <f t="shared" si="299"/>
        <v>450</v>
      </c>
      <c r="AK328" s="3">
        <f t="shared" si="300"/>
        <v>315</v>
      </c>
      <c r="AL328" s="19">
        <f t="shared" si="301"/>
        <v>315</v>
      </c>
    </row>
    <row r="329" spans="1:47" ht="13.5" hidden="1" outlineLevel="1" x14ac:dyDescent="0.15">
      <c r="A329" s="26">
        <v>8023</v>
      </c>
      <c r="B329" s="20" t="s">
        <v>121</v>
      </c>
      <c r="C329" s="16">
        <v>600</v>
      </c>
      <c r="D329" s="3">
        <v>20</v>
      </c>
      <c r="E329" s="3">
        <v>10</v>
      </c>
      <c r="F329" s="103" t="s">
        <v>153</v>
      </c>
      <c r="G329" s="104" t="s">
        <v>753</v>
      </c>
      <c r="H329" s="104" t="s">
        <v>773</v>
      </c>
      <c r="I329" s="21">
        <f t="shared" si="283"/>
        <v>17940</v>
      </c>
      <c r="J329" s="3">
        <v>18000</v>
      </c>
      <c r="K329" s="15"/>
      <c r="L329" s="15">
        <v>0.2</v>
      </c>
      <c r="M329" s="58"/>
      <c r="N329" s="58">
        <v>0.03</v>
      </c>
      <c r="O329" s="92">
        <f t="shared" si="284"/>
        <v>20.066889632107024</v>
      </c>
      <c r="P329" s="92" t="e">
        <f t="shared" si="285"/>
        <v>#REF!</v>
      </c>
      <c r="Q329" s="92" t="e">
        <f t="shared" si="286"/>
        <v>#REF!</v>
      </c>
      <c r="R329" s="92">
        <f t="shared" si="287"/>
        <v>0</v>
      </c>
      <c r="S329" s="92" t="e">
        <f t="shared" si="288"/>
        <v>#REF!</v>
      </c>
      <c r="T329" s="3" t="e">
        <f>#REF!</f>
        <v>#REF!</v>
      </c>
      <c r="U329" s="3" t="e">
        <f>#REF!*D329</f>
        <v>#REF!</v>
      </c>
      <c r="V329" s="3">
        <f t="shared" si="289"/>
        <v>36</v>
      </c>
      <c r="W329" s="37" t="e">
        <f t="shared" si="290"/>
        <v>#REF!</v>
      </c>
      <c r="X329" s="60" t="e">
        <f>#REF!</f>
        <v>#REF!</v>
      </c>
      <c r="Y329" s="37" t="e">
        <f t="shared" si="291"/>
        <v>#REF!</v>
      </c>
      <c r="Z329" s="16" t="e">
        <f t="shared" si="292"/>
        <v>#REF!</v>
      </c>
      <c r="AA329" s="36" t="e">
        <f t="shared" si="293"/>
        <v>#REF!</v>
      </c>
      <c r="AC329" s="16" t="e">
        <f t="shared" si="294"/>
        <v>#REF!</v>
      </c>
      <c r="AD329" s="3" t="e">
        <f t="shared" si="295"/>
        <v>#REF!</v>
      </c>
      <c r="AE329" s="97" t="e">
        <f t="shared" si="295"/>
        <v>#REF!</v>
      </c>
      <c r="AF329" s="97" t="e">
        <f t="shared" si="296"/>
        <v>#REF!</v>
      </c>
      <c r="AG329" s="3" t="e">
        <f t="shared" si="297"/>
        <v>#REF!</v>
      </c>
      <c r="AH329" s="16" t="e">
        <f t="shared" si="298"/>
        <v>#REF!</v>
      </c>
      <c r="AI329" s="16">
        <f t="shared" si="299"/>
        <v>600</v>
      </c>
      <c r="AK329" s="3">
        <f t="shared" si="300"/>
        <v>420</v>
      </c>
      <c r="AL329" s="19">
        <f t="shared" si="301"/>
        <v>420</v>
      </c>
    </row>
    <row r="330" spans="1:47" ht="13.5" hidden="1" outlineLevel="1" x14ac:dyDescent="0.15">
      <c r="A330" s="26">
        <v>8024</v>
      </c>
      <c r="B330" s="20" t="s">
        <v>63</v>
      </c>
      <c r="C330" s="16">
        <v>690</v>
      </c>
      <c r="D330" s="3">
        <v>10</v>
      </c>
      <c r="E330" s="3"/>
      <c r="F330" s="102"/>
      <c r="G330" s="104" t="s">
        <v>753</v>
      </c>
      <c r="H330" s="104" t="s">
        <v>773</v>
      </c>
      <c r="I330" s="21">
        <f t="shared" si="283"/>
        <v>17940</v>
      </c>
      <c r="J330" s="3">
        <v>18000</v>
      </c>
      <c r="K330" s="15"/>
      <c r="L330" s="15">
        <v>0.2</v>
      </c>
      <c r="M330" s="58"/>
      <c r="N330" s="58">
        <v>0.03</v>
      </c>
      <c r="O330" s="92">
        <f t="shared" si="284"/>
        <v>10.033444816053512</v>
      </c>
      <c r="P330" s="92" t="e">
        <f t="shared" si="285"/>
        <v>#REF!</v>
      </c>
      <c r="Q330" s="92" t="e">
        <f t="shared" si="286"/>
        <v>#REF!</v>
      </c>
      <c r="R330" s="92">
        <f t="shared" si="287"/>
        <v>0</v>
      </c>
      <c r="S330" s="92" t="e">
        <f t="shared" si="288"/>
        <v>#REF!</v>
      </c>
      <c r="T330" s="3" t="e">
        <f>#REF!</f>
        <v>#REF!</v>
      </c>
      <c r="U330" s="3" t="e">
        <f>#REF!*D330</f>
        <v>#REF!</v>
      </c>
      <c r="V330" s="3">
        <f t="shared" si="289"/>
        <v>41.4</v>
      </c>
      <c r="W330" s="37" t="e">
        <f t="shared" si="290"/>
        <v>#REF!</v>
      </c>
      <c r="X330" s="60" t="e">
        <f>#REF!</f>
        <v>#REF!</v>
      </c>
      <c r="Y330" s="37" t="e">
        <f t="shared" si="291"/>
        <v>#REF!</v>
      </c>
      <c r="Z330" s="16" t="e">
        <f t="shared" si="292"/>
        <v>#REF!</v>
      </c>
      <c r="AA330" s="36" t="e">
        <f t="shared" si="293"/>
        <v>#REF!</v>
      </c>
      <c r="AC330" s="16" t="e">
        <f t="shared" si="294"/>
        <v>#REF!</v>
      </c>
      <c r="AD330" s="3" t="e">
        <f t="shared" si="295"/>
        <v>#REF!</v>
      </c>
      <c r="AE330" s="97" t="e">
        <f t="shared" si="295"/>
        <v>#REF!</v>
      </c>
      <c r="AF330" s="97" t="e">
        <f t="shared" si="296"/>
        <v>#REF!</v>
      </c>
      <c r="AG330" s="3" t="e">
        <f t="shared" si="297"/>
        <v>#REF!</v>
      </c>
      <c r="AH330" s="16" t="e">
        <f t="shared" si="298"/>
        <v>#REF!</v>
      </c>
      <c r="AI330" s="16">
        <f t="shared" si="299"/>
        <v>690</v>
      </c>
      <c r="AK330" s="3">
        <f t="shared" si="300"/>
        <v>485</v>
      </c>
      <c r="AL330" s="19">
        <f t="shared" si="301"/>
        <v>482.99999999999994</v>
      </c>
    </row>
    <row r="331" spans="1:47" ht="13.5" hidden="1" outlineLevel="1" x14ac:dyDescent="0.15">
      <c r="A331" s="26">
        <v>8025</v>
      </c>
      <c r="B331" s="20" t="s">
        <v>53</v>
      </c>
      <c r="C331" s="16">
        <v>600</v>
      </c>
      <c r="D331" s="3">
        <v>10</v>
      </c>
      <c r="E331" s="3"/>
      <c r="F331" s="102"/>
      <c r="G331" s="104" t="s">
        <v>753</v>
      </c>
      <c r="H331" s="104" t="s">
        <v>773</v>
      </c>
      <c r="I331" s="21">
        <f t="shared" si="283"/>
        <v>17940</v>
      </c>
      <c r="J331" s="3">
        <v>18000</v>
      </c>
      <c r="K331" s="15"/>
      <c r="L331" s="15">
        <v>0.2</v>
      </c>
      <c r="M331" s="58"/>
      <c r="N331" s="58">
        <v>0.03</v>
      </c>
      <c r="O331" s="92">
        <f t="shared" si="284"/>
        <v>10.033444816053512</v>
      </c>
      <c r="P331" s="92" t="e">
        <f t="shared" si="285"/>
        <v>#REF!</v>
      </c>
      <c r="Q331" s="92" t="e">
        <f t="shared" si="286"/>
        <v>#REF!</v>
      </c>
      <c r="R331" s="92">
        <f t="shared" si="287"/>
        <v>0</v>
      </c>
      <c r="S331" s="92" t="e">
        <f t="shared" si="288"/>
        <v>#REF!</v>
      </c>
      <c r="T331" s="3" t="e">
        <f>#REF!</f>
        <v>#REF!</v>
      </c>
      <c r="U331" s="3" t="e">
        <f>#REF!*D331</f>
        <v>#REF!</v>
      </c>
      <c r="V331" s="3">
        <f t="shared" si="289"/>
        <v>36</v>
      </c>
      <c r="W331" s="37" t="e">
        <f t="shared" si="290"/>
        <v>#REF!</v>
      </c>
      <c r="X331" s="60" t="e">
        <f>#REF!</f>
        <v>#REF!</v>
      </c>
      <c r="Y331" s="37" t="e">
        <f t="shared" si="291"/>
        <v>#REF!</v>
      </c>
      <c r="Z331" s="16" t="e">
        <f t="shared" si="292"/>
        <v>#REF!</v>
      </c>
      <c r="AA331" s="36" t="e">
        <f t="shared" si="293"/>
        <v>#REF!</v>
      </c>
      <c r="AC331" s="16" t="e">
        <f t="shared" si="294"/>
        <v>#REF!</v>
      </c>
      <c r="AD331" s="3" t="e">
        <f t="shared" si="295"/>
        <v>#REF!</v>
      </c>
      <c r="AE331" s="97" t="e">
        <f t="shared" si="295"/>
        <v>#REF!</v>
      </c>
      <c r="AF331" s="97" t="e">
        <f t="shared" si="296"/>
        <v>#REF!</v>
      </c>
      <c r="AG331" s="3" t="e">
        <f t="shared" si="297"/>
        <v>#REF!</v>
      </c>
      <c r="AH331" s="16" t="e">
        <f t="shared" si="298"/>
        <v>#REF!</v>
      </c>
      <c r="AI331" s="16">
        <f t="shared" si="299"/>
        <v>600</v>
      </c>
      <c r="AK331" s="3">
        <f t="shared" si="300"/>
        <v>420</v>
      </c>
      <c r="AL331" s="19">
        <f t="shared" si="301"/>
        <v>420</v>
      </c>
    </row>
    <row r="332" spans="1:47" ht="13.5" hidden="1" outlineLevel="1" x14ac:dyDescent="0.15">
      <c r="A332" s="26">
        <v>8028</v>
      </c>
      <c r="B332" s="20" t="s">
        <v>505</v>
      </c>
      <c r="C332" s="16">
        <v>580</v>
      </c>
      <c r="D332" s="3">
        <v>30</v>
      </c>
      <c r="E332" s="3"/>
      <c r="F332" s="102"/>
      <c r="G332" s="104" t="s">
        <v>753</v>
      </c>
      <c r="H332" s="104" t="s">
        <v>773</v>
      </c>
      <c r="I332" s="21">
        <f t="shared" si="283"/>
        <v>17940</v>
      </c>
      <c r="J332" s="3">
        <v>18000</v>
      </c>
      <c r="K332" s="15"/>
      <c r="L332" s="15">
        <v>0.2</v>
      </c>
      <c r="M332" s="58"/>
      <c r="N332" s="58">
        <v>0.03</v>
      </c>
      <c r="O332" s="92">
        <f t="shared" si="284"/>
        <v>30.100334448160535</v>
      </c>
      <c r="P332" s="92" t="e">
        <f t="shared" si="285"/>
        <v>#REF!</v>
      </c>
      <c r="Q332" s="92" t="e">
        <f t="shared" si="286"/>
        <v>#REF!</v>
      </c>
      <c r="R332" s="92">
        <f t="shared" si="287"/>
        <v>0</v>
      </c>
      <c r="S332" s="92" t="e">
        <f t="shared" si="288"/>
        <v>#REF!</v>
      </c>
      <c r="T332" s="3" t="e">
        <f>#REF!</f>
        <v>#REF!</v>
      </c>
      <c r="U332" s="3" t="e">
        <f>#REF!*D332</f>
        <v>#REF!</v>
      </c>
      <c r="V332" s="3">
        <f t="shared" si="289"/>
        <v>34.799999999999997</v>
      </c>
      <c r="W332" s="37" t="e">
        <f t="shared" si="290"/>
        <v>#REF!</v>
      </c>
      <c r="X332" s="60" t="e">
        <f>#REF!</f>
        <v>#REF!</v>
      </c>
      <c r="Y332" s="37" t="e">
        <f t="shared" si="291"/>
        <v>#REF!</v>
      </c>
      <c r="Z332" s="16" t="e">
        <f t="shared" si="292"/>
        <v>#REF!</v>
      </c>
      <c r="AA332" s="36" t="e">
        <f t="shared" si="293"/>
        <v>#REF!</v>
      </c>
      <c r="AC332" s="16" t="e">
        <f t="shared" si="294"/>
        <v>#REF!</v>
      </c>
      <c r="AD332" s="3" t="e">
        <f t="shared" si="295"/>
        <v>#REF!</v>
      </c>
      <c r="AE332" s="97" t="e">
        <f t="shared" si="295"/>
        <v>#REF!</v>
      </c>
      <c r="AF332" s="97" t="e">
        <f t="shared" si="296"/>
        <v>#REF!</v>
      </c>
      <c r="AG332" s="3" t="e">
        <f t="shared" si="297"/>
        <v>#REF!</v>
      </c>
      <c r="AH332" s="16" t="e">
        <f t="shared" si="298"/>
        <v>#REF!</v>
      </c>
      <c r="AI332" s="16">
        <f t="shared" si="299"/>
        <v>580</v>
      </c>
      <c r="AK332" s="3">
        <f t="shared" si="300"/>
        <v>410</v>
      </c>
      <c r="AL332" s="19">
        <f t="shared" si="301"/>
        <v>406</v>
      </c>
    </row>
    <row r="333" spans="1:47" ht="13.5" hidden="1" outlineLevel="1" x14ac:dyDescent="0.15">
      <c r="A333" s="26">
        <v>8029</v>
      </c>
      <c r="B333" s="20" t="s">
        <v>575</v>
      </c>
      <c r="C333" s="16">
        <v>980</v>
      </c>
      <c r="D333" s="3">
        <v>20</v>
      </c>
      <c r="E333" s="3">
        <v>10</v>
      </c>
      <c r="F333" s="103" t="s">
        <v>154</v>
      </c>
      <c r="G333" s="104" t="s">
        <v>753</v>
      </c>
      <c r="H333" s="104" t="s">
        <v>773</v>
      </c>
      <c r="I333" s="21">
        <f t="shared" si="283"/>
        <v>17940</v>
      </c>
      <c r="J333" s="3">
        <v>18000</v>
      </c>
      <c r="K333" s="15"/>
      <c r="L333" s="15">
        <v>0.2</v>
      </c>
      <c r="M333" s="58"/>
      <c r="N333" s="58">
        <v>0.03</v>
      </c>
      <c r="O333" s="92">
        <f t="shared" si="284"/>
        <v>20.066889632107024</v>
      </c>
      <c r="P333" s="92" t="e">
        <f t="shared" si="285"/>
        <v>#REF!</v>
      </c>
      <c r="Q333" s="92" t="e">
        <f t="shared" si="286"/>
        <v>#REF!</v>
      </c>
      <c r="R333" s="92">
        <f t="shared" si="287"/>
        <v>0</v>
      </c>
      <c r="S333" s="92" t="e">
        <f t="shared" si="288"/>
        <v>#REF!</v>
      </c>
      <c r="T333" s="3" t="e">
        <f>#REF!</f>
        <v>#REF!</v>
      </c>
      <c r="U333" s="3" t="e">
        <f>#REF!*D333</f>
        <v>#REF!</v>
      </c>
      <c r="V333" s="3">
        <f t="shared" si="289"/>
        <v>58.8</v>
      </c>
      <c r="W333" s="37" t="e">
        <f t="shared" si="290"/>
        <v>#REF!</v>
      </c>
      <c r="X333" s="60" t="e">
        <f>#REF!</f>
        <v>#REF!</v>
      </c>
      <c r="Y333" s="37" t="e">
        <f t="shared" si="291"/>
        <v>#REF!</v>
      </c>
      <c r="Z333" s="16" t="e">
        <f t="shared" si="292"/>
        <v>#REF!</v>
      </c>
      <c r="AA333" s="36" t="e">
        <f t="shared" si="293"/>
        <v>#REF!</v>
      </c>
      <c r="AC333" s="16" t="e">
        <f t="shared" si="294"/>
        <v>#REF!</v>
      </c>
      <c r="AD333" s="3" t="e">
        <f t="shared" si="295"/>
        <v>#REF!</v>
      </c>
      <c r="AE333" s="97" t="e">
        <f t="shared" si="295"/>
        <v>#REF!</v>
      </c>
      <c r="AF333" s="97" t="e">
        <f t="shared" si="296"/>
        <v>#REF!</v>
      </c>
      <c r="AG333" s="3" t="e">
        <f t="shared" si="297"/>
        <v>#REF!</v>
      </c>
      <c r="AH333" s="16" t="e">
        <f t="shared" si="298"/>
        <v>#REF!</v>
      </c>
      <c r="AI333" s="16">
        <f t="shared" si="299"/>
        <v>980</v>
      </c>
      <c r="AK333" s="3">
        <f t="shared" si="300"/>
        <v>690</v>
      </c>
      <c r="AL333" s="19">
        <f t="shared" si="301"/>
        <v>686</v>
      </c>
    </row>
    <row r="334" spans="1:47" ht="13.5" hidden="1" outlineLevel="1" x14ac:dyDescent="0.15">
      <c r="A334" s="26">
        <v>8030</v>
      </c>
      <c r="B334" s="20" t="s">
        <v>575</v>
      </c>
      <c r="C334" s="16">
        <v>980</v>
      </c>
      <c r="D334" s="3">
        <v>20</v>
      </c>
      <c r="E334" s="3">
        <v>10</v>
      </c>
      <c r="F334" s="103" t="s">
        <v>154</v>
      </c>
      <c r="G334" s="104" t="s">
        <v>753</v>
      </c>
      <c r="H334" s="104" t="s">
        <v>773</v>
      </c>
      <c r="I334" s="21">
        <f t="shared" si="283"/>
        <v>17940</v>
      </c>
      <c r="J334" s="3">
        <v>18000</v>
      </c>
      <c r="K334" s="15"/>
      <c r="L334" s="15">
        <v>0.2</v>
      </c>
      <c r="M334" s="58"/>
      <c r="N334" s="58">
        <v>0.03</v>
      </c>
      <c r="O334" s="92">
        <f t="shared" si="284"/>
        <v>20.066889632107024</v>
      </c>
      <c r="P334" s="92" t="e">
        <f t="shared" si="285"/>
        <v>#REF!</v>
      </c>
      <c r="Q334" s="92" t="e">
        <f t="shared" si="286"/>
        <v>#REF!</v>
      </c>
      <c r="R334" s="92">
        <f t="shared" si="287"/>
        <v>0</v>
      </c>
      <c r="S334" s="92" t="e">
        <f t="shared" si="288"/>
        <v>#REF!</v>
      </c>
      <c r="T334" s="3" t="e">
        <f>#REF!</f>
        <v>#REF!</v>
      </c>
      <c r="U334" s="3" t="e">
        <f>#REF!*D334</f>
        <v>#REF!</v>
      </c>
      <c r="V334" s="3">
        <f t="shared" si="289"/>
        <v>58.8</v>
      </c>
      <c r="W334" s="37" t="e">
        <f t="shared" si="290"/>
        <v>#REF!</v>
      </c>
      <c r="X334" s="60" t="e">
        <f>#REF!</f>
        <v>#REF!</v>
      </c>
      <c r="Y334" s="37" t="e">
        <f t="shared" si="291"/>
        <v>#REF!</v>
      </c>
      <c r="Z334" s="16" t="e">
        <f t="shared" si="292"/>
        <v>#REF!</v>
      </c>
      <c r="AA334" s="36" t="e">
        <f t="shared" si="293"/>
        <v>#REF!</v>
      </c>
      <c r="AC334" s="16" t="e">
        <f t="shared" si="294"/>
        <v>#REF!</v>
      </c>
      <c r="AD334" s="3" t="e">
        <f t="shared" si="295"/>
        <v>#REF!</v>
      </c>
      <c r="AE334" s="97" t="e">
        <f t="shared" si="295"/>
        <v>#REF!</v>
      </c>
      <c r="AF334" s="97" t="e">
        <f t="shared" si="296"/>
        <v>#REF!</v>
      </c>
      <c r="AG334" s="3" t="e">
        <f t="shared" si="297"/>
        <v>#REF!</v>
      </c>
      <c r="AH334" s="16" t="e">
        <f t="shared" si="298"/>
        <v>#REF!</v>
      </c>
      <c r="AI334" s="16">
        <f t="shared" si="299"/>
        <v>980</v>
      </c>
      <c r="AK334" s="3">
        <f t="shared" si="300"/>
        <v>690</v>
      </c>
      <c r="AL334" s="19">
        <f t="shared" si="301"/>
        <v>686</v>
      </c>
    </row>
    <row r="335" spans="1:47" s="12" customFormat="1" ht="13.5" hidden="1" x14ac:dyDescent="0.15">
      <c r="A335" s="25">
        <v>9000</v>
      </c>
      <c r="B335" s="56" t="s">
        <v>66</v>
      </c>
      <c r="C335" s="193"/>
      <c r="D335" s="56"/>
      <c r="E335" s="56"/>
      <c r="F335" s="128"/>
      <c r="G335" s="137"/>
      <c r="H335" s="137"/>
      <c r="I335" s="5"/>
      <c r="J335" s="6"/>
      <c r="K335" s="7"/>
      <c r="L335" s="7"/>
      <c r="M335" s="7"/>
      <c r="N335" s="7"/>
      <c r="O335" s="8"/>
      <c r="P335" s="8"/>
      <c r="Q335" s="8"/>
      <c r="R335" s="8"/>
      <c r="S335" s="8"/>
      <c r="T335" s="6"/>
      <c r="U335" s="6"/>
      <c r="V335" s="6"/>
      <c r="W335" s="5"/>
      <c r="X335" s="5"/>
      <c r="Y335" s="5"/>
      <c r="Z335" s="5"/>
      <c r="AA335" s="10"/>
      <c r="AB335" s="11"/>
      <c r="AC335" s="193"/>
      <c r="AD335" s="57"/>
      <c r="AE335" s="96"/>
      <c r="AF335" s="96"/>
      <c r="AG335" s="57"/>
      <c r="AH335" s="193"/>
      <c r="AI335" s="193"/>
      <c r="AK335" s="57"/>
      <c r="AL335" s="19"/>
      <c r="AM335" s="180"/>
      <c r="AN335" s="180"/>
      <c r="AO335" s="182"/>
      <c r="AQ335" s="177"/>
      <c r="AR335" s="185"/>
      <c r="AT335" s="177"/>
      <c r="AU335" s="185"/>
    </row>
    <row r="336" spans="1:47" ht="13.5" hidden="1" outlineLevel="1" x14ac:dyDescent="0.15">
      <c r="A336" s="26">
        <v>9001</v>
      </c>
      <c r="B336" s="20" t="s">
        <v>122</v>
      </c>
      <c r="C336" s="16">
        <v>2000</v>
      </c>
      <c r="D336" s="3">
        <v>60</v>
      </c>
      <c r="E336" s="3"/>
      <c r="F336" s="102"/>
      <c r="G336" s="104" t="s">
        <v>755</v>
      </c>
      <c r="H336" s="104" t="s">
        <v>663</v>
      </c>
      <c r="I336" s="21">
        <f t="shared" ref="I336:I360" si="302">((247*12)+(52*7)+(52*5))*60/12</f>
        <v>17940</v>
      </c>
      <c r="J336" s="3">
        <v>0</v>
      </c>
      <c r="K336" s="15">
        <v>0.15</v>
      </c>
      <c r="L336" s="15">
        <v>0.4</v>
      </c>
      <c r="M336" s="58"/>
      <c r="N336" s="58">
        <v>0.03</v>
      </c>
      <c r="O336" s="92">
        <f t="shared" ref="O336:O360" si="303">J336/I336*D336</f>
        <v>0</v>
      </c>
      <c r="P336" s="92" t="e">
        <f t="shared" ref="P336:P360" si="304">(C336-T336-U336)*K336</f>
        <v>#REF!</v>
      </c>
      <c r="Q336" s="92" t="e">
        <f t="shared" ref="Q336:Q360" si="305">(C336-T336-U336)*L336</f>
        <v>#REF!</v>
      </c>
      <c r="R336" s="92">
        <f t="shared" ref="R336:R360" si="306">(C336*M336)</f>
        <v>0</v>
      </c>
      <c r="S336" s="92" t="e">
        <f t="shared" ref="S336:S360" si="307">(C336-T336-U336)*N336</f>
        <v>#REF!</v>
      </c>
      <c r="T336" s="3" t="e">
        <f>#REF!</f>
        <v>#REF!</v>
      </c>
      <c r="U336" s="3" t="e">
        <f>#REF!*D336</f>
        <v>#REF!</v>
      </c>
      <c r="V336" s="3">
        <f t="shared" ref="V336:V360" si="308">C336*0.06</f>
        <v>120</v>
      </c>
      <c r="W336" s="37" t="e">
        <f t="shared" ref="W336:W360" si="309">SUM(O336:V336)</f>
        <v>#REF!</v>
      </c>
      <c r="X336" s="60" t="e">
        <f>#REF!</f>
        <v>#REF!</v>
      </c>
      <c r="Y336" s="37" t="e">
        <f>21000/I336*D336*X336</f>
        <v>#REF!</v>
      </c>
      <c r="Z336" s="16" t="e">
        <f t="shared" ref="Z336:Z360" si="310">W336+Y336</f>
        <v>#REF!</v>
      </c>
      <c r="AA336" s="36" t="e">
        <f t="shared" ref="AA336:AA360" si="311">(C336-Z336)/Z336</f>
        <v>#REF!</v>
      </c>
      <c r="AC336" s="16" t="e">
        <f t="shared" ref="AC336:AC360" si="312">AD336+AE336+AF336</f>
        <v>#REF!</v>
      </c>
      <c r="AD336" s="3" t="e">
        <f t="shared" ref="AD336:AE351" si="313">T336</f>
        <v>#REF!</v>
      </c>
      <c r="AE336" s="97" t="e">
        <f t="shared" si="313"/>
        <v>#REF!</v>
      </c>
      <c r="AF336" s="97" t="e">
        <f t="shared" ref="AF336:AF360" si="314">(C336-Z336)*0.15</f>
        <v>#REF!</v>
      </c>
      <c r="AG336" s="3" t="e">
        <f t="shared" ref="AG336:AG360" si="315">AE336+AF336</f>
        <v>#REF!</v>
      </c>
      <c r="AH336" s="16" t="e">
        <f t="shared" ref="AH336:AH360" si="316">AI336-AC336</f>
        <v>#REF!</v>
      </c>
      <c r="AI336" s="16">
        <f t="shared" ref="AI336:AI360" si="317">C336</f>
        <v>2000</v>
      </c>
      <c r="AK336" s="3">
        <f t="shared" ref="AK336:AK360" si="318">CEILING(AL336,5)</f>
        <v>1400</v>
      </c>
      <c r="AL336" s="19">
        <f t="shared" ref="AL336:AL360" si="319">C336*0.7</f>
        <v>1400</v>
      </c>
    </row>
    <row r="337" spans="1:40" ht="13.5" hidden="1" outlineLevel="1" collapsed="1" x14ac:dyDescent="0.15">
      <c r="A337" s="26">
        <v>9003</v>
      </c>
      <c r="B337" s="20" t="s">
        <v>220</v>
      </c>
      <c r="C337" s="16">
        <v>1070</v>
      </c>
      <c r="D337" s="3">
        <v>15</v>
      </c>
      <c r="E337" s="3"/>
      <c r="F337" s="102"/>
      <c r="G337" s="104" t="s">
        <v>756</v>
      </c>
      <c r="H337" s="104" t="s">
        <v>556</v>
      </c>
      <c r="I337" s="21">
        <f t="shared" si="302"/>
        <v>17940</v>
      </c>
      <c r="J337" s="3"/>
      <c r="K337" s="15"/>
      <c r="L337" s="15">
        <v>0.4</v>
      </c>
      <c r="M337" s="58"/>
      <c r="N337" s="58">
        <v>0.03</v>
      </c>
      <c r="O337" s="92">
        <f t="shared" si="303"/>
        <v>0</v>
      </c>
      <c r="P337" s="92" t="e">
        <f t="shared" si="304"/>
        <v>#REF!</v>
      </c>
      <c r="Q337" s="92" t="e">
        <f t="shared" si="305"/>
        <v>#REF!</v>
      </c>
      <c r="R337" s="92">
        <f t="shared" si="306"/>
        <v>0</v>
      </c>
      <c r="S337" s="92" t="e">
        <f t="shared" si="307"/>
        <v>#REF!</v>
      </c>
      <c r="T337" s="3" t="e">
        <f>#REF!</f>
        <v>#REF!</v>
      </c>
      <c r="U337" s="3" t="e">
        <f>#REF!*D337</f>
        <v>#REF!</v>
      </c>
      <c r="V337" s="3">
        <f t="shared" si="308"/>
        <v>64.2</v>
      </c>
      <c r="W337" s="37" t="e">
        <f t="shared" si="309"/>
        <v>#REF!</v>
      </c>
      <c r="X337" s="60" t="e">
        <f>#REF!</f>
        <v>#REF!</v>
      </c>
      <c r="Y337" s="37" t="e">
        <f t="shared" ref="Y337:Y360" si="320">O337*X337</f>
        <v>#REF!</v>
      </c>
      <c r="Z337" s="16" t="e">
        <f t="shared" si="310"/>
        <v>#REF!</v>
      </c>
      <c r="AA337" s="36" t="e">
        <f t="shared" si="311"/>
        <v>#REF!</v>
      </c>
      <c r="AC337" s="16" t="e">
        <f t="shared" si="312"/>
        <v>#REF!</v>
      </c>
      <c r="AD337" s="3" t="e">
        <f t="shared" si="313"/>
        <v>#REF!</v>
      </c>
      <c r="AE337" s="97" t="e">
        <f t="shared" si="313"/>
        <v>#REF!</v>
      </c>
      <c r="AF337" s="97" t="e">
        <f t="shared" si="314"/>
        <v>#REF!</v>
      </c>
      <c r="AG337" s="3" t="e">
        <f t="shared" si="315"/>
        <v>#REF!</v>
      </c>
      <c r="AH337" s="16" t="e">
        <f t="shared" si="316"/>
        <v>#REF!</v>
      </c>
      <c r="AI337" s="16">
        <f t="shared" si="317"/>
        <v>1070</v>
      </c>
      <c r="AK337" s="3">
        <f t="shared" si="318"/>
        <v>750</v>
      </c>
      <c r="AL337" s="19">
        <f t="shared" si="319"/>
        <v>749</v>
      </c>
    </row>
    <row r="338" spans="1:40" ht="13.5" hidden="1" outlineLevel="1" x14ac:dyDescent="0.15">
      <c r="A338" s="26">
        <v>9005</v>
      </c>
      <c r="B338" s="20" t="s">
        <v>247</v>
      </c>
      <c r="C338" s="16">
        <f>2500+200</f>
        <v>2700</v>
      </c>
      <c r="D338" s="3">
        <v>30</v>
      </c>
      <c r="E338" s="3"/>
      <c r="F338" s="102"/>
      <c r="G338" s="104" t="s">
        <v>757</v>
      </c>
      <c r="H338" s="104" t="s">
        <v>483</v>
      </c>
      <c r="I338" s="21">
        <f t="shared" si="302"/>
        <v>17940</v>
      </c>
      <c r="J338" s="3">
        <v>0</v>
      </c>
      <c r="K338" s="15">
        <v>0.15</v>
      </c>
      <c r="L338" s="15">
        <v>0.4</v>
      </c>
      <c r="M338" s="58"/>
      <c r="N338" s="58">
        <v>0.03</v>
      </c>
      <c r="O338" s="92">
        <f t="shared" si="303"/>
        <v>0</v>
      </c>
      <c r="P338" s="92" t="e">
        <f t="shared" si="304"/>
        <v>#REF!</v>
      </c>
      <c r="Q338" s="92" t="e">
        <f t="shared" si="305"/>
        <v>#REF!</v>
      </c>
      <c r="R338" s="92">
        <f t="shared" si="306"/>
        <v>0</v>
      </c>
      <c r="S338" s="92" t="e">
        <f t="shared" si="307"/>
        <v>#REF!</v>
      </c>
      <c r="T338" s="3" t="e">
        <f>#REF!</f>
        <v>#REF!</v>
      </c>
      <c r="U338" s="3" t="e">
        <f>#REF!*D338</f>
        <v>#REF!</v>
      </c>
      <c r="V338" s="3">
        <f t="shared" si="308"/>
        <v>162</v>
      </c>
      <c r="W338" s="37" t="e">
        <f t="shared" si="309"/>
        <v>#REF!</v>
      </c>
      <c r="X338" s="60" t="e">
        <f>#REF!</f>
        <v>#REF!</v>
      </c>
      <c r="Y338" s="37" t="e">
        <f>21000/I338*D338*X338</f>
        <v>#REF!</v>
      </c>
      <c r="Z338" s="16" t="e">
        <f t="shared" si="310"/>
        <v>#REF!</v>
      </c>
      <c r="AA338" s="36" t="e">
        <f t="shared" si="311"/>
        <v>#REF!</v>
      </c>
      <c r="AC338" s="16" t="e">
        <f t="shared" si="312"/>
        <v>#REF!</v>
      </c>
      <c r="AD338" s="3" t="e">
        <f t="shared" si="313"/>
        <v>#REF!</v>
      </c>
      <c r="AE338" s="97" t="e">
        <f t="shared" si="313"/>
        <v>#REF!</v>
      </c>
      <c r="AF338" s="97" t="e">
        <f t="shared" si="314"/>
        <v>#REF!</v>
      </c>
      <c r="AG338" s="3" t="e">
        <f t="shared" si="315"/>
        <v>#REF!</v>
      </c>
      <c r="AH338" s="16" t="e">
        <f t="shared" si="316"/>
        <v>#REF!</v>
      </c>
      <c r="AI338" s="16">
        <f t="shared" si="317"/>
        <v>2700</v>
      </c>
      <c r="AK338" s="3">
        <f t="shared" si="318"/>
        <v>1890</v>
      </c>
      <c r="AL338" s="19">
        <f t="shared" si="319"/>
        <v>1889.9999999999998</v>
      </c>
    </row>
    <row r="339" spans="1:40" ht="13.5" hidden="1" outlineLevel="1" x14ac:dyDescent="0.15">
      <c r="A339" s="26">
        <v>9040</v>
      </c>
      <c r="B339" s="20" t="s">
        <v>286</v>
      </c>
      <c r="C339" s="16">
        <v>1320</v>
      </c>
      <c r="D339" s="3">
        <v>40</v>
      </c>
      <c r="E339" s="3"/>
      <c r="F339" s="102"/>
      <c r="G339" s="104" t="s">
        <v>758</v>
      </c>
      <c r="H339" s="104" t="s">
        <v>849</v>
      </c>
      <c r="I339" s="21">
        <f t="shared" si="302"/>
        <v>17940</v>
      </c>
      <c r="J339" s="3"/>
      <c r="K339" s="15"/>
      <c r="L339" s="15">
        <v>0.4</v>
      </c>
      <c r="M339" s="58"/>
      <c r="N339" s="58">
        <v>0.03</v>
      </c>
      <c r="O339" s="92">
        <f t="shared" si="303"/>
        <v>0</v>
      </c>
      <c r="P339" s="92" t="e">
        <f t="shared" si="304"/>
        <v>#REF!</v>
      </c>
      <c r="Q339" s="92" t="e">
        <f t="shared" si="305"/>
        <v>#REF!</v>
      </c>
      <c r="R339" s="92">
        <f t="shared" si="306"/>
        <v>0</v>
      </c>
      <c r="S339" s="92" t="e">
        <f t="shared" si="307"/>
        <v>#REF!</v>
      </c>
      <c r="T339" s="3" t="e">
        <f>#REF!</f>
        <v>#REF!</v>
      </c>
      <c r="U339" s="3" t="e">
        <f>#REF!*D339</f>
        <v>#REF!</v>
      </c>
      <c r="V339" s="3">
        <f t="shared" si="308"/>
        <v>79.2</v>
      </c>
      <c r="W339" s="37" t="e">
        <f t="shared" si="309"/>
        <v>#REF!</v>
      </c>
      <c r="X339" s="60" t="e">
        <f>#REF!</f>
        <v>#REF!</v>
      </c>
      <c r="Y339" s="37" t="e">
        <f t="shared" si="320"/>
        <v>#REF!</v>
      </c>
      <c r="Z339" s="16" t="e">
        <f t="shared" si="310"/>
        <v>#REF!</v>
      </c>
      <c r="AA339" s="36" t="e">
        <f t="shared" si="311"/>
        <v>#REF!</v>
      </c>
      <c r="AC339" s="16" t="e">
        <f t="shared" si="312"/>
        <v>#REF!</v>
      </c>
      <c r="AD339" s="3" t="e">
        <f t="shared" si="313"/>
        <v>#REF!</v>
      </c>
      <c r="AE339" s="97" t="e">
        <f t="shared" si="313"/>
        <v>#REF!</v>
      </c>
      <c r="AF339" s="97" t="e">
        <f t="shared" si="314"/>
        <v>#REF!</v>
      </c>
      <c r="AG339" s="3" t="e">
        <f t="shared" si="315"/>
        <v>#REF!</v>
      </c>
      <c r="AH339" s="16" t="e">
        <f t="shared" si="316"/>
        <v>#REF!</v>
      </c>
      <c r="AI339" s="16">
        <f t="shared" si="317"/>
        <v>1320</v>
      </c>
      <c r="AK339" s="3">
        <f t="shared" si="318"/>
        <v>925</v>
      </c>
      <c r="AL339" s="19">
        <f t="shared" si="319"/>
        <v>923.99999999999989</v>
      </c>
    </row>
    <row r="340" spans="1:40" ht="13.5" hidden="1" outlineLevel="1" x14ac:dyDescent="0.15">
      <c r="A340" s="26">
        <v>9041</v>
      </c>
      <c r="B340" s="20" t="s">
        <v>340</v>
      </c>
      <c r="C340" s="16">
        <v>660</v>
      </c>
      <c r="D340" s="3">
        <v>30</v>
      </c>
      <c r="E340" s="3"/>
      <c r="F340" s="102"/>
      <c r="G340" s="104" t="s">
        <v>756</v>
      </c>
      <c r="H340" s="104" t="s">
        <v>560</v>
      </c>
      <c r="I340" s="21">
        <f t="shared" si="302"/>
        <v>17940</v>
      </c>
      <c r="J340" s="3">
        <v>0</v>
      </c>
      <c r="K340" s="15">
        <v>0.15</v>
      </c>
      <c r="L340" s="15">
        <v>0.4</v>
      </c>
      <c r="M340" s="58"/>
      <c r="N340" s="58">
        <v>0.03</v>
      </c>
      <c r="O340" s="92">
        <f t="shared" si="303"/>
        <v>0</v>
      </c>
      <c r="P340" s="92" t="e">
        <f t="shared" si="304"/>
        <v>#REF!</v>
      </c>
      <c r="Q340" s="92" t="e">
        <f t="shared" si="305"/>
        <v>#REF!</v>
      </c>
      <c r="R340" s="92">
        <f t="shared" si="306"/>
        <v>0</v>
      </c>
      <c r="S340" s="92" t="e">
        <f t="shared" si="307"/>
        <v>#REF!</v>
      </c>
      <c r="T340" s="3" t="e">
        <f>#REF!</f>
        <v>#REF!</v>
      </c>
      <c r="U340" s="3" t="e">
        <f>#REF!*D340</f>
        <v>#REF!</v>
      </c>
      <c r="V340" s="3">
        <f t="shared" si="308"/>
        <v>39.6</v>
      </c>
      <c r="W340" s="37" t="e">
        <f t="shared" si="309"/>
        <v>#REF!</v>
      </c>
      <c r="X340" s="60" t="e">
        <f>#REF!</f>
        <v>#REF!</v>
      </c>
      <c r="Y340" s="37" t="e">
        <f>21000/I340*D340*X340</f>
        <v>#REF!</v>
      </c>
      <c r="Z340" s="16" t="e">
        <f t="shared" si="310"/>
        <v>#REF!</v>
      </c>
      <c r="AA340" s="36" t="e">
        <f t="shared" si="311"/>
        <v>#REF!</v>
      </c>
      <c r="AC340" s="16" t="e">
        <f t="shared" si="312"/>
        <v>#REF!</v>
      </c>
      <c r="AD340" s="3" t="e">
        <f t="shared" si="313"/>
        <v>#REF!</v>
      </c>
      <c r="AE340" s="97" t="e">
        <f t="shared" si="313"/>
        <v>#REF!</v>
      </c>
      <c r="AF340" s="97" t="e">
        <f t="shared" si="314"/>
        <v>#REF!</v>
      </c>
      <c r="AG340" s="3" t="e">
        <f t="shared" si="315"/>
        <v>#REF!</v>
      </c>
      <c r="AH340" s="16" t="e">
        <f t="shared" si="316"/>
        <v>#REF!</v>
      </c>
      <c r="AI340" s="16">
        <f t="shared" si="317"/>
        <v>660</v>
      </c>
      <c r="AK340" s="3">
        <f t="shared" si="318"/>
        <v>465</v>
      </c>
      <c r="AL340" s="19">
        <f t="shared" si="319"/>
        <v>461.99999999999994</v>
      </c>
    </row>
    <row r="341" spans="1:40" ht="13.5" hidden="1" outlineLevel="1" x14ac:dyDescent="0.15">
      <c r="A341" s="26">
        <v>9043</v>
      </c>
      <c r="B341" s="20" t="s">
        <v>364</v>
      </c>
      <c r="C341" s="16">
        <v>870</v>
      </c>
      <c r="D341" s="3">
        <v>10</v>
      </c>
      <c r="E341" s="3"/>
      <c r="F341" s="102"/>
      <c r="G341" s="104" t="s">
        <v>756</v>
      </c>
      <c r="H341" s="104" t="s">
        <v>850</v>
      </c>
      <c r="I341" s="21">
        <f t="shared" si="302"/>
        <v>17940</v>
      </c>
      <c r="J341" s="3"/>
      <c r="K341" s="15"/>
      <c r="L341" s="15">
        <v>0.4</v>
      </c>
      <c r="M341" s="58"/>
      <c r="N341" s="58">
        <v>0.03</v>
      </c>
      <c r="O341" s="92">
        <f t="shared" si="303"/>
        <v>0</v>
      </c>
      <c r="P341" s="92" t="e">
        <f t="shared" si="304"/>
        <v>#REF!</v>
      </c>
      <c r="Q341" s="92" t="e">
        <f t="shared" si="305"/>
        <v>#REF!</v>
      </c>
      <c r="R341" s="92">
        <f t="shared" si="306"/>
        <v>0</v>
      </c>
      <c r="S341" s="92" t="e">
        <f t="shared" si="307"/>
        <v>#REF!</v>
      </c>
      <c r="T341" s="59" t="e">
        <f>#REF!</f>
        <v>#REF!</v>
      </c>
      <c r="U341" s="3" t="e">
        <f>#REF!*D341</f>
        <v>#REF!</v>
      </c>
      <c r="V341" s="3">
        <f t="shared" si="308"/>
        <v>52.199999999999996</v>
      </c>
      <c r="W341" s="37" t="e">
        <f t="shared" si="309"/>
        <v>#REF!</v>
      </c>
      <c r="X341" s="60" t="e">
        <f>#REF!</f>
        <v>#REF!</v>
      </c>
      <c r="Y341" s="37" t="e">
        <f t="shared" si="320"/>
        <v>#REF!</v>
      </c>
      <c r="Z341" s="16" t="e">
        <f t="shared" si="310"/>
        <v>#REF!</v>
      </c>
      <c r="AA341" s="36" t="e">
        <f t="shared" si="311"/>
        <v>#REF!</v>
      </c>
      <c r="AC341" s="16" t="e">
        <f t="shared" si="312"/>
        <v>#REF!</v>
      </c>
      <c r="AD341" s="3" t="e">
        <f t="shared" si="313"/>
        <v>#REF!</v>
      </c>
      <c r="AE341" s="97" t="e">
        <f t="shared" si="313"/>
        <v>#REF!</v>
      </c>
      <c r="AF341" s="97" t="e">
        <f t="shared" si="314"/>
        <v>#REF!</v>
      </c>
      <c r="AG341" s="3" t="e">
        <f t="shared" si="315"/>
        <v>#REF!</v>
      </c>
      <c r="AH341" s="16" t="e">
        <f t="shared" si="316"/>
        <v>#REF!</v>
      </c>
      <c r="AI341" s="16">
        <f t="shared" si="317"/>
        <v>870</v>
      </c>
      <c r="AK341" s="3">
        <f t="shared" si="318"/>
        <v>610</v>
      </c>
      <c r="AL341" s="19">
        <f t="shared" si="319"/>
        <v>609</v>
      </c>
    </row>
    <row r="342" spans="1:40" ht="13.5" hidden="1" outlineLevel="1" x14ac:dyDescent="0.15">
      <c r="A342" s="26">
        <v>9045</v>
      </c>
      <c r="B342" s="20" t="s">
        <v>379</v>
      </c>
      <c r="C342" s="16">
        <v>1450</v>
      </c>
      <c r="D342" s="3">
        <v>30</v>
      </c>
      <c r="E342" s="3"/>
      <c r="F342" s="103" t="s">
        <v>380</v>
      </c>
      <c r="G342" s="104" t="s">
        <v>756</v>
      </c>
      <c r="H342" s="104" t="s">
        <v>561</v>
      </c>
      <c r="I342" s="21">
        <f t="shared" si="302"/>
        <v>17940</v>
      </c>
      <c r="J342" s="3">
        <v>0</v>
      </c>
      <c r="K342" s="15">
        <v>0.15</v>
      </c>
      <c r="L342" s="15">
        <v>0.35</v>
      </c>
      <c r="M342" s="58"/>
      <c r="N342" s="58">
        <v>0.03</v>
      </c>
      <c r="O342" s="92">
        <f t="shared" si="303"/>
        <v>0</v>
      </c>
      <c r="P342" s="92" t="e">
        <f t="shared" si="304"/>
        <v>#REF!</v>
      </c>
      <c r="Q342" s="92" t="e">
        <f t="shared" si="305"/>
        <v>#REF!</v>
      </c>
      <c r="R342" s="92">
        <f t="shared" si="306"/>
        <v>0</v>
      </c>
      <c r="S342" s="92" t="e">
        <f t="shared" si="307"/>
        <v>#REF!</v>
      </c>
      <c r="T342" s="3" t="e">
        <f>#REF!</f>
        <v>#REF!</v>
      </c>
      <c r="U342" s="3" t="e">
        <f>#REF!*D342</f>
        <v>#REF!</v>
      </c>
      <c r="V342" s="3">
        <f t="shared" si="308"/>
        <v>87</v>
      </c>
      <c r="W342" s="37" t="e">
        <f t="shared" si="309"/>
        <v>#REF!</v>
      </c>
      <c r="X342" s="60" t="e">
        <f>#REF!</f>
        <v>#REF!</v>
      </c>
      <c r="Y342" s="37" t="e">
        <f t="shared" ref="Y342:Y343" si="321">21000/I342*D342*X342</f>
        <v>#REF!</v>
      </c>
      <c r="Z342" s="16" t="e">
        <f t="shared" si="310"/>
        <v>#REF!</v>
      </c>
      <c r="AA342" s="36" t="e">
        <f t="shared" si="311"/>
        <v>#REF!</v>
      </c>
      <c r="AC342" s="16" t="e">
        <f t="shared" si="312"/>
        <v>#REF!</v>
      </c>
      <c r="AD342" s="3" t="e">
        <f t="shared" si="313"/>
        <v>#REF!</v>
      </c>
      <c r="AE342" s="97" t="e">
        <f t="shared" si="313"/>
        <v>#REF!</v>
      </c>
      <c r="AF342" s="97" t="e">
        <f t="shared" si="314"/>
        <v>#REF!</v>
      </c>
      <c r="AG342" s="3" t="e">
        <f t="shared" si="315"/>
        <v>#REF!</v>
      </c>
      <c r="AH342" s="16" t="e">
        <f t="shared" si="316"/>
        <v>#REF!</v>
      </c>
      <c r="AI342" s="16">
        <f t="shared" si="317"/>
        <v>1450</v>
      </c>
      <c r="AK342" s="3">
        <f t="shared" si="318"/>
        <v>1015</v>
      </c>
      <c r="AL342" s="19">
        <f t="shared" si="319"/>
        <v>1014.9999999999999</v>
      </c>
    </row>
    <row r="343" spans="1:40" ht="13.5" hidden="1" outlineLevel="1" x14ac:dyDescent="0.15">
      <c r="A343" s="26">
        <v>9050</v>
      </c>
      <c r="B343" s="20" t="s">
        <v>478</v>
      </c>
      <c r="C343" s="16">
        <v>2210</v>
      </c>
      <c r="D343" s="3">
        <v>60</v>
      </c>
      <c r="E343" s="3"/>
      <c r="F343" s="103" t="s">
        <v>380</v>
      </c>
      <c r="G343" s="104" t="s">
        <v>756</v>
      </c>
      <c r="H343" s="104" t="s">
        <v>561</v>
      </c>
      <c r="I343" s="21">
        <f t="shared" si="302"/>
        <v>17940</v>
      </c>
      <c r="J343" s="3">
        <v>0</v>
      </c>
      <c r="K343" s="15">
        <v>0.15</v>
      </c>
      <c r="L343" s="15">
        <v>0.35</v>
      </c>
      <c r="M343" s="58"/>
      <c r="N343" s="58">
        <v>0.03</v>
      </c>
      <c r="O343" s="92">
        <f t="shared" si="303"/>
        <v>0</v>
      </c>
      <c r="P343" s="92" t="e">
        <f t="shared" si="304"/>
        <v>#REF!</v>
      </c>
      <c r="Q343" s="92" t="e">
        <f t="shared" si="305"/>
        <v>#REF!</v>
      </c>
      <c r="R343" s="92">
        <f t="shared" si="306"/>
        <v>0</v>
      </c>
      <c r="S343" s="92" t="e">
        <f t="shared" si="307"/>
        <v>#REF!</v>
      </c>
      <c r="T343" s="3" t="e">
        <f>#REF!</f>
        <v>#REF!</v>
      </c>
      <c r="U343" s="3" t="e">
        <f>#REF!*D343</f>
        <v>#REF!</v>
      </c>
      <c r="V343" s="3">
        <f t="shared" si="308"/>
        <v>132.6</v>
      </c>
      <c r="W343" s="37" t="e">
        <f t="shared" si="309"/>
        <v>#REF!</v>
      </c>
      <c r="X343" s="60" t="e">
        <f>#REF!</f>
        <v>#REF!</v>
      </c>
      <c r="Y343" s="37" t="e">
        <f t="shared" si="321"/>
        <v>#REF!</v>
      </c>
      <c r="Z343" s="16" t="e">
        <f t="shared" si="310"/>
        <v>#REF!</v>
      </c>
      <c r="AA343" s="36" t="e">
        <f t="shared" si="311"/>
        <v>#REF!</v>
      </c>
      <c r="AC343" s="16" t="e">
        <f t="shared" si="312"/>
        <v>#REF!</v>
      </c>
      <c r="AD343" s="3" t="e">
        <f t="shared" si="313"/>
        <v>#REF!</v>
      </c>
      <c r="AE343" s="97" t="e">
        <f t="shared" si="313"/>
        <v>#REF!</v>
      </c>
      <c r="AF343" s="97" t="e">
        <f t="shared" si="314"/>
        <v>#REF!</v>
      </c>
      <c r="AG343" s="3" t="e">
        <f t="shared" si="315"/>
        <v>#REF!</v>
      </c>
      <c r="AH343" s="16" t="e">
        <f t="shared" si="316"/>
        <v>#REF!</v>
      </c>
      <c r="AI343" s="16">
        <f t="shared" si="317"/>
        <v>2210</v>
      </c>
      <c r="AK343" s="3">
        <f t="shared" si="318"/>
        <v>1550</v>
      </c>
      <c r="AL343" s="19">
        <f t="shared" si="319"/>
        <v>1547</v>
      </c>
    </row>
    <row r="344" spans="1:40" ht="13.5" hidden="1" outlineLevel="1" x14ac:dyDescent="0.15">
      <c r="A344" s="26">
        <v>9047</v>
      </c>
      <c r="B344" s="20" t="s">
        <v>404</v>
      </c>
      <c r="C344" s="16">
        <v>200</v>
      </c>
      <c r="D344" s="3">
        <v>5</v>
      </c>
      <c r="E344" s="3"/>
      <c r="F344" s="103"/>
      <c r="G344" s="104" t="s">
        <v>406</v>
      </c>
      <c r="H344" s="104" t="s">
        <v>664</v>
      </c>
      <c r="I344" s="21">
        <f t="shared" si="302"/>
        <v>17940</v>
      </c>
      <c r="J344" s="3">
        <v>18000</v>
      </c>
      <c r="K344" s="15">
        <v>0.15</v>
      </c>
      <c r="L344" s="15">
        <v>0.2</v>
      </c>
      <c r="M344" s="58"/>
      <c r="N344" s="58">
        <v>0.03</v>
      </c>
      <c r="O344" s="92">
        <f t="shared" si="303"/>
        <v>5.0167224080267561</v>
      </c>
      <c r="P344" s="92" t="e">
        <f t="shared" si="304"/>
        <v>#REF!</v>
      </c>
      <c r="Q344" s="92" t="e">
        <f t="shared" si="305"/>
        <v>#REF!</v>
      </c>
      <c r="R344" s="92">
        <f t="shared" si="306"/>
        <v>0</v>
      </c>
      <c r="S344" s="92" t="e">
        <f t="shared" si="307"/>
        <v>#REF!</v>
      </c>
      <c r="T344" s="3" t="e">
        <f>#REF!</f>
        <v>#REF!</v>
      </c>
      <c r="U344" s="3" t="e">
        <f>#REF!*D344</f>
        <v>#REF!</v>
      </c>
      <c r="V344" s="3">
        <f t="shared" si="308"/>
        <v>12</v>
      </c>
      <c r="W344" s="37" t="e">
        <f t="shared" si="309"/>
        <v>#REF!</v>
      </c>
      <c r="X344" s="60" t="e">
        <f>#REF!</f>
        <v>#REF!</v>
      </c>
      <c r="Y344" s="37" t="e">
        <f t="shared" si="320"/>
        <v>#REF!</v>
      </c>
      <c r="Z344" s="16" t="e">
        <f t="shared" si="310"/>
        <v>#REF!</v>
      </c>
      <c r="AA344" s="36" t="e">
        <f t="shared" si="311"/>
        <v>#REF!</v>
      </c>
      <c r="AC344" s="16" t="e">
        <f t="shared" si="312"/>
        <v>#REF!</v>
      </c>
      <c r="AD344" s="3" t="e">
        <f t="shared" si="313"/>
        <v>#REF!</v>
      </c>
      <c r="AE344" s="97" t="e">
        <f t="shared" si="313"/>
        <v>#REF!</v>
      </c>
      <c r="AF344" s="97" t="e">
        <f t="shared" si="314"/>
        <v>#REF!</v>
      </c>
      <c r="AG344" s="3" t="e">
        <f t="shared" si="315"/>
        <v>#REF!</v>
      </c>
      <c r="AH344" s="16" t="e">
        <f t="shared" si="316"/>
        <v>#REF!</v>
      </c>
      <c r="AI344" s="16">
        <f t="shared" si="317"/>
        <v>200</v>
      </c>
      <c r="AK344" s="3">
        <f t="shared" si="318"/>
        <v>140</v>
      </c>
      <c r="AL344" s="19">
        <f t="shared" si="319"/>
        <v>140</v>
      </c>
    </row>
    <row r="345" spans="1:40" ht="13.5" hidden="1" outlineLevel="1" x14ac:dyDescent="0.15">
      <c r="A345" s="26">
        <v>9048</v>
      </c>
      <c r="B345" s="20" t="s">
        <v>405</v>
      </c>
      <c r="C345" s="16">
        <v>200</v>
      </c>
      <c r="D345" s="3">
        <v>5</v>
      </c>
      <c r="E345" s="3"/>
      <c r="F345" s="103"/>
      <c r="G345" s="104" t="s">
        <v>406</v>
      </c>
      <c r="H345" s="104" t="s">
        <v>664</v>
      </c>
      <c r="I345" s="21">
        <f t="shared" si="302"/>
        <v>17940</v>
      </c>
      <c r="J345" s="3">
        <v>18000</v>
      </c>
      <c r="K345" s="15">
        <v>0.15</v>
      </c>
      <c r="L345" s="15">
        <v>0.2</v>
      </c>
      <c r="M345" s="58"/>
      <c r="N345" s="58">
        <v>0.03</v>
      </c>
      <c r="O345" s="92">
        <f t="shared" si="303"/>
        <v>5.0167224080267561</v>
      </c>
      <c r="P345" s="92" t="e">
        <f t="shared" si="304"/>
        <v>#REF!</v>
      </c>
      <c r="Q345" s="92" t="e">
        <f t="shared" si="305"/>
        <v>#REF!</v>
      </c>
      <c r="R345" s="92">
        <f t="shared" si="306"/>
        <v>0</v>
      </c>
      <c r="S345" s="92" t="e">
        <f t="shared" si="307"/>
        <v>#REF!</v>
      </c>
      <c r="T345" s="3" t="e">
        <f>#REF!</f>
        <v>#REF!</v>
      </c>
      <c r="U345" s="3" t="e">
        <f>#REF!*D345</f>
        <v>#REF!</v>
      </c>
      <c r="V345" s="3">
        <f t="shared" si="308"/>
        <v>12</v>
      </c>
      <c r="W345" s="37" t="e">
        <f t="shared" si="309"/>
        <v>#REF!</v>
      </c>
      <c r="X345" s="60" t="e">
        <f>#REF!</f>
        <v>#REF!</v>
      </c>
      <c r="Y345" s="37" t="e">
        <f t="shared" si="320"/>
        <v>#REF!</v>
      </c>
      <c r="Z345" s="16" t="e">
        <f t="shared" si="310"/>
        <v>#REF!</v>
      </c>
      <c r="AA345" s="36" t="e">
        <f t="shared" si="311"/>
        <v>#REF!</v>
      </c>
      <c r="AC345" s="16" t="e">
        <f t="shared" si="312"/>
        <v>#REF!</v>
      </c>
      <c r="AD345" s="3" t="e">
        <f t="shared" si="313"/>
        <v>#REF!</v>
      </c>
      <c r="AE345" s="97" t="e">
        <f t="shared" si="313"/>
        <v>#REF!</v>
      </c>
      <c r="AF345" s="97" t="e">
        <f t="shared" si="314"/>
        <v>#REF!</v>
      </c>
      <c r="AG345" s="3" t="e">
        <f t="shared" si="315"/>
        <v>#REF!</v>
      </c>
      <c r="AH345" s="16" t="e">
        <f t="shared" si="316"/>
        <v>#REF!</v>
      </c>
      <c r="AI345" s="16">
        <f t="shared" si="317"/>
        <v>200</v>
      </c>
      <c r="AK345" s="3">
        <f t="shared" si="318"/>
        <v>140</v>
      </c>
      <c r="AL345" s="19">
        <f t="shared" si="319"/>
        <v>140</v>
      </c>
    </row>
    <row r="346" spans="1:40" ht="13.5" hidden="1" outlineLevel="1" x14ac:dyDescent="0.15">
      <c r="A346" s="26">
        <v>9049</v>
      </c>
      <c r="B346" s="20" t="s">
        <v>445</v>
      </c>
      <c r="C346" s="16">
        <v>1340</v>
      </c>
      <c r="D346" s="3">
        <v>15</v>
      </c>
      <c r="E346" s="3"/>
      <c r="F346" s="102"/>
      <c r="G346" s="104">
        <v>111</v>
      </c>
      <c r="H346" s="104" t="s">
        <v>556</v>
      </c>
      <c r="I346" s="21">
        <f t="shared" si="302"/>
        <v>17940</v>
      </c>
      <c r="J346" s="3"/>
      <c r="K346" s="15"/>
      <c r="L346" s="15">
        <v>0.4</v>
      </c>
      <c r="M346" s="58"/>
      <c r="N346" s="58">
        <v>0.03</v>
      </c>
      <c r="O346" s="92">
        <f t="shared" si="303"/>
        <v>0</v>
      </c>
      <c r="P346" s="92" t="e">
        <f t="shared" si="304"/>
        <v>#REF!</v>
      </c>
      <c r="Q346" s="92" t="e">
        <f t="shared" si="305"/>
        <v>#REF!</v>
      </c>
      <c r="R346" s="92">
        <f t="shared" si="306"/>
        <v>0</v>
      </c>
      <c r="S346" s="92" t="e">
        <f t="shared" si="307"/>
        <v>#REF!</v>
      </c>
      <c r="T346" s="3" t="e">
        <f>#REF!</f>
        <v>#REF!</v>
      </c>
      <c r="U346" s="3" t="e">
        <f>#REF!*D346</f>
        <v>#REF!</v>
      </c>
      <c r="V346" s="3">
        <f t="shared" si="308"/>
        <v>80.399999999999991</v>
      </c>
      <c r="W346" s="37" t="e">
        <f t="shared" si="309"/>
        <v>#REF!</v>
      </c>
      <c r="X346" s="60" t="e">
        <f>#REF!</f>
        <v>#REF!</v>
      </c>
      <c r="Y346" s="37" t="e">
        <f t="shared" si="320"/>
        <v>#REF!</v>
      </c>
      <c r="Z346" s="16" t="e">
        <f t="shared" si="310"/>
        <v>#REF!</v>
      </c>
      <c r="AA346" s="36" t="e">
        <f t="shared" si="311"/>
        <v>#REF!</v>
      </c>
      <c r="AC346" s="16" t="e">
        <f t="shared" si="312"/>
        <v>#REF!</v>
      </c>
      <c r="AD346" s="3" t="e">
        <f t="shared" si="313"/>
        <v>#REF!</v>
      </c>
      <c r="AE346" s="97" t="e">
        <f t="shared" si="313"/>
        <v>#REF!</v>
      </c>
      <c r="AF346" s="97" t="e">
        <f t="shared" si="314"/>
        <v>#REF!</v>
      </c>
      <c r="AG346" s="3" t="e">
        <f t="shared" si="315"/>
        <v>#REF!</v>
      </c>
      <c r="AH346" s="16" t="e">
        <f t="shared" si="316"/>
        <v>#REF!</v>
      </c>
      <c r="AI346" s="16">
        <f t="shared" si="317"/>
        <v>1340</v>
      </c>
      <c r="AK346" s="3">
        <f t="shared" si="318"/>
        <v>940</v>
      </c>
      <c r="AL346" s="19">
        <f t="shared" si="319"/>
        <v>937.99999999999989</v>
      </c>
    </row>
    <row r="347" spans="1:40" ht="13.5" hidden="1" outlineLevel="1" x14ac:dyDescent="0.15">
      <c r="A347" s="26">
        <v>9052</v>
      </c>
      <c r="B347" s="20" t="s">
        <v>467</v>
      </c>
      <c r="C347" s="16">
        <v>600</v>
      </c>
      <c r="D347" s="3">
        <v>30</v>
      </c>
      <c r="E347" s="3"/>
      <c r="F347" s="102"/>
      <c r="G347" s="104" t="s">
        <v>406</v>
      </c>
      <c r="H347" s="104" t="s">
        <v>664</v>
      </c>
      <c r="I347" s="21">
        <f t="shared" si="302"/>
        <v>17940</v>
      </c>
      <c r="J347" s="3">
        <v>18000</v>
      </c>
      <c r="K347" s="15">
        <v>0.15</v>
      </c>
      <c r="L347" s="15">
        <v>0.2</v>
      </c>
      <c r="M347" s="58"/>
      <c r="N347" s="58">
        <v>0.03</v>
      </c>
      <c r="O347" s="92">
        <f t="shared" si="303"/>
        <v>30.100334448160535</v>
      </c>
      <c r="P347" s="92" t="e">
        <f t="shared" si="304"/>
        <v>#REF!</v>
      </c>
      <c r="Q347" s="92" t="e">
        <f t="shared" si="305"/>
        <v>#REF!</v>
      </c>
      <c r="R347" s="92">
        <f t="shared" si="306"/>
        <v>0</v>
      </c>
      <c r="S347" s="92" t="e">
        <f t="shared" si="307"/>
        <v>#REF!</v>
      </c>
      <c r="T347" s="3" t="e">
        <f>#REF!</f>
        <v>#REF!</v>
      </c>
      <c r="U347" s="3" t="e">
        <f>#REF!*D347</f>
        <v>#REF!</v>
      </c>
      <c r="V347" s="3">
        <f t="shared" si="308"/>
        <v>36</v>
      </c>
      <c r="W347" s="37" t="e">
        <f t="shared" si="309"/>
        <v>#REF!</v>
      </c>
      <c r="X347" s="60" t="e">
        <f>#REF!</f>
        <v>#REF!</v>
      </c>
      <c r="Y347" s="37" t="e">
        <f t="shared" si="320"/>
        <v>#REF!</v>
      </c>
      <c r="Z347" s="16" t="e">
        <f t="shared" si="310"/>
        <v>#REF!</v>
      </c>
      <c r="AA347" s="36" t="e">
        <f t="shared" si="311"/>
        <v>#REF!</v>
      </c>
      <c r="AC347" s="16" t="e">
        <f t="shared" si="312"/>
        <v>#REF!</v>
      </c>
      <c r="AD347" s="3" t="e">
        <f t="shared" si="313"/>
        <v>#REF!</v>
      </c>
      <c r="AE347" s="97" t="e">
        <f t="shared" si="313"/>
        <v>#REF!</v>
      </c>
      <c r="AF347" s="97" t="e">
        <f t="shared" si="314"/>
        <v>#REF!</v>
      </c>
      <c r="AG347" s="3" t="e">
        <f t="shared" si="315"/>
        <v>#REF!</v>
      </c>
      <c r="AH347" s="16" t="e">
        <f t="shared" si="316"/>
        <v>#REF!</v>
      </c>
      <c r="AI347" s="16">
        <f t="shared" si="317"/>
        <v>600</v>
      </c>
      <c r="AK347" s="3">
        <f t="shared" si="318"/>
        <v>420</v>
      </c>
      <c r="AL347" s="19">
        <f t="shared" si="319"/>
        <v>420</v>
      </c>
    </row>
    <row r="348" spans="1:40" ht="13.5" hidden="1" outlineLevel="1" x14ac:dyDescent="0.15">
      <c r="A348" s="26">
        <v>9053</v>
      </c>
      <c r="B348" s="20" t="s">
        <v>468</v>
      </c>
      <c r="C348" s="16">
        <v>400</v>
      </c>
      <c r="D348" s="3">
        <v>1</v>
      </c>
      <c r="E348" s="3"/>
      <c r="F348" s="102"/>
      <c r="G348" s="104" t="s">
        <v>406</v>
      </c>
      <c r="H348" s="104" t="s">
        <v>664</v>
      </c>
      <c r="I348" s="21">
        <f t="shared" si="302"/>
        <v>17940</v>
      </c>
      <c r="J348" s="3">
        <v>18000</v>
      </c>
      <c r="K348" s="15">
        <v>0.15</v>
      </c>
      <c r="L348" s="15">
        <v>0.2</v>
      </c>
      <c r="M348" s="58"/>
      <c r="N348" s="58">
        <v>0.03</v>
      </c>
      <c r="O348" s="92">
        <f t="shared" si="303"/>
        <v>1.0033444816053512</v>
      </c>
      <c r="P348" s="92" t="e">
        <f t="shared" si="304"/>
        <v>#REF!</v>
      </c>
      <c r="Q348" s="92" t="e">
        <f t="shared" si="305"/>
        <v>#REF!</v>
      </c>
      <c r="R348" s="92">
        <f t="shared" si="306"/>
        <v>0</v>
      </c>
      <c r="S348" s="92" t="e">
        <f t="shared" si="307"/>
        <v>#REF!</v>
      </c>
      <c r="T348" s="3" t="e">
        <f>#REF!</f>
        <v>#REF!</v>
      </c>
      <c r="U348" s="3" t="e">
        <f>#REF!*D348</f>
        <v>#REF!</v>
      </c>
      <c r="V348" s="3">
        <f t="shared" si="308"/>
        <v>24</v>
      </c>
      <c r="W348" s="37" t="e">
        <f t="shared" si="309"/>
        <v>#REF!</v>
      </c>
      <c r="X348" s="60" t="e">
        <f>#REF!</f>
        <v>#REF!</v>
      </c>
      <c r="Y348" s="37" t="e">
        <f>21000/I348*D348*X348</f>
        <v>#REF!</v>
      </c>
      <c r="Z348" s="16" t="e">
        <f t="shared" si="310"/>
        <v>#REF!</v>
      </c>
      <c r="AA348" s="36" t="e">
        <f t="shared" si="311"/>
        <v>#REF!</v>
      </c>
      <c r="AC348" s="16" t="e">
        <f t="shared" si="312"/>
        <v>#REF!</v>
      </c>
      <c r="AD348" s="3" t="e">
        <f t="shared" si="313"/>
        <v>#REF!</v>
      </c>
      <c r="AE348" s="97" t="e">
        <f t="shared" si="313"/>
        <v>#REF!</v>
      </c>
      <c r="AF348" s="97" t="e">
        <f t="shared" si="314"/>
        <v>#REF!</v>
      </c>
      <c r="AG348" s="3" t="e">
        <f t="shared" si="315"/>
        <v>#REF!</v>
      </c>
      <c r="AH348" s="16" t="e">
        <f t="shared" si="316"/>
        <v>#REF!</v>
      </c>
      <c r="AI348" s="16">
        <f t="shared" si="317"/>
        <v>400</v>
      </c>
      <c r="AK348" s="3">
        <f t="shared" si="318"/>
        <v>280</v>
      </c>
      <c r="AL348" s="19">
        <f t="shared" si="319"/>
        <v>280</v>
      </c>
    </row>
    <row r="349" spans="1:40" ht="13.5" hidden="1" outlineLevel="1" x14ac:dyDescent="0.15">
      <c r="A349" s="26">
        <v>9055</v>
      </c>
      <c r="B349" s="20" t="s">
        <v>506</v>
      </c>
      <c r="C349" s="16">
        <v>2200</v>
      </c>
      <c r="D349" s="3">
        <v>60</v>
      </c>
      <c r="E349" s="3"/>
      <c r="F349" s="102"/>
      <c r="G349" s="104" t="s">
        <v>406</v>
      </c>
      <c r="H349" s="104" t="s">
        <v>664</v>
      </c>
      <c r="I349" s="21">
        <f t="shared" si="302"/>
        <v>17940</v>
      </c>
      <c r="J349" s="3">
        <v>18000</v>
      </c>
      <c r="K349" s="15">
        <v>0.15</v>
      </c>
      <c r="L349" s="15">
        <v>0.2</v>
      </c>
      <c r="M349" s="58"/>
      <c r="N349" s="58">
        <v>0.03</v>
      </c>
      <c r="O349" s="92">
        <f t="shared" si="303"/>
        <v>60.200668896321069</v>
      </c>
      <c r="P349" s="92" t="e">
        <f t="shared" si="304"/>
        <v>#REF!</v>
      </c>
      <c r="Q349" s="92" t="e">
        <f t="shared" si="305"/>
        <v>#REF!</v>
      </c>
      <c r="R349" s="92">
        <f t="shared" si="306"/>
        <v>0</v>
      </c>
      <c r="S349" s="92" t="e">
        <f t="shared" si="307"/>
        <v>#REF!</v>
      </c>
      <c r="T349" s="3" t="e">
        <f>#REF!</f>
        <v>#REF!</v>
      </c>
      <c r="U349" s="3" t="e">
        <f>#REF!*D349</f>
        <v>#REF!</v>
      </c>
      <c r="V349" s="3">
        <f t="shared" si="308"/>
        <v>132</v>
      </c>
      <c r="W349" s="37" t="e">
        <f t="shared" si="309"/>
        <v>#REF!</v>
      </c>
      <c r="X349" s="60" t="e">
        <f>#REF!</f>
        <v>#REF!</v>
      </c>
      <c r="Y349" s="37" t="e">
        <f t="shared" si="320"/>
        <v>#REF!</v>
      </c>
      <c r="Z349" s="16" t="e">
        <f t="shared" si="310"/>
        <v>#REF!</v>
      </c>
      <c r="AA349" s="36" t="e">
        <f t="shared" si="311"/>
        <v>#REF!</v>
      </c>
      <c r="AC349" s="16" t="e">
        <f t="shared" si="312"/>
        <v>#REF!</v>
      </c>
      <c r="AD349" s="3" t="e">
        <f t="shared" si="313"/>
        <v>#REF!</v>
      </c>
      <c r="AE349" s="97" t="e">
        <f t="shared" si="313"/>
        <v>#REF!</v>
      </c>
      <c r="AF349" s="97" t="e">
        <f t="shared" si="314"/>
        <v>#REF!</v>
      </c>
      <c r="AG349" s="3" t="e">
        <f t="shared" si="315"/>
        <v>#REF!</v>
      </c>
      <c r="AH349" s="16" t="e">
        <f t="shared" si="316"/>
        <v>#REF!</v>
      </c>
      <c r="AI349" s="16">
        <f t="shared" si="317"/>
        <v>2200</v>
      </c>
      <c r="AK349" s="3">
        <f t="shared" si="318"/>
        <v>1540</v>
      </c>
      <c r="AL349" s="19">
        <f t="shared" si="319"/>
        <v>1540</v>
      </c>
    </row>
    <row r="350" spans="1:40" ht="13.5" hidden="1" outlineLevel="1" x14ac:dyDescent="0.15">
      <c r="A350" s="26">
        <v>9059</v>
      </c>
      <c r="B350" s="20" t="s">
        <v>817</v>
      </c>
      <c r="C350" s="16">
        <v>1400</v>
      </c>
      <c r="D350" s="3">
        <v>30</v>
      </c>
      <c r="E350" s="3"/>
      <c r="F350" s="103"/>
      <c r="G350" s="104">
        <v>214</v>
      </c>
      <c r="H350" s="104" t="s">
        <v>664</v>
      </c>
      <c r="I350" s="21">
        <f t="shared" si="302"/>
        <v>17940</v>
      </c>
      <c r="J350" s="3">
        <v>18000</v>
      </c>
      <c r="K350" s="15">
        <v>0.15</v>
      </c>
      <c r="L350" s="15">
        <v>0.2</v>
      </c>
      <c r="M350" s="58"/>
      <c r="N350" s="58">
        <v>0.03</v>
      </c>
      <c r="O350" s="92">
        <f t="shared" si="303"/>
        <v>30.100334448160535</v>
      </c>
      <c r="P350" s="92" t="e">
        <f t="shared" si="304"/>
        <v>#REF!</v>
      </c>
      <c r="Q350" s="92" t="e">
        <f t="shared" si="305"/>
        <v>#REF!</v>
      </c>
      <c r="R350" s="92">
        <f t="shared" si="306"/>
        <v>0</v>
      </c>
      <c r="S350" s="92" t="e">
        <f t="shared" si="307"/>
        <v>#REF!</v>
      </c>
      <c r="T350" s="3" t="e">
        <f>#REF!</f>
        <v>#REF!</v>
      </c>
      <c r="U350" s="3" t="e">
        <f>#REF!*D350</f>
        <v>#REF!</v>
      </c>
      <c r="V350" s="3">
        <f t="shared" si="308"/>
        <v>84</v>
      </c>
      <c r="W350" s="37" t="e">
        <f t="shared" si="309"/>
        <v>#REF!</v>
      </c>
      <c r="X350" s="60" t="e">
        <f>#REF!</f>
        <v>#REF!</v>
      </c>
      <c r="Y350" s="37" t="e">
        <f t="shared" si="320"/>
        <v>#REF!</v>
      </c>
      <c r="Z350" s="16" t="e">
        <f t="shared" si="310"/>
        <v>#REF!</v>
      </c>
      <c r="AA350" s="36" t="e">
        <f t="shared" si="311"/>
        <v>#REF!</v>
      </c>
      <c r="AC350" s="16" t="e">
        <f t="shared" si="312"/>
        <v>#REF!</v>
      </c>
      <c r="AD350" s="3" t="e">
        <f t="shared" si="313"/>
        <v>#REF!</v>
      </c>
      <c r="AE350" s="97" t="e">
        <f t="shared" si="313"/>
        <v>#REF!</v>
      </c>
      <c r="AF350" s="97" t="e">
        <f t="shared" si="314"/>
        <v>#REF!</v>
      </c>
      <c r="AG350" s="3" t="e">
        <f t="shared" si="315"/>
        <v>#REF!</v>
      </c>
      <c r="AH350" s="16" t="e">
        <f t="shared" si="316"/>
        <v>#REF!</v>
      </c>
      <c r="AI350" s="16">
        <f t="shared" si="317"/>
        <v>1400</v>
      </c>
      <c r="AK350" s="3">
        <f t="shared" si="318"/>
        <v>980</v>
      </c>
      <c r="AL350" s="19">
        <f t="shared" si="319"/>
        <v>979.99999999999989</v>
      </c>
      <c r="AM350" s="176"/>
      <c r="AN350" s="176"/>
    </row>
    <row r="351" spans="1:40" ht="13.5" hidden="1" outlineLevel="1" x14ac:dyDescent="0.15">
      <c r="A351" s="26">
        <v>9060</v>
      </c>
      <c r="B351" s="20" t="s">
        <v>818</v>
      </c>
      <c r="C351" s="16">
        <v>1400</v>
      </c>
      <c r="D351" s="3">
        <v>60</v>
      </c>
      <c r="E351" s="3"/>
      <c r="F351" s="103"/>
      <c r="G351" s="104">
        <v>214</v>
      </c>
      <c r="H351" s="104" t="s">
        <v>664</v>
      </c>
      <c r="I351" s="21">
        <f t="shared" si="302"/>
        <v>17940</v>
      </c>
      <c r="J351" s="3">
        <v>18000</v>
      </c>
      <c r="K351" s="15">
        <v>0.15</v>
      </c>
      <c r="L351" s="15">
        <v>0.2</v>
      </c>
      <c r="M351" s="58"/>
      <c r="N351" s="58">
        <v>0.03</v>
      </c>
      <c r="O351" s="92">
        <f t="shared" si="303"/>
        <v>60.200668896321069</v>
      </c>
      <c r="P351" s="92" t="e">
        <f t="shared" si="304"/>
        <v>#REF!</v>
      </c>
      <c r="Q351" s="92" t="e">
        <f t="shared" si="305"/>
        <v>#REF!</v>
      </c>
      <c r="R351" s="92">
        <f t="shared" si="306"/>
        <v>0</v>
      </c>
      <c r="S351" s="92" t="e">
        <f t="shared" si="307"/>
        <v>#REF!</v>
      </c>
      <c r="T351" s="3" t="e">
        <f>#REF!</f>
        <v>#REF!</v>
      </c>
      <c r="U351" s="3" t="e">
        <f>#REF!*D351</f>
        <v>#REF!</v>
      </c>
      <c r="V351" s="3">
        <f t="shared" si="308"/>
        <v>84</v>
      </c>
      <c r="W351" s="37" t="e">
        <f t="shared" si="309"/>
        <v>#REF!</v>
      </c>
      <c r="X351" s="60" t="e">
        <f>#REF!</f>
        <v>#REF!</v>
      </c>
      <c r="Y351" s="37" t="e">
        <f t="shared" si="320"/>
        <v>#REF!</v>
      </c>
      <c r="Z351" s="16" t="e">
        <f t="shared" si="310"/>
        <v>#REF!</v>
      </c>
      <c r="AA351" s="36" t="e">
        <f t="shared" si="311"/>
        <v>#REF!</v>
      </c>
      <c r="AC351" s="16" t="e">
        <f t="shared" si="312"/>
        <v>#REF!</v>
      </c>
      <c r="AD351" s="3" t="e">
        <f t="shared" si="313"/>
        <v>#REF!</v>
      </c>
      <c r="AE351" s="97" t="e">
        <f t="shared" si="313"/>
        <v>#REF!</v>
      </c>
      <c r="AF351" s="97" t="e">
        <f t="shared" si="314"/>
        <v>#REF!</v>
      </c>
      <c r="AG351" s="3" t="e">
        <f t="shared" si="315"/>
        <v>#REF!</v>
      </c>
      <c r="AH351" s="16" t="e">
        <f t="shared" si="316"/>
        <v>#REF!</v>
      </c>
      <c r="AI351" s="16">
        <f t="shared" si="317"/>
        <v>1400</v>
      </c>
      <c r="AK351" s="3">
        <f t="shared" si="318"/>
        <v>980</v>
      </c>
      <c r="AL351" s="19">
        <f t="shared" si="319"/>
        <v>979.99999999999989</v>
      </c>
      <c r="AM351" s="176"/>
      <c r="AN351" s="176"/>
    </row>
    <row r="352" spans="1:40" ht="13.5" hidden="1" outlineLevel="1" x14ac:dyDescent="0.15">
      <c r="A352" s="26">
        <v>9061</v>
      </c>
      <c r="B352" s="20" t="s">
        <v>819</v>
      </c>
      <c r="C352" s="16">
        <v>1500</v>
      </c>
      <c r="D352" s="3">
        <v>60</v>
      </c>
      <c r="E352" s="3"/>
      <c r="F352" s="103"/>
      <c r="G352" s="104">
        <v>214</v>
      </c>
      <c r="H352" s="104" t="s">
        <v>664</v>
      </c>
      <c r="I352" s="21">
        <f t="shared" si="302"/>
        <v>17940</v>
      </c>
      <c r="J352" s="3">
        <v>18000</v>
      </c>
      <c r="K352" s="15">
        <v>0.15</v>
      </c>
      <c r="L352" s="15">
        <v>0.2</v>
      </c>
      <c r="M352" s="58"/>
      <c r="N352" s="58">
        <v>0.03</v>
      </c>
      <c r="O352" s="92">
        <f t="shared" si="303"/>
        <v>60.200668896321069</v>
      </c>
      <c r="P352" s="92" t="e">
        <f t="shared" si="304"/>
        <v>#REF!</v>
      </c>
      <c r="Q352" s="92" t="e">
        <f t="shared" si="305"/>
        <v>#REF!</v>
      </c>
      <c r="R352" s="92">
        <f t="shared" si="306"/>
        <v>0</v>
      </c>
      <c r="S352" s="92" t="e">
        <f t="shared" si="307"/>
        <v>#REF!</v>
      </c>
      <c r="T352" s="3" t="e">
        <f>#REF!</f>
        <v>#REF!</v>
      </c>
      <c r="U352" s="3" t="e">
        <f>#REF!*D352</f>
        <v>#REF!</v>
      </c>
      <c r="V352" s="3">
        <f t="shared" si="308"/>
        <v>90</v>
      </c>
      <c r="W352" s="37" t="e">
        <f t="shared" si="309"/>
        <v>#REF!</v>
      </c>
      <c r="X352" s="60" t="e">
        <f>#REF!</f>
        <v>#REF!</v>
      </c>
      <c r="Y352" s="37" t="e">
        <f t="shared" si="320"/>
        <v>#REF!</v>
      </c>
      <c r="Z352" s="16" t="e">
        <f t="shared" si="310"/>
        <v>#REF!</v>
      </c>
      <c r="AA352" s="36" t="e">
        <f t="shared" si="311"/>
        <v>#REF!</v>
      </c>
      <c r="AC352" s="16" t="e">
        <f t="shared" si="312"/>
        <v>#REF!</v>
      </c>
      <c r="AD352" s="3" t="e">
        <f t="shared" ref="AD352:AE360" si="322">T352</f>
        <v>#REF!</v>
      </c>
      <c r="AE352" s="97" t="e">
        <f t="shared" si="322"/>
        <v>#REF!</v>
      </c>
      <c r="AF352" s="97" t="e">
        <f t="shared" si="314"/>
        <v>#REF!</v>
      </c>
      <c r="AG352" s="3" t="e">
        <f t="shared" si="315"/>
        <v>#REF!</v>
      </c>
      <c r="AH352" s="16" t="e">
        <f t="shared" si="316"/>
        <v>#REF!</v>
      </c>
      <c r="AI352" s="16">
        <f t="shared" si="317"/>
        <v>1500</v>
      </c>
      <c r="AK352" s="3">
        <f t="shared" si="318"/>
        <v>1050</v>
      </c>
      <c r="AL352" s="19">
        <f t="shared" si="319"/>
        <v>1050</v>
      </c>
      <c r="AM352" s="176"/>
      <c r="AN352" s="176"/>
    </row>
    <row r="353" spans="1:47" ht="13.5" hidden="1" outlineLevel="1" x14ac:dyDescent="0.15">
      <c r="A353" s="26">
        <v>9062</v>
      </c>
      <c r="B353" s="20" t="s">
        <v>820</v>
      </c>
      <c r="C353" s="16">
        <v>1800</v>
      </c>
      <c r="D353" s="3">
        <v>60</v>
      </c>
      <c r="E353" s="3"/>
      <c r="F353" s="103"/>
      <c r="G353" s="104">
        <v>214</v>
      </c>
      <c r="H353" s="104" t="s">
        <v>664</v>
      </c>
      <c r="I353" s="21">
        <f t="shared" si="302"/>
        <v>17940</v>
      </c>
      <c r="J353" s="3">
        <v>18000</v>
      </c>
      <c r="K353" s="15">
        <v>0.15</v>
      </c>
      <c r="L353" s="15">
        <v>0.2</v>
      </c>
      <c r="M353" s="58"/>
      <c r="N353" s="58">
        <v>0.03</v>
      </c>
      <c r="O353" s="92">
        <f t="shared" si="303"/>
        <v>60.200668896321069</v>
      </c>
      <c r="P353" s="92" t="e">
        <f t="shared" si="304"/>
        <v>#REF!</v>
      </c>
      <c r="Q353" s="92" t="e">
        <f t="shared" si="305"/>
        <v>#REF!</v>
      </c>
      <c r="R353" s="92">
        <f t="shared" si="306"/>
        <v>0</v>
      </c>
      <c r="S353" s="92" t="e">
        <f t="shared" si="307"/>
        <v>#REF!</v>
      </c>
      <c r="T353" s="3" t="e">
        <f>#REF!</f>
        <v>#REF!</v>
      </c>
      <c r="U353" s="3" t="e">
        <f>#REF!*D353</f>
        <v>#REF!</v>
      </c>
      <c r="V353" s="3">
        <f t="shared" si="308"/>
        <v>108</v>
      </c>
      <c r="W353" s="37" t="e">
        <f t="shared" si="309"/>
        <v>#REF!</v>
      </c>
      <c r="X353" s="60" t="e">
        <f>#REF!</f>
        <v>#REF!</v>
      </c>
      <c r="Y353" s="37" t="e">
        <f t="shared" si="320"/>
        <v>#REF!</v>
      </c>
      <c r="Z353" s="16" t="e">
        <f t="shared" si="310"/>
        <v>#REF!</v>
      </c>
      <c r="AA353" s="36" t="e">
        <f t="shared" si="311"/>
        <v>#REF!</v>
      </c>
      <c r="AC353" s="16" t="e">
        <f t="shared" si="312"/>
        <v>#REF!</v>
      </c>
      <c r="AD353" s="3" t="e">
        <f t="shared" si="322"/>
        <v>#REF!</v>
      </c>
      <c r="AE353" s="97" t="e">
        <f t="shared" si="322"/>
        <v>#REF!</v>
      </c>
      <c r="AF353" s="97" t="e">
        <f t="shared" si="314"/>
        <v>#REF!</v>
      </c>
      <c r="AG353" s="3" t="e">
        <f t="shared" si="315"/>
        <v>#REF!</v>
      </c>
      <c r="AH353" s="16" t="e">
        <f t="shared" si="316"/>
        <v>#REF!</v>
      </c>
      <c r="AI353" s="16">
        <f t="shared" si="317"/>
        <v>1800</v>
      </c>
      <c r="AK353" s="3">
        <f t="shared" si="318"/>
        <v>1260</v>
      </c>
      <c r="AL353" s="19">
        <f t="shared" si="319"/>
        <v>1260</v>
      </c>
      <c r="AM353" s="176"/>
      <c r="AN353" s="176"/>
    </row>
    <row r="354" spans="1:47" ht="13.5" hidden="1" outlineLevel="1" x14ac:dyDescent="0.15">
      <c r="A354" s="26">
        <v>9063</v>
      </c>
      <c r="B354" s="20" t="s">
        <v>821</v>
      </c>
      <c r="C354" s="16">
        <v>1900</v>
      </c>
      <c r="D354" s="3">
        <v>60</v>
      </c>
      <c r="E354" s="3"/>
      <c r="F354" s="103"/>
      <c r="G354" s="104">
        <v>214</v>
      </c>
      <c r="H354" s="104" t="s">
        <v>664</v>
      </c>
      <c r="I354" s="21">
        <f t="shared" si="302"/>
        <v>17940</v>
      </c>
      <c r="J354" s="3">
        <v>18000</v>
      </c>
      <c r="K354" s="15">
        <v>0.15</v>
      </c>
      <c r="L354" s="15">
        <v>0.2</v>
      </c>
      <c r="M354" s="58"/>
      <c r="N354" s="58">
        <v>0.03</v>
      </c>
      <c r="O354" s="92">
        <f t="shared" si="303"/>
        <v>60.200668896321069</v>
      </c>
      <c r="P354" s="92" t="e">
        <f t="shared" si="304"/>
        <v>#REF!</v>
      </c>
      <c r="Q354" s="92" t="e">
        <f t="shared" si="305"/>
        <v>#REF!</v>
      </c>
      <c r="R354" s="92">
        <f t="shared" si="306"/>
        <v>0</v>
      </c>
      <c r="S354" s="92" t="e">
        <f t="shared" si="307"/>
        <v>#REF!</v>
      </c>
      <c r="T354" s="3" t="e">
        <f>#REF!</f>
        <v>#REF!</v>
      </c>
      <c r="U354" s="3" t="e">
        <f>#REF!*D354</f>
        <v>#REF!</v>
      </c>
      <c r="V354" s="3">
        <f t="shared" si="308"/>
        <v>114</v>
      </c>
      <c r="W354" s="37" t="e">
        <f t="shared" si="309"/>
        <v>#REF!</v>
      </c>
      <c r="X354" s="60" t="e">
        <f>#REF!</f>
        <v>#REF!</v>
      </c>
      <c r="Y354" s="37" t="e">
        <f t="shared" si="320"/>
        <v>#REF!</v>
      </c>
      <c r="Z354" s="16" t="e">
        <f t="shared" si="310"/>
        <v>#REF!</v>
      </c>
      <c r="AA354" s="36" t="e">
        <f t="shared" si="311"/>
        <v>#REF!</v>
      </c>
      <c r="AC354" s="16" t="e">
        <f t="shared" si="312"/>
        <v>#REF!</v>
      </c>
      <c r="AD354" s="3" t="e">
        <f t="shared" si="322"/>
        <v>#REF!</v>
      </c>
      <c r="AE354" s="97" t="e">
        <f t="shared" si="322"/>
        <v>#REF!</v>
      </c>
      <c r="AF354" s="97" t="e">
        <f t="shared" si="314"/>
        <v>#REF!</v>
      </c>
      <c r="AG354" s="3" t="e">
        <f t="shared" si="315"/>
        <v>#REF!</v>
      </c>
      <c r="AH354" s="16" t="e">
        <f t="shared" si="316"/>
        <v>#REF!</v>
      </c>
      <c r="AI354" s="16">
        <f t="shared" si="317"/>
        <v>1900</v>
      </c>
      <c r="AK354" s="3">
        <f t="shared" si="318"/>
        <v>1330</v>
      </c>
      <c r="AL354" s="19">
        <f t="shared" si="319"/>
        <v>1330</v>
      </c>
      <c r="AM354" s="176"/>
      <c r="AN354" s="176"/>
    </row>
    <row r="355" spans="1:47" ht="13.5" hidden="1" outlineLevel="1" x14ac:dyDescent="0.15">
      <c r="A355" s="26">
        <v>9064</v>
      </c>
      <c r="B355" s="20" t="s">
        <v>822</v>
      </c>
      <c r="C355" s="16">
        <v>2200</v>
      </c>
      <c r="D355" s="3">
        <v>60</v>
      </c>
      <c r="E355" s="3"/>
      <c r="F355" s="103"/>
      <c r="G355" s="104">
        <v>214</v>
      </c>
      <c r="H355" s="104" t="s">
        <v>664</v>
      </c>
      <c r="I355" s="21">
        <f t="shared" si="302"/>
        <v>17940</v>
      </c>
      <c r="J355" s="3">
        <v>18000</v>
      </c>
      <c r="K355" s="15">
        <v>0.15</v>
      </c>
      <c r="L355" s="15">
        <v>0.2</v>
      </c>
      <c r="M355" s="58"/>
      <c r="N355" s="58">
        <v>0.03</v>
      </c>
      <c r="O355" s="92">
        <f t="shared" si="303"/>
        <v>60.200668896321069</v>
      </c>
      <c r="P355" s="92" t="e">
        <f t="shared" si="304"/>
        <v>#REF!</v>
      </c>
      <c r="Q355" s="92" t="e">
        <f t="shared" si="305"/>
        <v>#REF!</v>
      </c>
      <c r="R355" s="92">
        <f t="shared" si="306"/>
        <v>0</v>
      </c>
      <c r="S355" s="92" t="e">
        <f t="shared" si="307"/>
        <v>#REF!</v>
      </c>
      <c r="T355" s="3" t="e">
        <f>#REF!</f>
        <v>#REF!</v>
      </c>
      <c r="U355" s="3" t="e">
        <f>#REF!*D355</f>
        <v>#REF!</v>
      </c>
      <c r="V355" s="3">
        <f t="shared" si="308"/>
        <v>132</v>
      </c>
      <c r="W355" s="37" t="e">
        <f t="shared" si="309"/>
        <v>#REF!</v>
      </c>
      <c r="X355" s="60" t="e">
        <f>#REF!</f>
        <v>#REF!</v>
      </c>
      <c r="Y355" s="37" t="e">
        <f t="shared" si="320"/>
        <v>#REF!</v>
      </c>
      <c r="Z355" s="16" t="e">
        <f t="shared" si="310"/>
        <v>#REF!</v>
      </c>
      <c r="AA355" s="36" t="e">
        <f t="shared" si="311"/>
        <v>#REF!</v>
      </c>
      <c r="AC355" s="16" t="e">
        <f t="shared" si="312"/>
        <v>#REF!</v>
      </c>
      <c r="AD355" s="3" t="e">
        <f t="shared" si="322"/>
        <v>#REF!</v>
      </c>
      <c r="AE355" s="97" t="e">
        <f t="shared" si="322"/>
        <v>#REF!</v>
      </c>
      <c r="AF355" s="97" t="e">
        <f t="shared" si="314"/>
        <v>#REF!</v>
      </c>
      <c r="AG355" s="3" t="e">
        <f t="shared" si="315"/>
        <v>#REF!</v>
      </c>
      <c r="AH355" s="16" t="e">
        <f t="shared" si="316"/>
        <v>#REF!</v>
      </c>
      <c r="AI355" s="16">
        <f t="shared" si="317"/>
        <v>2200</v>
      </c>
      <c r="AK355" s="3">
        <f t="shared" si="318"/>
        <v>1540</v>
      </c>
      <c r="AL355" s="19">
        <f t="shared" si="319"/>
        <v>1540</v>
      </c>
      <c r="AM355" s="176"/>
      <c r="AN355" s="176"/>
    </row>
    <row r="356" spans="1:47" ht="13.5" hidden="1" outlineLevel="1" x14ac:dyDescent="0.15">
      <c r="A356" s="26">
        <v>9065</v>
      </c>
      <c r="B356" s="20" t="s">
        <v>823</v>
      </c>
      <c r="C356" s="16">
        <v>2300</v>
      </c>
      <c r="D356" s="3">
        <v>60</v>
      </c>
      <c r="E356" s="3"/>
      <c r="F356" s="103"/>
      <c r="G356" s="104">
        <v>214</v>
      </c>
      <c r="H356" s="104" t="s">
        <v>664</v>
      </c>
      <c r="I356" s="21">
        <f t="shared" si="302"/>
        <v>17940</v>
      </c>
      <c r="J356" s="3">
        <v>18000</v>
      </c>
      <c r="K356" s="15">
        <v>0.15</v>
      </c>
      <c r="L356" s="15">
        <v>0.2</v>
      </c>
      <c r="M356" s="58"/>
      <c r="N356" s="58">
        <v>0.03</v>
      </c>
      <c r="O356" s="92">
        <f t="shared" si="303"/>
        <v>60.200668896321069</v>
      </c>
      <c r="P356" s="92" t="e">
        <f t="shared" si="304"/>
        <v>#REF!</v>
      </c>
      <c r="Q356" s="92" t="e">
        <f t="shared" si="305"/>
        <v>#REF!</v>
      </c>
      <c r="R356" s="92">
        <f t="shared" si="306"/>
        <v>0</v>
      </c>
      <c r="S356" s="92" t="e">
        <f t="shared" si="307"/>
        <v>#REF!</v>
      </c>
      <c r="T356" s="3" t="e">
        <f>#REF!</f>
        <v>#REF!</v>
      </c>
      <c r="U356" s="3" t="e">
        <f>#REF!*D356</f>
        <v>#REF!</v>
      </c>
      <c r="V356" s="3">
        <f t="shared" si="308"/>
        <v>138</v>
      </c>
      <c r="W356" s="37" t="e">
        <f t="shared" si="309"/>
        <v>#REF!</v>
      </c>
      <c r="X356" s="60" t="e">
        <f>#REF!</f>
        <v>#REF!</v>
      </c>
      <c r="Y356" s="37" t="e">
        <f t="shared" si="320"/>
        <v>#REF!</v>
      </c>
      <c r="Z356" s="16" t="e">
        <f t="shared" si="310"/>
        <v>#REF!</v>
      </c>
      <c r="AA356" s="36" t="e">
        <f t="shared" si="311"/>
        <v>#REF!</v>
      </c>
      <c r="AC356" s="16" t="e">
        <f t="shared" si="312"/>
        <v>#REF!</v>
      </c>
      <c r="AD356" s="3" t="e">
        <f t="shared" si="322"/>
        <v>#REF!</v>
      </c>
      <c r="AE356" s="97" t="e">
        <f t="shared" si="322"/>
        <v>#REF!</v>
      </c>
      <c r="AF356" s="97" t="e">
        <f t="shared" si="314"/>
        <v>#REF!</v>
      </c>
      <c r="AG356" s="3" t="e">
        <f t="shared" si="315"/>
        <v>#REF!</v>
      </c>
      <c r="AH356" s="16" t="e">
        <f t="shared" si="316"/>
        <v>#REF!</v>
      </c>
      <c r="AI356" s="16">
        <f t="shared" si="317"/>
        <v>2300</v>
      </c>
      <c r="AK356" s="3">
        <f t="shared" si="318"/>
        <v>1610</v>
      </c>
      <c r="AL356" s="19">
        <f t="shared" si="319"/>
        <v>1610</v>
      </c>
      <c r="AM356" s="176"/>
      <c r="AN356" s="176"/>
    </row>
    <row r="357" spans="1:47" ht="13.5" hidden="1" outlineLevel="1" x14ac:dyDescent="0.15">
      <c r="A357" s="26">
        <v>9066</v>
      </c>
      <c r="B357" s="20" t="s">
        <v>824</v>
      </c>
      <c r="C357" s="16">
        <v>2600</v>
      </c>
      <c r="D357" s="3">
        <v>60</v>
      </c>
      <c r="E357" s="3"/>
      <c r="F357" s="103"/>
      <c r="G357" s="104">
        <v>214</v>
      </c>
      <c r="H357" s="104" t="s">
        <v>664</v>
      </c>
      <c r="I357" s="21">
        <f t="shared" si="302"/>
        <v>17940</v>
      </c>
      <c r="J357" s="3">
        <v>18000</v>
      </c>
      <c r="K357" s="15">
        <v>0.15</v>
      </c>
      <c r="L357" s="15">
        <v>0.2</v>
      </c>
      <c r="M357" s="58"/>
      <c r="N357" s="58">
        <v>0.03</v>
      </c>
      <c r="O357" s="92">
        <f t="shared" si="303"/>
        <v>60.200668896321069</v>
      </c>
      <c r="P357" s="92" t="e">
        <f t="shared" si="304"/>
        <v>#REF!</v>
      </c>
      <c r="Q357" s="92" t="e">
        <f t="shared" si="305"/>
        <v>#REF!</v>
      </c>
      <c r="R357" s="92">
        <f t="shared" si="306"/>
        <v>0</v>
      </c>
      <c r="S357" s="92" t="e">
        <f t="shared" si="307"/>
        <v>#REF!</v>
      </c>
      <c r="T357" s="3" t="e">
        <f>#REF!</f>
        <v>#REF!</v>
      </c>
      <c r="U357" s="3" t="e">
        <f>#REF!*D357</f>
        <v>#REF!</v>
      </c>
      <c r="V357" s="3">
        <f t="shared" si="308"/>
        <v>156</v>
      </c>
      <c r="W357" s="37" t="e">
        <f t="shared" si="309"/>
        <v>#REF!</v>
      </c>
      <c r="X357" s="60" t="e">
        <f>#REF!</f>
        <v>#REF!</v>
      </c>
      <c r="Y357" s="37" t="e">
        <f t="shared" si="320"/>
        <v>#REF!</v>
      </c>
      <c r="Z357" s="16" t="e">
        <f t="shared" si="310"/>
        <v>#REF!</v>
      </c>
      <c r="AA357" s="36" t="e">
        <f t="shared" si="311"/>
        <v>#REF!</v>
      </c>
      <c r="AC357" s="16" t="e">
        <f t="shared" si="312"/>
        <v>#REF!</v>
      </c>
      <c r="AD357" s="3" t="e">
        <f t="shared" si="322"/>
        <v>#REF!</v>
      </c>
      <c r="AE357" s="97" t="e">
        <f t="shared" si="322"/>
        <v>#REF!</v>
      </c>
      <c r="AF357" s="97" t="e">
        <f t="shared" si="314"/>
        <v>#REF!</v>
      </c>
      <c r="AG357" s="3" t="e">
        <f t="shared" si="315"/>
        <v>#REF!</v>
      </c>
      <c r="AH357" s="16" t="e">
        <f t="shared" si="316"/>
        <v>#REF!</v>
      </c>
      <c r="AI357" s="16">
        <f t="shared" si="317"/>
        <v>2600</v>
      </c>
      <c r="AK357" s="3">
        <f t="shared" si="318"/>
        <v>1820</v>
      </c>
      <c r="AL357" s="19">
        <f t="shared" si="319"/>
        <v>1819.9999999999998</v>
      </c>
      <c r="AM357" s="176"/>
      <c r="AN357" s="176"/>
    </row>
    <row r="358" spans="1:47" ht="13.5" hidden="1" outlineLevel="1" x14ac:dyDescent="0.15">
      <c r="A358" s="26">
        <v>9067</v>
      </c>
      <c r="B358" s="20" t="s">
        <v>825</v>
      </c>
      <c r="C358" s="16">
        <v>2700</v>
      </c>
      <c r="D358" s="3">
        <v>60</v>
      </c>
      <c r="E358" s="3"/>
      <c r="F358" s="103"/>
      <c r="G358" s="104">
        <v>214</v>
      </c>
      <c r="H358" s="104" t="s">
        <v>664</v>
      </c>
      <c r="I358" s="21">
        <f t="shared" si="302"/>
        <v>17940</v>
      </c>
      <c r="J358" s="3">
        <v>18000</v>
      </c>
      <c r="K358" s="15">
        <v>0.15</v>
      </c>
      <c r="L358" s="15">
        <v>0.2</v>
      </c>
      <c r="M358" s="58"/>
      <c r="N358" s="58">
        <v>0.03</v>
      </c>
      <c r="O358" s="92">
        <f t="shared" si="303"/>
        <v>60.200668896321069</v>
      </c>
      <c r="P358" s="92" t="e">
        <f t="shared" si="304"/>
        <v>#REF!</v>
      </c>
      <c r="Q358" s="92" t="e">
        <f t="shared" si="305"/>
        <v>#REF!</v>
      </c>
      <c r="R358" s="92">
        <f t="shared" si="306"/>
        <v>0</v>
      </c>
      <c r="S358" s="92" t="e">
        <f t="shared" si="307"/>
        <v>#REF!</v>
      </c>
      <c r="T358" s="3" t="e">
        <f>#REF!</f>
        <v>#REF!</v>
      </c>
      <c r="U358" s="3" t="e">
        <f>#REF!*D358</f>
        <v>#REF!</v>
      </c>
      <c r="V358" s="3">
        <f t="shared" si="308"/>
        <v>162</v>
      </c>
      <c r="W358" s="37" t="e">
        <f t="shared" si="309"/>
        <v>#REF!</v>
      </c>
      <c r="X358" s="60" t="e">
        <f>#REF!</f>
        <v>#REF!</v>
      </c>
      <c r="Y358" s="37" t="e">
        <f t="shared" si="320"/>
        <v>#REF!</v>
      </c>
      <c r="Z358" s="16" t="e">
        <f t="shared" si="310"/>
        <v>#REF!</v>
      </c>
      <c r="AA358" s="36" t="e">
        <f t="shared" si="311"/>
        <v>#REF!</v>
      </c>
      <c r="AC358" s="16" t="e">
        <f t="shared" si="312"/>
        <v>#REF!</v>
      </c>
      <c r="AD358" s="3" t="e">
        <f t="shared" si="322"/>
        <v>#REF!</v>
      </c>
      <c r="AE358" s="97" t="e">
        <f t="shared" si="322"/>
        <v>#REF!</v>
      </c>
      <c r="AF358" s="97" t="e">
        <f t="shared" si="314"/>
        <v>#REF!</v>
      </c>
      <c r="AG358" s="3" t="e">
        <f t="shared" si="315"/>
        <v>#REF!</v>
      </c>
      <c r="AH358" s="16" t="e">
        <f t="shared" si="316"/>
        <v>#REF!</v>
      </c>
      <c r="AI358" s="16">
        <f t="shared" si="317"/>
        <v>2700</v>
      </c>
      <c r="AK358" s="3">
        <f t="shared" si="318"/>
        <v>1890</v>
      </c>
      <c r="AL358" s="19">
        <f t="shared" si="319"/>
        <v>1889.9999999999998</v>
      </c>
      <c r="AM358" s="176"/>
      <c r="AN358" s="176"/>
    </row>
    <row r="359" spans="1:47" ht="13.5" hidden="1" outlineLevel="1" x14ac:dyDescent="0.15">
      <c r="A359" s="26">
        <v>9068</v>
      </c>
      <c r="B359" s="20" t="s">
        <v>826</v>
      </c>
      <c r="C359" s="16">
        <v>3000</v>
      </c>
      <c r="D359" s="3">
        <v>60</v>
      </c>
      <c r="E359" s="3"/>
      <c r="F359" s="103"/>
      <c r="G359" s="104">
        <v>214</v>
      </c>
      <c r="H359" s="104" t="s">
        <v>664</v>
      </c>
      <c r="I359" s="21">
        <f t="shared" si="302"/>
        <v>17940</v>
      </c>
      <c r="J359" s="3">
        <v>18000</v>
      </c>
      <c r="K359" s="15">
        <v>0.15</v>
      </c>
      <c r="L359" s="15">
        <v>0.2</v>
      </c>
      <c r="M359" s="58"/>
      <c r="N359" s="58">
        <v>0.03</v>
      </c>
      <c r="O359" s="92">
        <f t="shared" si="303"/>
        <v>60.200668896321069</v>
      </c>
      <c r="P359" s="92" t="e">
        <f t="shared" si="304"/>
        <v>#REF!</v>
      </c>
      <c r="Q359" s="92" t="e">
        <f t="shared" si="305"/>
        <v>#REF!</v>
      </c>
      <c r="R359" s="92">
        <f t="shared" si="306"/>
        <v>0</v>
      </c>
      <c r="S359" s="92" t="e">
        <f t="shared" si="307"/>
        <v>#REF!</v>
      </c>
      <c r="T359" s="3" t="e">
        <f>#REF!</f>
        <v>#REF!</v>
      </c>
      <c r="U359" s="3" t="e">
        <f>#REF!*D359</f>
        <v>#REF!</v>
      </c>
      <c r="V359" s="3">
        <f t="shared" si="308"/>
        <v>180</v>
      </c>
      <c r="W359" s="37" t="e">
        <f t="shared" si="309"/>
        <v>#REF!</v>
      </c>
      <c r="X359" s="60" t="e">
        <f>#REF!</f>
        <v>#REF!</v>
      </c>
      <c r="Y359" s="37" t="e">
        <f t="shared" si="320"/>
        <v>#REF!</v>
      </c>
      <c r="Z359" s="16" t="e">
        <f t="shared" si="310"/>
        <v>#REF!</v>
      </c>
      <c r="AA359" s="36" t="e">
        <f t="shared" si="311"/>
        <v>#REF!</v>
      </c>
      <c r="AC359" s="16" t="e">
        <f t="shared" si="312"/>
        <v>#REF!</v>
      </c>
      <c r="AD359" s="3" t="e">
        <f t="shared" si="322"/>
        <v>#REF!</v>
      </c>
      <c r="AE359" s="97" t="e">
        <f t="shared" si="322"/>
        <v>#REF!</v>
      </c>
      <c r="AF359" s="97" t="e">
        <f t="shared" si="314"/>
        <v>#REF!</v>
      </c>
      <c r="AG359" s="3" t="e">
        <f t="shared" si="315"/>
        <v>#REF!</v>
      </c>
      <c r="AH359" s="16" t="e">
        <f t="shared" si="316"/>
        <v>#REF!</v>
      </c>
      <c r="AI359" s="16">
        <f t="shared" si="317"/>
        <v>3000</v>
      </c>
      <c r="AK359" s="3">
        <f t="shared" si="318"/>
        <v>2100</v>
      </c>
      <c r="AL359" s="19">
        <f t="shared" si="319"/>
        <v>2100</v>
      </c>
      <c r="AM359" s="176"/>
      <c r="AN359" s="176"/>
    </row>
    <row r="360" spans="1:47" ht="13.5" hidden="1" outlineLevel="1" x14ac:dyDescent="0.15">
      <c r="A360" s="26">
        <v>9069</v>
      </c>
      <c r="B360" s="20" t="s">
        <v>827</v>
      </c>
      <c r="C360" s="16">
        <v>3100</v>
      </c>
      <c r="D360" s="3">
        <v>60</v>
      </c>
      <c r="E360" s="3"/>
      <c r="F360" s="103"/>
      <c r="G360" s="104">
        <v>214</v>
      </c>
      <c r="H360" s="104" t="s">
        <v>664</v>
      </c>
      <c r="I360" s="21">
        <f t="shared" si="302"/>
        <v>17940</v>
      </c>
      <c r="J360" s="3">
        <v>18000</v>
      </c>
      <c r="K360" s="15">
        <v>0.15</v>
      </c>
      <c r="L360" s="15">
        <v>0.2</v>
      </c>
      <c r="M360" s="58"/>
      <c r="N360" s="58">
        <v>0.03</v>
      </c>
      <c r="O360" s="92">
        <f t="shared" si="303"/>
        <v>60.200668896321069</v>
      </c>
      <c r="P360" s="92" t="e">
        <f t="shared" si="304"/>
        <v>#REF!</v>
      </c>
      <c r="Q360" s="92" t="e">
        <f t="shared" si="305"/>
        <v>#REF!</v>
      </c>
      <c r="R360" s="92">
        <f t="shared" si="306"/>
        <v>0</v>
      </c>
      <c r="S360" s="92" t="e">
        <f t="shared" si="307"/>
        <v>#REF!</v>
      </c>
      <c r="T360" s="3" t="e">
        <f>#REF!</f>
        <v>#REF!</v>
      </c>
      <c r="U360" s="3" t="e">
        <f>#REF!*D360</f>
        <v>#REF!</v>
      </c>
      <c r="V360" s="3">
        <f t="shared" si="308"/>
        <v>186</v>
      </c>
      <c r="W360" s="37" t="e">
        <f t="shared" si="309"/>
        <v>#REF!</v>
      </c>
      <c r="X360" s="60" t="e">
        <f>#REF!</f>
        <v>#REF!</v>
      </c>
      <c r="Y360" s="37" t="e">
        <f t="shared" si="320"/>
        <v>#REF!</v>
      </c>
      <c r="Z360" s="16" t="e">
        <f t="shared" si="310"/>
        <v>#REF!</v>
      </c>
      <c r="AA360" s="36" t="e">
        <f t="shared" si="311"/>
        <v>#REF!</v>
      </c>
      <c r="AC360" s="16" t="e">
        <f t="shared" si="312"/>
        <v>#REF!</v>
      </c>
      <c r="AD360" s="3" t="e">
        <f t="shared" si="322"/>
        <v>#REF!</v>
      </c>
      <c r="AE360" s="97" t="e">
        <f t="shared" si="322"/>
        <v>#REF!</v>
      </c>
      <c r="AF360" s="97" t="e">
        <f t="shared" si="314"/>
        <v>#REF!</v>
      </c>
      <c r="AG360" s="3" t="e">
        <f t="shared" si="315"/>
        <v>#REF!</v>
      </c>
      <c r="AH360" s="16" t="e">
        <f t="shared" si="316"/>
        <v>#REF!</v>
      </c>
      <c r="AI360" s="16">
        <f t="shared" si="317"/>
        <v>3100</v>
      </c>
      <c r="AK360" s="3">
        <f t="shared" si="318"/>
        <v>2170</v>
      </c>
      <c r="AL360" s="19">
        <f t="shared" si="319"/>
        <v>2170</v>
      </c>
      <c r="AM360" s="176"/>
      <c r="AN360" s="176"/>
    </row>
    <row r="361" spans="1:47" s="12" customFormat="1" ht="13.5" hidden="1" x14ac:dyDescent="0.15">
      <c r="A361" s="25">
        <v>11000</v>
      </c>
      <c r="B361" s="56" t="s">
        <v>68</v>
      </c>
      <c r="C361" s="193"/>
      <c r="D361" s="56"/>
      <c r="E361" s="56"/>
      <c r="F361" s="128"/>
      <c r="G361" s="137"/>
      <c r="H361" s="137"/>
      <c r="I361" s="5"/>
      <c r="J361" s="6"/>
      <c r="K361" s="7"/>
      <c r="L361" s="7"/>
      <c r="M361" s="7"/>
      <c r="N361" s="7"/>
      <c r="O361" s="8"/>
      <c r="P361" s="8"/>
      <c r="Q361" s="8"/>
      <c r="R361" s="8"/>
      <c r="S361" s="8"/>
      <c r="T361" s="6"/>
      <c r="U361" s="6"/>
      <c r="V361" s="6"/>
      <c r="W361" s="5"/>
      <c r="X361" s="5"/>
      <c r="Y361" s="5"/>
      <c r="Z361" s="5"/>
      <c r="AA361" s="10"/>
      <c r="AB361" s="11"/>
      <c r="AC361" s="193"/>
      <c r="AD361" s="57"/>
      <c r="AE361" s="96"/>
      <c r="AF361" s="96"/>
      <c r="AG361" s="57"/>
      <c r="AH361" s="193"/>
      <c r="AI361" s="193"/>
      <c r="AK361" s="57"/>
      <c r="AL361" s="19"/>
      <c r="AM361" s="180"/>
      <c r="AN361" s="180"/>
      <c r="AO361" s="182"/>
      <c r="AQ361" s="177"/>
      <c r="AR361" s="185"/>
      <c r="AT361" s="177"/>
      <c r="AU361" s="185"/>
    </row>
    <row r="362" spans="1:47" ht="13.5" hidden="1" outlineLevel="1" x14ac:dyDescent="0.15">
      <c r="A362" s="26">
        <v>11001</v>
      </c>
      <c r="B362" s="20" t="s">
        <v>166</v>
      </c>
      <c r="C362" s="16">
        <v>380</v>
      </c>
      <c r="D362" s="3">
        <v>30</v>
      </c>
      <c r="E362" s="3">
        <v>7</v>
      </c>
      <c r="F362" s="103" t="s">
        <v>156</v>
      </c>
      <c r="G362" s="104">
        <v>219</v>
      </c>
      <c r="H362" s="104" t="s">
        <v>179</v>
      </c>
      <c r="I362" s="21">
        <f t="shared" ref="I362:I375" si="323">((247*12)+(52*7)+(52*5))*60/12</f>
        <v>17940</v>
      </c>
      <c r="J362" s="3">
        <v>28500</v>
      </c>
      <c r="K362" s="15">
        <v>0.15</v>
      </c>
      <c r="L362" s="15"/>
      <c r="M362" s="58"/>
      <c r="N362" s="58">
        <v>0.03</v>
      </c>
      <c r="O362" s="92">
        <f t="shared" ref="O362:O375" si="324">J362/I362*D362</f>
        <v>47.658862876254183</v>
      </c>
      <c r="P362" s="92" t="e">
        <f t="shared" ref="P362:P375" si="325">(C362-T362-U362)*K362</f>
        <v>#REF!</v>
      </c>
      <c r="Q362" s="92" t="e">
        <f t="shared" ref="Q362:Q375" si="326">(C362-T362-U362)*L362</f>
        <v>#REF!</v>
      </c>
      <c r="R362" s="92">
        <f t="shared" ref="R362:R375" si="327">(C362*M362)</f>
        <v>0</v>
      </c>
      <c r="S362" s="92" t="e">
        <f t="shared" ref="S362:S375" si="328">(C362-T362-U362)*N362</f>
        <v>#REF!</v>
      </c>
      <c r="T362" s="3" t="e">
        <f>#REF!</f>
        <v>#REF!</v>
      </c>
      <c r="U362" s="3" t="e">
        <f>#REF!*D362</f>
        <v>#REF!</v>
      </c>
      <c r="V362" s="3">
        <f t="shared" ref="V362:V375" si="329">C362*0.06</f>
        <v>22.8</v>
      </c>
      <c r="W362" s="37" t="e">
        <f t="shared" ref="W362:W375" si="330">SUM(O362:V362)</f>
        <v>#REF!</v>
      </c>
      <c r="X362" s="60" t="e">
        <f>#REF!</f>
        <v>#REF!</v>
      </c>
      <c r="Y362" s="37" t="e">
        <f t="shared" ref="Y362:Y375" si="331">O362*X362</f>
        <v>#REF!</v>
      </c>
      <c r="Z362" s="16" t="e">
        <f t="shared" ref="Z362:Z375" si="332">W362+Y362</f>
        <v>#REF!</v>
      </c>
      <c r="AA362" s="36" t="e">
        <f t="shared" ref="AA362:AA375" si="333">(C362-Z362)/Z362</f>
        <v>#REF!</v>
      </c>
      <c r="AC362" s="16" t="e">
        <f t="shared" ref="AC362:AC375" si="334">AD362+AE362+AF362</f>
        <v>#REF!</v>
      </c>
      <c r="AD362" s="3" t="e">
        <f t="shared" ref="AD362:AE375" si="335">T362</f>
        <v>#REF!</v>
      </c>
      <c r="AE362" s="97" t="e">
        <f t="shared" si="335"/>
        <v>#REF!</v>
      </c>
      <c r="AF362" s="97" t="e">
        <f t="shared" ref="AF362:AF375" si="336">(C362-Z362)*0.15</f>
        <v>#REF!</v>
      </c>
      <c r="AG362" s="3" t="e">
        <f t="shared" ref="AG362:AG375" si="337">AE362+AF362</f>
        <v>#REF!</v>
      </c>
      <c r="AH362" s="16" t="e">
        <f t="shared" ref="AH362:AH375" si="338">AI362-AC362</f>
        <v>#REF!</v>
      </c>
      <c r="AI362" s="16">
        <f t="shared" ref="AI362:AI375" si="339">C362</f>
        <v>380</v>
      </c>
      <c r="AK362" s="3">
        <f t="shared" ref="AK362:AK371" si="340">CEILING(AL362,5)</f>
        <v>270</v>
      </c>
      <c r="AL362" s="19">
        <f t="shared" ref="AL362:AL371" si="341">C362*0.7</f>
        <v>266</v>
      </c>
      <c r="AM362" s="46" t="s">
        <v>855</v>
      </c>
    </row>
    <row r="363" spans="1:47" ht="13.5" hidden="1" outlineLevel="1" x14ac:dyDescent="0.15">
      <c r="A363" s="26">
        <v>11002</v>
      </c>
      <c r="B363" s="20" t="s">
        <v>70</v>
      </c>
      <c r="C363" s="16">
        <v>780</v>
      </c>
      <c r="D363" s="3">
        <v>60</v>
      </c>
      <c r="E363" s="3">
        <v>20</v>
      </c>
      <c r="F363" s="103" t="s">
        <v>145</v>
      </c>
      <c r="G363" s="104" t="s">
        <v>759</v>
      </c>
      <c r="H363" s="104" t="s">
        <v>179</v>
      </c>
      <c r="I363" s="21">
        <f t="shared" si="323"/>
        <v>17940</v>
      </c>
      <c r="J363" s="3">
        <f>28500/2</f>
        <v>14250</v>
      </c>
      <c r="K363" s="15">
        <v>0.15</v>
      </c>
      <c r="L363" s="15"/>
      <c r="M363" s="58"/>
      <c r="N363" s="58">
        <v>0.03</v>
      </c>
      <c r="O363" s="92">
        <f t="shared" si="324"/>
        <v>47.658862876254183</v>
      </c>
      <c r="P363" s="92" t="e">
        <f t="shared" si="325"/>
        <v>#REF!</v>
      </c>
      <c r="Q363" s="92" t="e">
        <f t="shared" si="326"/>
        <v>#REF!</v>
      </c>
      <c r="R363" s="92">
        <f t="shared" si="327"/>
        <v>0</v>
      </c>
      <c r="S363" s="92" t="e">
        <f t="shared" si="328"/>
        <v>#REF!</v>
      </c>
      <c r="T363" s="3" t="e">
        <f>#REF!</f>
        <v>#REF!</v>
      </c>
      <c r="U363" s="3" t="e">
        <f>#REF!*D363</f>
        <v>#REF!</v>
      </c>
      <c r="V363" s="3">
        <f t="shared" si="329"/>
        <v>46.8</v>
      </c>
      <c r="W363" s="37" t="e">
        <f t="shared" si="330"/>
        <v>#REF!</v>
      </c>
      <c r="X363" s="60" t="e">
        <f>#REF!</f>
        <v>#REF!</v>
      </c>
      <c r="Y363" s="37" t="e">
        <f t="shared" si="331"/>
        <v>#REF!</v>
      </c>
      <c r="Z363" s="16" t="e">
        <f t="shared" si="332"/>
        <v>#REF!</v>
      </c>
      <c r="AA363" s="36" t="e">
        <f t="shared" si="333"/>
        <v>#REF!</v>
      </c>
      <c r="AC363" s="16" t="e">
        <f t="shared" si="334"/>
        <v>#REF!</v>
      </c>
      <c r="AD363" s="3" t="e">
        <f t="shared" si="335"/>
        <v>#REF!</v>
      </c>
      <c r="AE363" s="97" t="e">
        <f t="shared" si="335"/>
        <v>#REF!</v>
      </c>
      <c r="AF363" s="97" t="e">
        <f t="shared" si="336"/>
        <v>#REF!</v>
      </c>
      <c r="AG363" s="3" t="e">
        <f t="shared" si="337"/>
        <v>#REF!</v>
      </c>
      <c r="AH363" s="16" t="e">
        <f t="shared" si="338"/>
        <v>#REF!</v>
      </c>
      <c r="AI363" s="16">
        <f t="shared" si="339"/>
        <v>780</v>
      </c>
      <c r="AK363" s="3">
        <f t="shared" si="340"/>
        <v>550</v>
      </c>
      <c r="AL363" s="19">
        <f t="shared" si="341"/>
        <v>546</v>
      </c>
      <c r="AM363" s="46" t="s">
        <v>855</v>
      </c>
    </row>
    <row r="364" spans="1:47" ht="13.5" hidden="1" outlineLevel="1" x14ac:dyDescent="0.15">
      <c r="A364" s="26">
        <v>11003</v>
      </c>
      <c r="B364" s="20" t="s">
        <v>123</v>
      </c>
      <c r="C364" s="16">
        <v>580</v>
      </c>
      <c r="D364" s="3">
        <v>50</v>
      </c>
      <c r="E364" s="3">
        <v>20</v>
      </c>
      <c r="F364" s="103" t="s">
        <v>145</v>
      </c>
      <c r="G364" s="104" t="s">
        <v>759</v>
      </c>
      <c r="H364" s="104" t="s">
        <v>179</v>
      </c>
      <c r="I364" s="21">
        <f t="shared" si="323"/>
        <v>17940</v>
      </c>
      <c r="J364" s="3">
        <v>28500</v>
      </c>
      <c r="K364" s="15">
        <v>0.15</v>
      </c>
      <c r="L364" s="15"/>
      <c r="M364" s="58"/>
      <c r="N364" s="58">
        <v>0.03</v>
      </c>
      <c r="O364" s="92">
        <f t="shared" si="324"/>
        <v>79.431438127090303</v>
      </c>
      <c r="P364" s="92" t="e">
        <f t="shared" si="325"/>
        <v>#REF!</v>
      </c>
      <c r="Q364" s="92" t="e">
        <f t="shared" si="326"/>
        <v>#REF!</v>
      </c>
      <c r="R364" s="92">
        <f t="shared" si="327"/>
        <v>0</v>
      </c>
      <c r="S364" s="92" t="e">
        <f t="shared" si="328"/>
        <v>#REF!</v>
      </c>
      <c r="T364" s="3" t="e">
        <f>#REF!</f>
        <v>#REF!</v>
      </c>
      <c r="U364" s="3" t="e">
        <f>#REF!*D364</f>
        <v>#REF!</v>
      </c>
      <c r="V364" s="3">
        <f t="shared" si="329"/>
        <v>34.799999999999997</v>
      </c>
      <c r="W364" s="37" t="e">
        <f t="shared" si="330"/>
        <v>#REF!</v>
      </c>
      <c r="X364" s="60" t="e">
        <f>#REF!</f>
        <v>#REF!</v>
      </c>
      <c r="Y364" s="37" t="e">
        <f t="shared" si="331"/>
        <v>#REF!</v>
      </c>
      <c r="Z364" s="16" t="e">
        <f t="shared" si="332"/>
        <v>#REF!</v>
      </c>
      <c r="AA364" s="36" t="e">
        <f t="shared" si="333"/>
        <v>#REF!</v>
      </c>
      <c r="AC364" s="16" t="e">
        <f t="shared" si="334"/>
        <v>#REF!</v>
      </c>
      <c r="AD364" s="3" t="e">
        <f t="shared" si="335"/>
        <v>#REF!</v>
      </c>
      <c r="AE364" s="97" t="e">
        <f t="shared" si="335"/>
        <v>#REF!</v>
      </c>
      <c r="AF364" s="97" t="e">
        <f t="shared" si="336"/>
        <v>#REF!</v>
      </c>
      <c r="AG364" s="3" t="e">
        <f t="shared" si="337"/>
        <v>#REF!</v>
      </c>
      <c r="AH364" s="16" t="e">
        <f t="shared" si="338"/>
        <v>#REF!</v>
      </c>
      <c r="AI364" s="16">
        <f t="shared" si="339"/>
        <v>580</v>
      </c>
      <c r="AK364" s="3">
        <f t="shared" si="340"/>
        <v>410</v>
      </c>
      <c r="AL364" s="19">
        <f t="shared" si="341"/>
        <v>406</v>
      </c>
      <c r="AM364" s="46" t="s">
        <v>855</v>
      </c>
    </row>
    <row r="365" spans="1:47" ht="13.5" hidden="1" outlineLevel="1" x14ac:dyDescent="0.15">
      <c r="A365" s="26">
        <v>11004</v>
      </c>
      <c r="B365" s="20" t="s">
        <v>72</v>
      </c>
      <c r="C365" s="16">
        <v>530</v>
      </c>
      <c r="D365" s="3">
        <v>50</v>
      </c>
      <c r="E365" s="3">
        <v>15</v>
      </c>
      <c r="F365" s="103" t="s">
        <v>145</v>
      </c>
      <c r="G365" s="104" t="s">
        <v>759</v>
      </c>
      <c r="H365" s="104" t="s">
        <v>179</v>
      </c>
      <c r="I365" s="21">
        <f t="shared" si="323"/>
        <v>17940</v>
      </c>
      <c r="J365" s="3">
        <v>28500</v>
      </c>
      <c r="K365" s="15">
        <v>0.15</v>
      </c>
      <c r="L365" s="15"/>
      <c r="M365" s="58"/>
      <c r="N365" s="58">
        <v>0.03</v>
      </c>
      <c r="O365" s="92">
        <f t="shared" si="324"/>
        <v>79.431438127090303</v>
      </c>
      <c r="P365" s="92" t="e">
        <f t="shared" si="325"/>
        <v>#REF!</v>
      </c>
      <c r="Q365" s="92" t="e">
        <f t="shared" si="326"/>
        <v>#REF!</v>
      </c>
      <c r="R365" s="92">
        <f t="shared" si="327"/>
        <v>0</v>
      </c>
      <c r="S365" s="92" t="e">
        <f t="shared" si="328"/>
        <v>#REF!</v>
      </c>
      <c r="T365" s="3" t="e">
        <f>#REF!</f>
        <v>#REF!</v>
      </c>
      <c r="U365" s="3" t="e">
        <f>#REF!*D365</f>
        <v>#REF!</v>
      </c>
      <c r="V365" s="3">
        <f t="shared" si="329"/>
        <v>31.799999999999997</v>
      </c>
      <c r="W365" s="37" t="e">
        <f t="shared" si="330"/>
        <v>#REF!</v>
      </c>
      <c r="X365" s="60" t="e">
        <f>#REF!</f>
        <v>#REF!</v>
      </c>
      <c r="Y365" s="37" t="e">
        <f t="shared" si="331"/>
        <v>#REF!</v>
      </c>
      <c r="Z365" s="16" t="e">
        <f t="shared" si="332"/>
        <v>#REF!</v>
      </c>
      <c r="AA365" s="36" t="e">
        <f t="shared" si="333"/>
        <v>#REF!</v>
      </c>
      <c r="AC365" s="16" t="e">
        <f t="shared" si="334"/>
        <v>#REF!</v>
      </c>
      <c r="AD365" s="3" t="e">
        <f t="shared" si="335"/>
        <v>#REF!</v>
      </c>
      <c r="AE365" s="97" t="e">
        <f t="shared" si="335"/>
        <v>#REF!</v>
      </c>
      <c r="AF365" s="97" t="e">
        <f t="shared" si="336"/>
        <v>#REF!</v>
      </c>
      <c r="AG365" s="3" t="e">
        <f t="shared" si="337"/>
        <v>#REF!</v>
      </c>
      <c r="AH365" s="16" t="e">
        <f t="shared" si="338"/>
        <v>#REF!</v>
      </c>
      <c r="AI365" s="16">
        <f t="shared" si="339"/>
        <v>530</v>
      </c>
      <c r="AK365" s="3">
        <f t="shared" si="340"/>
        <v>375</v>
      </c>
      <c r="AL365" s="19">
        <f t="shared" si="341"/>
        <v>371</v>
      </c>
      <c r="AM365" s="46" t="s">
        <v>855</v>
      </c>
    </row>
    <row r="366" spans="1:47" s="120" customFormat="1" ht="25.5" hidden="1" outlineLevel="1" x14ac:dyDescent="0.15">
      <c r="A366" s="26">
        <v>11005</v>
      </c>
      <c r="B366" s="20" t="s">
        <v>69</v>
      </c>
      <c r="C366" s="16">
        <v>450</v>
      </c>
      <c r="D366" s="147">
        <v>60</v>
      </c>
      <c r="E366" s="147">
        <v>30</v>
      </c>
      <c r="F366" s="148" t="s">
        <v>142</v>
      </c>
      <c r="G366" s="149">
        <v>202</v>
      </c>
      <c r="H366" s="149" t="s">
        <v>179</v>
      </c>
      <c r="I366" s="150">
        <f t="shared" si="323"/>
        <v>17940</v>
      </c>
      <c r="J366" s="3">
        <v>28500</v>
      </c>
      <c r="K366" s="151">
        <v>0.15</v>
      </c>
      <c r="L366" s="151"/>
      <c r="M366" s="152"/>
      <c r="N366" s="152">
        <v>0.03</v>
      </c>
      <c r="O366" s="153">
        <f t="shared" si="324"/>
        <v>95.317725752508366</v>
      </c>
      <c r="P366" s="92" t="e">
        <f t="shared" si="325"/>
        <v>#REF!</v>
      </c>
      <c r="Q366" s="92" t="e">
        <f t="shared" si="326"/>
        <v>#REF!</v>
      </c>
      <c r="R366" s="153">
        <f t="shared" si="327"/>
        <v>0</v>
      </c>
      <c r="S366" s="153" t="e">
        <f t="shared" si="328"/>
        <v>#REF!</v>
      </c>
      <c r="T366" s="147" t="e">
        <f>#REF!</f>
        <v>#REF!</v>
      </c>
      <c r="U366" s="147" t="e">
        <f>#REF!*D366</f>
        <v>#REF!</v>
      </c>
      <c r="V366" s="147">
        <f t="shared" si="329"/>
        <v>27</v>
      </c>
      <c r="W366" s="154" t="e">
        <f t="shared" si="330"/>
        <v>#REF!</v>
      </c>
      <c r="X366" s="155" t="e">
        <f>#REF!</f>
        <v>#REF!</v>
      </c>
      <c r="Y366" s="154" t="e">
        <f t="shared" si="331"/>
        <v>#REF!</v>
      </c>
      <c r="Z366" s="146" t="e">
        <f t="shared" si="332"/>
        <v>#REF!</v>
      </c>
      <c r="AA366" s="156" t="e">
        <f t="shared" si="333"/>
        <v>#REF!</v>
      </c>
      <c r="AB366" s="157"/>
      <c r="AC366" s="146" t="e">
        <f t="shared" si="334"/>
        <v>#REF!</v>
      </c>
      <c r="AD366" s="147" t="e">
        <f t="shared" si="335"/>
        <v>#REF!</v>
      </c>
      <c r="AE366" s="97" t="e">
        <f t="shared" si="335"/>
        <v>#REF!</v>
      </c>
      <c r="AF366" s="97" t="e">
        <f t="shared" si="336"/>
        <v>#REF!</v>
      </c>
      <c r="AG366" s="147" t="e">
        <f t="shared" si="337"/>
        <v>#REF!</v>
      </c>
      <c r="AH366" s="146" t="e">
        <f t="shared" si="338"/>
        <v>#REF!</v>
      </c>
      <c r="AI366" s="146">
        <f t="shared" si="339"/>
        <v>450</v>
      </c>
      <c r="AK366" s="3">
        <f t="shared" si="340"/>
        <v>315</v>
      </c>
      <c r="AL366" s="19">
        <f t="shared" si="341"/>
        <v>315</v>
      </c>
      <c r="AM366" s="176" t="s">
        <v>861</v>
      </c>
      <c r="AN366" s="176"/>
      <c r="AQ366" s="173"/>
      <c r="AR366" s="167"/>
      <c r="AT366" s="173"/>
      <c r="AU366" s="167"/>
    </row>
    <row r="367" spans="1:47" ht="13.5" hidden="1" outlineLevel="1" x14ac:dyDescent="0.15">
      <c r="A367" s="26">
        <v>11006</v>
      </c>
      <c r="B367" s="20" t="s">
        <v>71</v>
      </c>
      <c r="C367" s="16">
        <v>520</v>
      </c>
      <c r="D367" s="3">
        <v>30</v>
      </c>
      <c r="E367" s="3">
        <v>20</v>
      </c>
      <c r="F367" s="103" t="s">
        <v>143</v>
      </c>
      <c r="G367" s="104">
        <v>203</v>
      </c>
      <c r="H367" s="104" t="s">
        <v>179</v>
      </c>
      <c r="I367" s="21">
        <f t="shared" si="323"/>
        <v>17940</v>
      </c>
      <c r="J367" s="3">
        <v>28500</v>
      </c>
      <c r="K367" s="15">
        <v>0.15</v>
      </c>
      <c r="L367" s="15"/>
      <c r="M367" s="58"/>
      <c r="N367" s="58">
        <v>0.03</v>
      </c>
      <c r="O367" s="92">
        <f t="shared" si="324"/>
        <v>47.658862876254183</v>
      </c>
      <c r="P367" s="92" t="e">
        <f t="shared" si="325"/>
        <v>#REF!</v>
      </c>
      <c r="Q367" s="92" t="e">
        <f t="shared" si="326"/>
        <v>#REF!</v>
      </c>
      <c r="R367" s="92">
        <f t="shared" si="327"/>
        <v>0</v>
      </c>
      <c r="S367" s="92" t="e">
        <f t="shared" si="328"/>
        <v>#REF!</v>
      </c>
      <c r="T367" s="3" t="e">
        <f>#REF!</f>
        <v>#REF!</v>
      </c>
      <c r="U367" s="3" t="e">
        <f>#REF!*D367</f>
        <v>#REF!</v>
      </c>
      <c r="V367" s="3">
        <f t="shared" si="329"/>
        <v>31.2</v>
      </c>
      <c r="W367" s="37" t="e">
        <f t="shared" si="330"/>
        <v>#REF!</v>
      </c>
      <c r="X367" s="60" t="e">
        <f>#REF!</f>
        <v>#REF!</v>
      </c>
      <c r="Y367" s="37" t="e">
        <f t="shared" si="331"/>
        <v>#REF!</v>
      </c>
      <c r="Z367" s="16" t="e">
        <f t="shared" si="332"/>
        <v>#REF!</v>
      </c>
      <c r="AA367" s="36" t="e">
        <f t="shared" si="333"/>
        <v>#REF!</v>
      </c>
      <c r="AC367" s="16" t="e">
        <f t="shared" si="334"/>
        <v>#REF!</v>
      </c>
      <c r="AD367" s="3" t="e">
        <f t="shared" si="335"/>
        <v>#REF!</v>
      </c>
      <c r="AE367" s="97" t="e">
        <f t="shared" si="335"/>
        <v>#REF!</v>
      </c>
      <c r="AF367" s="97" t="e">
        <f t="shared" si="336"/>
        <v>#REF!</v>
      </c>
      <c r="AG367" s="3" t="e">
        <f t="shared" si="337"/>
        <v>#REF!</v>
      </c>
      <c r="AH367" s="16" t="e">
        <f t="shared" si="338"/>
        <v>#REF!</v>
      </c>
      <c r="AI367" s="16">
        <f t="shared" si="339"/>
        <v>520</v>
      </c>
      <c r="AK367" s="3">
        <f t="shared" si="340"/>
        <v>365</v>
      </c>
      <c r="AL367" s="19">
        <f t="shared" si="341"/>
        <v>364</v>
      </c>
      <c r="AM367" s="46" t="s">
        <v>855</v>
      </c>
    </row>
    <row r="368" spans="1:47" ht="13.5" hidden="1" outlineLevel="1" x14ac:dyDescent="0.15">
      <c r="A368" s="26">
        <v>11023</v>
      </c>
      <c r="B368" s="20" t="s">
        <v>564</v>
      </c>
      <c r="C368" s="16">
        <v>600</v>
      </c>
      <c r="D368" s="3">
        <v>50</v>
      </c>
      <c r="E368" s="3">
        <v>15</v>
      </c>
      <c r="F368" s="103" t="s">
        <v>145</v>
      </c>
      <c r="G368" s="104" t="s">
        <v>759</v>
      </c>
      <c r="H368" s="104" t="s">
        <v>179</v>
      </c>
      <c r="I368" s="21">
        <f t="shared" si="323"/>
        <v>17940</v>
      </c>
      <c r="J368" s="3">
        <v>28500</v>
      </c>
      <c r="K368" s="15">
        <v>0.15</v>
      </c>
      <c r="L368" s="15"/>
      <c r="M368" s="58"/>
      <c r="N368" s="58">
        <v>0.03</v>
      </c>
      <c r="O368" s="92">
        <f t="shared" si="324"/>
        <v>79.431438127090303</v>
      </c>
      <c r="P368" s="92" t="e">
        <f t="shared" si="325"/>
        <v>#REF!</v>
      </c>
      <c r="Q368" s="92" t="e">
        <f t="shared" si="326"/>
        <v>#REF!</v>
      </c>
      <c r="R368" s="92">
        <f t="shared" si="327"/>
        <v>0</v>
      </c>
      <c r="S368" s="92" t="e">
        <f t="shared" si="328"/>
        <v>#REF!</v>
      </c>
      <c r="T368" s="3" t="e">
        <f>#REF!</f>
        <v>#REF!</v>
      </c>
      <c r="U368" s="3" t="e">
        <f>#REF!*D368</f>
        <v>#REF!</v>
      </c>
      <c r="V368" s="3">
        <f t="shared" si="329"/>
        <v>36</v>
      </c>
      <c r="W368" s="37" t="e">
        <f t="shared" si="330"/>
        <v>#REF!</v>
      </c>
      <c r="X368" s="60" t="e">
        <f>#REF!</f>
        <v>#REF!</v>
      </c>
      <c r="Y368" s="37" t="e">
        <f t="shared" si="331"/>
        <v>#REF!</v>
      </c>
      <c r="Z368" s="16" t="e">
        <f t="shared" si="332"/>
        <v>#REF!</v>
      </c>
      <c r="AA368" s="36" t="e">
        <f t="shared" si="333"/>
        <v>#REF!</v>
      </c>
      <c r="AC368" s="16" t="e">
        <f t="shared" si="334"/>
        <v>#REF!</v>
      </c>
      <c r="AD368" s="3" t="e">
        <f t="shared" si="335"/>
        <v>#REF!</v>
      </c>
      <c r="AE368" s="97" t="e">
        <f t="shared" si="335"/>
        <v>#REF!</v>
      </c>
      <c r="AF368" s="97" t="e">
        <f t="shared" si="336"/>
        <v>#REF!</v>
      </c>
      <c r="AG368" s="3" t="e">
        <f t="shared" si="337"/>
        <v>#REF!</v>
      </c>
      <c r="AH368" s="16" t="e">
        <f t="shared" si="338"/>
        <v>#REF!</v>
      </c>
      <c r="AI368" s="16">
        <f t="shared" si="339"/>
        <v>600</v>
      </c>
      <c r="AK368" s="3">
        <f t="shared" si="340"/>
        <v>420</v>
      </c>
      <c r="AL368" s="19">
        <f t="shared" si="341"/>
        <v>420</v>
      </c>
      <c r="AM368" s="46" t="s">
        <v>855</v>
      </c>
    </row>
    <row r="369" spans="1:47" ht="13.5" hidden="1" outlineLevel="1" x14ac:dyDescent="0.15">
      <c r="A369" s="26">
        <v>11013</v>
      </c>
      <c r="B369" s="20" t="s">
        <v>170</v>
      </c>
      <c r="C369" s="16">
        <v>360</v>
      </c>
      <c r="D369" s="3">
        <v>30</v>
      </c>
      <c r="E369" s="3">
        <v>7</v>
      </c>
      <c r="F369" s="103" t="s">
        <v>156</v>
      </c>
      <c r="G369" s="104">
        <v>219</v>
      </c>
      <c r="H369" s="104" t="s">
        <v>179</v>
      </c>
      <c r="I369" s="21">
        <f t="shared" si="323"/>
        <v>17940</v>
      </c>
      <c r="J369" s="3">
        <v>28500</v>
      </c>
      <c r="K369" s="15">
        <v>0.15</v>
      </c>
      <c r="L369" s="15"/>
      <c r="M369" s="58"/>
      <c r="N369" s="58">
        <v>0.03</v>
      </c>
      <c r="O369" s="92">
        <f t="shared" si="324"/>
        <v>47.658862876254183</v>
      </c>
      <c r="P369" s="92" t="e">
        <f t="shared" si="325"/>
        <v>#REF!</v>
      </c>
      <c r="Q369" s="92" t="e">
        <f t="shared" si="326"/>
        <v>#REF!</v>
      </c>
      <c r="R369" s="92">
        <f t="shared" si="327"/>
        <v>0</v>
      </c>
      <c r="S369" s="92" t="e">
        <f t="shared" si="328"/>
        <v>#REF!</v>
      </c>
      <c r="T369" s="3" t="e">
        <f>#REF!</f>
        <v>#REF!</v>
      </c>
      <c r="U369" s="3" t="e">
        <f>#REF!*D369</f>
        <v>#REF!</v>
      </c>
      <c r="V369" s="3">
        <f t="shared" si="329"/>
        <v>21.599999999999998</v>
      </c>
      <c r="W369" s="37" t="e">
        <f t="shared" si="330"/>
        <v>#REF!</v>
      </c>
      <c r="X369" s="60" t="e">
        <f>#REF!</f>
        <v>#REF!</v>
      </c>
      <c r="Y369" s="37" t="e">
        <f t="shared" si="331"/>
        <v>#REF!</v>
      </c>
      <c r="Z369" s="16" t="e">
        <f t="shared" si="332"/>
        <v>#REF!</v>
      </c>
      <c r="AA369" s="36" t="e">
        <f t="shared" si="333"/>
        <v>#REF!</v>
      </c>
      <c r="AC369" s="16" t="e">
        <f t="shared" si="334"/>
        <v>#REF!</v>
      </c>
      <c r="AD369" s="3" t="e">
        <f t="shared" si="335"/>
        <v>#REF!</v>
      </c>
      <c r="AE369" s="97" t="e">
        <f t="shared" si="335"/>
        <v>#REF!</v>
      </c>
      <c r="AF369" s="97" t="e">
        <f t="shared" si="336"/>
        <v>#REF!</v>
      </c>
      <c r="AG369" s="3" t="e">
        <f t="shared" si="337"/>
        <v>#REF!</v>
      </c>
      <c r="AH369" s="16" t="e">
        <f t="shared" si="338"/>
        <v>#REF!</v>
      </c>
      <c r="AI369" s="16">
        <f t="shared" si="339"/>
        <v>360</v>
      </c>
      <c r="AK369" s="3">
        <f t="shared" si="340"/>
        <v>255</v>
      </c>
      <c r="AL369" s="19">
        <f t="shared" si="341"/>
        <v>251.99999999999997</v>
      </c>
      <c r="AM369" s="46" t="s">
        <v>855</v>
      </c>
    </row>
    <row r="370" spans="1:47" s="120" customFormat="1" ht="25.5" hidden="1" outlineLevel="1" x14ac:dyDescent="0.15">
      <c r="A370" s="26">
        <v>11022</v>
      </c>
      <c r="B370" s="20" t="s">
        <v>258</v>
      </c>
      <c r="C370" s="16">
        <v>700</v>
      </c>
      <c r="D370" s="147">
        <v>60</v>
      </c>
      <c r="E370" s="147">
        <v>30</v>
      </c>
      <c r="F370" s="148" t="s">
        <v>142</v>
      </c>
      <c r="G370" s="149">
        <v>202</v>
      </c>
      <c r="H370" s="149" t="s">
        <v>179</v>
      </c>
      <c r="I370" s="150">
        <f t="shared" si="323"/>
        <v>17940</v>
      </c>
      <c r="J370" s="3">
        <v>28500</v>
      </c>
      <c r="K370" s="151">
        <v>0.15</v>
      </c>
      <c r="L370" s="151"/>
      <c r="M370" s="152"/>
      <c r="N370" s="152">
        <v>0.03</v>
      </c>
      <c r="O370" s="153">
        <f t="shared" si="324"/>
        <v>95.317725752508366</v>
      </c>
      <c r="P370" s="92" t="e">
        <f t="shared" si="325"/>
        <v>#REF!</v>
      </c>
      <c r="Q370" s="92" t="e">
        <f t="shared" si="326"/>
        <v>#REF!</v>
      </c>
      <c r="R370" s="153">
        <f t="shared" si="327"/>
        <v>0</v>
      </c>
      <c r="S370" s="153" t="e">
        <f t="shared" si="328"/>
        <v>#REF!</v>
      </c>
      <c r="T370" s="147" t="e">
        <f>#REF!</f>
        <v>#REF!</v>
      </c>
      <c r="U370" s="147" t="e">
        <f>#REF!*D370</f>
        <v>#REF!</v>
      </c>
      <c r="V370" s="147">
        <f t="shared" si="329"/>
        <v>42</v>
      </c>
      <c r="W370" s="154" t="e">
        <f t="shared" si="330"/>
        <v>#REF!</v>
      </c>
      <c r="X370" s="155" t="e">
        <f>#REF!</f>
        <v>#REF!</v>
      </c>
      <c r="Y370" s="154" t="e">
        <f t="shared" si="331"/>
        <v>#REF!</v>
      </c>
      <c r="Z370" s="146" t="e">
        <f t="shared" si="332"/>
        <v>#REF!</v>
      </c>
      <c r="AA370" s="156" t="e">
        <f t="shared" si="333"/>
        <v>#REF!</v>
      </c>
      <c r="AB370" s="157"/>
      <c r="AC370" s="146" t="e">
        <f t="shared" si="334"/>
        <v>#REF!</v>
      </c>
      <c r="AD370" s="147" t="e">
        <f t="shared" si="335"/>
        <v>#REF!</v>
      </c>
      <c r="AE370" s="97" t="e">
        <f t="shared" si="335"/>
        <v>#REF!</v>
      </c>
      <c r="AF370" s="97" t="e">
        <f t="shared" si="336"/>
        <v>#REF!</v>
      </c>
      <c r="AG370" s="147" t="e">
        <f t="shared" si="337"/>
        <v>#REF!</v>
      </c>
      <c r="AH370" s="146" t="e">
        <f t="shared" si="338"/>
        <v>#REF!</v>
      </c>
      <c r="AI370" s="146">
        <f t="shared" si="339"/>
        <v>700</v>
      </c>
      <c r="AK370" s="3">
        <f t="shared" si="340"/>
        <v>490</v>
      </c>
      <c r="AL370" s="19">
        <f t="shared" si="341"/>
        <v>489.99999999999994</v>
      </c>
      <c r="AM370" s="176" t="s">
        <v>861</v>
      </c>
      <c r="AN370" s="176"/>
      <c r="AQ370" s="173"/>
      <c r="AR370" s="167"/>
      <c r="AT370" s="173"/>
      <c r="AU370" s="167"/>
    </row>
    <row r="371" spans="1:47" s="120" customFormat="1" ht="25.5" hidden="1" outlineLevel="1" x14ac:dyDescent="0.15">
      <c r="A371" s="26" t="s">
        <v>371</v>
      </c>
      <c r="B371" s="20" t="s">
        <v>372</v>
      </c>
      <c r="C371" s="16">
        <v>150</v>
      </c>
      <c r="D371" s="147">
        <v>10</v>
      </c>
      <c r="E371" s="147">
        <v>7</v>
      </c>
      <c r="F371" s="148" t="s">
        <v>142</v>
      </c>
      <c r="G371" s="149">
        <v>202</v>
      </c>
      <c r="H371" s="149" t="s">
        <v>179</v>
      </c>
      <c r="I371" s="150">
        <f t="shared" si="323"/>
        <v>17940</v>
      </c>
      <c r="J371" s="3">
        <v>28500</v>
      </c>
      <c r="K371" s="151">
        <v>0.15</v>
      </c>
      <c r="L371" s="151"/>
      <c r="M371" s="152"/>
      <c r="N371" s="152">
        <v>0.03</v>
      </c>
      <c r="O371" s="153">
        <f t="shared" si="324"/>
        <v>15.88628762541806</v>
      </c>
      <c r="P371" s="92" t="e">
        <f t="shared" si="325"/>
        <v>#REF!</v>
      </c>
      <c r="Q371" s="92" t="e">
        <f t="shared" si="326"/>
        <v>#REF!</v>
      </c>
      <c r="R371" s="153">
        <f t="shared" si="327"/>
        <v>0</v>
      </c>
      <c r="S371" s="153" t="e">
        <f t="shared" si="328"/>
        <v>#REF!</v>
      </c>
      <c r="T371" s="147" t="e">
        <f>#REF!</f>
        <v>#REF!</v>
      </c>
      <c r="U371" s="147" t="e">
        <f>#REF!*D371</f>
        <v>#REF!</v>
      </c>
      <c r="V371" s="147">
        <f t="shared" si="329"/>
        <v>9</v>
      </c>
      <c r="W371" s="154" t="e">
        <f t="shared" si="330"/>
        <v>#REF!</v>
      </c>
      <c r="X371" s="155" t="e">
        <f>#REF!</f>
        <v>#REF!</v>
      </c>
      <c r="Y371" s="154" t="e">
        <f t="shared" si="331"/>
        <v>#REF!</v>
      </c>
      <c r="Z371" s="146" t="e">
        <f t="shared" si="332"/>
        <v>#REF!</v>
      </c>
      <c r="AA371" s="156" t="e">
        <f t="shared" si="333"/>
        <v>#REF!</v>
      </c>
      <c r="AB371" s="157"/>
      <c r="AC371" s="146" t="e">
        <f t="shared" si="334"/>
        <v>#REF!</v>
      </c>
      <c r="AD371" s="147" t="e">
        <f t="shared" si="335"/>
        <v>#REF!</v>
      </c>
      <c r="AE371" s="97" t="e">
        <f t="shared" si="335"/>
        <v>#REF!</v>
      </c>
      <c r="AF371" s="97" t="e">
        <f t="shared" si="336"/>
        <v>#REF!</v>
      </c>
      <c r="AG371" s="147" t="e">
        <f t="shared" si="337"/>
        <v>#REF!</v>
      </c>
      <c r="AH371" s="146" t="e">
        <f t="shared" si="338"/>
        <v>#REF!</v>
      </c>
      <c r="AI371" s="146">
        <f t="shared" si="339"/>
        <v>150</v>
      </c>
      <c r="AK371" s="3">
        <f t="shared" si="340"/>
        <v>105</v>
      </c>
      <c r="AL371" s="19">
        <f t="shared" si="341"/>
        <v>105</v>
      </c>
      <c r="AM371" s="176" t="s">
        <v>861</v>
      </c>
      <c r="AN371" s="176"/>
      <c r="AQ371" s="173"/>
      <c r="AR371" s="167"/>
      <c r="AT371" s="173"/>
      <c r="AU371" s="167"/>
    </row>
    <row r="372" spans="1:47" ht="13.5" hidden="1" outlineLevel="1" x14ac:dyDescent="0.15">
      <c r="A372" s="26">
        <v>11024</v>
      </c>
      <c r="B372" s="20" t="s">
        <v>495</v>
      </c>
      <c r="C372" s="16">
        <v>900</v>
      </c>
      <c r="D372" s="3"/>
      <c r="E372" s="3"/>
      <c r="F372" s="103"/>
      <c r="G372" s="104" t="s">
        <v>344</v>
      </c>
      <c r="H372" s="104" t="s">
        <v>344</v>
      </c>
      <c r="I372" s="21">
        <f t="shared" si="323"/>
        <v>17940</v>
      </c>
      <c r="J372" s="3">
        <v>0</v>
      </c>
      <c r="K372" s="15">
        <v>0.15</v>
      </c>
      <c r="L372" s="15"/>
      <c r="M372" s="58"/>
      <c r="N372" s="58">
        <v>0.03</v>
      </c>
      <c r="O372" s="92">
        <f t="shared" si="324"/>
        <v>0</v>
      </c>
      <c r="P372" s="92" t="e">
        <f t="shared" si="325"/>
        <v>#REF!</v>
      </c>
      <c r="Q372" s="92" t="e">
        <f t="shared" si="326"/>
        <v>#REF!</v>
      </c>
      <c r="R372" s="92">
        <f t="shared" si="327"/>
        <v>0</v>
      </c>
      <c r="S372" s="92" t="e">
        <f t="shared" si="328"/>
        <v>#REF!</v>
      </c>
      <c r="T372" s="3" t="e">
        <f>#REF!</f>
        <v>#REF!</v>
      </c>
      <c r="U372" s="3" t="e">
        <f>#REF!*D372</f>
        <v>#REF!</v>
      </c>
      <c r="V372" s="3">
        <f t="shared" si="329"/>
        <v>54</v>
      </c>
      <c r="W372" s="37" t="e">
        <f t="shared" si="330"/>
        <v>#REF!</v>
      </c>
      <c r="X372" s="60" t="e">
        <f>#REF!</f>
        <v>#REF!</v>
      </c>
      <c r="Y372" s="37" t="e">
        <f t="shared" ref="Y372:Y373" si="342">21000/I372*D372*X372</f>
        <v>#REF!</v>
      </c>
      <c r="Z372" s="16" t="e">
        <f t="shared" si="332"/>
        <v>#REF!</v>
      </c>
      <c r="AA372" s="36" t="e">
        <f t="shared" si="333"/>
        <v>#REF!</v>
      </c>
      <c r="AC372" s="16" t="e">
        <f t="shared" si="334"/>
        <v>#REF!</v>
      </c>
      <c r="AD372" s="3" t="e">
        <f t="shared" si="335"/>
        <v>#REF!</v>
      </c>
      <c r="AE372" s="97" t="e">
        <f t="shared" si="335"/>
        <v>#REF!</v>
      </c>
      <c r="AF372" s="97" t="e">
        <f t="shared" si="336"/>
        <v>#REF!</v>
      </c>
      <c r="AG372" s="3" t="e">
        <f t="shared" si="337"/>
        <v>#REF!</v>
      </c>
      <c r="AH372" s="16" t="e">
        <f t="shared" si="338"/>
        <v>#REF!</v>
      </c>
      <c r="AI372" s="16">
        <f t="shared" si="339"/>
        <v>900</v>
      </c>
      <c r="AK372" s="3" t="s">
        <v>40</v>
      </c>
      <c r="AL372" s="19"/>
    </row>
    <row r="373" spans="1:47" ht="13.5" hidden="1" outlineLevel="1" x14ac:dyDescent="0.15">
      <c r="A373" s="26">
        <v>11025</v>
      </c>
      <c r="B373" s="20" t="s">
        <v>494</v>
      </c>
      <c r="C373" s="16">
        <v>1000</v>
      </c>
      <c r="D373" s="3"/>
      <c r="E373" s="3"/>
      <c r="F373" s="103"/>
      <c r="G373" s="104" t="s">
        <v>344</v>
      </c>
      <c r="H373" s="104" t="s">
        <v>344</v>
      </c>
      <c r="I373" s="21">
        <f t="shared" si="323"/>
        <v>17940</v>
      </c>
      <c r="J373" s="3">
        <v>0</v>
      </c>
      <c r="K373" s="15">
        <v>0.15</v>
      </c>
      <c r="L373" s="15"/>
      <c r="M373" s="58"/>
      <c r="N373" s="58">
        <v>0.03</v>
      </c>
      <c r="O373" s="92">
        <f t="shared" si="324"/>
        <v>0</v>
      </c>
      <c r="P373" s="92" t="e">
        <f t="shared" si="325"/>
        <v>#REF!</v>
      </c>
      <c r="Q373" s="92" t="e">
        <f t="shared" si="326"/>
        <v>#REF!</v>
      </c>
      <c r="R373" s="92">
        <f t="shared" si="327"/>
        <v>0</v>
      </c>
      <c r="S373" s="92" t="e">
        <f t="shared" si="328"/>
        <v>#REF!</v>
      </c>
      <c r="T373" s="3" t="e">
        <f>#REF!</f>
        <v>#REF!</v>
      </c>
      <c r="U373" s="3" t="e">
        <f>#REF!*D373</f>
        <v>#REF!</v>
      </c>
      <c r="V373" s="3">
        <f t="shared" si="329"/>
        <v>60</v>
      </c>
      <c r="W373" s="37" t="e">
        <f t="shared" si="330"/>
        <v>#REF!</v>
      </c>
      <c r="X373" s="60" t="e">
        <f>#REF!</f>
        <v>#REF!</v>
      </c>
      <c r="Y373" s="37" t="e">
        <f t="shared" si="342"/>
        <v>#REF!</v>
      </c>
      <c r="Z373" s="16" t="e">
        <f t="shared" si="332"/>
        <v>#REF!</v>
      </c>
      <c r="AA373" s="36" t="e">
        <f t="shared" si="333"/>
        <v>#REF!</v>
      </c>
      <c r="AC373" s="16" t="e">
        <f t="shared" si="334"/>
        <v>#REF!</v>
      </c>
      <c r="AD373" s="3" t="e">
        <f t="shared" si="335"/>
        <v>#REF!</v>
      </c>
      <c r="AE373" s="97" t="e">
        <f t="shared" si="335"/>
        <v>#REF!</v>
      </c>
      <c r="AF373" s="97" t="e">
        <f t="shared" si="336"/>
        <v>#REF!</v>
      </c>
      <c r="AG373" s="3" t="e">
        <f t="shared" si="337"/>
        <v>#REF!</v>
      </c>
      <c r="AH373" s="16" t="e">
        <f t="shared" si="338"/>
        <v>#REF!</v>
      </c>
      <c r="AI373" s="16">
        <f t="shared" si="339"/>
        <v>1000</v>
      </c>
      <c r="AK373" s="3" t="s">
        <v>40</v>
      </c>
      <c r="AL373" s="19"/>
    </row>
    <row r="374" spans="1:47" ht="25.5" hidden="1" outlineLevel="1" x14ac:dyDescent="0.15">
      <c r="A374" s="26">
        <v>11026</v>
      </c>
      <c r="B374" s="20" t="s">
        <v>563</v>
      </c>
      <c r="C374" s="16">
        <v>700</v>
      </c>
      <c r="D374" s="3">
        <v>50</v>
      </c>
      <c r="E374" s="3">
        <v>15</v>
      </c>
      <c r="F374" s="103" t="s">
        <v>145</v>
      </c>
      <c r="G374" s="104" t="s">
        <v>759</v>
      </c>
      <c r="H374" s="104" t="s">
        <v>179</v>
      </c>
      <c r="I374" s="21">
        <f t="shared" si="323"/>
        <v>17940</v>
      </c>
      <c r="J374" s="3">
        <f>28500/2</f>
        <v>14250</v>
      </c>
      <c r="K374" s="15">
        <v>0.15</v>
      </c>
      <c r="L374" s="15"/>
      <c r="M374" s="58"/>
      <c r="N374" s="58">
        <v>0.03</v>
      </c>
      <c r="O374" s="92">
        <f t="shared" si="324"/>
        <v>39.715719063545151</v>
      </c>
      <c r="P374" s="92" t="e">
        <f t="shared" si="325"/>
        <v>#REF!</v>
      </c>
      <c r="Q374" s="92" t="e">
        <f t="shared" si="326"/>
        <v>#REF!</v>
      </c>
      <c r="R374" s="92">
        <f t="shared" si="327"/>
        <v>0</v>
      </c>
      <c r="S374" s="92" t="e">
        <f t="shared" si="328"/>
        <v>#REF!</v>
      </c>
      <c r="T374" s="3" t="e">
        <f>#REF!</f>
        <v>#REF!</v>
      </c>
      <c r="U374" s="3" t="e">
        <f>#REF!*D374</f>
        <v>#REF!</v>
      </c>
      <c r="V374" s="3">
        <f t="shared" si="329"/>
        <v>42</v>
      </c>
      <c r="W374" s="37" t="e">
        <f t="shared" si="330"/>
        <v>#REF!</v>
      </c>
      <c r="X374" s="60" t="e">
        <f>#REF!</f>
        <v>#REF!</v>
      </c>
      <c r="Y374" s="37" t="e">
        <f t="shared" si="331"/>
        <v>#REF!</v>
      </c>
      <c r="Z374" s="16" t="e">
        <f t="shared" si="332"/>
        <v>#REF!</v>
      </c>
      <c r="AA374" s="36" t="e">
        <f t="shared" si="333"/>
        <v>#REF!</v>
      </c>
      <c r="AC374" s="16" t="e">
        <f t="shared" si="334"/>
        <v>#REF!</v>
      </c>
      <c r="AD374" s="3" t="e">
        <f t="shared" si="335"/>
        <v>#REF!</v>
      </c>
      <c r="AE374" s="97" t="e">
        <f t="shared" si="335"/>
        <v>#REF!</v>
      </c>
      <c r="AF374" s="97" t="e">
        <f t="shared" si="336"/>
        <v>#REF!</v>
      </c>
      <c r="AG374" s="3" t="e">
        <f t="shared" si="337"/>
        <v>#REF!</v>
      </c>
      <c r="AH374" s="16" t="e">
        <f t="shared" si="338"/>
        <v>#REF!</v>
      </c>
      <c r="AI374" s="16">
        <f t="shared" si="339"/>
        <v>700</v>
      </c>
      <c r="AK374" s="3">
        <f>CEILING(AL374,5)</f>
        <v>490</v>
      </c>
      <c r="AL374" s="19">
        <f>C374*0.7</f>
        <v>489.99999999999994</v>
      </c>
      <c r="AM374" s="46" t="s">
        <v>855</v>
      </c>
    </row>
    <row r="375" spans="1:47" ht="13.5" hidden="1" outlineLevel="1" x14ac:dyDescent="0.15">
      <c r="A375" s="26">
        <v>18015</v>
      </c>
      <c r="B375" s="20" t="s">
        <v>777</v>
      </c>
      <c r="C375" s="16">
        <v>200</v>
      </c>
      <c r="D375" s="3">
        <v>30</v>
      </c>
      <c r="E375" s="3">
        <v>7</v>
      </c>
      <c r="F375" s="103" t="s">
        <v>156</v>
      </c>
      <c r="G375" s="104">
        <v>219</v>
      </c>
      <c r="H375" s="104" t="s">
        <v>179</v>
      </c>
      <c r="I375" s="21">
        <f t="shared" si="323"/>
        <v>17940</v>
      </c>
      <c r="J375" s="3">
        <v>28500</v>
      </c>
      <c r="K375" s="15">
        <v>0.15</v>
      </c>
      <c r="L375" s="15"/>
      <c r="M375" s="58"/>
      <c r="N375" s="58">
        <v>0.03</v>
      </c>
      <c r="O375" s="92">
        <f t="shared" si="324"/>
        <v>47.658862876254183</v>
      </c>
      <c r="P375" s="92" t="e">
        <f t="shared" si="325"/>
        <v>#REF!</v>
      </c>
      <c r="Q375" s="92" t="e">
        <f t="shared" si="326"/>
        <v>#REF!</v>
      </c>
      <c r="R375" s="92">
        <f t="shared" si="327"/>
        <v>0</v>
      </c>
      <c r="S375" s="92" t="e">
        <f t="shared" si="328"/>
        <v>#REF!</v>
      </c>
      <c r="T375" s="3" t="e">
        <f>#REF!</f>
        <v>#REF!</v>
      </c>
      <c r="U375" s="3" t="e">
        <f>#REF!*D375</f>
        <v>#REF!</v>
      </c>
      <c r="V375" s="3">
        <f t="shared" si="329"/>
        <v>12</v>
      </c>
      <c r="W375" s="37" t="e">
        <f t="shared" si="330"/>
        <v>#REF!</v>
      </c>
      <c r="X375" s="60" t="e">
        <f>#REF!</f>
        <v>#REF!</v>
      </c>
      <c r="Y375" s="37" t="e">
        <f t="shared" si="331"/>
        <v>#REF!</v>
      </c>
      <c r="Z375" s="16" t="e">
        <f t="shared" si="332"/>
        <v>#REF!</v>
      </c>
      <c r="AA375" s="36" t="e">
        <f t="shared" si="333"/>
        <v>#REF!</v>
      </c>
      <c r="AC375" s="16" t="e">
        <f t="shared" si="334"/>
        <v>#REF!</v>
      </c>
      <c r="AD375" s="3" t="e">
        <f t="shared" si="335"/>
        <v>#REF!</v>
      </c>
      <c r="AE375" s="97" t="e">
        <f t="shared" si="335"/>
        <v>#REF!</v>
      </c>
      <c r="AF375" s="97" t="e">
        <f t="shared" si="336"/>
        <v>#REF!</v>
      </c>
      <c r="AG375" s="3" t="e">
        <f t="shared" si="337"/>
        <v>#REF!</v>
      </c>
      <c r="AH375" s="16" t="e">
        <f t="shared" si="338"/>
        <v>#REF!</v>
      </c>
      <c r="AI375" s="16">
        <f t="shared" si="339"/>
        <v>200</v>
      </c>
      <c r="AK375" s="3" t="s">
        <v>40</v>
      </c>
      <c r="AL375" s="19"/>
      <c r="AM375" s="46" t="s">
        <v>855</v>
      </c>
    </row>
    <row r="376" spans="1:47" s="12" customFormat="1" ht="13.5" hidden="1" x14ac:dyDescent="0.15">
      <c r="A376" s="25">
        <v>12000</v>
      </c>
      <c r="B376" s="56" t="s">
        <v>73</v>
      </c>
      <c r="C376" s="193"/>
      <c r="D376" s="56"/>
      <c r="E376" s="56"/>
      <c r="F376" s="128"/>
      <c r="G376" s="137"/>
      <c r="H376" s="137"/>
      <c r="I376" s="5"/>
      <c r="J376" s="6"/>
      <c r="K376" s="7"/>
      <c r="L376" s="7"/>
      <c r="M376" s="7"/>
      <c r="N376" s="7"/>
      <c r="O376" s="8"/>
      <c r="P376" s="8"/>
      <c r="Q376" s="8"/>
      <c r="R376" s="8"/>
      <c r="S376" s="8"/>
      <c r="T376" s="6"/>
      <c r="U376" s="6"/>
      <c r="V376" s="6"/>
      <c r="W376" s="5"/>
      <c r="X376" s="5"/>
      <c r="Y376" s="5"/>
      <c r="Z376" s="5"/>
      <c r="AA376" s="10"/>
      <c r="AB376" s="11"/>
      <c r="AC376" s="193"/>
      <c r="AD376" s="57"/>
      <c r="AE376" s="96"/>
      <c r="AF376" s="96"/>
      <c r="AG376" s="57"/>
      <c r="AH376" s="193"/>
      <c r="AI376" s="193"/>
      <c r="AK376" s="57"/>
      <c r="AL376" s="19"/>
      <c r="AM376" s="180"/>
      <c r="AN376" s="180"/>
      <c r="AO376" s="182"/>
      <c r="AQ376" s="177"/>
      <c r="AR376" s="185"/>
      <c r="AT376" s="177"/>
      <c r="AU376" s="185"/>
    </row>
    <row r="377" spans="1:47" ht="38.25" hidden="1" outlineLevel="1" x14ac:dyDescent="0.15">
      <c r="A377" s="26">
        <v>12001</v>
      </c>
      <c r="B377" s="20" t="s">
        <v>124</v>
      </c>
      <c r="C377" s="16">
        <v>580</v>
      </c>
      <c r="D377" s="3">
        <v>60</v>
      </c>
      <c r="E377" s="3">
        <f>D377-10</f>
        <v>50</v>
      </c>
      <c r="F377" s="103" t="s">
        <v>144</v>
      </c>
      <c r="G377" s="104" t="s">
        <v>481</v>
      </c>
      <c r="H377" s="104" t="s">
        <v>812</v>
      </c>
      <c r="I377" s="21">
        <f t="shared" ref="I377:I419" si="343">((247*12)+(52*7)+(52*5))*60/12</f>
        <v>17940</v>
      </c>
      <c r="J377" s="3">
        <v>21000</v>
      </c>
      <c r="K377" s="15">
        <v>0.15</v>
      </c>
      <c r="L377" s="15">
        <v>0.2</v>
      </c>
      <c r="M377" s="58"/>
      <c r="N377" s="58">
        <v>0.03</v>
      </c>
      <c r="O377" s="92">
        <f t="shared" ref="O377:O419" si="344">J377/I377*D377</f>
        <v>70.234113712374594</v>
      </c>
      <c r="P377" s="92" t="e">
        <f t="shared" ref="P377:P441" si="345">(C377-T377-U377)*K377</f>
        <v>#REF!</v>
      </c>
      <c r="Q377" s="92" t="e">
        <f t="shared" ref="Q377:Q441" si="346">(C377-T377-U377)*L377</f>
        <v>#REF!</v>
      </c>
      <c r="R377" s="92">
        <f t="shared" ref="R377:R419" si="347">(C377*M377)</f>
        <v>0</v>
      </c>
      <c r="S377" s="92" t="e">
        <f t="shared" ref="S377:S419" si="348">(C377-T377-U377)*N377</f>
        <v>#REF!</v>
      </c>
      <c r="T377" s="3" t="e">
        <f>#REF!</f>
        <v>#REF!</v>
      </c>
      <c r="U377" s="3" t="e">
        <f>#REF!*D377</f>
        <v>#REF!</v>
      </c>
      <c r="V377" s="3">
        <f t="shared" ref="V377:V419" si="349">C377*0.06</f>
        <v>34.799999999999997</v>
      </c>
      <c r="W377" s="37" t="e">
        <f t="shared" ref="W377:W417" si="350">SUM(O377:V377)</f>
        <v>#REF!</v>
      </c>
      <c r="X377" s="60" t="e">
        <f>#REF!</f>
        <v>#REF!</v>
      </c>
      <c r="Y377" s="37" t="e">
        <f t="shared" ref="Y377:Y415" si="351">O377*X377</f>
        <v>#REF!</v>
      </c>
      <c r="Z377" s="16" t="e">
        <f t="shared" ref="Z377:Z419" si="352">W377+Y377</f>
        <v>#REF!</v>
      </c>
      <c r="AA377" s="36" t="e">
        <f t="shared" ref="AA377:AA419" si="353">(C377-Z377)/Z377</f>
        <v>#REF!</v>
      </c>
      <c r="AC377" s="16" t="e">
        <f t="shared" ref="AC377:AC419" si="354">AD377+AE377+AF377</f>
        <v>#REF!</v>
      </c>
      <c r="AD377" s="3" t="e">
        <f t="shared" ref="AD377:AE416" si="355">T377</f>
        <v>#REF!</v>
      </c>
      <c r="AE377" s="97" t="e">
        <f t="shared" si="355"/>
        <v>#REF!</v>
      </c>
      <c r="AF377" s="97" t="e">
        <f t="shared" ref="AF377:AF417" si="356">(C377-Z377)*0.15</f>
        <v>#REF!</v>
      </c>
      <c r="AG377" s="3" t="e">
        <f t="shared" ref="AG377:AG419" si="357">AE377+AF377</f>
        <v>#REF!</v>
      </c>
      <c r="AH377" s="16" t="e">
        <f t="shared" ref="AH377:AH419" si="358">AI377-AC377</f>
        <v>#REF!</v>
      </c>
      <c r="AI377" s="16">
        <f t="shared" ref="AI377:AI419" si="359">C377</f>
        <v>580</v>
      </c>
      <c r="AK377" s="3">
        <f t="shared" ref="AK377:AK402" si="360">CEILING(AL377,5)</f>
        <v>410</v>
      </c>
      <c r="AL377" s="19">
        <f t="shared" ref="AL377:AL402" si="361">C377*0.7</f>
        <v>406</v>
      </c>
    </row>
    <row r="378" spans="1:47" ht="25.5" hidden="1" outlineLevel="1" x14ac:dyDescent="0.15">
      <c r="A378" s="26">
        <v>12004</v>
      </c>
      <c r="B378" s="20" t="s">
        <v>248</v>
      </c>
      <c r="C378" s="16">
        <v>840</v>
      </c>
      <c r="D378" s="3">
        <v>50</v>
      </c>
      <c r="E378" s="3">
        <f>D378-10</f>
        <v>40</v>
      </c>
      <c r="F378" s="103" t="s">
        <v>144</v>
      </c>
      <c r="G378" s="104" t="s">
        <v>481</v>
      </c>
      <c r="H378" s="104" t="s">
        <v>812</v>
      </c>
      <c r="I378" s="21">
        <f t="shared" si="343"/>
        <v>17940</v>
      </c>
      <c r="J378" s="3">
        <v>21000</v>
      </c>
      <c r="K378" s="15">
        <v>0.15</v>
      </c>
      <c r="L378" s="15">
        <v>0.2</v>
      </c>
      <c r="M378" s="58"/>
      <c r="N378" s="58">
        <v>0.03</v>
      </c>
      <c r="O378" s="92">
        <f t="shared" si="344"/>
        <v>58.528428093645488</v>
      </c>
      <c r="P378" s="92" t="e">
        <f t="shared" si="345"/>
        <v>#REF!</v>
      </c>
      <c r="Q378" s="92" t="e">
        <f t="shared" si="346"/>
        <v>#REF!</v>
      </c>
      <c r="R378" s="92">
        <f t="shared" si="347"/>
        <v>0</v>
      </c>
      <c r="S378" s="92" t="e">
        <f t="shared" si="348"/>
        <v>#REF!</v>
      </c>
      <c r="T378" s="3" t="e">
        <f>#REF!</f>
        <v>#REF!</v>
      </c>
      <c r="U378" s="3" t="e">
        <f>#REF!*D378</f>
        <v>#REF!</v>
      </c>
      <c r="V378" s="3">
        <f t="shared" si="349"/>
        <v>50.4</v>
      </c>
      <c r="W378" s="37" t="e">
        <f t="shared" si="350"/>
        <v>#REF!</v>
      </c>
      <c r="X378" s="60" t="e">
        <f>#REF!</f>
        <v>#REF!</v>
      </c>
      <c r="Y378" s="37" t="e">
        <f t="shared" si="351"/>
        <v>#REF!</v>
      </c>
      <c r="Z378" s="16" t="e">
        <f t="shared" si="352"/>
        <v>#REF!</v>
      </c>
      <c r="AA378" s="36" t="e">
        <f t="shared" si="353"/>
        <v>#REF!</v>
      </c>
      <c r="AC378" s="16" t="e">
        <f t="shared" si="354"/>
        <v>#REF!</v>
      </c>
      <c r="AD378" s="3" t="e">
        <f t="shared" si="355"/>
        <v>#REF!</v>
      </c>
      <c r="AE378" s="97" t="e">
        <f t="shared" si="355"/>
        <v>#REF!</v>
      </c>
      <c r="AF378" s="97" t="e">
        <f t="shared" si="356"/>
        <v>#REF!</v>
      </c>
      <c r="AG378" s="3" t="e">
        <f t="shared" si="357"/>
        <v>#REF!</v>
      </c>
      <c r="AH378" s="16" t="e">
        <f t="shared" si="358"/>
        <v>#REF!</v>
      </c>
      <c r="AI378" s="16">
        <f t="shared" si="359"/>
        <v>840</v>
      </c>
      <c r="AK378" s="3">
        <f t="shared" si="360"/>
        <v>590</v>
      </c>
      <c r="AL378" s="19">
        <f t="shared" si="361"/>
        <v>588</v>
      </c>
    </row>
    <row r="379" spans="1:47" ht="13.5" hidden="1" outlineLevel="1" x14ac:dyDescent="0.15">
      <c r="A379" s="26">
        <v>12008</v>
      </c>
      <c r="B379" s="20" t="s">
        <v>125</v>
      </c>
      <c r="C379" s="16">
        <v>600</v>
      </c>
      <c r="D379" s="3">
        <v>20</v>
      </c>
      <c r="E379" s="3">
        <v>15</v>
      </c>
      <c r="F379" s="103" t="s">
        <v>139</v>
      </c>
      <c r="G379" s="104">
        <v>105</v>
      </c>
      <c r="H379" s="104" t="s">
        <v>179</v>
      </c>
      <c r="I379" s="21">
        <f t="shared" si="343"/>
        <v>17940</v>
      </c>
      <c r="J379" s="3">
        <v>28500</v>
      </c>
      <c r="K379" s="15">
        <v>0.15</v>
      </c>
      <c r="L379" s="15"/>
      <c r="M379" s="58"/>
      <c r="N379" s="58">
        <v>0.03</v>
      </c>
      <c r="O379" s="92">
        <f t="shared" si="344"/>
        <v>31.77257525083612</v>
      </c>
      <c r="P379" s="92" t="e">
        <f t="shared" si="345"/>
        <v>#REF!</v>
      </c>
      <c r="Q379" s="92" t="e">
        <f t="shared" si="346"/>
        <v>#REF!</v>
      </c>
      <c r="R379" s="92">
        <f t="shared" si="347"/>
        <v>0</v>
      </c>
      <c r="S379" s="92" t="e">
        <f t="shared" si="348"/>
        <v>#REF!</v>
      </c>
      <c r="T379" s="3" t="e">
        <f>#REF!</f>
        <v>#REF!</v>
      </c>
      <c r="U379" s="3" t="e">
        <f>#REF!*D379</f>
        <v>#REF!</v>
      </c>
      <c r="V379" s="3">
        <f t="shared" si="349"/>
        <v>36</v>
      </c>
      <c r="W379" s="37" t="e">
        <f t="shared" si="350"/>
        <v>#REF!</v>
      </c>
      <c r="X379" s="60" t="e">
        <f>#REF!</f>
        <v>#REF!</v>
      </c>
      <c r="Y379" s="37" t="e">
        <f t="shared" si="351"/>
        <v>#REF!</v>
      </c>
      <c r="Z379" s="16" t="e">
        <f t="shared" si="352"/>
        <v>#REF!</v>
      </c>
      <c r="AA379" s="36" t="e">
        <f t="shared" si="353"/>
        <v>#REF!</v>
      </c>
      <c r="AC379" s="16" t="e">
        <f t="shared" si="354"/>
        <v>#REF!</v>
      </c>
      <c r="AD379" s="3" t="e">
        <f t="shared" si="355"/>
        <v>#REF!</v>
      </c>
      <c r="AE379" s="97" t="e">
        <f t="shared" si="355"/>
        <v>#REF!</v>
      </c>
      <c r="AF379" s="97" t="e">
        <f t="shared" si="356"/>
        <v>#REF!</v>
      </c>
      <c r="AG379" s="3" t="e">
        <f t="shared" si="357"/>
        <v>#REF!</v>
      </c>
      <c r="AH379" s="16" t="e">
        <f t="shared" si="358"/>
        <v>#REF!</v>
      </c>
      <c r="AI379" s="16">
        <f t="shared" si="359"/>
        <v>600</v>
      </c>
      <c r="AK379" s="3">
        <f t="shared" si="360"/>
        <v>420</v>
      </c>
      <c r="AL379" s="19">
        <f t="shared" si="361"/>
        <v>420</v>
      </c>
      <c r="AM379" s="46" t="s">
        <v>855</v>
      </c>
    </row>
    <row r="380" spans="1:47" ht="25.5" hidden="1" outlineLevel="1" x14ac:dyDescent="0.15">
      <c r="A380" s="26">
        <v>12009</v>
      </c>
      <c r="B380" s="20" t="s">
        <v>815</v>
      </c>
      <c r="C380" s="16">
        <v>560</v>
      </c>
      <c r="D380" s="3">
        <v>40</v>
      </c>
      <c r="E380" s="3">
        <v>30</v>
      </c>
      <c r="F380" s="103" t="s">
        <v>155</v>
      </c>
      <c r="G380" s="104">
        <v>218</v>
      </c>
      <c r="H380" s="104" t="s">
        <v>179</v>
      </c>
      <c r="I380" s="21">
        <f t="shared" si="343"/>
        <v>17940</v>
      </c>
      <c r="J380" s="3">
        <v>28500</v>
      </c>
      <c r="K380" s="15">
        <v>0.15</v>
      </c>
      <c r="L380" s="15"/>
      <c r="M380" s="58"/>
      <c r="N380" s="58">
        <v>0.03</v>
      </c>
      <c r="O380" s="92">
        <f t="shared" si="344"/>
        <v>63.545150501672239</v>
      </c>
      <c r="P380" s="92" t="e">
        <f t="shared" si="345"/>
        <v>#REF!</v>
      </c>
      <c r="Q380" s="92" t="e">
        <f t="shared" si="346"/>
        <v>#REF!</v>
      </c>
      <c r="R380" s="92">
        <f t="shared" si="347"/>
        <v>0</v>
      </c>
      <c r="S380" s="92" t="e">
        <f t="shared" si="348"/>
        <v>#REF!</v>
      </c>
      <c r="T380" s="3" t="e">
        <f>#REF!</f>
        <v>#REF!</v>
      </c>
      <c r="U380" s="3" t="e">
        <f>#REF!*D380</f>
        <v>#REF!</v>
      </c>
      <c r="V380" s="3">
        <f t="shared" si="349"/>
        <v>33.6</v>
      </c>
      <c r="W380" s="37" t="e">
        <f t="shared" si="350"/>
        <v>#REF!</v>
      </c>
      <c r="X380" s="60" t="e">
        <f>#REF!</f>
        <v>#REF!</v>
      </c>
      <c r="Y380" s="37" t="e">
        <f t="shared" si="351"/>
        <v>#REF!</v>
      </c>
      <c r="Z380" s="16" t="e">
        <f t="shared" si="352"/>
        <v>#REF!</v>
      </c>
      <c r="AA380" s="36" t="e">
        <f t="shared" si="353"/>
        <v>#REF!</v>
      </c>
      <c r="AC380" s="16" t="e">
        <f t="shared" si="354"/>
        <v>#REF!</v>
      </c>
      <c r="AD380" s="3" t="e">
        <f t="shared" si="355"/>
        <v>#REF!</v>
      </c>
      <c r="AE380" s="97" t="e">
        <f t="shared" si="355"/>
        <v>#REF!</v>
      </c>
      <c r="AF380" s="97" t="e">
        <f t="shared" si="356"/>
        <v>#REF!</v>
      </c>
      <c r="AG380" s="3" t="e">
        <f t="shared" si="357"/>
        <v>#REF!</v>
      </c>
      <c r="AH380" s="16" t="e">
        <f t="shared" si="358"/>
        <v>#REF!</v>
      </c>
      <c r="AI380" s="16">
        <f t="shared" si="359"/>
        <v>560</v>
      </c>
      <c r="AK380" s="3">
        <f t="shared" si="360"/>
        <v>395</v>
      </c>
      <c r="AL380" s="19">
        <f t="shared" si="361"/>
        <v>392</v>
      </c>
      <c r="AM380" s="46" t="s">
        <v>855</v>
      </c>
    </row>
    <row r="381" spans="1:47" ht="25.5" hidden="1" outlineLevel="1" x14ac:dyDescent="0.15">
      <c r="A381" s="26">
        <v>12010</v>
      </c>
      <c r="B381" s="20" t="s">
        <v>815</v>
      </c>
      <c r="C381" s="16">
        <v>420</v>
      </c>
      <c r="D381" s="3">
        <v>25</v>
      </c>
      <c r="E381" s="3">
        <v>20</v>
      </c>
      <c r="F381" s="103" t="s">
        <v>172</v>
      </c>
      <c r="G381" s="104">
        <v>211</v>
      </c>
      <c r="H381" s="104" t="s">
        <v>179</v>
      </c>
      <c r="I381" s="21">
        <f t="shared" si="343"/>
        <v>17940</v>
      </c>
      <c r="J381" s="3">
        <v>28500</v>
      </c>
      <c r="K381" s="15">
        <v>0.15</v>
      </c>
      <c r="L381" s="15"/>
      <c r="M381" s="58"/>
      <c r="N381" s="58">
        <v>0.03</v>
      </c>
      <c r="O381" s="92">
        <f t="shared" si="344"/>
        <v>39.715719063545151</v>
      </c>
      <c r="P381" s="92" t="e">
        <f t="shared" si="345"/>
        <v>#REF!</v>
      </c>
      <c r="Q381" s="92" t="e">
        <f t="shared" si="346"/>
        <v>#REF!</v>
      </c>
      <c r="R381" s="92">
        <f t="shared" si="347"/>
        <v>0</v>
      </c>
      <c r="S381" s="92" t="e">
        <f t="shared" si="348"/>
        <v>#REF!</v>
      </c>
      <c r="T381" s="3" t="e">
        <f>#REF!</f>
        <v>#REF!</v>
      </c>
      <c r="U381" s="3" t="e">
        <f>#REF!*D381</f>
        <v>#REF!</v>
      </c>
      <c r="V381" s="3">
        <f t="shared" si="349"/>
        <v>25.2</v>
      </c>
      <c r="W381" s="37" t="e">
        <f t="shared" si="350"/>
        <v>#REF!</v>
      </c>
      <c r="X381" s="60" t="e">
        <f>#REF!</f>
        <v>#REF!</v>
      </c>
      <c r="Y381" s="37" t="e">
        <f t="shared" si="351"/>
        <v>#REF!</v>
      </c>
      <c r="Z381" s="16" t="e">
        <f t="shared" si="352"/>
        <v>#REF!</v>
      </c>
      <c r="AA381" s="36" t="e">
        <f t="shared" si="353"/>
        <v>#REF!</v>
      </c>
      <c r="AC381" s="16" t="e">
        <f t="shared" si="354"/>
        <v>#REF!</v>
      </c>
      <c r="AD381" s="3" t="e">
        <f t="shared" si="355"/>
        <v>#REF!</v>
      </c>
      <c r="AE381" s="97" t="e">
        <f t="shared" si="355"/>
        <v>#REF!</v>
      </c>
      <c r="AF381" s="97" t="e">
        <f t="shared" si="356"/>
        <v>#REF!</v>
      </c>
      <c r="AG381" s="3" t="e">
        <f t="shared" si="357"/>
        <v>#REF!</v>
      </c>
      <c r="AH381" s="16" t="e">
        <f t="shared" si="358"/>
        <v>#REF!</v>
      </c>
      <c r="AI381" s="16">
        <f t="shared" si="359"/>
        <v>420</v>
      </c>
      <c r="AK381" s="3">
        <f t="shared" si="360"/>
        <v>295</v>
      </c>
      <c r="AL381" s="19">
        <f t="shared" si="361"/>
        <v>294</v>
      </c>
      <c r="AM381" s="46" t="s">
        <v>855</v>
      </c>
    </row>
    <row r="382" spans="1:47" ht="13.5" hidden="1" outlineLevel="1" x14ac:dyDescent="0.15">
      <c r="A382" s="26">
        <v>12011</v>
      </c>
      <c r="B382" s="20" t="s">
        <v>126</v>
      </c>
      <c r="C382" s="16">
        <v>420</v>
      </c>
      <c r="D382" s="3">
        <v>25</v>
      </c>
      <c r="E382" s="3">
        <v>20</v>
      </c>
      <c r="F382" s="103" t="s">
        <v>147</v>
      </c>
      <c r="G382" s="104">
        <v>211</v>
      </c>
      <c r="H382" s="104" t="s">
        <v>179</v>
      </c>
      <c r="I382" s="21">
        <f t="shared" si="343"/>
        <v>17940</v>
      </c>
      <c r="J382" s="3">
        <v>28500</v>
      </c>
      <c r="K382" s="15">
        <v>0.15</v>
      </c>
      <c r="L382" s="15"/>
      <c r="M382" s="58"/>
      <c r="N382" s="58">
        <v>0.03</v>
      </c>
      <c r="O382" s="92">
        <f t="shared" si="344"/>
        <v>39.715719063545151</v>
      </c>
      <c r="P382" s="92" t="e">
        <f t="shared" si="345"/>
        <v>#REF!</v>
      </c>
      <c r="Q382" s="92" t="e">
        <f t="shared" si="346"/>
        <v>#REF!</v>
      </c>
      <c r="R382" s="92">
        <f t="shared" si="347"/>
        <v>0</v>
      </c>
      <c r="S382" s="92" t="e">
        <f t="shared" si="348"/>
        <v>#REF!</v>
      </c>
      <c r="T382" s="3" t="e">
        <f>#REF!</f>
        <v>#REF!</v>
      </c>
      <c r="U382" s="3" t="e">
        <f>#REF!*D382</f>
        <v>#REF!</v>
      </c>
      <c r="V382" s="3">
        <f t="shared" si="349"/>
        <v>25.2</v>
      </c>
      <c r="W382" s="37" t="e">
        <f t="shared" si="350"/>
        <v>#REF!</v>
      </c>
      <c r="X382" s="60" t="e">
        <f>#REF!</f>
        <v>#REF!</v>
      </c>
      <c r="Y382" s="37" t="e">
        <f t="shared" si="351"/>
        <v>#REF!</v>
      </c>
      <c r="Z382" s="16" t="e">
        <f t="shared" si="352"/>
        <v>#REF!</v>
      </c>
      <c r="AA382" s="36" t="e">
        <f t="shared" si="353"/>
        <v>#REF!</v>
      </c>
      <c r="AC382" s="16" t="e">
        <f t="shared" si="354"/>
        <v>#REF!</v>
      </c>
      <c r="AD382" s="3" t="e">
        <f t="shared" si="355"/>
        <v>#REF!</v>
      </c>
      <c r="AE382" s="97" t="e">
        <f t="shared" si="355"/>
        <v>#REF!</v>
      </c>
      <c r="AF382" s="97" t="e">
        <f t="shared" si="356"/>
        <v>#REF!</v>
      </c>
      <c r="AG382" s="3" t="e">
        <f t="shared" si="357"/>
        <v>#REF!</v>
      </c>
      <c r="AH382" s="16" t="e">
        <f t="shared" si="358"/>
        <v>#REF!</v>
      </c>
      <c r="AI382" s="16">
        <f t="shared" si="359"/>
        <v>420</v>
      </c>
      <c r="AK382" s="3">
        <f t="shared" si="360"/>
        <v>295</v>
      </c>
      <c r="AL382" s="19">
        <f t="shared" si="361"/>
        <v>294</v>
      </c>
      <c r="AM382" s="46" t="s">
        <v>855</v>
      </c>
    </row>
    <row r="383" spans="1:47" ht="13.5" hidden="1" outlineLevel="1" x14ac:dyDescent="0.15">
      <c r="A383" s="26">
        <v>12012</v>
      </c>
      <c r="B383" s="20" t="s">
        <v>127</v>
      </c>
      <c r="C383" s="16">
        <v>540</v>
      </c>
      <c r="D383" s="3">
        <v>35</v>
      </c>
      <c r="E383" s="3">
        <v>30</v>
      </c>
      <c r="F383" s="103" t="s">
        <v>147</v>
      </c>
      <c r="G383" s="104">
        <v>211</v>
      </c>
      <c r="H383" s="104" t="s">
        <v>179</v>
      </c>
      <c r="I383" s="21">
        <f t="shared" si="343"/>
        <v>17940</v>
      </c>
      <c r="J383" s="3">
        <v>28500</v>
      </c>
      <c r="K383" s="15">
        <v>0.15</v>
      </c>
      <c r="L383" s="15"/>
      <c r="M383" s="58"/>
      <c r="N383" s="58">
        <v>0.03</v>
      </c>
      <c r="O383" s="92">
        <f t="shared" si="344"/>
        <v>55.602006688963215</v>
      </c>
      <c r="P383" s="92" t="e">
        <f t="shared" si="345"/>
        <v>#REF!</v>
      </c>
      <c r="Q383" s="92" t="e">
        <f t="shared" si="346"/>
        <v>#REF!</v>
      </c>
      <c r="R383" s="92">
        <f t="shared" si="347"/>
        <v>0</v>
      </c>
      <c r="S383" s="92" t="e">
        <f t="shared" si="348"/>
        <v>#REF!</v>
      </c>
      <c r="T383" s="3" t="e">
        <f>#REF!</f>
        <v>#REF!</v>
      </c>
      <c r="U383" s="3" t="e">
        <f>#REF!*D383</f>
        <v>#REF!</v>
      </c>
      <c r="V383" s="3">
        <f t="shared" si="349"/>
        <v>32.4</v>
      </c>
      <c r="W383" s="37" t="e">
        <f t="shared" si="350"/>
        <v>#REF!</v>
      </c>
      <c r="X383" s="60" t="e">
        <f>#REF!</f>
        <v>#REF!</v>
      </c>
      <c r="Y383" s="37" t="e">
        <f t="shared" si="351"/>
        <v>#REF!</v>
      </c>
      <c r="Z383" s="16" t="e">
        <f t="shared" si="352"/>
        <v>#REF!</v>
      </c>
      <c r="AA383" s="36" t="e">
        <f t="shared" si="353"/>
        <v>#REF!</v>
      </c>
      <c r="AC383" s="16" t="e">
        <f t="shared" si="354"/>
        <v>#REF!</v>
      </c>
      <c r="AD383" s="3" t="e">
        <f t="shared" si="355"/>
        <v>#REF!</v>
      </c>
      <c r="AE383" s="97" t="e">
        <f t="shared" si="355"/>
        <v>#REF!</v>
      </c>
      <c r="AF383" s="97" t="e">
        <f t="shared" si="356"/>
        <v>#REF!</v>
      </c>
      <c r="AG383" s="3" t="e">
        <f t="shared" si="357"/>
        <v>#REF!</v>
      </c>
      <c r="AH383" s="16" t="e">
        <f t="shared" si="358"/>
        <v>#REF!</v>
      </c>
      <c r="AI383" s="16">
        <f t="shared" si="359"/>
        <v>540</v>
      </c>
      <c r="AK383" s="3">
        <f t="shared" si="360"/>
        <v>380</v>
      </c>
      <c r="AL383" s="19">
        <f t="shared" si="361"/>
        <v>378</v>
      </c>
      <c r="AM383" s="46" t="s">
        <v>855</v>
      </c>
    </row>
    <row r="384" spans="1:47" ht="25.5" hidden="1" outlineLevel="1" x14ac:dyDescent="0.15">
      <c r="A384" s="26">
        <v>12013</v>
      </c>
      <c r="B384" s="20" t="s">
        <v>249</v>
      </c>
      <c r="C384" s="16">
        <v>780</v>
      </c>
      <c r="D384" s="3">
        <v>40</v>
      </c>
      <c r="E384" s="3">
        <v>30</v>
      </c>
      <c r="F384" s="103" t="s">
        <v>147</v>
      </c>
      <c r="G384" s="104">
        <v>211</v>
      </c>
      <c r="H384" s="104" t="s">
        <v>179</v>
      </c>
      <c r="I384" s="21">
        <f t="shared" si="343"/>
        <v>17940</v>
      </c>
      <c r="J384" s="3">
        <v>28500</v>
      </c>
      <c r="K384" s="15">
        <v>0.15</v>
      </c>
      <c r="L384" s="15"/>
      <c r="M384" s="58"/>
      <c r="N384" s="58">
        <v>0.03</v>
      </c>
      <c r="O384" s="92">
        <f t="shared" si="344"/>
        <v>63.545150501672239</v>
      </c>
      <c r="P384" s="92" t="e">
        <f t="shared" si="345"/>
        <v>#REF!</v>
      </c>
      <c r="Q384" s="92" t="e">
        <f t="shared" si="346"/>
        <v>#REF!</v>
      </c>
      <c r="R384" s="92">
        <f t="shared" si="347"/>
        <v>0</v>
      </c>
      <c r="S384" s="92" t="e">
        <f t="shared" si="348"/>
        <v>#REF!</v>
      </c>
      <c r="T384" s="3" t="e">
        <f>#REF!</f>
        <v>#REF!</v>
      </c>
      <c r="U384" s="3" t="e">
        <f>#REF!*D384</f>
        <v>#REF!</v>
      </c>
      <c r="V384" s="3">
        <f t="shared" si="349"/>
        <v>46.8</v>
      </c>
      <c r="W384" s="37" t="e">
        <f t="shared" si="350"/>
        <v>#REF!</v>
      </c>
      <c r="X384" s="60" t="e">
        <f>#REF!</f>
        <v>#REF!</v>
      </c>
      <c r="Y384" s="37" t="e">
        <f t="shared" si="351"/>
        <v>#REF!</v>
      </c>
      <c r="Z384" s="16" t="e">
        <f t="shared" si="352"/>
        <v>#REF!</v>
      </c>
      <c r="AA384" s="36" t="e">
        <f t="shared" si="353"/>
        <v>#REF!</v>
      </c>
      <c r="AC384" s="16" t="e">
        <f t="shared" si="354"/>
        <v>#REF!</v>
      </c>
      <c r="AD384" s="3" t="e">
        <f t="shared" si="355"/>
        <v>#REF!</v>
      </c>
      <c r="AE384" s="97" t="e">
        <f t="shared" si="355"/>
        <v>#REF!</v>
      </c>
      <c r="AF384" s="97" t="e">
        <f t="shared" si="356"/>
        <v>#REF!</v>
      </c>
      <c r="AG384" s="3" t="e">
        <f t="shared" si="357"/>
        <v>#REF!</v>
      </c>
      <c r="AH384" s="16" t="e">
        <f t="shared" si="358"/>
        <v>#REF!</v>
      </c>
      <c r="AI384" s="16">
        <f t="shared" si="359"/>
        <v>780</v>
      </c>
      <c r="AK384" s="3">
        <f t="shared" si="360"/>
        <v>550</v>
      </c>
      <c r="AL384" s="19">
        <f t="shared" si="361"/>
        <v>546</v>
      </c>
      <c r="AM384" s="46" t="s">
        <v>855</v>
      </c>
    </row>
    <row r="385" spans="1:39" ht="13.5" hidden="1" outlineLevel="1" x14ac:dyDescent="0.15">
      <c r="A385" s="26">
        <v>12014</v>
      </c>
      <c r="B385" s="20" t="s">
        <v>128</v>
      </c>
      <c r="C385" s="16">
        <v>820</v>
      </c>
      <c r="D385" s="3">
        <v>30</v>
      </c>
      <c r="E385" s="3">
        <v>10</v>
      </c>
      <c r="F385" s="103" t="s">
        <v>165</v>
      </c>
      <c r="G385" s="104" t="s">
        <v>393</v>
      </c>
      <c r="H385" s="104" t="s">
        <v>179</v>
      </c>
      <c r="I385" s="21">
        <f t="shared" si="343"/>
        <v>17940</v>
      </c>
      <c r="J385" s="3">
        <v>28500</v>
      </c>
      <c r="K385" s="15">
        <v>0.15</v>
      </c>
      <c r="L385" s="15"/>
      <c r="M385" s="58"/>
      <c r="N385" s="58">
        <v>0.03</v>
      </c>
      <c r="O385" s="92">
        <f t="shared" si="344"/>
        <v>47.658862876254183</v>
      </c>
      <c r="P385" s="92" t="e">
        <f t="shared" si="345"/>
        <v>#REF!</v>
      </c>
      <c r="Q385" s="92" t="e">
        <f t="shared" si="346"/>
        <v>#REF!</v>
      </c>
      <c r="R385" s="92">
        <f t="shared" si="347"/>
        <v>0</v>
      </c>
      <c r="S385" s="92" t="e">
        <f t="shared" si="348"/>
        <v>#REF!</v>
      </c>
      <c r="T385" s="3" t="e">
        <f>#REF!</f>
        <v>#REF!</v>
      </c>
      <c r="U385" s="3" t="e">
        <f>#REF!*D385</f>
        <v>#REF!</v>
      </c>
      <c r="V385" s="3">
        <f t="shared" si="349"/>
        <v>49.199999999999996</v>
      </c>
      <c r="W385" s="37" t="e">
        <f t="shared" si="350"/>
        <v>#REF!</v>
      </c>
      <c r="X385" s="60" t="e">
        <f>#REF!</f>
        <v>#REF!</v>
      </c>
      <c r="Y385" s="37" t="e">
        <f t="shared" si="351"/>
        <v>#REF!</v>
      </c>
      <c r="Z385" s="16" t="e">
        <f t="shared" si="352"/>
        <v>#REF!</v>
      </c>
      <c r="AA385" s="36" t="e">
        <f t="shared" si="353"/>
        <v>#REF!</v>
      </c>
      <c r="AC385" s="16" t="e">
        <f t="shared" si="354"/>
        <v>#REF!</v>
      </c>
      <c r="AD385" s="3" t="e">
        <f t="shared" si="355"/>
        <v>#REF!</v>
      </c>
      <c r="AE385" s="97" t="e">
        <f t="shared" si="355"/>
        <v>#REF!</v>
      </c>
      <c r="AF385" s="97" t="e">
        <f t="shared" si="356"/>
        <v>#REF!</v>
      </c>
      <c r="AG385" s="3" t="e">
        <f t="shared" si="357"/>
        <v>#REF!</v>
      </c>
      <c r="AH385" s="16" t="e">
        <f t="shared" si="358"/>
        <v>#REF!</v>
      </c>
      <c r="AI385" s="16">
        <f t="shared" si="359"/>
        <v>820</v>
      </c>
      <c r="AK385" s="3">
        <f t="shared" si="360"/>
        <v>575</v>
      </c>
      <c r="AL385" s="19">
        <f t="shared" si="361"/>
        <v>574</v>
      </c>
      <c r="AM385" s="46" t="s">
        <v>855</v>
      </c>
    </row>
    <row r="386" spans="1:39" ht="13.5" hidden="1" outlineLevel="1" x14ac:dyDescent="0.15">
      <c r="A386" s="26">
        <v>12015</v>
      </c>
      <c r="B386" s="20" t="s">
        <v>250</v>
      </c>
      <c r="C386" s="16">
        <v>280</v>
      </c>
      <c r="D386" s="3">
        <v>15</v>
      </c>
      <c r="E386" s="3">
        <v>10</v>
      </c>
      <c r="F386" s="103" t="s">
        <v>146</v>
      </c>
      <c r="G386" s="104">
        <v>211</v>
      </c>
      <c r="H386" s="104" t="s">
        <v>179</v>
      </c>
      <c r="I386" s="21">
        <f t="shared" si="343"/>
        <v>17940</v>
      </c>
      <c r="J386" s="3">
        <v>28500</v>
      </c>
      <c r="K386" s="15">
        <v>0.15</v>
      </c>
      <c r="L386" s="15"/>
      <c r="M386" s="58"/>
      <c r="N386" s="58">
        <v>0.03</v>
      </c>
      <c r="O386" s="92">
        <f t="shared" si="344"/>
        <v>23.829431438127092</v>
      </c>
      <c r="P386" s="92" t="e">
        <f t="shared" si="345"/>
        <v>#REF!</v>
      </c>
      <c r="Q386" s="92" t="e">
        <f t="shared" si="346"/>
        <v>#REF!</v>
      </c>
      <c r="R386" s="92">
        <f t="shared" si="347"/>
        <v>0</v>
      </c>
      <c r="S386" s="92" t="e">
        <f t="shared" si="348"/>
        <v>#REF!</v>
      </c>
      <c r="T386" s="3" t="e">
        <f>#REF!</f>
        <v>#REF!</v>
      </c>
      <c r="U386" s="3" t="e">
        <f>#REF!*D386</f>
        <v>#REF!</v>
      </c>
      <c r="V386" s="3">
        <f t="shared" si="349"/>
        <v>16.8</v>
      </c>
      <c r="W386" s="37" t="e">
        <f t="shared" si="350"/>
        <v>#REF!</v>
      </c>
      <c r="X386" s="60" t="e">
        <f>#REF!</f>
        <v>#REF!</v>
      </c>
      <c r="Y386" s="37" t="e">
        <f t="shared" si="351"/>
        <v>#REF!</v>
      </c>
      <c r="Z386" s="16" t="e">
        <f t="shared" si="352"/>
        <v>#REF!</v>
      </c>
      <c r="AA386" s="36" t="e">
        <f t="shared" si="353"/>
        <v>#REF!</v>
      </c>
      <c r="AC386" s="16" t="e">
        <f t="shared" si="354"/>
        <v>#REF!</v>
      </c>
      <c r="AD386" s="3" t="e">
        <f t="shared" si="355"/>
        <v>#REF!</v>
      </c>
      <c r="AE386" s="97" t="e">
        <f t="shared" si="355"/>
        <v>#REF!</v>
      </c>
      <c r="AF386" s="97" t="e">
        <f t="shared" si="356"/>
        <v>#REF!</v>
      </c>
      <c r="AG386" s="3" t="e">
        <f t="shared" si="357"/>
        <v>#REF!</v>
      </c>
      <c r="AH386" s="16" t="e">
        <f t="shared" si="358"/>
        <v>#REF!</v>
      </c>
      <c r="AI386" s="16">
        <f t="shared" si="359"/>
        <v>280</v>
      </c>
      <c r="AK386" s="3">
        <f t="shared" si="360"/>
        <v>200</v>
      </c>
      <c r="AL386" s="19">
        <f t="shared" si="361"/>
        <v>196</v>
      </c>
      <c r="AM386" s="46" t="s">
        <v>855</v>
      </c>
    </row>
    <row r="387" spans="1:39" ht="13.5" hidden="1" outlineLevel="1" x14ac:dyDescent="0.15">
      <c r="A387" s="26">
        <v>12016</v>
      </c>
      <c r="B387" s="20" t="s">
        <v>202</v>
      </c>
      <c r="C387" s="16">
        <v>440</v>
      </c>
      <c r="D387" s="3">
        <v>30</v>
      </c>
      <c r="E387" s="3">
        <v>25</v>
      </c>
      <c r="F387" s="103" t="s">
        <v>150</v>
      </c>
      <c r="G387" s="104">
        <v>211</v>
      </c>
      <c r="H387" s="104" t="s">
        <v>179</v>
      </c>
      <c r="I387" s="21">
        <f t="shared" si="343"/>
        <v>17940</v>
      </c>
      <c r="J387" s="3">
        <v>28500</v>
      </c>
      <c r="K387" s="15">
        <v>0.15</v>
      </c>
      <c r="L387" s="15"/>
      <c r="M387" s="58"/>
      <c r="N387" s="58">
        <v>0.03</v>
      </c>
      <c r="O387" s="92">
        <f t="shared" si="344"/>
        <v>47.658862876254183</v>
      </c>
      <c r="P387" s="92" t="e">
        <f t="shared" si="345"/>
        <v>#REF!</v>
      </c>
      <c r="Q387" s="92" t="e">
        <f t="shared" si="346"/>
        <v>#REF!</v>
      </c>
      <c r="R387" s="92">
        <f t="shared" si="347"/>
        <v>0</v>
      </c>
      <c r="S387" s="92" t="e">
        <f t="shared" si="348"/>
        <v>#REF!</v>
      </c>
      <c r="T387" s="3" t="e">
        <f>#REF!</f>
        <v>#REF!</v>
      </c>
      <c r="U387" s="3" t="e">
        <f>#REF!*D387</f>
        <v>#REF!</v>
      </c>
      <c r="V387" s="3">
        <f t="shared" si="349"/>
        <v>26.4</v>
      </c>
      <c r="W387" s="37" t="e">
        <f t="shared" si="350"/>
        <v>#REF!</v>
      </c>
      <c r="X387" s="60" t="e">
        <f>#REF!</f>
        <v>#REF!</v>
      </c>
      <c r="Y387" s="37" t="e">
        <f t="shared" si="351"/>
        <v>#REF!</v>
      </c>
      <c r="Z387" s="16" t="e">
        <f t="shared" si="352"/>
        <v>#REF!</v>
      </c>
      <c r="AA387" s="36" t="e">
        <f t="shared" si="353"/>
        <v>#REF!</v>
      </c>
      <c r="AC387" s="16" t="e">
        <f t="shared" si="354"/>
        <v>#REF!</v>
      </c>
      <c r="AD387" s="3" t="e">
        <f t="shared" si="355"/>
        <v>#REF!</v>
      </c>
      <c r="AE387" s="97" t="e">
        <f t="shared" si="355"/>
        <v>#REF!</v>
      </c>
      <c r="AF387" s="97" t="e">
        <f t="shared" si="356"/>
        <v>#REF!</v>
      </c>
      <c r="AG387" s="3" t="e">
        <f t="shared" si="357"/>
        <v>#REF!</v>
      </c>
      <c r="AH387" s="16" t="e">
        <f t="shared" si="358"/>
        <v>#REF!</v>
      </c>
      <c r="AI387" s="16">
        <f t="shared" si="359"/>
        <v>440</v>
      </c>
      <c r="AK387" s="3">
        <f t="shared" si="360"/>
        <v>310</v>
      </c>
      <c r="AL387" s="19">
        <f t="shared" si="361"/>
        <v>308</v>
      </c>
      <c r="AM387" s="46" t="s">
        <v>855</v>
      </c>
    </row>
    <row r="388" spans="1:39" ht="25.5" hidden="1" outlineLevel="1" x14ac:dyDescent="0.15">
      <c r="A388" s="26">
        <v>12085</v>
      </c>
      <c r="B388" s="20" t="s">
        <v>816</v>
      </c>
      <c r="C388" s="16">
        <v>440</v>
      </c>
      <c r="D388" s="3">
        <v>30</v>
      </c>
      <c r="E388" s="3">
        <v>20</v>
      </c>
      <c r="F388" s="103" t="s">
        <v>150</v>
      </c>
      <c r="G388" s="104">
        <v>211</v>
      </c>
      <c r="H388" s="104" t="s">
        <v>179</v>
      </c>
      <c r="I388" s="21">
        <f t="shared" si="343"/>
        <v>17940</v>
      </c>
      <c r="J388" s="3">
        <v>28500</v>
      </c>
      <c r="K388" s="15">
        <v>0.15</v>
      </c>
      <c r="L388" s="15"/>
      <c r="M388" s="58"/>
      <c r="N388" s="58">
        <v>0.03</v>
      </c>
      <c r="O388" s="92">
        <f t="shared" si="344"/>
        <v>47.658862876254183</v>
      </c>
      <c r="P388" s="92" t="e">
        <f t="shared" si="345"/>
        <v>#REF!</v>
      </c>
      <c r="Q388" s="92" t="e">
        <f t="shared" si="346"/>
        <v>#REF!</v>
      </c>
      <c r="R388" s="92">
        <f t="shared" si="347"/>
        <v>0</v>
      </c>
      <c r="S388" s="92" t="e">
        <f t="shared" si="348"/>
        <v>#REF!</v>
      </c>
      <c r="T388" s="3" t="e">
        <f>#REF!</f>
        <v>#REF!</v>
      </c>
      <c r="U388" s="3" t="e">
        <f>#REF!*D388</f>
        <v>#REF!</v>
      </c>
      <c r="V388" s="3">
        <f t="shared" si="349"/>
        <v>26.4</v>
      </c>
      <c r="W388" s="37" t="e">
        <f t="shared" si="350"/>
        <v>#REF!</v>
      </c>
      <c r="X388" s="60" t="e">
        <f>#REF!</f>
        <v>#REF!</v>
      </c>
      <c r="Y388" s="37" t="e">
        <f t="shared" si="351"/>
        <v>#REF!</v>
      </c>
      <c r="Z388" s="16" t="e">
        <f t="shared" si="352"/>
        <v>#REF!</v>
      </c>
      <c r="AA388" s="36" t="e">
        <f t="shared" si="353"/>
        <v>#REF!</v>
      </c>
      <c r="AC388" s="16" t="e">
        <f t="shared" si="354"/>
        <v>#REF!</v>
      </c>
      <c r="AD388" s="3" t="e">
        <f t="shared" si="355"/>
        <v>#REF!</v>
      </c>
      <c r="AE388" s="97" t="e">
        <f t="shared" si="355"/>
        <v>#REF!</v>
      </c>
      <c r="AF388" s="97" t="e">
        <f t="shared" si="356"/>
        <v>#REF!</v>
      </c>
      <c r="AG388" s="3" t="e">
        <f t="shared" si="357"/>
        <v>#REF!</v>
      </c>
      <c r="AH388" s="16" t="e">
        <f t="shared" si="358"/>
        <v>#REF!</v>
      </c>
      <c r="AI388" s="16">
        <f t="shared" si="359"/>
        <v>440</v>
      </c>
      <c r="AK388" s="3">
        <f t="shared" si="360"/>
        <v>310</v>
      </c>
      <c r="AL388" s="19">
        <f t="shared" si="361"/>
        <v>308</v>
      </c>
      <c r="AM388" s="46" t="s">
        <v>855</v>
      </c>
    </row>
    <row r="389" spans="1:39" ht="13.5" hidden="1" outlineLevel="1" x14ac:dyDescent="0.15">
      <c r="A389" s="26">
        <v>12035</v>
      </c>
      <c r="B389" s="20" t="s">
        <v>237</v>
      </c>
      <c r="C389" s="16">
        <v>840</v>
      </c>
      <c r="D389" s="3">
        <v>30</v>
      </c>
      <c r="E389" s="3">
        <v>20</v>
      </c>
      <c r="F389" s="103" t="s">
        <v>150</v>
      </c>
      <c r="G389" s="104">
        <v>211</v>
      </c>
      <c r="H389" s="104" t="s">
        <v>179</v>
      </c>
      <c r="I389" s="21">
        <f t="shared" si="343"/>
        <v>17940</v>
      </c>
      <c r="J389" s="3">
        <v>28500</v>
      </c>
      <c r="K389" s="15">
        <v>0.15</v>
      </c>
      <c r="L389" s="15"/>
      <c r="M389" s="58"/>
      <c r="N389" s="58">
        <v>0.03</v>
      </c>
      <c r="O389" s="92">
        <f t="shared" si="344"/>
        <v>47.658862876254183</v>
      </c>
      <c r="P389" s="92" t="e">
        <f t="shared" si="345"/>
        <v>#REF!</v>
      </c>
      <c r="Q389" s="92" t="e">
        <f t="shared" si="346"/>
        <v>#REF!</v>
      </c>
      <c r="R389" s="92">
        <f t="shared" si="347"/>
        <v>0</v>
      </c>
      <c r="S389" s="92" t="e">
        <f t="shared" si="348"/>
        <v>#REF!</v>
      </c>
      <c r="T389" s="3" t="e">
        <f>#REF!</f>
        <v>#REF!</v>
      </c>
      <c r="U389" s="3" t="e">
        <f>#REF!*D389</f>
        <v>#REF!</v>
      </c>
      <c r="V389" s="3">
        <f t="shared" si="349"/>
        <v>50.4</v>
      </c>
      <c r="W389" s="37" t="e">
        <f t="shared" si="350"/>
        <v>#REF!</v>
      </c>
      <c r="X389" s="60" t="e">
        <f>#REF!</f>
        <v>#REF!</v>
      </c>
      <c r="Y389" s="37" t="e">
        <f t="shared" si="351"/>
        <v>#REF!</v>
      </c>
      <c r="Z389" s="16" t="e">
        <f t="shared" si="352"/>
        <v>#REF!</v>
      </c>
      <c r="AA389" s="36" t="e">
        <f t="shared" si="353"/>
        <v>#REF!</v>
      </c>
      <c r="AC389" s="16" t="e">
        <f t="shared" si="354"/>
        <v>#REF!</v>
      </c>
      <c r="AD389" s="3" t="e">
        <f t="shared" si="355"/>
        <v>#REF!</v>
      </c>
      <c r="AE389" s="97" t="e">
        <f t="shared" si="355"/>
        <v>#REF!</v>
      </c>
      <c r="AF389" s="97" t="e">
        <f t="shared" si="356"/>
        <v>#REF!</v>
      </c>
      <c r="AG389" s="3" t="e">
        <f t="shared" si="357"/>
        <v>#REF!</v>
      </c>
      <c r="AH389" s="16" t="e">
        <f t="shared" si="358"/>
        <v>#REF!</v>
      </c>
      <c r="AI389" s="16">
        <f t="shared" si="359"/>
        <v>840</v>
      </c>
      <c r="AK389" s="3">
        <f t="shared" si="360"/>
        <v>590</v>
      </c>
      <c r="AL389" s="19">
        <f t="shared" si="361"/>
        <v>588</v>
      </c>
      <c r="AM389" s="46" t="s">
        <v>855</v>
      </c>
    </row>
    <row r="390" spans="1:39" ht="13.5" hidden="1" outlineLevel="1" x14ac:dyDescent="0.15">
      <c r="A390" s="26">
        <v>12017</v>
      </c>
      <c r="B390" s="20" t="s">
        <v>407</v>
      </c>
      <c r="C390" s="16">
        <v>400</v>
      </c>
      <c r="D390" s="3">
        <v>25</v>
      </c>
      <c r="E390" s="3">
        <v>20</v>
      </c>
      <c r="F390" s="103" t="s">
        <v>149</v>
      </c>
      <c r="G390" s="104">
        <v>211</v>
      </c>
      <c r="H390" s="104" t="s">
        <v>179</v>
      </c>
      <c r="I390" s="21">
        <f t="shared" si="343"/>
        <v>17940</v>
      </c>
      <c r="J390" s="3">
        <v>28500</v>
      </c>
      <c r="K390" s="15">
        <v>0.15</v>
      </c>
      <c r="L390" s="15"/>
      <c r="M390" s="58"/>
      <c r="N390" s="58">
        <v>0.03</v>
      </c>
      <c r="O390" s="92">
        <f t="shared" si="344"/>
        <v>39.715719063545151</v>
      </c>
      <c r="P390" s="92" t="e">
        <f t="shared" si="345"/>
        <v>#REF!</v>
      </c>
      <c r="Q390" s="92" t="e">
        <f t="shared" si="346"/>
        <v>#REF!</v>
      </c>
      <c r="R390" s="92">
        <f t="shared" si="347"/>
        <v>0</v>
      </c>
      <c r="S390" s="92" t="e">
        <f t="shared" si="348"/>
        <v>#REF!</v>
      </c>
      <c r="T390" s="3" t="e">
        <f>#REF!</f>
        <v>#REF!</v>
      </c>
      <c r="U390" s="3" t="e">
        <f>#REF!*D390</f>
        <v>#REF!</v>
      </c>
      <c r="V390" s="3">
        <f t="shared" si="349"/>
        <v>24</v>
      </c>
      <c r="W390" s="37" t="e">
        <f t="shared" si="350"/>
        <v>#REF!</v>
      </c>
      <c r="X390" s="60" t="e">
        <f>#REF!</f>
        <v>#REF!</v>
      </c>
      <c r="Y390" s="37" t="e">
        <f t="shared" si="351"/>
        <v>#REF!</v>
      </c>
      <c r="Z390" s="16" t="e">
        <f t="shared" si="352"/>
        <v>#REF!</v>
      </c>
      <c r="AA390" s="36" t="e">
        <f t="shared" si="353"/>
        <v>#REF!</v>
      </c>
      <c r="AC390" s="16" t="e">
        <f t="shared" si="354"/>
        <v>#REF!</v>
      </c>
      <c r="AD390" s="3" t="e">
        <f t="shared" si="355"/>
        <v>#REF!</v>
      </c>
      <c r="AE390" s="97" t="e">
        <f t="shared" si="355"/>
        <v>#REF!</v>
      </c>
      <c r="AF390" s="97" t="e">
        <f t="shared" si="356"/>
        <v>#REF!</v>
      </c>
      <c r="AG390" s="3" t="e">
        <f t="shared" si="357"/>
        <v>#REF!</v>
      </c>
      <c r="AH390" s="16" t="e">
        <f t="shared" si="358"/>
        <v>#REF!</v>
      </c>
      <c r="AI390" s="16">
        <f t="shared" si="359"/>
        <v>400</v>
      </c>
      <c r="AK390" s="3">
        <f t="shared" si="360"/>
        <v>280</v>
      </c>
      <c r="AL390" s="19">
        <f t="shared" si="361"/>
        <v>280</v>
      </c>
      <c r="AM390" s="46" t="s">
        <v>855</v>
      </c>
    </row>
    <row r="391" spans="1:39" ht="13.5" hidden="1" outlineLevel="1" x14ac:dyDescent="0.15">
      <c r="A391" s="26">
        <v>12018</v>
      </c>
      <c r="B391" s="20" t="s">
        <v>251</v>
      </c>
      <c r="C391" s="16">
        <v>580</v>
      </c>
      <c r="D391" s="3">
        <v>20</v>
      </c>
      <c r="E391" s="3">
        <v>20</v>
      </c>
      <c r="F391" s="103" t="s">
        <v>148</v>
      </c>
      <c r="G391" s="104">
        <v>217</v>
      </c>
      <c r="H391" s="104" t="s">
        <v>179</v>
      </c>
      <c r="I391" s="21">
        <f t="shared" si="343"/>
        <v>17940</v>
      </c>
      <c r="J391" s="3">
        <v>28500</v>
      </c>
      <c r="K391" s="15">
        <v>0.15</v>
      </c>
      <c r="L391" s="15"/>
      <c r="M391" s="58"/>
      <c r="N391" s="58">
        <v>0.03</v>
      </c>
      <c r="O391" s="92">
        <f t="shared" si="344"/>
        <v>31.77257525083612</v>
      </c>
      <c r="P391" s="92" t="e">
        <f t="shared" si="345"/>
        <v>#REF!</v>
      </c>
      <c r="Q391" s="92" t="e">
        <f t="shared" si="346"/>
        <v>#REF!</v>
      </c>
      <c r="R391" s="92">
        <f t="shared" si="347"/>
        <v>0</v>
      </c>
      <c r="S391" s="92" t="e">
        <f t="shared" si="348"/>
        <v>#REF!</v>
      </c>
      <c r="T391" s="3" t="e">
        <f>#REF!</f>
        <v>#REF!</v>
      </c>
      <c r="U391" s="3" t="e">
        <f>#REF!*D391</f>
        <v>#REF!</v>
      </c>
      <c r="V391" s="3">
        <f t="shared" si="349"/>
        <v>34.799999999999997</v>
      </c>
      <c r="W391" s="37" t="e">
        <f t="shared" si="350"/>
        <v>#REF!</v>
      </c>
      <c r="X391" s="60" t="e">
        <f>#REF!</f>
        <v>#REF!</v>
      </c>
      <c r="Y391" s="37" t="e">
        <f t="shared" si="351"/>
        <v>#REF!</v>
      </c>
      <c r="Z391" s="16" t="e">
        <f t="shared" si="352"/>
        <v>#REF!</v>
      </c>
      <c r="AA391" s="36" t="e">
        <f t="shared" si="353"/>
        <v>#REF!</v>
      </c>
      <c r="AC391" s="16" t="e">
        <f t="shared" si="354"/>
        <v>#REF!</v>
      </c>
      <c r="AD391" s="3" t="e">
        <f t="shared" si="355"/>
        <v>#REF!</v>
      </c>
      <c r="AE391" s="97" t="e">
        <f t="shared" si="355"/>
        <v>#REF!</v>
      </c>
      <c r="AF391" s="97" t="e">
        <f t="shared" si="356"/>
        <v>#REF!</v>
      </c>
      <c r="AG391" s="3" t="e">
        <f t="shared" si="357"/>
        <v>#REF!</v>
      </c>
      <c r="AH391" s="16" t="e">
        <f t="shared" si="358"/>
        <v>#REF!</v>
      </c>
      <c r="AI391" s="16">
        <f t="shared" si="359"/>
        <v>580</v>
      </c>
      <c r="AK391" s="3">
        <f t="shared" si="360"/>
        <v>410</v>
      </c>
      <c r="AL391" s="19">
        <f t="shared" si="361"/>
        <v>406</v>
      </c>
      <c r="AM391" s="46" t="s">
        <v>855</v>
      </c>
    </row>
    <row r="392" spans="1:39" ht="25.5" hidden="1" outlineLevel="1" x14ac:dyDescent="0.15">
      <c r="A392" s="26">
        <v>12020</v>
      </c>
      <c r="B392" s="20" t="s">
        <v>252</v>
      </c>
      <c r="C392" s="16">
        <v>800</v>
      </c>
      <c r="D392" s="3">
        <v>60</v>
      </c>
      <c r="E392" s="3">
        <v>40</v>
      </c>
      <c r="F392" s="103" t="s">
        <v>137</v>
      </c>
      <c r="G392" s="104">
        <v>105</v>
      </c>
      <c r="H392" s="104" t="s">
        <v>179</v>
      </c>
      <c r="I392" s="21">
        <f t="shared" si="343"/>
        <v>17940</v>
      </c>
      <c r="J392" s="3">
        <v>28500</v>
      </c>
      <c r="K392" s="15">
        <v>0.15</v>
      </c>
      <c r="L392" s="15"/>
      <c r="M392" s="58"/>
      <c r="N392" s="58">
        <v>0.03</v>
      </c>
      <c r="O392" s="92">
        <f t="shared" si="344"/>
        <v>95.317725752508366</v>
      </c>
      <c r="P392" s="92" t="e">
        <f t="shared" si="345"/>
        <v>#REF!</v>
      </c>
      <c r="Q392" s="92" t="e">
        <f t="shared" si="346"/>
        <v>#REF!</v>
      </c>
      <c r="R392" s="92">
        <f t="shared" si="347"/>
        <v>0</v>
      </c>
      <c r="S392" s="92" t="e">
        <f t="shared" si="348"/>
        <v>#REF!</v>
      </c>
      <c r="T392" s="3" t="e">
        <f>#REF!</f>
        <v>#REF!</v>
      </c>
      <c r="U392" s="3" t="e">
        <f>#REF!*D392</f>
        <v>#REF!</v>
      </c>
      <c r="V392" s="3">
        <f t="shared" si="349"/>
        <v>48</v>
      </c>
      <c r="W392" s="37" t="e">
        <f t="shared" si="350"/>
        <v>#REF!</v>
      </c>
      <c r="X392" s="60" t="e">
        <f>#REF!</f>
        <v>#REF!</v>
      </c>
      <c r="Y392" s="37" t="e">
        <f t="shared" si="351"/>
        <v>#REF!</v>
      </c>
      <c r="Z392" s="16" t="e">
        <f t="shared" si="352"/>
        <v>#REF!</v>
      </c>
      <c r="AA392" s="36" t="e">
        <f t="shared" si="353"/>
        <v>#REF!</v>
      </c>
      <c r="AC392" s="16" t="e">
        <f t="shared" si="354"/>
        <v>#REF!</v>
      </c>
      <c r="AD392" s="3" t="e">
        <f t="shared" si="355"/>
        <v>#REF!</v>
      </c>
      <c r="AE392" s="97" t="e">
        <f t="shared" si="355"/>
        <v>#REF!</v>
      </c>
      <c r="AF392" s="97" t="e">
        <f t="shared" si="356"/>
        <v>#REF!</v>
      </c>
      <c r="AG392" s="3" t="e">
        <f t="shared" si="357"/>
        <v>#REF!</v>
      </c>
      <c r="AH392" s="16" t="e">
        <f t="shared" si="358"/>
        <v>#REF!</v>
      </c>
      <c r="AI392" s="16">
        <f t="shared" si="359"/>
        <v>800</v>
      </c>
      <c r="AK392" s="3">
        <f t="shared" si="360"/>
        <v>560</v>
      </c>
      <c r="AL392" s="19">
        <f t="shared" si="361"/>
        <v>560</v>
      </c>
      <c r="AM392" s="46" t="s">
        <v>855</v>
      </c>
    </row>
    <row r="393" spans="1:39" ht="25.5" hidden="1" outlineLevel="1" x14ac:dyDescent="0.15">
      <c r="A393" s="26">
        <v>12021</v>
      </c>
      <c r="B393" s="20" t="s">
        <v>74</v>
      </c>
      <c r="C393" s="16">
        <v>800</v>
      </c>
      <c r="D393" s="3">
        <v>60</v>
      </c>
      <c r="E393" s="3">
        <v>40</v>
      </c>
      <c r="F393" s="103" t="s">
        <v>138</v>
      </c>
      <c r="G393" s="104">
        <v>105</v>
      </c>
      <c r="H393" s="104" t="s">
        <v>179</v>
      </c>
      <c r="I393" s="21">
        <f t="shared" si="343"/>
        <v>17940</v>
      </c>
      <c r="J393" s="3">
        <v>28500</v>
      </c>
      <c r="K393" s="15">
        <v>0.15</v>
      </c>
      <c r="L393" s="15"/>
      <c r="M393" s="58"/>
      <c r="N393" s="58">
        <v>0.03</v>
      </c>
      <c r="O393" s="92">
        <f t="shared" si="344"/>
        <v>95.317725752508366</v>
      </c>
      <c r="P393" s="92" t="e">
        <f t="shared" si="345"/>
        <v>#REF!</v>
      </c>
      <c r="Q393" s="92" t="e">
        <f t="shared" si="346"/>
        <v>#REF!</v>
      </c>
      <c r="R393" s="92">
        <f t="shared" si="347"/>
        <v>0</v>
      </c>
      <c r="S393" s="92" t="e">
        <f t="shared" si="348"/>
        <v>#REF!</v>
      </c>
      <c r="T393" s="3" t="e">
        <f>#REF!</f>
        <v>#REF!</v>
      </c>
      <c r="U393" s="3" t="e">
        <f>#REF!*D393</f>
        <v>#REF!</v>
      </c>
      <c r="V393" s="3">
        <f t="shared" si="349"/>
        <v>48</v>
      </c>
      <c r="W393" s="37" t="e">
        <f t="shared" si="350"/>
        <v>#REF!</v>
      </c>
      <c r="X393" s="60" t="e">
        <f>#REF!</f>
        <v>#REF!</v>
      </c>
      <c r="Y393" s="37" t="e">
        <f t="shared" si="351"/>
        <v>#REF!</v>
      </c>
      <c r="Z393" s="16" t="e">
        <f t="shared" si="352"/>
        <v>#REF!</v>
      </c>
      <c r="AA393" s="36" t="e">
        <f t="shared" si="353"/>
        <v>#REF!</v>
      </c>
      <c r="AC393" s="16" t="e">
        <f t="shared" si="354"/>
        <v>#REF!</v>
      </c>
      <c r="AD393" s="3" t="e">
        <f t="shared" si="355"/>
        <v>#REF!</v>
      </c>
      <c r="AE393" s="97" t="e">
        <f t="shared" si="355"/>
        <v>#REF!</v>
      </c>
      <c r="AF393" s="97" t="e">
        <f t="shared" si="356"/>
        <v>#REF!</v>
      </c>
      <c r="AG393" s="3" t="e">
        <f t="shared" si="357"/>
        <v>#REF!</v>
      </c>
      <c r="AH393" s="16" t="e">
        <f t="shared" si="358"/>
        <v>#REF!</v>
      </c>
      <c r="AI393" s="16">
        <f t="shared" si="359"/>
        <v>800</v>
      </c>
      <c r="AK393" s="3">
        <f t="shared" si="360"/>
        <v>560</v>
      </c>
      <c r="AL393" s="19">
        <f t="shared" si="361"/>
        <v>560</v>
      </c>
      <c r="AM393" s="46" t="s">
        <v>855</v>
      </c>
    </row>
    <row r="394" spans="1:39" ht="13.5" hidden="1" outlineLevel="1" x14ac:dyDescent="0.15">
      <c r="A394" s="26">
        <v>12022</v>
      </c>
      <c r="B394" s="20" t="s">
        <v>261</v>
      </c>
      <c r="C394" s="16">
        <v>620</v>
      </c>
      <c r="D394" s="3">
        <v>40</v>
      </c>
      <c r="E394" s="3"/>
      <c r="F394" s="102"/>
      <c r="G394" s="104">
        <v>217</v>
      </c>
      <c r="H394" s="104" t="s">
        <v>179</v>
      </c>
      <c r="I394" s="21">
        <f t="shared" si="343"/>
        <v>17940</v>
      </c>
      <c r="J394" s="3">
        <v>28500</v>
      </c>
      <c r="K394" s="15">
        <v>0.15</v>
      </c>
      <c r="L394" s="15"/>
      <c r="M394" s="58"/>
      <c r="N394" s="58">
        <v>0.03</v>
      </c>
      <c r="O394" s="92">
        <f t="shared" si="344"/>
        <v>63.545150501672239</v>
      </c>
      <c r="P394" s="92" t="e">
        <f t="shared" si="345"/>
        <v>#REF!</v>
      </c>
      <c r="Q394" s="92" t="e">
        <f t="shared" si="346"/>
        <v>#REF!</v>
      </c>
      <c r="R394" s="92">
        <f t="shared" si="347"/>
        <v>0</v>
      </c>
      <c r="S394" s="92" t="e">
        <f t="shared" si="348"/>
        <v>#REF!</v>
      </c>
      <c r="T394" s="3" t="e">
        <f>#REF!</f>
        <v>#REF!</v>
      </c>
      <c r="U394" s="3" t="e">
        <f>#REF!*D394</f>
        <v>#REF!</v>
      </c>
      <c r="V394" s="3">
        <f t="shared" si="349"/>
        <v>37.199999999999996</v>
      </c>
      <c r="W394" s="37" t="e">
        <f t="shared" si="350"/>
        <v>#REF!</v>
      </c>
      <c r="X394" s="60" t="e">
        <f>#REF!</f>
        <v>#REF!</v>
      </c>
      <c r="Y394" s="37" t="e">
        <f t="shared" si="351"/>
        <v>#REF!</v>
      </c>
      <c r="Z394" s="16" t="e">
        <f t="shared" si="352"/>
        <v>#REF!</v>
      </c>
      <c r="AA394" s="36" t="e">
        <f t="shared" si="353"/>
        <v>#REF!</v>
      </c>
      <c r="AC394" s="16" t="e">
        <f t="shared" si="354"/>
        <v>#REF!</v>
      </c>
      <c r="AD394" s="3" t="e">
        <f t="shared" si="355"/>
        <v>#REF!</v>
      </c>
      <c r="AE394" s="97" t="e">
        <f t="shared" si="355"/>
        <v>#REF!</v>
      </c>
      <c r="AF394" s="97" t="e">
        <f t="shared" si="356"/>
        <v>#REF!</v>
      </c>
      <c r="AG394" s="3" t="e">
        <f t="shared" si="357"/>
        <v>#REF!</v>
      </c>
      <c r="AH394" s="16" t="e">
        <f t="shared" si="358"/>
        <v>#REF!</v>
      </c>
      <c r="AI394" s="16">
        <f t="shared" si="359"/>
        <v>620</v>
      </c>
      <c r="AK394" s="3">
        <f t="shared" si="360"/>
        <v>435</v>
      </c>
      <c r="AL394" s="19">
        <f t="shared" si="361"/>
        <v>434</v>
      </c>
      <c r="AM394" s="46" t="s">
        <v>855</v>
      </c>
    </row>
    <row r="395" spans="1:39" ht="38.25" hidden="1" outlineLevel="1" x14ac:dyDescent="0.15">
      <c r="A395" s="26">
        <v>12084</v>
      </c>
      <c r="B395" s="20" t="s">
        <v>439</v>
      </c>
      <c r="C395" s="16">
        <v>450</v>
      </c>
      <c r="D395" s="3">
        <v>25</v>
      </c>
      <c r="E395" s="3">
        <v>15</v>
      </c>
      <c r="F395" s="103" t="s">
        <v>212</v>
      </c>
      <c r="G395" s="104">
        <v>211</v>
      </c>
      <c r="H395" s="104" t="s">
        <v>179</v>
      </c>
      <c r="I395" s="21">
        <f t="shared" si="343"/>
        <v>17940</v>
      </c>
      <c r="J395" s="3">
        <v>28500</v>
      </c>
      <c r="K395" s="15">
        <v>0.15</v>
      </c>
      <c r="L395" s="15"/>
      <c r="M395" s="58"/>
      <c r="N395" s="58">
        <v>0.03</v>
      </c>
      <c r="O395" s="92">
        <f t="shared" si="344"/>
        <v>39.715719063545151</v>
      </c>
      <c r="P395" s="92" t="e">
        <f t="shared" si="345"/>
        <v>#REF!</v>
      </c>
      <c r="Q395" s="92" t="e">
        <f t="shared" si="346"/>
        <v>#REF!</v>
      </c>
      <c r="R395" s="92">
        <f t="shared" si="347"/>
        <v>0</v>
      </c>
      <c r="S395" s="92" t="e">
        <f t="shared" si="348"/>
        <v>#REF!</v>
      </c>
      <c r="T395" s="3" t="e">
        <f>#REF!</f>
        <v>#REF!</v>
      </c>
      <c r="U395" s="3" t="e">
        <f>#REF!*D395</f>
        <v>#REF!</v>
      </c>
      <c r="V395" s="3">
        <f t="shared" si="349"/>
        <v>27</v>
      </c>
      <c r="W395" s="37" t="e">
        <f t="shared" si="350"/>
        <v>#REF!</v>
      </c>
      <c r="X395" s="60" t="e">
        <f>#REF!</f>
        <v>#REF!</v>
      </c>
      <c r="Y395" s="37" t="e">
        <f t="shared" si="351"/>
        <v>#REF!</v>
      </c>
      <c r="Z395" s="16" t="e">
        <f t="shared" si="352"/>
        <v>#REF!</v>
      </c>
      <c r="AA395" s="36" t="e">
        <f t="shared" si="353"/>
        <v>#REF!</v>
      </c>
      <c r="AC395" s="16" t="e">
        <f t="shared" si="354"/>
        <v>#REF!</v>
      </c>
      <c r="AD395" s="3" t="e">
        <f t="shared" si="355"/>
        <v>#REF!</v>
      </c>
      <c r="AE395" s="97" t="e">
        <f t="shared" si="355"/>
        <v>#REF!</v>
      </c>
      <c r="AF395" s="97" t="e">
        <f t="shared" si="356"/>
        <v>#REF!</v>
      </c>
      <c r="AG395" s="3" t="e">
        <f t="shared" si="357"/>
        <v>#REF!</v>
      </c>
      <c r="AH395" s="16" t="e">
        <f t="shared" si="358"/>
        <v>#REF!</v>
      </c>
      <c r="AI395" s="16">
        <f t="shared" si="359"/>
        <v>450</v>
      </c>
      <c r="AK395" s="3">
        <f t="shared" si="360"/>
        <v>315</v>
      </c>
      <c r="AL395" s="19">
        <f t="shared" si="361"/>
        <v>315</v>
      </c>
      <c r="AM395" s="46" t="s">
        <v>855</v>
      </c>
    </row>
    <row r="396" spans="1:39" ht="13.5" hidden="1" outlineLevel="1" x14ac:dyDescent="0.15">
      <c r="A396" s="26">
        <v>12039</v>
      </c>
      <c r="B396" s="20" t="s">
        <v>235</v>
      </c>
      <c r="C396" s="16">
        <v>500</v>
      </c>
      <c r="D396" s="3">
        <v>25</v>
      </c>
      <c r="E396" s="3">
        <v>15</v>
      </c>
      <c r="F396" s="103" t="s">
        <v>213</v>
      </c>
      <c r="G396" s="104">
        <v>211</v>
      </c>
      <c r="H396" s="104" t="s">
        <v>179</v>
      </c>
      <c r="I396" s="21">
        <f t="shared" si="343"/>
        <v>17940</v>
      </c>
      <c r="J396" s="3">
        <v>28500</v>
      </c>
      <c r="K396" s="15">
        <v>0.15</v>
      </c>
      <c r="L396" s="15"/>
      <c r="M396" s="58"/>
      <c r="N396" s="58">
        <v>0.03</v>
      </c>
      <c r="O396" s="92">
        <f t="shared" si="344"/>
        <v>39.715719063545151</v>
      </c>
      <c r="P396" s="92" t="e">
        <f t="shared" si="345"/>
        <v>#REF!</v>
      </c>
      <c r="Q396" s="92" t="e">
        <f t="shared" si="346"/>
        <v>#REF!</v>
      </c>
      <c r="R396" s="92">
        <f t="shared" si="347"/>
        <v>0</v>
      </c>
      <c r="S396" s="92" t="e">
        <f t="shared" si="348"/>
        <v>#REF!</v>
      </c>
      <c r="T396" s="3" t="e">
        <f>#REF!</f>
        <v>#REF!</v>
      </c>
      <c r="U396" s="3" t="e">
        <f>#REF!*D396</f>
        <v>#REF!</v>
      </c>
      <c r="V396" s="3">
        <f t="shared" si="349"/>
        <v>30</v>
      </c>
      <c r="W396" s="37" t="e">
        <f t="shared" si="350"/>
        <v>#REF!</v>
      </c>
      <c r="X396" s="60" t="e">
        <f>#REF!</f>
        <v>#REF!</v>
      </c>
      <c r="Y396" s="37" t="e">
        <f t="shared" si="351"/>
        <v>#REF!</v>
      </c>
      <c r="Z396" s="16" t="e">
        <f t="shared" si="352"/>
        <v>#REF!</v>
      </c>
      <c r="AA396" s="36" t="e">
        <f t="shared" si="353"/>
        <v>#REF!</v>
      </c>
      <c r="AC396" s="16" t="e">
        <f t="shared" si="354"/>
        <v>#REF!</v>
      </c>
      <c r="AD396" s="3" t="e">
        <f t="shared" si="355"/>
        <v>#REF!</v>
      </c>
      <c r="AE396" s="97" t="e">
        <f t="shared" si="355"/>
        <v>#REF!</v>
      </c>
      <c r="AF396" s="97" t="e">
        <f t="shared" si="356"/>
        <v>#REF!</v>
      </c>
      <c r="AG396" s="3" t="e">
        <f t="shared" si="357"/>
        <v>#REF!</v>
      </c>
      <c r="AH396" s="16" t="e">
        <f t="shared" si="358"/>
        <v>#REF!</v>
      </c>
      <c r="AI396" s="16">
        <f t="shared" si="359"/>
        <v>500</v>
      </c>
      <c r="AK396" s="3">
        <f t="shared" si="360"/>
        <v>350</v>
      </c>
      <c r="AL396" s="19">
        <f t="shared" si="361"/>
        <v>350</v>
      </c>
      <c r="AM396" s="46" t="s">
        <v>855</v>
      </c>
    </row>
    <row r="397" spans="1:39" ht="13.5" hidden="1" outlineLevel="1" x14ac:dyDescent="0.15">
      <c r="A397" s="26">
        <v>12041</v>
      </c>
      <c r="B397" s="20" t="s">
        <v>236</v>
      </c>
      <c r="C397" s="16">
        <v>650</v>
      </c>
      <c r="D397" s="3">
        <v>25</v>
      </c>
      <c r="E397" s="3">
        <v>15</v>
      </c>
      <c r="F397" s="103" t="s">
        <v>214</v>
      </c>
      <c r="G397" s="104">
        <v>211</v>
      </c>
      <c r="H397" s="104" t="s">
        <v>179</v>
      </c>
      <c r="I397" s="21">
        <f t="shared" si="343"/>
        <v>17940</v>
      </c>
      <c r="J397" s="3">
        <v>28500</v>
      </c>
      <c r="K397" s="15">
        <v>0.15</v>
      </c>
      <c r="L397" s="15"/>
      <c r="M397" s="58"/>
      <c r="N397" s="58">
        <v>0.03</v>
      </c>
      <c r="O397" s="92">
        <f t="shared" si="344"/>
        <v>39.715719063545151</v>
      </c>
      <c r="P397" s="92" t="e">
        <f t="shared" si="345"/>
        <v>#REF!</v>
      </c>
      <c r="Q397" s="92" t="e">
        <f t="shared" si="346"/>
        <v>#REF!</v>
      </c>
      <c r="R397" s="92">
        <f t="shared" si="347"/>
        <v>0</v>
      </c>
      <c r="S397" s="92" t="e">
        <f t="shared" si="348"/>
        <v>#REF!</v>
      </c>
      <c r="T397" s="3" t="e">
        <f>#REF!</f>
        <v>#REF!</v>
      </c>
      <c r="U397" s="3" t="e">
        <f>#REF!*D397</f>
        <v>#REF!</v>
      </c>
      <c r="V397" s="3">
        <f t="shared" si="349"/>
        <v>39</v>
      </c>
      <c r="W397" s="37" t="e">
        <f t="shared" si="350"/>
        <v>#REF!</v>
      </c>
      <c r="X397" s="60" t="e">
        <f>#REF!</f>
        <v>#REF!</v>
      </c>
      <c r="Y397" s="37" t="e">
        <f t="shared" si="351"/>
        <v>#REF!</v>
      </c>
      <c r="Z397" s="16" t="e">
        <f t="shared" si="352"/>
        <v>#REF!</v>
      </c>
      <c r="AA397" s="36" t="e">
        <f t="shared" si="353"/>
        <v>#REF!</v>
      </c>
      <c r="AC397" s="16" t="e">
        <f t="shared" si="354"/>
        <v>#REF!</v>
      </c>
      <c r="AD397" s="3" t="e">
        <f t="shared" si="355"/>
        <v>#REF!</v>
      </c>
      <c r="AE397" s="97" t="e">
        <f t="shared" si="355"/>
        <v>#REF!</v>
      </c>
      <c r="AF397" s="97" t="e">
        <f t="shared" si="356"/>
        <v>#REF!</v>
      </c>
      <c r="AG397" s="3" t="e">
        <f t="shared" si="357"/>
        <v>#REF!</v>
      </c>
      <c r="AH397" s="16" t="e">
        <f t="shared" si="358"/>
        <v>#REF!</v>
      </c>
      <c r="AI397" s="16">
        <f t="shared" si="359"/>
        <v>650</v>
      </c>
      <c r="AK397" s="3">
        <f t="shared" si="360"/>
        <v>455</v>
      </c>
      <c r="AL397" s="19">
        <f t="shared" si="361"/>
        <v>454.99999999999994</v>
      </c>
      <c r="AM397" s="46" t="s">
        <v>855</v>
      </c>
    </row>
    <row r="398" spans="1:39" ht="13.5" hidden="1" outlineLevel="1" x14ac:dyDescent="0.15">
      <c r="A398" s="26" t="s">
        <v>281</v>
      </c>
      <c r="B398" s="20" t="s">
        <v>285</v>
      </c>
      <c r="C398" s="16">
        <v>1000</v>
      </c>
      <c r="D398" s="63">
        <v>30</v>
      </c>
      <c r="E398" s="3">
        <v>20</v>
      </c>
      <c r="F398" s="103" t="s">
        <v>345</v>
      </c>
      <c r="G398" s="104" t="s">
        <v>760</v>
      </c>
      <c r="H398" s="104" t="s">
        <v>671</v>
      </c>
      <c r="I398" s="21">
        <f t="shared" si="343"/>
        <v>17940</v>
      </c>
      <c r="J398" s="3">
        <v>21000</v>
      </c>
      <c r="K398" s="15">
        <v>0.15</v>
      </c>
      <c r="L398" s="15">
        <v>0.05</v>
      </c>
      <c r="M398" s="58"/>
      <c r="N398" s="58">
        <v>0.03</v>
      </c>
      <c r="O398" s="92">
        <f t="shared" si="344"/>
        <v>35.117056856187297</v>
      </c>
      <c r="P398" s="92" t="e">
        <f t="shared" si="345"/>
        <v>#REF!</v>
      </c>
      <c r="Q398" s="92" t="e">
        <f t="shared" si="346"/>
        <v>#REF!</v>
      </c>
      <c r="R398" s="92">
        <f t="shared" si="347"/>
        <v>0</v>
      </c>
      <c r="S398" s="92" t="e">
        <f t="shared" si="348"/>
        <v>#REF!</v>
      </c>
      <c r="T398" s="3" t="e">
        <f>#REF!</f>
        <v>#REF!</v>
      </c>
      <c r="U398" s="3" t="e">
        <f>#REF!*D398</f>
        <v>#REF!</v>
      </c>
      <c r="V398" s="3">
        <f t="shared" si="349"/>
        <v>60</v>
      </c>
      <c r="W398" s="37" t="e">
        <f t="shared" si="350"/>
        <v>#REF!</v>
      </c>
      <c r="X398" s="60" t="e">
        <f>#REF!</f>
        <v>#REF!</v>
      </c>
      <c r="Y398" s="37" t="e">
        <f t="shared" si="351"/>
        <v>#REF!</v>
      </c>
      <c r="Z398" s="16" t="e">
        <f t="shared" si="352"/>
        <v>#REF!</v>
      </c>
      <c r="AA398" s="36" t="e">
        <f t="shared" si="353"/>
        <v>#REF!</v>
      </c>
      <c r="AC398" s="16" t="e">
        <f t="shared" si="354"/>
        <v>#REF!</v>
      </c>
      <c r="AD398" s="3" t="e">
        <f t="shared" si="355"/>
        <v>#REF!</v>
      </c>
      <c r="AE398" s="97" t="e">
        <f t="shared" si="355"/>
        <v>#REF!</v>
      </c>
      <c r="AF398" s="97" t="e">
        <f t="shared" si="356"/>
        <v>#REF!</v>
      </c>
      <c r="AG398" s="3" t="e">
        <f t="shared" si="357"/>
        <v>#REF!</v>
      </c>
      <c r="AH398" s="16" t="e">
        <f t="shared" si="358"/>
        <v>#REF!</v>
      </c>
      <c r="AI398" s="16">
        <f t="shared" si="359"/>
        <v>1000</v>
      </c>
      <c r="AK398" s="3">
        <f t="shared" si="360"/>
        <v>700</v>
      </c>
      <c r="AL398" s="19">
        <f t="shared" si="361"/>
        <v>700</v>
      </c>
    </row>
    <row r="399" spans="1:39" ht="13.5" hidden="1" outlineLevel="1" x14ac:dyDescent="0.15">
      <c r="A399" s="26">
        <v>12063</v>
      </c>
      <c r="B399" s="20" t="s">
        <v>275</v>
      </c>
      <c r="C399" s="16">
        <v>330</v>
      </c>
      <c r="D399" s="3">
        <v>15</v>
      </c>
      <c r="E399" s="3">
        <v>10</v>
      </c>
      <c r="F399" s="103" t="s">
        <v>274</v>
      </c>
      <c r="G399" s="104">
        <v>211</v>
      </c>
      <c r="H399" s="104" t="s">
        <v>179</v>
      </c>
      <c r="I399" s="21">
        <f t="shared" si="343"/>
        <v>17940</v>
      </c>
      <c r="J399" s="3">
        <v>28500</v>
      </c>
      <c r="K399" s="15">
        <v>0.15</v>
      </c>
      <c r="L399" s="15"/>
      <c r="M399" s="58"/>
      <c r="N399" s="58">
        <v>0.03</v>
      </c>
      <c r="O399" s="92">
        <f t="shared" si="344"/>
        <v>23.829431438127092</v>
      </c>
      <c r="P399" s="92" t="e">
        <f t="shared" si="345"/>
        <v>#REF!</v>
      </c>
      <c r="Q399" s="92" t="e">
        <f t="shared" si="346"/>
        <v>#REF!</v>
      </c>
      <c r="R399" s="92">
        <f t="shared" si="347"/>
        <v>0</v>
      </c>
      <c r="S399" s="92" t="e">
        <f t="shared" si="348"/>
        <v>#REF!</v>
      </c>
      <c r="T399" s="3" t="e">
        <f>#REF!</f>
        <v>#REF!</v>
      </c>
      <c r="U399" s="3" t="e">
        <f>#REF!*D399</f>
        <v>#REF!</v>
      </c>
      <c r="V399" s="3">
        <f t="shared" si="349"/>
        <v>19.8</v>
      </c>
      <c r="W399" s="37" t="e">
        <f t="shared" si="350"/>
        <v>#REF!</v>
      </c>
      <c r="X399" s="60" t="e">
        <f>#REF!</f>
        <v>#REF!</v>
      </c>
      <c r="Y399" s="37" t="e">
        <f t="shared" si="351"/>
        <v>#REF!</v>
      </c>
      <c r="Z399" s="16" t="e">
        <f t="shared" si="352"/>
        <v>#REF!</v>
      </c>
      <c r="AA399" s="36" t="e">
        <f t="shared" si="353"/>
        <v>#REF!</v>
      </c>
      <c r="AC399" s="16" t="e">
        <f t="shared" si="354"/>
        <v>#REF!</v>
      </c>
      <c r="AD399" s="3" t="e">
        <f t="shared" si="355"/>
        <v>#REF!</v>
      </c>
      <c r="AE399" s="97" t="e">
        <f t="shared" si="355"/>
        <v>#REF!</v>
      </c>
      <c r="AF399" s="97" t="e">
        <f t="shared" si="356"/>
        <v>#REF!</v>
      </c>
      <c r="AG399" s="3" t="e">
        <f t="shared" si="357"/>
        <v>#REF!</v>
      </c>
      <c r="AH399" s="16" t="e">
        <f t="shared" si="358"/>
        <v>#REF!</v>
      </c>
      <c r="AI399" s="16">
        <f t="shared" si="359"/>
        <v>330</v>
      </c>
      <c r="AK399" s="3">
        <f t="shared" si="360"/>
        <v>235</v>
      </c>
      <c r="AL399" s="19">
        <f t="shared" si="361"/>
        <v>230.99999999999997</v>
      </c>
      <c r="AM399" s="46" t="s">
        <v>855</v>
      </c>
    </row>
    <row r="400" spans="1:39" ht="25.5" hidden="1" outlineLevel="1" x14ac:dyDescent="0.15">
      <c r="A400" s="26">
        <v>12083</v>
      </c>
      <c r="B400" s="20" t="s">
        <v>440</v>
      </c>
      <c r="C400" s="16">
        <v>440</v>
      </c>
      <c r="D400" s="3">
        <v>25</v>
      </c>
      <c r="E400" s="3">
        <v>20</v>
      </c>
      <c r="F400" s="103" t="s">
        <v>274</v>
      </c>
      <c r="G400" s="104">
        <v>211</v>
      </c>
      <c r="H400" s="104" t="s">
        <v>179</v>
      </c>
      <c r="I400" s="21">
        <f t="shared" si="343"/>
        <v>17940</v>
      </c>
      <c r="J400" s="3">
        <v>28500</v>
      </c>
      <c r="K400" s="15">
        <v>0.15</v>
      </c>
      <c r="L400" s="15"/>
      <c r="M400" s="58"/>
      <c r="N400" s="58">
        <v>0.03</v>
      </c>
      <c r="O400" s="92">
        <f t="shared" si="344"/>
        <v>39.715719063545151</v>
      </c>
      <c r="P400" s="92" t="e">
        <f t="shared" si="345"/>
        <v>#REF!</v>
      </c>
      <c r="Q400" s="92" t="e">
        <f t="shared" si="346"/>
        <v>#REF!</v>
      </c>
      <c r="R400" s="92">
        <f t="shared" si="347"/>
        <v>0</v>
      </c>
      <c r="S400" s="92" t="e">
        <f t="shared" si="348"/>
        <v>#REF!</v>
      </c>
      <c r="T400" s="3" t="e">
        <f>#REF!</f>
        <v>#REF!</v>
      </c>
      <c r="U400" s="3" t="e">
        <f>#REF!*D400</f>
        <v>#REF!</v>
      </c>
      <c r="V400" s="3">
        <f t="shared" si="349"/>
        <v>26.4</v>
      </c>
      <c r="W400" s="37" t="e">
        <f t="shared" si="350"/>
        <v>#REF!</v>
      </c>
      <c r="X400" s="60" t="e">
        <f>#REF!</f>
        <v>#REF!</v>
      </c>
      <c r="Y400" s="37" t="e">
        <f t="shared" si="351"/>
        <v>#REF!</v>
      </c>
      <c r="Z400" s="16" t="e">
        <f t="shared" si="352"/>
        <v>#REF!</v>
      </c>
      <c r="AA400" s="36" t="e">
        <f t="shared" si="353"/>
        <v>#REF!</v>
      </c>
      <c r="AC400" s="16" t="e">
        <f t="shared" si="354"/>
        <v>#REF!</v>
      </c>
      <c r="AD400" s="3" t="e">
        <f t="shared" si="355"/>
        <v>#REF!</v>
      </c>
      <c r="AE400" s="97" t="e">
        <f t="shared" si="355"/>
        <v>#REF!</v>
      </c>
      <c r="AF400" s="97" t="e">
        <f t="shared" si="356"/>
        <v>#REF!</v>
      </c>
      <c r="AG400" s="3" t="e">
        <f t="shared" si="357"/>
        <v>#REF!</v>
      </c>
      <c r="AH400" s="16" t="e">
        <f t="shared" si="358"/>
        <v>#REF!</v>
      </c>
      <c r="AI400" s="16">
        <f t="shared" si="359"/>
        <v>440</v>
      </c>
      <c r="AK400" s="3">
        <f t="shared" si="360"/>
        <v>310</v>
      </c>
      <c r="AL400" s="19">
        <f t="shared" si="361"/>
        <v>308</v>
      </c>
      <c r="AM400" s="46" t="s">
        <v>855</v>
      </c>
    </row>
    <row r="401" spans="1:39" ht="13.5" hidden="1" outlineLevel="1" x14ac:dyDescent="0.15">
      <c r="A401" s="26">
        <v>12068</v>
      </c>
      <c r="B401" s="20" t="s">
        <v>276</v>
      </c>
      <c r="C401" s="16">
        <v>660</v>
      </c>
      <c r="D401" s="3">
        <v>25</v>
      </c>
      <c r="E401" s="3">
        <v>20</v>
      </c>
      <c r="F401" s="103" t="s">
        <v>274</v>
      </c>
      <c r="G401" s="104">
        <v>211</v>
      </c>
      <c r="H401" s="104" t="s">
        <v>179</v>
      </c>
      <c r="I401" s="21">
        <f t="shared" si="343"/>
        <v>17940</v>
      </c>
      <c r="J401" s="3">
        <v>28500</v>
      </c>
      <c r="K401" s="15">
        <v>0.15</v>
      </c>
      <c r="L401" s="15"/>
      <c r="M401" s="58"/>
      <c r="N401" s="58">
        <v>0.03</v>
      </c>
      <c r="O401" s="92">
        <f t="shared" si="344"/>
        <v>39.715719063545151</v>
      </c>
      <c r="P401" s="92" t="e">
        <f t="shared" si="345"/>
        <v>#REF!</v>
      </c>
      <c r="Q401" s="92" t="e">
        <f t="shared" si="346"/>
        <v>#REF!</v>
      </c>
      <c r="R401" s="92">
        <f t="shared" si="347"/>
        <v>0</v>
      </c>
      <c r="S401" s="92" t="e">
        <f t="shared" si="348"/>
        <v>#REF!</v>
      </c>
      <c r="T401" s="3" t="e">
        <f>#REF!</f>
        <v>#REF!</v>
      </c>
      <c r="U401" s="3" t="e">
        <f>#REF!*D401</f>
        <v>#REF!</v>
      </c>
      <c r="V401" s="3">
        <f t="shared" si="349"/>
        <v>39.6</v>
      </c>
      <c r="W401" s="37" t="e">
        <f t="shared" si="350"/>
        <v>#REF!</v>
      </c>
      <c r="X401" s="60" t="e">
        <f>#REF!</f>
        <v>#REF!</v>
      </c>
      <c r="Y401" s="37" t="e">
        <f t="shared" si="351"/>
        <v>#REF!</v>
      </c>
      <c r="Z401" s="16" t="e">
        <f t="shared" si="352"/>
        <v>#REF!</v>
      </c>
      <c r="AA401" s="36" t="e">
        <f t="shared" si="353"/>
        <v>#REF!</v>
      </c>
      <c r="AC401" s="16" t="e">
        <f t="shared" si="354"/>
        <v>#REF!</v>
      </c>
      <c r="AD401" s="3" t="e">
        <f t="shared" si="355"/>
        <v>#REF!</v>
      </c>
      <c r="AE401" s="97" t="e">
        <f t="shared" si="355"/>
        <v>#REF!</v>
      </c>
      <c r="AF401" s="97" t="e">
        <f t="shared" si="356"/>
        <v>#REF!</v>
      </c>
      <c r="AG401" s="3" t="e">
        <f t="shared" si="357"/>
        <v>#REF!</v>
      </c>
      <c r="AH401" s="16" t="e">
        <f t="shared" si="358"/>
        <v>#REF!</v>
      </c>
      <c r="AI401" s="16">
        <f t="shared" si="359"/>
        <v>660</v>
      </c>
      <c r="AK401" s="3">
        <f t="shared" si="360"/>
        <v>465</v>
      </c>
      <c r="AL401" s="19">
        <f t="shared" si="361"/>
        <v>461.99999999999994</v>
      </c>
      <c r="AM401" s="46" t="s">
        <v>855</v>
      </c>
    </row>
    <row r="402" spans="1:39" ht="13.5" hidden="1" outlineLevel="1" x14ac:dyDescent="0.15">
      <c r="A402" s="26">
        <v>12073</v>
      </c>
      <c r="B402" s="20" t="s">
        <v>277</v>
      </c>
      <c r="C402" s="16">
        <v>340</v>
      </c>
      <c r="D402" s="3">
        <v>20</v>
      </c>
      <c r="E402" s="3">
        <v>15</v>
      </c>
      <c r="F402" s="103" t="s">
        <v>274</v>
      </c>
      <c r="G402" s="104">
        <v>211</v>
      </c>
      <c r="H402" s="104" t="s">
        <v>179</v>
      </c>
      <c r="I402" s="21">
        <f t="shared" si="343"/>
        <v>17940</v>
      </c>
      <c r="J402" s="3">
        <v>28500</v>
      </c>
      <c r="K402" s="15">
        <v>0.15</v>
      </c>
      <c r="L402" s="15"/>
      <c r="M402" s="58"/>
      <c r="N402" s="58">
        <v>0.03</v>
      </c>
      <c r="O402" s="92">
        <f t="shared" si="344"/>
        <v>31.77257525083612</v>
      </c>
      <c r="P402" s="92" t="e">
        <f t="shared" si="345"/>
        <v>#REF!</v>
      </c>
      <c r="Q402" s="92" t="e">
        <f t="shared" si="346"/>
        <v>#REF!</v>
      </c>
      <c r="R402" s="92">
        <f t="shared" si="347"/>
        <v>0</v>
      </c>
      <c r="S402" s="92" t="e">
        <f t="shared" si="348"/>
        <v>#REF!</v>
      </c>
      <c r="T402" s="3" t="e">
        <f>#REF!</f>
        <v>#REF!</v>
      </c>
      <c r="U402" s="3" t="e">
        <f>#REF!*D402</f>
        <v>#REF!</v>
      </c>
      <c r="V402" s="3">
        <f t="shared" si="349"/>
        <v>20.399999999999999</v>
      </c>
      <c r="W402" s="37" t="e">
        <f t="shared" si="350"/>
        <v>#REF!</v>
      </c>
      <c r="X402" s="60" t="e">
        <f>#REF!</f>
        <v>#REF!</v>
      </c>
      <c r="Y402" s="37" t="e">
        <f t="shared" si="351"/>
        <v>#REF!</v>
      </c>
      <c r="Z402" s="16" t="e">
        <f t="shared" si="352"/>
        <v>#REF!</v>
      </c>
      <c r="AA402" s="36" t="e">
        <f t="shared" si="353"/>
        <v>#REF!</v>
      </c>
      <c r="AC402" s="16" t="e">
        <f t="shared" si="354"/>
        <v>#REF!</v>
      </c>
      <c r="AD402" s="3" t="e">
        <f t="shared" si="355"/>
        <v>#REF!</v>
      </c>
      <c r="AE402" s="97" t="e">
        <f t="shared" si="355"/>
        <v>#REF!</v>
      </c>
      <c r="AF402" s="97" t="e">
        <f t="shared" si="356"/>
        <v>#REF!</v>
      </c>
      <c r="AG402" s="3" t="e">
        <f t="shared" si="357"/>
        <v>#REF!</v>
      </c>
      <c r="AH402" s="16" t="e">
        <f t="shared" si="358"/>
        <v>#REF!</v>
      </c>
      <c r="AI402" s="16">
        <f t="shared" si="359"/>
        <v>340</v>
      </c>
      <c r="AK402" s="3">
        <f t="shared" si="360"/>
        <v>240</v>
      </c>
      <c r="AL402" s="19">
        <f t="shared" si="361"/>
        <v>237.99999999999997</v>
      </c>
      <c r="AM402" s="46" t="s">
        <v>855</v>
      </c>
    </row>
    <row r="403" spans="1:39" ht="13.5" hidden="1" outlineLevel="1" x14ac:dyDescent="0.15">
      <c r="A403" s="26">
        <v>12074</v>
      </c>
      <c r="B403" s="20" t="s">
        <v>368</v>
      </c>
      <c r="C403" s="16">
        <v>400</v>
      </c>
      <c r="D403" s="3">
        <v>30</v>
      </c>
      <c r="E403" s="3">
        <v>20</v>
      </c>
      <c r="F403" s="103"/>
      <c r="G403" s="104" t="s">
        <v>344</v>
      </c>
      <c r="H403" s="104" t="s">
        <v>344</v>
      </c>
      <c r="I403" s="21">
        <f t="shared" si="343"/>
        <v>17940</v>
      </c>
      <c r="J403" s="3">
        <v>0</v>
      </c>
      <c r="K403" s="15">
        <v>0.15</v>
      </c>
      <c r="L403" s="15"/>
      <c r="M403" s="58"/>
      <c r="N403" s="58">
        <v>0.03</v>
      </c>
      <c r="O403" s="92">
        <f t="shared" si="344"/>
        <v>0</v>
      </c>
      <c r="P403" s="92" t="e">
        <f t="shared" si="345"/>
        <v>#REF!</v>
      </c>
      <c r="Q403" s="92" t="e">
        <f t="shared" si="346"/>
        <v>#REF!</v>
      </c>
      <c r="R403" s="92">
        <f t="shared" si="347"/>
        <v>0</v>
      </c>
      <c r="S403" s="92" t="e">
        <f t="shared" si="348"/>
        <v>#REF!</v>
      </c>
      <c r="T403" s="3">
        <f>149*1.15</f>
        <v>171.35</v>
      </c>
      <c r="U403" s="3" t="e">
        <f>#REF!*D403</f>
        <v>#REF!</v>
      </c>
      <c r="V403" s="3">
        <f t="shared" si="349"/>
        <v>24</v>
      </c>
      <c r="W403" s="37" t="e">
        <f t="shared" si="350"/>
        <v>#REF!</v>
      </c>
      <c r="X403" s="60" t="e">
        <f>#REF!</f>
        <v>#REF!</v>
      </c>
      <c r="Y403" s="37" t="e">
        <f t="shared" ref="Y403" si="362">21000/I403*D403*X403</f>
        <v>#REF!</v>
      </c>
      <c r="Z403" s="16" t="e">
        <f t="shared" si="352"/>
        <v>#REF!</v>
      </c>
      <c r="AA403" s="36" t="e">
        <f t="shared" si="353"/>
        <v>#REF!</v>
      </c>
      <c r="AC403" s="16" t="e">
        <f t="shared" si="354"/>
        <v>#REF!</v>
      </c>
      <c r="AD403" s="3">
        <f t="shared" si="355"/>
        <v>171.35</v>
      </c>
      <c r="AE403" s="97" t="e">
        <f t="shared" si="355"/>
        <v>#REF!</v>
      </c>
      <c r="AF403" s="97" t="e">
        <f t="shared" si="356"/>
        <v>#REF!</v>
      </c>
      <c r="AG403" s="3" t="e">
        <f t="shared" si="357"/>
        <v>#REF!</v>
      </c>
      <c r="AH403" s="16" t="e">
        <f t="shared" si="358"/>
        <v>#REF!</v>
      </c>
      <c r="AI403" s="16">
        <f t="shared" si="359"/>
        <v>400</v>
      </c>
      <c r="AK403" s="3" t="s">
        <v>40</v>
      </c>
      <c r="AL403" s="19"/>
    </row>
    <row r="404" spans="1:39" ht="13.5" hidden="1" outlineLevel="1" x14ac:dyDescent="0.15">
      <c r="A404" s="26">
        <v>12075</v>
      </c>
      <c r="B404" s="20" t="s">
        <v>382</v>
      </c>
      <c r="C404" s="16">
        <v>1000</v>
      </c>
      <c r="D404" s="3">
        <v>20</v>
      </c>
      <c r="E404" s="3">
        <v>10</v>
      </c>
      <c r="F404" s="103" t="s">
        <v>270</v>
      </c>
      <c r="G404" s="104">
        <v>105</v>
      </c>
      <c r="H404" s="104" t="s">
        <v>671</v>
      </c>
      <c r="I404" s="21">
        <f t="shared" si="343"/>
        <v>17940</v>
      </c>
      <c r="J404" s="3">
        <v>21000</v>
      </c>
      <c r="K404" s="15">
        <v>0.15</v>
      </c>
      <c r="L404" s="15">
        <v>0.05</v>
      </c>
      <c r="M404" s="58"/>
      <c r="N404" s="58">
        <v>0.03</v>
      </c>
      <c r="O404" s="92">
        <f t="shared" si="344"/>
        <v>23.411371237458198</v>
      </c>
      <c r="P404" s="92" t="e">
        <f t="shared" si="345"/>
        <v>#REF!</v>
      </c>
      <c r="Q404" s="92" t="e">
        <f t="shared" si="346"/>
        <v>#REF!</v>
      </c>
      <c r="R404" s="92">
        <f t="shared" si="347"/>
        <v>0</v>
      </c>
      <c r="S404" s="92" t="e">
        <f t="shared" si="348"/>
        <v>#REF!</v>
      </c>
      <c r="T404" s="3" t="e">
        <f>#REF!</f>
        <v>#REF!</v>
      </c>
      <c r="U404" s="3" t="e">
        <f>#REF!*D404</f>
        <v>#REF!</v>
      </c>
      <c r="V404" s="3">
        <f t="shared" si="349"/>
        <v>60</v>
      </c>
      <c r="W404" s="37" t="e">
        <f t="shared" si="350"/>
        <v>#REF!</v>
      </c>
      <c r="X404" s="60" t="e">
        <f>#REF!</f>
        <v>#REF!</v>
      </c>
      <c r="Y404" s="37" t="e">
        <f t="shared" si="351"/>
        <v>#REF!</v>
      </c>
      <c r="Z404" s="16" t="e">
        <f t="shared" si="352"/>
        <v>#REF!</v>
      </c>
      <c r="AA404" s="36" t="e">
        <f t="shared" si="353"/>
        <v>#REF!</v>
      </c>
      <c r="AC404" s="16" t="e">
        <f t="shared" si="354"/>
        <v>#REF!</v>
      </c>
      <c r="AD404" s="3" t="e">
        <f t="shared" si="355"/>
        <v>#REF!</v>
      </c>
      <c r="AE404" s="97" t="e">
        <f t="shared" si="355"/>
        <v>#REF!</v>
      </c>
      <c r="AF404" s="97" t="e">
        <f t="shared" si="356"/>
        <v>#REF!</v>
      </c>
      <c r="AG404" s="3" t="e">
        <f t="shared" si="357"/>
        <v>#REF!</v>
      </c>
      <c r="AH404" s="16" t="e">
        <f t="shared" si="358"/>
        <v>#REF!</v>
      </c>
      <c r="AI404" s="16">
        <f t="shared" si="359"/>
        <v>1000</v>
      </c>
      <c r="AK404" s="3">
        <f t="shared" ref="AK404:AK417" si="363">CEILING(AL404,5)</f>
        <v>700</v>
      </c>
      <c r="AL404" s="19">
        <f t="shared" ref="AL404:AL419" si="364">C404*0.7</f>
        <v>700</v>
      </c>
    </row>
    <row r="405" spans="1:39" ht="13.5" hidden="1" outlineLevel="1" x14ac:dyDescent="0.15">
      <c r="A405" s="26">
        <v>12076</v>
      </c>
      <c r="B405" s="20" t="s">
        <v>381</v>
      </c>
      <c r="C405" s="16">
        <v>1500</v>
      </c>
      <c r="D405" s="3">
        <v>25</v>
      </c>
      <c r="E405" s="3">
        <v>15</v>
      </c>
      <c r="F405" s="103" t="s">
        <v>270</v>
      </c>
      <c r="G405" s="104">
        <v>105</v>
      </c>
      <c r="H405" s="104" t="s">
        <v>671</v>
      </c>
      <c r="I405" s="21">
        <f t="shared" si="343"/>
        <v>17940</v>
      </c>
      <c r="J405" s="3">
        <v>21000</v>
      </c>
      <c r="K405" s="15">
        <v>0.15</v>
      </c>
      <c r="L405" s="15">
        <v>0.05</v>
      </c>
      <c r="M405" s="58"/>
      <c r="N405" s="58">
        <v>0.03</v>
      </c>
      <c r="O405" s="92">
        <f t="shared" si="344"/>
        <v>29.264214046822744</v>
      </c>
      <c r="P405" s="92" t="e">
        <f t="shared" si="345"/>
        <v>#REF!</v>
      </c>
      <c r="Q405" s="92" t="e">
        <f t="shared" si="346"/>
        <v>#REF!</v>
      </c>
      <c r="R405" s="92">
        <f t="shared" si="347"/>
        <v>0</v>
      </c>
      <c r="S405" s="92" t="e">
        <f t="shared" si="348"/>
        <v>#REF!</v>
      </c>
      <c r="T405" s="3" t="e">
        <f>#REF!</f>
        <v>#REF!</v>
      </c>
      <c r="U405" s="3" t="e">
        <f>#REF!*D405</f>
        <v>#REF!</v>
      </c>
      <c r="V405" s="3">
        <f t="shared" si="349"/>
        <v>90</v>
      </c>
      <c r="W405" s="37" t="e">
        <f t="shared" si="350"/>
        <v>#REF!</v>
      </c>
      <c r="X405" s="60" t="e">
        <f>#REF!</f>
        <v>#REF!</v>
      </c>
      <c r="Y405" s="37" t="e">
        <f t="shared" si="351"/>
        <v>#REF!</v>
      </c>
      <c r="Z405" s="16" t="e">
        <f t="shared" si="352"/>
        <v>#REF!</v>
      </c>
      <c r="AA405" s="36" t="e">
        <f t="shared" si="353"/>
        <v>#REF!</v>
      </c>
      <c r="AC405" s="16" t="e">
        <f t="shared" si="354"/>
        <v>#REF!</v>
      </c>
      <c r="AD405" s="3" t="e">
        <f t="shared" si="355"/>
        <v>#REF!</v>
      </c>
      <c r="AE405" s="97" t="e">
        <f t="shared" si="355"/>
        <v>#REF!</v>
      </c>
      <c r="AF405" s="97" t="e">
        <f t="shared" si="356"/>
        <v>#REF!</v>
      </c>
      <c r="AG405" s="3" t="e">
        <f t="shared" si="357"/>
        <v>#REF!</v>
      </c>
      <c r="AH405" s="16" t="e">
        <f t="shared" si="358"/>
        <v>#REF!</v>
      </c>
      <c r="AI405" s="16">
        <f t="shared" si="359"/>
        <v>1500</v>
      </c>
      <c r="AK405" s="3">
        <f t="shared" si="363"/>
        <v>1050</v>
      </c>
      <c r="AL405" s="19">
        <f t="shared" si="364"/>
        <v>1050</v>
      </c>
    </row>
    <row r="406" spans="1:39" ht="13.5" hidden="1" outlineLevel="1" x14ac:dyDescent="0.15">
      <c r="A406" s="26">
        <v>12077</v>
      </c>
      <c r="B406" s="20" t="s">
        <v>408</v>
      </c>
      <c r="C406" s="16">
        <v>370</v>
      </c>
      <c r="D406" s="3">
        <v>25</v>
      </c>
      <c r="E406" s="3">
        <v>20</v>
      </c>
      <c r="F406" s="103" t="s">
        <v>149</v>
      </c>
      <c r="G406" s="104">
        <v>211</v>
      </c>
      <c r="H406" s="104" t="s">
        <v>179</v>
      </c>
      <c r="I406" s="21">
        <f t="shared" si="343"/>
        <v>17940</v>
      </c>
      <c r="J406" s="3">
        <v>28500</v>
      </c>
      <c r="K406" s="15">
        <v>0.15</v>
      </c>
      <c r="L406" s="15"/>
      <c r="M406" s="58"/>
      <c r="N406" s="58">
        <v>0.03</v>
      </c>
      <c r="O406" s="92">
        <f t="shared" si="344"/>
        <v>39.715719063545151</v>
      </c>
      <c r="P406" s="92" t="e">
        <f t="shared" si="345"/>
        <v>#REF!</v>
      </c>
      <c r="Q406" s="92" t="e">
        <f t="shared" si="346"/>
        <v>#REF!</v>
      </c>
      <c r="R406" s="92">
        <f t="shared" si="347"/>
        <v>0</v>
      </c>
      <c r="S406" s="92" t="e">
        <f t="shared" si="348"/>
        <v>#REF!</v>
      </c>
      <c r="T406" s="3" t="e">
        <f>#REF!</f>
        <v>#REF!</v>
      </c>
      <c r="U406" s="3" t="e">
        <f>#REF!*D406</f>
        <v>#REF!</v>
      </c>
      <c r="V406" s="3">
        <f t="shared" si="349"/>
        <v>22.2</v>
      </c>
      <c r="W406" s="37" t="e">
        <f t="shared" si="350"/>
        <v>#REF!</v>
      </c>
      <c r="X406" s="60" t="e">
        <f>#REF!</f>
        <v>#REF!</v>
      </c>
      <c r="Y406" s="37" t="e">
        <f t="shared" si="351"/>
        <v>#REF!</v>
      </c>
      <c r="Z406" s="16" t="e">
        <f t="shared" si="352"/>
        <v>#REF!</v>
      </c>
      <c r="AA406" s="36" t="e">
        <f t="shared" si="353"/>
        <v>#REF!</v>
      </c>
      <c r="AC406" s="16" t="e">
        <f t="shared" si="354"/>
        <v>#REF!</v>
      </c>
      <c r="AD406" s="3" t="e">
        <f t="shared" si="355"/>
        <v>#REF!</v>
      </c>
      <c r="AE406" s="97" t="e">
        <f t="shared" si="355"/>
        <v>#REF!</v>
      </c>
      <c r="AF406" s="97" t="e">
        <f t="shared" si="356"/>
        <v>#REF!</v>
      </c>
      <c r="AG406" s="3" t="e">
        <f t="shared" si="357"/>
        <v>#REF!</v>
      </c>
      <c r="AH406" s="16" t="e">
        <f t="shared" si="358"/>
        <v>#REF!</v>
      </c>
      <c r="AI406" s="16">
        <f t="shared" si="359"/>
        <v>370</v>
      </c>
      <c r="AK406" s="3">
        <f t="shared" si="363"/>
        <v>260</v>
      </c>
      <c r="AL406" s="19">
        <f t="shared" si="364"/>
        <v>259</v>
      </c>
      <c r="AM406" s="46" t="s">
        <v>855</v>
      </c>
    </row>
    <row r="407" spans="1:39" ht="13.5" hidden="1" outlineLevel="1" x14ac:dyDescent="0.15">
      <c r="A407" s="26">
        <v>12078</v>
      </c>
      <c r="B407" s="20" t="s">
        <v>409</v>
      </c>
      <c r="C407" s="16">
        <v>270</v>
      </c>
      <c r="D407" s="3">
        <v>25</v>
      </c>
      <c r="E407" s="3">
        <v>20</v>
      </c>
      <c r="F407" s="103" t="s">
        <v>149</v>
      </c>
      <c r="G407" s="104">
        <v>211</v>
      </c>
      <c r="H407" s="104" t="s">
        <v>179</v>
      </c>
      <c r="I407" s="21">
        <f t="shared" si="343"/>
        <v>17940</v>
      </c>
      <c r="J407" s="3">
        <v>28500</v>
      </c>
      <c r="K407" s="15">
        <v>0.15</v>
      </c>
      <c r="L407" s="15"/>
      <c r="M407" s="58"/>
      <c r="N407" s="58">
        <v>0.03</v>
      </c>
      <c r="O407" s="92">
        <f t="shared" si="344"/>
        <v>39.715719063545151</v>
      </c>
      <c r="P407" s="92" t="e">
        <f t="shared" si="345"/>
        <v>#REF!</v>
      </c>
      <c r="Q407" s="92" t="e">
        <f t="shared" si="346"/>
        <v>#REF!</v>
      </c>
      <c r="R407" s="92">
        <f t="shared" si="347"/>
        <v>0</v>
      </c>
      <c r="S407" s="92" t="e">
        <f t="shared" si="348"/>
        <v>#REF!</v>
      </c>
      <c r="T407" s="3" t="e">
        <f>#REF!</f>
        <v>#REF!</v>
      </c>
      <c r="U407" s="3" t="e">
        <f>#REF!*D407</f>
        <v>#REF!</v>
      </c>
      <c r="V407" s="3">
        <f t="shared" si="349"/>
        <v>16.2</v>
      </c>
      <c r="W407" s="37" t="e">
        <f t="shared" si="350"/>
        <v>#REF!</v>
      </c>
      <c r="X407" s="60" t="e">
        <f>#REF!</f>
        <v>#REF!</v>
      </c>
      <c r="Y407" s="37" t="e">
        <f t="shared" si="351"/>
        <v>#REF!</v>
      </c>
      <c r="Z407" s="16" t="e">
        <f t="shared" si="352"/>
        <v>#REF!</v>
      </c>
      <c r="AA407" s="36" t="e">
        <f t="shared" si="353"/>
        <v>#REF!</v>
      </c>
      <c r="AC407" s="16" t="e">
        <f t="shared" si="354"/>
        <v>#REF!</v>
      </c>
      <c r="AD407" s="3" t="e">
        <f t="shared" si="355"/>
        <v>#REF!</v>
      </c>
      <c r="AE407" s="97" t="e">
        <f t="shared" si="355"/>
        <v>#REF!</v>
      </c>
      <c r="AF407" s="97" t="e">
        <f t="shared" si="356"/>
        <v>#REF!</v>
      </c>
      <c r="AG407" s="3" t="e">
        <f t="shared" si="357"/>
        <v>#REF!</v>
      </c>
      <c r="AH407" s="16" t="e">
        <f t="shared" si="358"/>
        <v>#REF!</v>
      </c>
      <c r="AI407" s="16">
        <f t="shared" si="359"/>
        <v>270</v>
      </c>
      <c r="AK407" s="3">
        <f t="shared" si="363"/>
        <v>190</v>
      </c>
      <c r="AL407" s="19">
        <f t="shared" si="364"/>
        <v>189</v>
      </c>
      <c r="AM407" s="46" t="s">
        <v>855</v>
      </c>
    </row>
    <row r="408" spans="1:39" ht="25.5" hidden="1" outlineLevel="1" x14ac:dyDescent="0.15">
      <c r="A408" s="26">
        <v>12079</v>
      </c>
      <c r="B408" s="20" t="s">
        <v>486</v>
      </c>
      <c r="C408" s="16">
        <v>250</v>
      </c>
      <c r="D408" s="3">
        <v>25</v>
      </c>
      <c r="E408" s="3">
        <v>20</v>
      </c>
      <c r="F408" s="103" t="s">
        <v>149</v>
      </c>
      <c r="G408" s="104">
        <v>211</v>
      </c>
      <c r="H408" s="104" t="s">
        <v>179</v>
      </c>
      <c r="I408" s="21">
        <f t="shared" si="343"/>
        <v>17940</v>
      </c>
      <c r="J408" s="3">
        <v>28500</v>
      </c>
      <c r="K408" s="15">
        <v>0.15</v>
      </c>
      <c r="L408" s="15"/>
      <c r="M408" s="58"/>
      <c r="N408" s="58">
        <v>0.03</v>
      </c>
      <c r="O408" s="92">
        <f t="shared" si="344"/>
        <v>39.715719063545151</v>
      </c>
      <c r="P408" s="92" t="e">
        <f t="shared" si="345"/>
        <v>#REF!</v>
      </c>
      <c r="Q408" s="92" t="e">
        <f t="shared" si="346"/>
        <v>#REF!</v>
      </c>
      <c r="R408" s="92">
        <f t="shared" si="347"/>
        <v>0</v>
      </c>
      <c r="S408" s="92" t="e">
        <f t="shared" si="348"/>
        <v>#REF!</v>
      </c>
      <c r="T408" s="3" t="e">
        <f>#REF!</f>
        <v>#REF!</v>
      </c>
      <c r="U408" s="3" t="e">
        <f>#REF!*D408</f>
        <v>#REF!</v>
      </c>
      <c r="V408" s="3">
        <f t="shared" si="349"/>
        <v>15</v>
      </c>
      <c r="W408" s="37" t="e">
        <f t="shared" si="350"/>
        <v>#REF!</v>
      </c>
      <c r="X408" s="60" t="e">
        <f>#REF!</f>
        <v>#REF!</v>
      </c>
      <c r="Y408" s="37" t="e">
        <f t="shared" si="351"/>
        <v>#REF!</v>
      </c>
      <c r="Z408" s="16" t="e">
        <f t="shared" si="352"/>
        <v>#REF!</v>
      </c>
      <c r="AA408" s="36" t="e">
        <f t="shared" si="353"/>
        <v>#REF!</v>
      </c>
      <c r="AC408" s="16" t="e">
        <f t="shared" si="354"/>
        <v>#REF!</v>
      </c>
      <c r="AD408" s="3" t="e">
        <f t="shared" si="355"/>
        <v>#REF!</v>
      </c>
      <c r="AE408" s="97" t="e">
        <f t="shared" si="355"/>
        <v>#REF!</v>
      </c>
      <c r="AF408" s="97" t="e">
        <f t="shared" si="356"/>
        <v>#REF!</v>
      </c>
      <c r="AG408" s="3" t="e">
        <f t="shared" si="357"/>
        <v>#REF!</v>
      </c>
      <c r="AH408" s="16" t="e">
        <f t="shared" si="358"/>
        <v>#REF!</v>
      </c>
      <c r="AI408" s="16">
        <f t="shared" si="359"/>
        <v>250</v>
      </c>
      <c r="AK408" s="3">
        <f t="shared" si="363"/>
        <v>175</v>
      </c>
      <c r="AL408" s="19">
        <f t="shared" si="364"/>
        <v>175</v>
      </c>
      <c r="AM408" s="46" t="s">
        <v>855</v>
      </c>
    </row>
    <row r="409" spans="1:39" ht="13.5" hidden="1" outlineLevel="1" x14ac:dyDescent="0.15">
      <c r="A409" s="26">
        <v>12080</v>
      </c>
      <c r="B409" s="20" t="s">
        <v>403</v>
      </c>
      <c r="C409" s="16">
        <v>270</v>
      </c>
      <c r="D409" s="3">
        <v>15</v>
      </c>
      <c r="E409" s="3">
        <v>20</v>
      </c>
      <c r="F409" s="103" t="s">
        <v>148</v>
      </c>
      <c r="G409" s="104">
        <v>211</v>
      </c>
      <c r="H409" s="104" t="s">
        <v>179</v>
      </c>
      <c r="I409" s="21">
        <f t="shared" si="343"/>
        <v>17940</v>
      </c>
      <c r="J409" s="3">
        <v>28500</v>
      </c>
      <c r="K409" s="15">
        <v>0.15</v>
      </c>
      <c r="L409" s="15"/>
      <c r="M409" s="58"/>
      <c r="N409" s="58">
        <v>0.03</v>
      </c>
      <c r="O409" s="92">
        <f t="shared" si="344"/>
        <v>23.829431438127092</v>
      </c>
      <c r="P409" s="92" t="e">
        <f t="shared" si="345"/>
        <v>#REF!</v>
      </c>
      <c r="Q409" s="92" t="e">
        <f t="shared" si="346"/>
        <v>#REF!</v>
      </c>
      <c r="R409" s="92">
        <f t="shared" si="347"/>
        <v>0</v>
      </c>
      <c r="S409" s="92" t="e">
        <f t="shared" si="348"/>
        <v>#REF!</v>
      </c>
      <c r="T409" s="3" t="e">
        <f>#REF!</f>
        <v>#REF!</v>
      </c>
      <c r="U409" s="3" t="e">
        <f>#REF!*D409</f>
        <v>#REF!</v>
      </c>
      <c r="V409" s="3">
        <f t="shared" si="349"/>
        <v>16.2</v>
      </c>
      <c r="W409" s="37" t="e">
        <f t="shared" si="350"/>
        <v>#REF!</v>
      </c>
      <c r="X409" s="60" t="e">
        <f>#REF!</f>
        <v>#REF!</v>
      </c>
      <c r="Y409" s="37" t="e">
        <f t="shared" si="351"/>
        <v>#REF!</v>
      </c>
      <c r="Z409" s="16" t="e">
        <f t="shared" si="352"/>
        <v>#REF!</v>
      </c>
      <c r="AA409" s="36" t="e">
        <f t="shared" si="353"/>
        <v>#REF!</v>
      </c>
      <c r="AC409" s="16" t="e">
        <f t="shared" si="354"/>
        <v>#REF!</v>
      </c>
      <c r="AD409" s="3" t="e">
        <f t="shared" si="355"/>
        <v>#REF!</v>
      </c>
      <c r="AE409" s="97" t="e">
        <f t="shared" si="355"/>
        <v>#REF!</v>
      </c>
      <c r="AF409" s="97" t="e">
        <f t="shared" si="356"/>
        <v>#REF!</v>
      </c>
      <c r="AG409" s="3" t="e">
        <f t="shared" si="357"/>
        <v>#REF!</v>
      </c>
      <c r="AH409" s="16" t="e">
        <f t="shared" si="358"/>
        <v>#REF!</v>
      </c>
      <c r="AI409" s="16">
        <f t="shared" si="359"/>
        <v>270</v>
      </c>
      <c r="AK409" s="3">
        <f t="shared" si="363"/>
        <v>190</v>
      </c>
      <c r="AL409" s="19">
        <f t="shared" si="364"/>
        <v>189</v>
      </c>
      <c r="AM409" s="46" t="s">
        <v>855</v>
      </c>
    </row>
    <row r="410" spans="1:39" ht="13.5" hidden="1" outlineLevel="1" x14ac:dyDescent="0.15">
      <c r="A410" s="26">
        <v>12081</v>
      </c>
      <c r="B410" s="20" t="s">
        <v>411</v>
      </c>
      <c r="C410" s="16">
        <v>170</v>
      </c>
      <c r="D410" s="3">
        <v>15</v>
      </c>
      <c r="E410" s="3">
        <v>10</v>
      </c>
      <c r="F410" s="103"/>
      <c r="G410" s="104" t="s">
        <v>393</v>
      </c>
      <c r="H410" s="104" t="s">
        <v>179</v>
      </c>
      <c r="I410" s="21">
        <f t="shared" si="343"/>
        <v>17940</v>
      </c>
      <c r="J410" s="3">
        <v>28500</v>
      </c>
      <c r="K410" s="15">
        <v>0.15</v>
      </c>
      <c r="L410" s="15"/>
      <c r="M410" s="58"/>
      <c r="N410" s="58">
        <v>0.03</v>
      </c>
      <c r="O410" s="92">
        <f t="shared" si="344"/>
        <v>23.829431438127092</v>
      </c>
      <c r="P410" s="92" t="e">
        <f t="shared" si="345"/>
        <v>#REF!</v>
      </c>
      <c r="Q410" s="92" t="e">
        <f t="shared" si="346"/>
        <v>#REF!</v>
      </c>
      <c r="R410" s="92">
        <f t="shared" si="347"/>
        <v>0</v>
      </c>
      <c r="S410" s="92" t="e">
        <f t="shared" si="348"/>
        <v>#REF!</v>
      </c>
      <c r="T410" s="3" t="e">
        <f>#REF!</f>
        <v>#REF!</v>
      </c>
      <c r="U410" s="3" t="e">
        <f>#REF!*D410</f>
        <v>#REF!</v>
      </c>
      <c r="V410" s="3">
        <f t="shared" si="349"/>
        <v>10.199999999999999</v>
      </c>
      <c r="W410" s="37" t="e">
        <f t="shared" si="350"/>
        <v>#REF!</v>
      </c>
      <c r="X410" s="60" t="e">
        <f>#REF!</f>
        <v>#REF!</v>
      </c>
      <c r="Y410" s="37" t="e">
        <f t="shared" si="351"/>
        <v>#REF!</v>
      </c>
      <c r="Z410" s="16" t="e">
        <f t="shared" si="352"/>
        <v>#REF!</v>
      </c>
      <c r="AA410" s="36" t="e">
        <f t="shared" si="353"/>
        <v>#REF!</v>
      </c>
      <c r="AC410" s="16" t="e">
        <f t="shared" si="354"/>
        <v>#REF!</v>
      </c>
      <c r="AD410" s="3" t="e">
        <f t="shared" si="355"/>
        <v>#REF!</v>
      </c>
      <c r="AE410" s="97" t="e">
        <f t="shared" si="355"/>
        <v>#REF!</v>
      </c>
      <c r="AF410" s="97" t="e">
        <f t="shared" si="356"/>
        <v>#REF!</v>
      </c>
      <c r="AG410" s="3" t="e">
        <f t="shared" si="357"/>
        <v>#REF!</v>
      </c>
      <c r="AH410" s="16" t="e">
        <f t="shared" si="358"/>
        <v>#REF!</v>
      </c>
      <c r="AI410" s="16">
        <f t="shared" si="359"/>
        <v>170</v>
      </c>
      <c r="AK410" s="3">
        <f t="shared" si="363"/>
        <v>120</v>
      </c>
      <c r="AL410" s="19">
        <f t="shared" si="364"/>
        <v>118.99999999999999</v>
      </c>
      <c r="AM410" s="46" t="s">
        <v>855</v>
      </c>
    </row>
    <row r="411" spans="1:39" ht="13.5" hidden="1" outlineLevel="1" x14ac:dyDescent="0.15">
      <c r="A411" s="26">
        <v>12082</v>
      </c>
      <c r="B411" s="20" t="s">
        <v>410</v>
      </c>
      <c r="C411" s="16">
        <v>200</v>
      </c>
      <c r="D411" s="3">
        <v>15</v>
      </c>
      <c r="E411" s="3">
        <v>10</v>
      </c>
      <c r="F411" s="103"/>
      <c r="G411" s="104" t="s">
        <v>393</v>
      </c>
      <c r="H411" s="104" t="s">
        <v>179</v>
      </c>
      <c r="I411" s="21">
        <f t="shared" si="343"/>
        <v>17940</v>
      </c>
      <c r="J411" s="3">
        <v>28500</v>
      </c>
      <c r="K411" s="15">
        <v>0.15</v>
      </c>
      <c r="L411" s="15"/>
      <c r="M411" s="58"/>
      <c r="N411" s="58">
        <v>0.03</v>
      </c>
      <c r="O411" s="92">
        <f t="shared" si="344"/>
        <v>23.829431438127092</v>
      </c>
      <c r="P411" s="92" t="e">
        <f t="shared" si="345"/>
        <v>#REF!</v>
      </c>
      <c r="Q411" s="92" t="e">
        <f t="shared" si="346"/>
        <v>#REF!</v>
      </c>
      <c r="R411" s="92">
        <f t="shared" si="347"/>
        <v>0</v>
      </c>
      <c r="S411" s="92" t="e">
        <f t="shared" si="348"/>
        <v>#REF!</v>
      </c>
      <c r="T411" s="3" t="e">
        <f>#REF!</f>
        <v>#REF!</v>
      </c>
      <c r="U411" s="3" t="e">
        <f>#REF!*D411</f>
        <v>#REF!</v>
      </c>
      <c r="V411" s="3">
        <f t="shared" si="349"/>
        <v>12</v>
      </c>
      <c r="W411" s="37" t="e">
        <f t="shared" si="350"/>
        <v>#REF!</v>
      </c>
      <c r="X411" s="60" t="e">
        <f>#REF!</f>
        <v>#REF!</v>
      </c>
      <c r="Y411" s="37" t="e">
        <f t="shared" si="351"/>
        <v>#REF!</v>
      </c>
      <c r="Z411" s="16" t="e">
        <f t="shared" si="352"/>
        <v>#REF!</v>
      </c>
      <c r="AA411" s="36" t="e">
        <f t="shared" si="353"/>
        <v>#REF!</v>
      </c>
      <c r="AC411" s="16" t="e">
        <f t="shared" si="354"/>
        <v>#REF!</v>
      </c>
      <c r="AD411" s="3" t="e">
        <f t="shared" si="355"/>
        <v>#REF!</v>
      </c>
      <c r="AE411" s="97" t="e">
        <f t="shared" si="355"/>
        <v>#REF!</v>
      </c>
      <c r="AF411" s="97" t="e">
        <f t="shared" si="356"/>
        <v>#REF!</v>
      </c>
      <c r="AG411" s="3" t="e">
        <f t="shared" si="357"/>
        <v>#REF!</v>
      </c>
      <c r="AH411" s="16" t="e">
        <f t="shared" si="358"/>
        <v>#REF!</v>
      </c>
      <c r="AI411" s="16">
        <f t="shared" si="359"/>
        <v>200</v>
      </c>
      <c r="AK411" s="3">
        <f t="shared" si="363"/>
        <v>140</v>
      </c>
      <c r="AL411" s="19">
        <f t="shared" si="364"/>
        <v>140</v>
      </c>
      <c r="AM411" s="46" t="s">
        <v>855</v>
      </c>
    </row>
    <row r="412" spans="1:39" ht="13.5" hidden="1" outlineLevel="1" collapsed="1" x14ac:dyDescent="0.15">
      <c r="A412" s="26">
        <v>12097</v>
      </c>
      <c r="B412" s="20" t="s">
        <v>392</v>
      </c>
      <c r="C412" s="61">
        <v>200</v>
      </c>
      <c r="D412" s="3">
        <v>20</v>
      </c>
      <c r="E412" s="3">
        <v>10</v>
      </c>
      <c r="F412" s="130" t="s">
        <v>394</v>
      </c>
      <c r="G412" s="104" t="s">
        <v>761</v>
      </c>
      <c r="H412" s="104" t="s">
        <v>179</v>
      </c>
      <c r="I412" s="21">
        <f t="shared" si="343"/>
        <v>17940</v>
      </c>
      <c r="J412" s="3">
        <v>28500</v>
      </c>
      <c r="K412" s="15">
        <v>0.15</v>
      </c>
      <c r="L412" s="15"/>
      <c r="M412" s="58"/>
      <c r="N412" s="58">
        <v>0.03</v>
      </c>
      <c r="O412" s="92">
        <f t="shared" si="344"/>
        <v>31.77257525083612</v>
      </c>
      <c r="P412" s="92" t="e">
        <f t="shared" si="345"/>
        <v>#REF!</v>
      </c>
      <c r="Q412" s="92" t="e">
        <f t="shared" si="346"/>
        <v>#REF!</v>
      </c>
      <c r="R412" s="92">
        <f t="shared" si="347"/>
        <v>0</v>
      </c>
      <c r="S412" s="92" t="e">
        <f t="shared" si="348"/>
        <v>#REF!</v>
      </c>
      <c r="T412" s="3" t="e">
        <f>#REF!</f>
        <v>#REF!</v>
      </c>
      <c r="U412" s="3" t="e">
        <f>#REF!*D412</f>
        <v>#REF!</v>
      </c>
      <c r="V412" s="3">
        <f t="shared" si="349"/>
        <v>12</v>
      </c>
      <c r="W412" s="37" t="e">
        <f t="shared" si="350"/>
        <v>#REF!</v>
      </c>
      <c r="X412" s="60" t="e">
        <f>#REF!</f>
        <v>#REF!</v>
      </c>
      <c r="Y412" s="37" t="e">
        <f t="shared" si="351"/>
        <v>#REF!</v>
      </c>
      <c r="Z412" s="16" t="e">
        <f t="shared" si="352"/>
        <v>#REF!</v>
      </c>
      <c r="AA412" s="36" t="e">
        <f t="shared" si="353"/>
        <v>#REF!</v>
      </c>
      <c r="AC412" s="16" t="e">
        <f t="shared" si="354"/>
        <v>#REF!</v>
      </c>
      <c r="AD412" s="3" t="e">
        <f t="shared" si="355"/>
        <v>#REF!</v>
      </c>
      <c r="AE412" s="97" t="e">
        <f t="shared" si="355"/>
        <v>#REF!</v>
      </c>
      <c r="AF412" s="97" t="e">
        <f t="shared" si="356"/>
        <v>#REF!</v>
      </c>
      <c r="AG412" s="3" t="e">
        <f t="shared" si="357"/>
        <v>#REF!</v>
      </c>
      <c r="AH412" s="16" t="e">
        <f t="shared" si="358"/>
        <v>#REF!</v>
      </c>
      <c r="AI412" s="16">
        <f t="shared" si="359"/>
        <v>200</v>
      </c>
      <c r="AK412" s="3">
        <f t="shared" si="363"/>
        <v>140</v>
      </c>
      <c r="AL412" s="19">
        <f t="shared" si="364"/>
        <v>140</v>
      </c>
      <c r="AM412" s="46" t="s">
        <v>855</v>
      </c>
    </row>
    <row r="413" spans="1:39" ht="13.5" hidden="1" outlineLevel="1" x14ac:dyDescent="0.15">
      <c r="A413" s="26">
        <v>12098</v>
      </c>
      <c r="B413" s="20" t="s">
        <v>514</v>
      </c>
      <c r="C413" s="61">
        <v>55</v>
      </c>
      <c r="D413" s="3">
        <v>4</v>
      </c>
      <c r="E413" s="3">
        <v>1</v>
      </c>
      <c r="F413" s="130" t="s">
        <v>479</v>
      </c>
      <c r="G413" s="104" t="s">
        <v>762</v>
      </c>
      <c r="H413" s="104" t="s">
        <v>664</v>
      </c>
      <c r="I413" s="21">
        <f t="shared" si="343"/>
        <v>17940</v>
      </c>
      <c r="J413" s="3">
        <v>18000</v>
      </c>
      <c r="K413" s="15">
        <v>0.15</v>
      </c>
      <c r="L413" s="15">
        <v>0.2</v>
      </c>
      <c r="M413" s="58"/>
      <c r="N413" s="58">
        <v>0.03</v>
      </c>
      <c r="O413" s="92">
        <f t="shared" si="344"/>
        <v>4.0133779264214047</v>
      </c>
      <c r="P413" s="92" t="e">
        <f t="shared" si="345"/>
        <v>#REF!</v>
      </c>
      <c r="Q413" s="92" t="e">
        <f t="shared" si="346"/>
        <v>#REF!</v>
      </c>
      <c r="R413" s="92">
        <f t="shared" si="347"/>
        <v>0</v>
      </c>
      <c r="S413" s="92" t="e">
        <f t="shared" si="348"/>
        <v>#REF!</v>
      </c>
      <c r="T413" s="3" t="e">
        <f>#REF!</f>
        <v>#REF!</v>
      </c>
      <c r="U413" s="3" t="e">
        <f>#REF!*D413</f>
        <v>#REF!</v>
      </c>
      <c r="V413" s="3">
        <f t="shared" si="349"/>
        <v>3.3</v>
      </c>
      <c r="W413" s="37" t="e">
        <f t="shared" si="350"/>
        <v>#REF!</v>
      </c>
      <c r="X413" s="60" t="e">
        <f>#REF!</f>
        <v>#REF!</v>
      </c>
      <c r="Y413" s="37" t="e">
        <f t="shared" si="351"/>
        <v>#REF!</v>
      </c>
      <c r="Z413" s="16" t="e">
        <f t="shared" si="352"/>
        <v>#REF!</v>
      </c>
      <c r="AA413" s="36" t="e">
        <f t="shared" si="353"/>
        <v>#REF!</v>
      </c>
      <c r="AC413" s="16" t="e">
        <f t="shared" si="354"/>
        <v>#REF!</v>
      </c>
      <c r="AD413" s="3" t="e">
        <f t="shared" si="355"/>
        <v>#REF!</v>
      </c>
      <c r="AE413" s="97" t="e">
        <f t="shared" si="355"/>
        <v>#REF!</v>
      </c>
      <c r="AF413" s="97" t="e">
        <f t="shared" si="356"/>
        <v>#REF!</v>
      </c>
      <c r="AG413" s="3" t="e">
        <f t="shared" si="357"/>
        <v>#REF!</v>
      </c>
      <c r="AH413" s="16" t="e">
        <f t="shared" si="358"/>
        <v>#REF!</v>
      </c>
      <c r="AI413" s="16">
        <f t="shared" si="359"/>
        <v>55</v>
      </c>
      <c r="AK413" s="3">
        <f t="shared" si="363"/>
        <v>40</v>
      </c>
      <c r="AL413" s="19">
        <f t="shared" si="364"/>
        <v>38.5</v>
      </c>
    </row>
    <row r="414" spans="1:39" ht="13.5" hidden="1" outlineLevel="1" x14ac:dyDescent="0.15">
      <c r="A414" s="26">
        <v>12099</v>
      </c>
      <c r="B414" s="20" t="s">
        <v>484</v>
      </c>
      <c r="C414" s="61">
        <v>1000</v>
      </c>
      <c r="D414" s="3">
        <v>40</v>
      </c>
      <c r="E414" s="3">
        <v>30</v>
      </c>
      <c r="F414" s="130" t="s">
        <v>771</v>
      </c>
      <c r="G414" s="104" t="s">
        <v>365</v>
      </c>
      <c r="H414" s="104" t="s">
        <v>772</v>
      </c>
      <c r="I414" s="21">
        <f t="shared" si="343"/>
        <v>17940</v>
      </c>
      <c r="J414" s="3"/>
      <c r="K414" s="15">
        <v>0.15</v>
      </c>
      <c r="L414" s="15">
        <v>0.3</v>
      </c>
      <c r="M414" s="58"/>
      <c r="N414" s="58">
        <v>0.03</v>
      </c>
      <c r="O414" s="92">
        <f t="shared" si="344"/>
        <v>0</v>
      </c>
      <c r="P414" s="92" t="e">
        <f t="shared" si="345"/>
        <v>#REF!</v>
      </c>
      <c r="Q414" s="92" t="e">
        <f t="shared" si="346"/>
        <v>#REF!</v>
      </c>
      <c r="R414" s="92">
        <f t="shared" si="347"/>
        <v>0</v>
      </c>
      <c r="S414" s="92" t="e">
        <f t="shared" si="348"/>
        <v>#REF!</v>
      </c>
      <c r="T414" s="3" t="e">
        <f>#REF!</f>
        <v>#REF!</v>
      </c>
      <c r="U414" s="3" t="e">
        <f>#REF!*D414</f>
        <v>#REF!</v>
      </c>
      <c r="V414" s="3">
        <f t="shared" si="349"/>
        <v>60</v>
      </c>
      <c r="W414" s="37" t="e">
        <f t="shared" si="350"/>
        <v>#REF!</v>
      </c>
      <c r="X414" s="60" t="e">
        <f>#REF!</f>
        <v>#REF!</v>
      </c>
      <c r="Y414" s="37" t="e">
        <f>21000/I414*D414*X414</f>
        <v>#REF!</v>
      </c>
      <c r="Z414" s="16" t="e">
        <f t="shared" si="352"/>
        <v>#REF!</v>
      </c>
      <c r="AA414" s="36" t="e">
        <f t="shared" si="353"/>
        <v>#REF!</v>
      </c>
      <c r="AC414" s="16" t="e">
        <f t="shared" si="354"/>
        <v>#REF!</v>
      </c>
      <c r="AD414" s="3" t="e">
        <f t="shared" si="355"/>
        <v>#REF!</v>
      </c>
      <c r="AE414" s="97" t="e">
        <f t="shared" si="355"/>
        <v>#REF!</v>
      </c>
      <c r="AF414" s="97" t="e">
        <f t="shared" si="356"/>
        <v>#REF!</v>
      </c>
      <c r="AG414" s="3" t="e">
        <f t="shared" si="357"/>
        <v>#REF!</v>
      </c>
      <c r="AH414" s="16" t="e">
        <f t="shared" si="358"/>
        <v>#REF!</v>
      </c>
      <c r="AI414" s="16">
        <f t="shared" si="359"/>
        <v>1000</v>
      </c>
      <c r="AK414" s="3">
        <f t="shared" si="363"/>
        <v>700</v>
      </c>
      <c r="AL414" s="19">
        <f t="shared" si="364"/>
        <v>700</v>
      </c>
    </row>
    <row r="415" spans="1:39" ht="13.5" hidden="1" outlineLevel="1" x14ac:dyDescent="0.15">
      <c r="A415" s="26">
        <v>12100</v>
      </c>
      <c r="B415" s="20" t="s">
        <v>594</v>
      </c>
      <c r="C415" s="61">
        <v>1500</v>
      </c>
      <c r="D415" s="3">
        <v>20</v>
      </c>
      <c r="E415" s="3"/>
      <c r="F415" s="103" t="s">
        <v>593</v>
      </c>
      <c r="G415" s="104" t="s">
        <v>763</v>
      </c>
      <c r="H415" s="104" t="s">
        <v>669</v>
      </c>
      <c r="I415" s="21">
        <f t="shared" si="343"/>
        <v>17940</v>
      </c>
      <c r="J415" s="3">
        <v>18000</v>
      </c>
      <c r="K415" s="15">
        <v>0.15</v>
      </c>
      <c r="L415" s="15">
        <v>0.2</v>
      </c>
      <c r="M415" s="58"/>
      <c r="N415" s="58">
        <v>0.03</v>
      </c>
      <c r="O415" s="92">
        <f t="shared" si="344"/>
        <v>20.066889632107024</v>
      </c>
      <c r="P415" s="92" t="e">
        <f t="shared" si="345"/>
        <v>#REF!</v>
      </c>
      <c r="Q415" s="92" t="e">
        <f t="shared" si="346"/>
        <v>#REF!</v>
      </c>
      <c r="R415" s="92">
        <f t="shared" si="347"/>
        <v>0</v>
      </c>
      <c r="S415" s="92" t="e">
        <f t="shared" si="348"/>
        <v>#REF!</v>
      </c>
      <c r="T415" s="3" t="e">
        <f>#REF!</f>
        <v>#REF!</v>
      </c>
      <c r="U415" s="3" t="e">
        <f>#REF!*D415</f>
        <v>#REF!</v>
      </c>
      <c r="V415" s="3">
        <f t="shared" si="349"/>
        <v>90</v>
      </c>
      <c r="W415" s="37" t="e">
        <f t="shared" si="350"/>
        <v>#REF!</v>
      </c>
      <c r="X415" s="60" t="e">
        <f>#REF!</f>
        <v>#REF!</v>
      </c>
      <c r="Y415" s="37" t="e">
        <f t="shared" si="351"/>
        <v>#REF!</v>
      </c>
      <c r="Z415" s="16" t="e">
        <f t="shared" si="352"/>
        <v>#REF!</v>
      </c>
      <c r="AA415" s="36" t="e">
        <f t="shared" si="353"/>
        <v>#REF!</v>
      </c>
      <c r="AC415" s="16" t="e">
        <f t="shared" si="354"/>
        <v>#REF!</v>
      </c>
      <c r="AD415" s="3" t="e">
        <f t="shared" si="355"/>
        <v>#REF!</v>
      </c>
      <c r="AE415" s="97" t="e">
        <f t="shared" si="355"/>
        <v>#REF!</v>
      </c>
      <c r="AF415" s="97" t="e">
        <f t="shared" si="356"/>
        <v>#REF!</v>
      </c>
      <c r="AG415" s="3" t="e">
        <f t="shared" si="357"/>
        <v>#REF!</v>
      </c>
      <c r="AH415" s="16" t="e">
        <f t="shared" si="358"/>
        <v>#REF!</v>
      </c>
      <c r="AI415" s="16">
        <f t="shared" si="359"/>
        <v>1500</v>
      </c>
      <c r="AK415" s="3">
        <f t="shared" si="363"/>
        <v>1050</v>
      </c>
      <c r="AL415" s="19">
        <f t="shared" si="364"/>
        <v>1050</v>
      </c>
    </row>
    <row r="416" spans="1:39" ht="13.5" hidden="1" outlineLevel="1" x14ac:dyDescent="0.15">
      <c r="A416" s="26">
        <v>12101</v>
      </c>
      <c r="B416" s="20" t="s">
        <v>640</v>
      </c>
      <c r="C416" s="16">
        <v>1500</v>
      </c>
      <c r="D416" s="3">
        <v>25</v>
      </c>
      <c r="E416" s="3">
        <v>15</v>
      </c>
      <c r="F416" s="103" t="s">
        <v>270</v>
      </c>
      <c r="G416" s="104">
        <v>105</v>
      </c>
      <c r="H416" s="104" t="s">
        <v>641</v>
      </c>
      <c r="I416" s="21">
        <f t="shared" si="343"/>
        <v>17940</v>
      </c>
      <c r="J416" s="3">
        <v>0</v>
      </c>
      <c r="K416" s="15">
        <v>0.15</v>
      </c>
      <c r="L416" s="15">
        <v>0.4</v>
      </c>
      <c r="M416" s="58"/>
      <c r="N416" s="58">
        <v>0.03</v>
      </c>
      <c r="O416" s="92">
        <f t="shared" si="344"/>
        <v>0</v>
      </c>
      <c r="P416" s="92" t="e">
        <f t="shared" si="345"/>
        <v>#REF!</v>
      </c>
      <c r="Q416" s="92" t="e">
        <f t="shared" si="346"/>
        <v>#REF!</v>
      </c>
      <c r="R416" s="92">
        <f t="shared" si="347"/>
        <v>0</v>
      </c>
      <c r="S416" s="92" t="e">
        <f t="shared" si="348"/>
        <v>#REF!</v>
      </c>
      <c r="T416" s="3" t="e">
        <f>#REF!</f>
        <v>#REF!</v>
      </c>
      <c r="U416" s="3" t="e">
        <f>#REF!*D416</f>
        <v>#REF!</v>
      </c>
      <c r="V416" s="3">
        <f t="shared" si="349"/>
        <v>90</v>
      </c>
      <c r="W416" s="37" t="e">
        <f t="shared" si="350"/>
        <v>#REF!</v>
      </c>
      <c r="X416" s="60" t="e">
        <f>#REF!</f>
        <v>#REF!</v>
      </c>
      <c r="Y416" s="37" t="e">
        <f>21000/I416*D416*X416</f>
        <v>#REF!</v>
      </c>
      <c r="Z416" s="16" t="e">
        <f t="shared" si="352"/>
        <v>#REF!</v>
      </c>
      <c r="AA416" s="36" t="e">
        <f t="shared" si="353"/>
        <v>#REF!</v>
      </c>
      <c r="AC416" s="16" t="e">
        <f t="shared" si="354"/>
        <v>#REF!</v>
      </c>
      <c r="AD416" s="3" t="e">
        <f t="shared" si="355"/>
        <v>#REF!</v>
      </c>
      <c r="AE416" s="97" t="e">
        <f t="shared" si="355"/>
        <v>#REF!</v>
      </c>
      <c r="AF416" s="97" t="e">
        <f t="shared" si="356"/>
        <v>#REF!</v>
      </c>
      <c r="AG416" s="3" t="e">
        <f t="shared" si="357"/>
        <v>#REF!</v>
      </c>
      <c r="AH416" s="16" t="e">
        <f t="shared" si="358"/>
        <v>#REF!</v>
      </c>
      <c r="AI416" s="16">
        <f t="shared" si="359"/>
        <v>1500</v>
      </c>
      <c r="AK416" s="3">
        <f t="shared" si="363"/>
        <v>1050</v>
      </c>
      <c r="AL416" s="19">
        <f t="shared" si="364"/>
        <v>1050</v>
      </c>
    </row>
    <row r="417" spans="1:47" ht="13.5" hidden="1" outlineLevel="1" x14ac:dyDescent="0.15">
      <c r="A417" s="26">
        <v>12102</v>
      </c>
      <c r="B417" s="20" t="s">
        <v>838</v>
      </c>
      <c r="C417" s="16">
        <v>280</v>
      </c>
      <c r="D417" s="3">
        <v>5</v>
      </c>
      <c r="E417" s="3">
        <v>5</v>
      </c>
      <c r="F417" s="103" t="s">
        <v>839</v>
      </c>
      <c r="G417" s="104" t="s">
        <v>761</v>
      </c>
      <c r="H417" s="104" t="s">
        <v>179</v>
      </c>
      <c r="I417" s="21">
        <f t="shared" si="343"/>
        <v>17940</v>
      </c>
      <c r="J417" s="3">
        <v>28500</v>
      </c>
      <c r="K417" s="15">
        <v>0.15</v>
      </c>
      <c r="L417" s="15"/>
      <c r="M417" s="58"/>
      <c r="N417" s="58">
        <v>0.03</v>
      </c>
      <c r="O417" s="92">
        <f t="shared" si="344"/>
        <v>7.9431438127090299</v>
      </c>
      <c r="P417" s="92" t="e">
        <f t="shared" si="345"/>
        <v>#REF!</v>
      </c>
      <c r="Q417" s="92" t="e">
        <f t="shared" si="346"/>
        <v>#REF!</v>
      </c>
      <c r="R417" s="92">
        <f t="shared" si="347"/>
        <v>0</v>
      </c>
      <c r="S417" s="92" t="e">
        <f t="shared" si="348"/>
        <v>#REF!</v>
      </c>
      <c r="T417" s="3" t="e">
        <f>#REF!</f>
        <v>#REF!</v>
      </c>
      <c r="U417" s="3" t="e">
        <f>#REF!*D417</f>
        <v>#REF!</v>
      </c>
      <c r="V417" s="3">
        <f t="shared" si="349"/>
        <v>16.8</v>
      </c>
      <c r="W417" s="37" t="e">
        <f t="shared" si="350"/>
        <v>#REF!</v>
      </c>
      <c r="X417" s="60" t="e">
        <f>#REF!</f>
        <v>#REF!</v>
      </c>
      <c r="Y417" s="37" t="e">
        <f>21000/I417*D417*X417</f>
        <v>#REF!</v>
      </c>
      <c r="Z417" s="16" t="e">
        <f t="shared" si="352"/>
        <v>#REF!</v>
      </c>
      <c r="AA417" s="36" t="e">
        <f t="shared" si="353"/>
        <v>#REF!</v>
      </c>
      <c r="AC417" s="16" t="e">
        <f t="shared" si="354"/>
        <v>#REF!</v>
      </c>
      <c r="AD417" s="3" t="e">
        <f t="shared" ref="AD417:AE419" si="365">T417</f>
        <v>#REF!</v>
      </c>
      <c r="AE417" s="97" t="e">
        <f t="shared" si="365"/>
        <v>#REF!</v>
      </c>
      <c r="AF417" s="97" t="e">
        <f t="shared" si="356"/>
        <v>#REF!</v>
      </c>
      <c r="AG417" s="3" t="e">
        <f t="shared" si="357"/>
        <v>#REF!</v>
      </c>
      <c r="AH417" s="16" t="e">
        <f t="shared" si="358"/>
        <v>#REF!</v>
      </c>
      <c r="AI417" s="16">
        <f t="shared" si="359"/>
        <v>280</v>
      </c>
      <c r="AK417" s="3">
        <f t="shared" si="363"/>
        <v>200</v>
      </c>
      <c r="AL417" s="19">
        <f t="shared" si="364"/>
        <v>196</v>
      </c>
      <c r="AM417" s="46" t="s">
        <v>855</v>
      </c>
      <c r="AN417" s="175"/>
    </row>
    <row r="418" spans="1:47" ht="13.5" hidden="1" outlineLevel="1" x14ac:dyDescent="0.15">
      <c r="A418" s="26">
        <v>12103</v>
      </c>
      <c r="B418" s="20" t="s">
        <v>842</v>
      </c>
      <c r="C418" s="16">
        <v>500</v>
      </c>
      <c r="D418" s="3">
        <v>30</v>
      </c>
      <c r="E418" s="3"/>
      <c r="F418" s="103"/>
      <c r="G418" s="104" t="s">
        <v>654</v>
      </c>
      <c r="H418" s="104" t="s">
        <v>748</v>
      </c>
      <c r="I418" s="21">
        <f t="shared" si="343"/>
        <v>17940</v>
      </c>
      <c r="J418" s="3">
        <v>23150</v>
      </c>
      <c r="K418" s="15">
        <v>0.15</v>
      </c>
      <c r="L418" s="15"/>
      <c r="M418" s="58"/>
      <c r="N418" s="58">
        <v>0.03</v>
      </c>
      <c r="O418" s="92">
        <f t="shared" si="344"/>
        <v>38.712374581939798</v>
      </c>
      <c r="P418" s="92" t="e">
        <f t="shared" si="345"/>
        <v>#REF!</v>
      </c>
      <c r="Q418" s="92" t="e">
        <f t="shared" si="346"/>
        <v>#REF!</v>
      </c>
      <c r="R418" s="92">
        <f t="shared" si="347"/>
        <v>0</v>
      </c>
      <c r="S418" s="92" t="e">
        <f t="shared" si="348"/>
        <v>#REF!</v>
      </c>
      <c r="T418" s="3" t="e">
        <f>#REF!</f>
        <v>#REF!</v>
      </c>
      <c r="U418" s="3">
        <f>[2]Износ!$C$8*D418/26</f>
        <v>21.98017116667106</v>
      </c>
      <c r="V418" s="3">
        <f t="shared" si="349"/>
        <v>30</v>
      </c>
      <c r="W418" s="37" t="e">
        <f t="shared" ref="W418" si="366">SUM(O418:V418)</f>
        <v>#REF!</v>
      </c>
      <c r="X418" s="60" t="e">
        <f>#REF!</f>
        <v>#REF!</v>
      </c>
      <c r="Y418" s="37" t="e">
        <f>21000/I418*D418*X418</f>
        <v>#REF!</v>
      </c>
      <c r="Z418" s="16" t="e">
        <f t="shared" si="352"/>
        <v>#REF!</v>
      </c>
      <c r="AA418" s="36" t="e">
        <f t="shared" si="353"/>
        <v>#REF!</v>
      </c>
      <c r="AC418" s="16" t="e">
        <f t="shared" si="354"/>
        <v>#REF!</v>
      </c>
      <c r="AD418" s="3" t="e">
        <f t="shared" si="365"/>
        <v>#REF!</v>
      </c>
      <c r="AE418" s="97">
        <f t="shared" si="365"/>
        <v>21.98017116667106</v>
      </c>
      <c r="AF418" s="97">
        <f>U418+O418</f>
        <v>60.692545748610854</v>
      </c>
      <c r="AG418" s="3">
        <f t="shared" si="357"/>
        <v>82.67271691528191</v>
      </c>
      <c r="AH418" s="16" t="e">
        <f t="shared" si="358"/>
        <v>#REF!</v>
      </c>
      <c r="AI418" s="16">
        <f t="shared" si="359"/>
        <v>500</v>
      </c>
      <c r="AK418" s="3" t="s">
        <v>40</v>
      </c>
      <c r="AL418" s="19">
        <f t="shared" si="364"/>
        <v>350</v>
      </c>
      <c r="AM418" s="175" t="s">
        <v>841</v>
      </c>
      <c r="AN418" s="175"/>
    </row>
    <row r="419" spans="1:47" ht="13.5" hidden="1" outlineLevel="1" x14ac:dyDescent="0.15">
      <c r="A419" s="26">
        <v>12104</v>
      </c>
      <c r="B419" s="20" t="s">
        <v>869</v>
      </c>
      <c r="C419" s="16">
        <v>1500</v>
      </c>
      <c r="D419" s="3">
        <v>40</v>
      </c>
      <c r="E419" s="3">
        <v>30</v>
      </c>
      <c r="F419" s="103" t="s">
        <v>865</v>
      </c>
      <c r="G419" s="104" t="s">
        <v>866</v>
      </c>
      <c r="H419" s="104" t="s">
        <v>867</v>
      </c>
      <c r="I419" s="21">
        <f t="shared" si="343"/>
        <v>17940</v>
      </c>
      <c r="J419" s="3">
        <v>18000</v>
      </c>
      <c r="K419" s="15">
        <v>0.15</v>
      </c>
      <c r="L419" s="15">
        <v>0.2</v>
      </c>
      <c r="M419" s="58"/>
      <c r="N419" s="58">
        <v>0.03</v>
      </c>
      <c r="O419" s="92">
        <f t="shared" si="344"/>
        <v>40.133779264214049</v>
      </c>
      <c r="P419" s="92" t="e">
        <f t="shared" si="345"/>
        <v>#REF!</v>
      </c>
      <c r="Q419" s="92" t="e">
        <f t="shared" si="346"/>
        <v>#REF!</v>
      </c>
      <c r="R419" s="92">
        <f t="shared" si="347"/>
        <v>0</v>
      </c>
      <c r="S419" s="92" t="e">
        <f t="shared" si="348"/>
        <v>#REF!</v>
      </c>
      <c r="T419" s="3" t="e">
        <f>#REF!</f>
        <v>#REF!</v>
      </c>
      <c r="U419" s="3" t="e">
        <f>#REF!*D419</f>
        <v>#REF!</v>
      </c>
      <c r="V419" s="3">
        <f t="shared" si="349"/>
        <v>90</v>
      </c>
      <c r="W419" s="37" t="e">
        <f t="shared" ref="W419" si="367">SUM(O419:V419)</f>
        <v>#REF!</v>
      </c>
      <c r="X419" s="60" t="e">
        <f>#REF!</f>
        <v>#REF!</v>
      </c>
      <c r="Y419" s="37" t="e">
        <f>21000/I419*D419*X419</f>
        <v>#REF!</v>
      </c>
      <c r="Z419" s="16" t="e">
        <f t="shared" si="352"/>
        <v>#REF!</v>
      </c>
      <c r="AA419" s="36" t="e">
        <f t="shared" si="353"/>
        <v>#REF!</v>
      </c>
      <c r="AC419" s="16" t="e">
        <f t="shared" si="354"/>
        <v>#REF!</v>
      </c>
      <c r="AD419" s="3" t="e">
        <f t="shared" si="365"/>
        <v>#REF!</v>
      </c>
      <c r="AE419" s="97" t="e">
        <f t="shared" si="365"/>
        <v>#REF!</v>
      </c>
      <c r="AF419" s="97" t="e">
        <f>U419+O419</f>
        <v>#REF!</v>
      </c>
      <c r="AG419" s="3" t="e">
        <f t="shared" si="357"/>
        <v>#REF!</v>
      </c>
      <c r="AH419" s="16" t="e">
        <f t="shared" si="358"/>
        <v>#REF!</v>
      </c>
      <c r="AI419" s="16">
        <f t="shared" si="359"/>
        <v>1500</v>
      </c>
      <c r="AK419" s="3">
        <f t="shared" ref="AK419" si="368">CEILING(AL419,5)</f>
        <v>1050</v>
      </c>
      <c r="AL419" s="19">
        <f t="shared" si="364"/>
        <v>1050</v>
      </c>
      <c r="AM419" s="175" t="s">
        <v>864</v>
      </c>
      <c r="AN419" s="175"/>
    </row>
    <row r="420" spans="1:47" s="12" customFormat="1" ht="13.5" hidden="1" x14ac:dyDescent="0.15">
      <c r="A420" s="25">
        <v>13000</v>
      </c>
      <c r="B420" s="56" t="s">
        <v>489</v>
      </c>
      <c r="C420" s="193"/>
      <c r="D420" s="56"/>
      <c r="E420" s="56"/>
      <c r="F420" s="128"/>
      <c r="G420" s="137"/>
      <c r="H420" s="137"/>
      <c r="I420" s="5"/>
      <c r="J420" s="6"/>
      <c r="K420" s="7"/>
      <c r="L420" s="7"/>
      <c r="M420" s="7"/>
      <c r="N420" s="7"/>
      <c r="O420" s="8"/>
      <c r="P420" s="8"/>
      <c r="Q420" s="8"/>
      <c r="R420" s="8"/>
      <c r="S420" s="8"/>
      <c r="T420" s="6"/>
      <c r="U420" s="6"/>
      <c r="V420" s="6"/>
      <c r="W420" s="5"/>
      <c r="X420" s="5"/>
      <c r="Y420" s="5"/>
      <c r="Z420" s="5"/>
      <c r="AA420" s="10"/>
      <c r="AB420" s="11"/>
      <c r="AC420" s="193"/>
      <c r="AD420" s="57"/>
      <c r="AE420" s="96"/>
      <c r="AF420" s="96"/>
      <c r="AG420" s="57"/>
      <c r="AH420" s="193"/>
      <c r="AI420" s="193"/>
      <c r="AK420" s="57"/>
      <c r="AL420" s="19"/>
      <c r="AM420" s="180"/>
      <c r="AN420" s="180"/>
      <c r="AO420" s="182"/>
      <c r="AQ420" s="177"/>
      <c r="AR420" s="185"/>
      <c r="AT420" s="177"/>
      <c r="AU420" s="185"/>
    </row>
    <row r="421" spans="1:47" ht="13.5" hidden="1" outlineLevel="1" x14ac:dyDescent="0.15">
      <c r="A421" s="26">
        <v>13001</v>
      </c>
      <c r="B421" s="20" t="s">
        <v>490</v>
      </c>
      <c r="C421" s="61">
        <v>50</v>
      </c>
      <c r="D421" s="3"/>
      <c r="E421" s="3"/>
      <c r="F421" s="130"/>
      <c r="G421" s="104"/>
      <c r="H421" s="104" t="s">
        <v>769</v>
      </c>
      <c r="I421" s="21">
        <f>((247*12)+(52*7)+(52*5))*60/12</f>
        <v>17940</v>
      </c>
      <c r="J421" s="3">
        <v>21000</v>
      </c>
      <c r="K421" s="15">
        <v>0.15</v>
      </c>
      <c r="L421" s="15"/>
      <c r="M421" s="58"/>
      <c r="N421" s="58">
        <v>0.03</v>
      </c>
      <c r="O421" s="92">
        <f>J421/I421*D421</f>
        <v>0</v>
      </c>
      <c r="P421" s="92" t="e">
        <f t="shared" si="345"/>
        <v>#REF!</v>
      </c>
      <c r="Q421" s="92" t="e">
        <f t="shared" si="346"/>
        <v>#REF!</v>
      </c>
      <c r="R421" s="92">
        <f>(C421*M421)</f>
        <v>0</v>
      </c>
      <c r="S421" s="92" t="e">
        <f>(C421-T421-U421)*N421</f>
        <v>#REF!</v>
      </c>
      <c r="T421" s="3" t="e">
        <f>#REF!</f>
        <v>#REF!</v>
      </c>
      <c r="U421" s="3" t="e">
        <f>#REF!*D421</f>
        <v>#REF!</v>
      </c>
      <c r="V421" s="3">
        <f>C421*0.06</f>
        <v>3</v>
      </c>
      <c r="W421" s="37" t="e">
        <f>SUM(O421:V421)</f>
        <v>#REF!</v>
      </c>
      <c r="X421" s="60" t="e">
        <f>#REF!</f>
        <v>#REF!</v>
      </c>
      <c r="Y421" s="37" t="e">
        <f>21000/I421*D421*X421</f>
        <v>#REF!</v>
      </c>
      <c r="Z421" s="16" t="e">
        <f>W421+Y421</f>
        <v>#REF!</v>
      </c>
      <c r="AA421" s="36" t="e">
        <f>(C421-Z421)/Z421</f>
        <v>#REF!</v>
      </c>
      <c r="AC421" s="16" t="e">
        <f>AD421+AE421+AF421</f>
        <v>#REF!</v>
      </c>
      <c r="AD421" s="3" t="e">
        <f>T421</f>
        <v>#REF!</v>
      </c>
      <c r="AE421" s="97" t="e">
        <f>U421</f>
        <v>#REF!</v>
      </c>
      <c r="AF421" s="97" t="e">
        <f>(C421-Z421)*0.15</f>
        <v>#REF!</v>
      </c>
      <c r="AG421" s="3" t="e">
        <f>AE421+AF421</f>
        <v>#REF!</v>
      </c>
      <c r="AH421" s="16" t="e">
        <f>AI421-AC421</f>
        <v>#REF!</v>
      </c>
      <c r="AI421" s="16">
        <f>C421</f>
        <v>50</v>
      </c>
      <c r="AK421" s="3">
        <f>CEILING(AL421,5)</f>
        <v>35</v>
      </c>
      <c r="AL421" s="19">
        <f>C421*0.7</f>
        <v>35</v>
      </c>
    </row>
    <row r="422" spans="1:47" s="12" customFormat="1" ht="13.5" hidden="1" x14ac:dyDescent="0.15">
      <c r="A422" s="25">
        <v>14000</v>
      </c>
      <c r="B422" s="56" t="s">
        <v>75</v>
      </c>
      <c r="C422" s="193"/>
      <c r="D422" s="56"/>
      <c r="E422" s="56"/>
      <c r="F422" s="128"/>
      <c r="G422" s="137"/>
      <c r="H422" s="137"/>
      <c r="I422" s="5"/>
      <c r="J422" s="6"/>
      <c r="K422" s="7"/>
      <c r="L422" s="7"/>
      <c r="M422" s="7"/>
      <c r="N422" s="7"/>
      <c r="O422" s="8"/>
      <c r="P422" s="8"/>
      <c r="Q422" s="8"/>
      <c r="R422" s="8"/>
      <c r="S422" s="8"/>
      <c r="T422" s="6"/>
      <c r="U422" s="6"/>
      <c r="V422" s="6"/>
      <c r="W422" s="5"/>
      <c r="X422" s="5"/>
      <c r="Y422" s="5"/>
      <c r="Z422" s="5"/>
      <c r="AA422" s="10"/>
      <c r="AB422" s="11"/>
      <c r="AC422" s="193"/>
      <c r="AD422" s="57"/>
      <c r="AE422" s="96"/>
      <c r="AF422" s="96"/>
      <c r="AG422" s="57"/>
      <c r="AH422" s="193"/>
      <c r="AI422" s="193"/>
      <c r="AK422" s="57"/>
      <c r="AL422" s="19"/>
      <c r="AM422" s="180"/>
      <c r="AN422" s="180"/>
      <c r="AO422" s="182"/>
      <c r="AQ422" s="177"/>
      <c r="AR422" s="185"/>
      <c r="AT422" s="177"/>
      <c r="AU422" s="185"/>
    </row>
    <row r="423" spans="1:47" s="12" customFormat="1" ht="13.5" hidden="1" outlineLevel="1" x14ac:dyDescent="0.15">
      <c r="A423" s="25"/>
      <c r="B423" s="56" t="s">
        <v>301</v>
      </c>
      <c r="C423" s="193"/>
      <c r="D423" s="56"/>
      <c r="E423" s="56"/>
      <c r="F423" s="128"/>
      <c r="G423" s="137"/>
      <c r="H423" s="137"/>
      <c r="I423" s="5"/>
      <c r="J423" s="6"/>
      <c r="K423" s="7"/>
      <c r="L423" s="7"/>
      <c r="M423" s="7"/>
      <c r="N423" s="7"/>
      <c r="O423" s="8"/>
      <c r="P423" s="8"/>
      <c r="Q423" s="8"/>
      <c r="R423" s="8"/>
      <c r="S423" s="8"/>
      <c r="T423" s="6"/>
      <c r="U423" s="6"/>
      <c r="V423" s="6"/>
      <c r="W423" s="5"/>
      <c r="X423" s="5"/>
      <c r="Y423" s="5"/>
      <c r="Z423" s="5"/>
      <c r="AA423" s="10"/>
      <c r="AB423" s="11"/>
      <c r="AC423" s="193"/>
      <c r="AD423" s="57"/>
      <c r="AE423" s="96"/>
      <c r="AF423" s="96"/>
      <c r="AG423" s="57"/>
      <c r="AH423" s="193"/>
      <c r="AI423" s="193"/>
      <c r="AK423" s="57"/>
      <c r="AL423" s="19"/>
      <c r="AM423" s="180"/>
      <c r="AN423" s="180"/>
      <c r="AO423" s="182"/>
      <c r="AQ423" s="177"/>
      <c r="AR423" s="185"/>
      <c r="AT423" s="177"/>
      <c r="AU423" s="185"/>
    </row>
    <row r="424" spans="1:47" ht="25.5" hidden="1" outlineLevel="1" x14ac:dyDescent="0.15">
      <c r="A424" s="26">
        <v>14002</v>
      </c>
      <c r="B424" s="20" t="s">
        <v>441</v>
      </c>
      <c r="C424" s="16">
        <v>2400</v>
      </c>
      <c r="D424" s="3">
        <v>35</v>
      </c>
      <c r="E424" s="3">
        <f>D424-10</f>
        <v>25</v>
      </c>
      <c r="F424" s="103" t="s">
        <v>141</v>
      </c>
      <c r="G424" s="104" t="s">
        <v>764</v>
      </c>
      <c r="H424" s="104" t="s">
        <v>504</v>
      </c>
      <c r="I424" s="21">
        <f t="shared" ref="I424:I448" si="369">((247*12)+(52*7)+(52*5))*60/12</f>
        <v>17940</v>
      </c>
      <c r="J424" s="3"/>
      <c r="K424" s="15">
        <v>0.1</v>
      </c>
      <c r="L424" s="15">
        <v>0.35</v>
      </c>
      <c r="M424" s="58"/>
      <c r="N424" s="58">
        <v>0.03</v>
      </c>
      <c r="O424" s="92">
        <f t="shared" ref="O424:O441" si="370">J424/I424*D424</f>
        <v>0</v>
      </c>
      <c r="P424" s="92" t="e">
        <f t="shared" si="345"/>
        <v>#REF!</v>
      </c>
      <c r="Q424" s="92" t="e">
        <f t="shared" si="346"/>
        <v>#REF!</v>
      </c>
      <c r="R424" s="92">
        <f t="shared" ref="R424:R441" si="371">(C424*M424)</f>
        <v>0</v>
      </c>
      <c r="S424" s="92" t="e">
        <f t="shared" ref="S424:S441" si="372">(C424-T424-U424)*N424</f>
        <v>#REF!</v>
      </c>
      <c r="T424" s="3" t="e">
        <f>#REF!</f>
        <v>#REF!</v>
      </c>
      <c r="U424" s="3" t="e">
        <f>#REF!*D424</f>
        <v>#REF!</v>
      </c>
      <c r="V424" s="3">
        <f t="shared" ref="V424:V441" si="373">C424*0.06</f>
        <v>144</v>
      </c>
      <c r="W424" s="37" t="e">
        <f t="shared" ref="W424:W441" si="374">SUM(O424:V424)</f>
        <v>#REF!</v>
      </c>
      <c r="X424" s="60" t="e">
        <f>#REF!</f>
        <v>#REF!</v>
      </c>
      <c r="Y424" s="37" t="e">
        <f t="shared" ref="Y424:Y441" si="375">21000/I424*D424*X424</f>
        <v>#REF!</v>
      </c>
      <c r="Z424" s="16" t="e">
        <f t="shared" ref="Z424:Z441" si="376">W424+Y424</f>
        <v>#REF!</v>
      </c>
      <c r="AA424" s="36" t="e">
        <f t="shared" ref="AA424:AA441" si="377">(C424-Z424)/Z424</f>
        <v>#REF!</v>
      </c>
      <c r="AC424" s="16" t="e">
        <f t="shared" ref="AC424:AC441" si="378">AD424+AE424+AF424</f>
        <v>#REF!</v>
      </c>
      <c r="AD424" s="3" t="e">
        <f t="shared" ref="AD424:AE441" si="379">T424</f>
        <v>#REF!</v>
      </c>
      <c r="AE424" s="97" t="e">
        <f t="shared" si="379"/>
        <v>#REF!</v>
      </c>
      <c r="AF424" s="97" t="e">
        <f t="shared" ref="AF424:AF441" si="380">(C424-Z424)*0.15</f>
        <v>#REF!</v>
      </c>
      <c r="AG424" s="3" t="e">
        <f t="shared" ref="AG424:AG441" si="381">AE424+AF424</f>
        <v>#REF!</v>
      </c>
      <c r="AH424" s="16" t="e">
        <f t="shared" ref="AH424:AH441" si="382">AI424-AC424</f>
        <v>#REF!</v>
      </c>
      <c r="AI424" s="16">
        <f t="shared" ref="AI424:AI441" si="383">C424</f>
        <v>2400</v>
      </c>
      <c r="AK424" s="3">
        <f t="shared" ref="AK424:AK441" si="384">CEILING(AL424,5)</f>
        <v>1680</v>
      </c>
      <c r="AL424" s="19">
        <f t="shared" ref="AL424:AL441" si="385">C424*0.7</f>
        <v>1680</v>
      </c>
    </row>
    <row r="425" spans="1:47" ht="25.5" hidden="1" outlineLevel="1" x14ac:dyDescent="0.15">
      <c r="A425" s="26">
        <v>14003</v>
      </c>
      <c r="B425" s="20" t="s">
        <v>302</v>
      </c>
      <c r="C425" s="16">
        <v>1500</v>
      </c>
      <c r="D425" s="3">
        <v>30</v>
      </c>
      <c r="E425" s="3">
        <f>D425-10</f>
        <v>20</v>
      </c>
      <c r="F425" s="103" t="s">
        <v>141</v>
      </c>
      <c r="G425" s="104" t="s">
        <v>764</v>
      </c>
      <c r="H425" s="104" t="s">
        <v>504</v>
      </c>
      <c r="I425" s="21">
        <f t="shared" si="369"/>
        <v>17940</v>
      </c>
      <c r="J425" s="15"/>
      <c r="K425" s="15">
        <v>0.1</v>
      </c>
      <c r="L425" s="15">
        <v>0.35</v>
      </c>
      <c r="M425" s="58"/>
      <c r="N425" s="58">
        <v>0.03</v>
      </c>
      <c r="O425" s="92">
        <f t="shared" si="370"/>
        <v>0</v>
      </c>
      <c r="P425" s="92" t="e">
        <f t="shared" si="345"/>
        <v>#REF!</v>
      </c>
      <c r="Q425" s="92" t="e">
        <f t="shared" si="346"/>
        <v>#REF!</v>
      </c>
      <c r="R425" s="92">
        <f t="shared" si="371"/>
        <v>0</v>
      </c>
      <c r="S425" s="92" t="e">
        <f t="shared" si="372"/>
        <v>#REF!</v>
      </c>
      <c r="T425" s="3" t="e">
        <f>#REF!</f>
        <v>#REF!</v>
      </c>
      <c r="U425" s="3" t="e">
        <f>#REF!*D425</f>
        <v>#REF!</v>
      </c>
      <c r="V425" s="3">
        <f t="shared" si="373"/>
        <v>90</v>
      </c>
      <c r="W425" s="37" t="e">
        <f t="shared" si="374"/>
        <v>#REF!</v>
      </c>
      <c r="X425" s="60" t="e">
        <f>#REF!</f>
        <v>#REF!</v>
      </c>
      <c r="Y425" s="37" t="e">
        <f t="shared" si="375"/>
        <v>#REF!</v>
      </c>
      <c r="Z425" s="16" t="e">
        <f t="shared" si="376"/>
        <v>#REF!</v>
      </c>
      <c r="AA425" s="36" t="e">
        <f t="shared" si="377"/>
        <v>#REF!</v>
      </c>
      <c r="AC425" s="16" t="e">
        <f t="shared" si="378"/>
        <v>#REF!</v>
      </c>
      <c r="AD425" s="3" t="e">
        <f t="shared" si="379"/>
        <v>#REF!</v>
      </c>
      <c r="AE425" s="97" t="e">
        <f t="shared" si="379"/>
        <v>#REF!</v>
      </c>
      <c r="AF425" s="97" t="e">
        <f t="shared" si="380"/>
        <v>#REF!</v>
      </c>
      <c r="AG425" s="3" t="e">
        <f t="shared" si="381"/>
        <v>#REF!</v>
      </c>
      <c r="AH425" s="16" t="e">
        <f t="shared" si="382"/>
        <v>#REF!</v>
      </c>
      <c r="AI425" s="16">
        <f t="shared" si="383"/>
        <v>1500</v>
      </c>
      <c r="AK425" s="3">
        <f t="shared" si="384"/>
        <v>1050</v>
      </c>
      <c r="AL425" s="19">
        <f t="shared" si="385"/>
        <v>1050</v>
      </c>
    </row>
    <row r="426" spans="1:47" ht="13.5" hidden="1" outlineLevel="1" x14ac:dyDescent="0.15">
      <c r="A426" s="26">
        <v>14004</v>
      </c>
      <c r="B426" s="20" t="s">
        <v>303</v>
      </c>
      <c r="C426" s="16">
        <v>750</v>
      </c>
      <c r="D426" s="3">
        <v>30</v>
      </c>
      <c r="E426" s="3">
        <f>D426-10</f>
        <v>20</v>
      </c>
      <c r="F426" s="103" t="s">
        <v>141</v>
      </c>
      <c r="G426" s="104" t="s">
        <v>764</v>
      </c>
      <c r="H426" s="104" t="s">
        <v>504</v>
      </c>
      <c r="I426" s="21">
        <f t="shared" si="369"/>
        <v>17940</v>
      </c>
      <c r="J426" s="15"/>
      <c r="K426" s="15">
        <v>0.1</v>
      </c>
      <c r="L426" s="15">
        <v>0.35</v>
      </c>
      <c r="M426" s="58"/>
      <c r="N426" s="58">
        <v>0.03</v>
      </c>
      <c r="O426" s="92">
        <f t="shared" si="370"/>
        <v>0</v>
      </c>
      <c r="P426" s="92" t="e">
        <f t="shared" si="345"/>
        <v>#REF!</v>
      </c>
      <c r="Q426" s="92" t="e">
        <f t="shared" si="346"/>
        <v>#REF!</v>
      </c>
      <c r="R426" s="92">
        <f t="shared" si="371"/>
        <v>0</v>
      </c>
      <c r="S426" s="92" t="e">
        <f t="shared" si="372"/>
        <v>#REF!</v>
      </c>
      <c r="T426" s="3" t="e">
        <f>#REF!</f>
        <v>#REF!</v>
      </c>
      <c r="U426" s="3" t="e">
        <f>#REF!*D426</f>
        <v>#REF!</v>
      </c>
      <c r="V426" s="3">
        <f t="shared" si="373"/>
        <v>45</v>
      </c>
      <c r="W426" s="37" t="e">
        <f t="shared" si="374"/>
        <v>#REF!</v>
      </c>
      <c r="X426" s="60" t="e">
        <f>#REF!</f>
        <v>#REF!</v>
      </c>
      <c r="Y426" s="37" t="e">
        <f t="shared" si="375"/>
        <v>#REF!</v>
      </c>
      <c r="Z426" s="16" t="e">
        <f t="shared" si="376"/>
        <v>#REF!</v>
      </c>
      <c r="AA426" s="36" t="e">
        <f t="shared" si="377"/>
        <v>#REF!</v>
      </c>
      <c r="AC426" s="16" t="e">
        <f t="shared" si="378"/>
        <v>#REF!</v>
      </c>
      <c r="AD426" s="3" t="e">
        <f t="shared" si="379"/>
        <v>#REF!</v>
      </c>
      <c r="AE426" s="97" t="e">
        <f t="shared" si="379"/>
        <v>#REF!</v>
      </c>
      <c r="AF426" s="97" t="e">
        <f t="shared" si="380"/>
        <v>#REF!</v>
      </c>
      <c r="AG426" s="3" t="e">
        <f t="shared" si="381"/>
        <v>#REF!</v>
      </c>
      <c r="AH426" s="16" t="e">
        <f t="shared" si="382"/>
        <v>#REF!</v>
      </c>
      <c r="AI426" s="16">
        <f t="shared" si="383"/>
        <v>750</v>
      </c>
      <c r="AK426" s="3">
        <f t="shared" si="384"/>
        <v>525</v>
      </c>
      <c r="AL426" s="19">
        <f t="shared" si="385"/>
        <v>525</v>
      </c>
    </row>
    <row r="427" spans="1:47" ht="13.5" hidden="1" outlineLevel="1" x14ac:dyDescent="0.15">
      <c r="A427" s="26">
        <v>14005</v>
      </c>
      <c r="B427" s="20" t="s">
        <v>80</v>
      </c>
      <c r="C427" s="16">
        <v>1000</v>
      </c>
      <c r="D427" s="3">
        <v>20</v>
      </c>
      <c r="E427" s="3">
        <f>D427-10</f>
        <v>10</v>
      </c>
      <c r="F427" s="103" t="s">
        <v>141</v>
      </c>
      <c r="G427" s="104" t="s">
        <v>764</v>
      </c>
      <c r="H427" s="104" t="s">
        <v>504</v>
      </c>
      <c r="I427" s="21">
        <f t="shared" si="369"/>
        <v>17940</v>
      </c>
      <c r="J427" s="15"/>
      <c r="K427" s="15">
        <v>0.1</v>
      </c>
      <c r="L427" s="15">
        <v>0.35</v>
      </c>
      <c r="M427" s="58"/>
      <c r="N427" s="58">
        <v>0.03</v>
      </c>
      <c r="O427" s="92">
        <f t="shared" si="370"/>
        <v>0</v>
      </c>
      <c r="P427" s="92" t="e">
        <f t="shared" si="345"/>
        <v>#REF!</v>
      </c>
      <c r="Q427" s="92" t="e">
        <f t="shared" si="346"/>
        <v>#REF!</v>
      </c>
      <c r="R427" s="92">
        <f t="shared" si="371"/>
        <v>0</v>
      </c>
      <c r="S427" s="92" t="e">
        <f t="shared" si="372"/>
        <v>#REF!</v>
      </c>
      <c r="T427" s="3" t="e">
        <f>#REF!</f>
        <v>#REF!</v>
      </c>
      <c r="U427" s="3" t="e">
        <f>#REF!*D427</f>
        <v>#REF!</v>
      </c>
      <c r="V427" s="3">
        <f t="shared" si="373"/>
        <v>60</v>
      </c>
      <c r="W427" s="37" t="e">
        <f t="shared" si="374"/>
        <v>#REF!</v>
      </c>
      <c r="X427" s="60" t="e">
        <f>#REF!</f>
        <v>#REF!</v>
      </c>
      <c r="Y427" s="37" t="e">
        <f t="shared" si="375"/>
        <v>#REF!</v>
      </c>
      <c r="Z427" s="16" t="e">
        <f t="shared" si="376"/>
        <v>#REF!</v>
      </c>
      <c r="AA427" s="36" t="e">
        <f t="shared" si="377"/>
        <v>#REF!</v>
      </c>
      <c r="AC427" s="16" t="e">
        <f t="shared" si="378"/>
        <v>#REF!</v>
      </c>
      <c r="AD427" s="3" t="e">
        <f t="shared" si="379"/>
        <v>#REF!</v>
      </c>
      <c r="AE427" s="97" t="e">
        <f t="shared" si="379"/>
        <v>#REF!</v>
      </c>
      <c r="AF427" s="97" t="e">
        <f t="shared" si="380"/>
        <v>#REF!</v>
      </c>
      <c r="AG427" s="3" t="e">
        <f t="shared" si="381"/>
        <v>#REF!</v>
      </c>
      <c r="AH427" s="16" t="e">
        <f t="shared" si="382"/>
        <v>#REF!</v>
      </c>
      <c r="AI427" s="16">
        <f t="shared" si="383"/>
        <v>1000</v>
      </c>
      <c r="AK427" s="3">
        <f t="shared" si="384"/>
        <v>700</v>
      </c>
      <c r="AL427" s="19">
        <f t="shared" si="385"/>
        <v>700</v>
      </c>
    </row>
    <row r="428" spans="1:47" ht="13.5" hidden="1" outlineLevel="1" x14ac:dyDescent="0.15">
      <c r="A428" s="26">
        <v>14012</v>
      </c>
      <c r="B428" s="20" t="s">
        <v>85</v>
      </c>
      <c r="C428" s="16">
        <v>850</v>
      </c>
      <c r="D428" s="3">
        <v>20</v>
      </c>
      <c r="E428" s="3">
        <f>D428-10</f>
        <v>10</v>
      </c>
      <c r="F428" s="103" t="s">
        <v>141</v>
      </c>
      <c r="G428" s="104" t="s">
        <v>764</v>
      </c>
      <c r="H428" s="104" t="s">
        <v>504</v>
      </c>
      <c r="I428" s="21">
        <f t="shared" si="369"/>
        <v>17940</v>
      </c>
      <c r="J428" s="15"/>
      <c r="K428" s="15">
        <v>0.1</v>
      </c>
      <c r="L428" s="15">
        <v>0.35</v>
      </c>
      <c r="M428" s="58"/>
      <c r="N428" s="58">
        <v>0.03</v>
      </c>
      <c r="O428" s="92">
        <f t="shared" si="370"/>
        <v>0</v>
      </c>
      <c r="P428" s="92" t="e">
        <f t="shared" si="345"/>
        <v>#REF!</v>
      </c>
      <c r="Q428" s="92" t="e">
        <f t="shared" si="346"/>
        <v>#REF!</v>
      </c>
      <c r="R428" s="92">
        <f t="shared" si="371"/>
        <v>0</v>
      </c>
      <c r="S428" s="92" t="e">
        <f t="shared" si="372"/>
        <v>#REF!</v>
      </c>
      <c r="T428" s="3" t="e">
        <f>#REF!</f>
        <v>#REF!</v>
      </c>
      <c r="U428" s="3" t="e">
        <f>#REF!*D428</f>
        <v>#REF!</v>
      </c>
      <c r="V428" s="3">
        <f t="shared" si="373"/>
        <v>51</v>
      </c>
      <c r="W428" s="37" t="e">
        <f t="shared" si="374"/>
        <v>#REF!</v>
      </c>
      <c r="X428" s="60" t="e">
        <f>#REF!</f>
        <v>#REF!</v>
      </c>
      <c r="Y428" s="37" t="e">
        <f t="shared" si="375"/>
        <v>#REF!</v>
      </c>
      <c r="Z428" s="16" t="e">
        <f t="shared" si="376"/>
        <v>#REF!</v>
      </c>
      <c r="AA428" s="36" t="e">
        <f t="shared" si="377"/>
        <v>#REF!</v>
      </c>
      <c r="AC428" s="16" t="e">
        <f t="shared" si="378"/>
        <v>#REF!</v>
      </c>
      <c r="AD428" s="3" t="e">
        <f t="shared" si="379"/>
        <v>#REF!</v>
      </c>
      <c r="AE428" s="97" t="e">
        <f t="shared" si="379"/>
        <v>#REF!</v>
      </c>
      <c r="AF428" s="97" t="e">
        <f t="shared" si="380"/>
        <v>#REF!</v>
      </c>
      <c r="AG428" s="3" t="e">
        <f t="shared" si="381"/>
        <v>#REF!</v>
      </c>
      <c r="AH428" s="16" t="e">
        <f t="shared" si="382"/>
        <v>#REF!</v>
      </c>
      <c r="AI428" s="16">
        <f t="shared" si="383"/>
        <v>850</v>
      </c>
      <c r="AK428" s="3">
        <f t="shared" si="384"/>
        <v>595</v>
      </c>
      <c r="AL428" s="19">
        <f t="shared" si="385"/>
        <v>595</v>
      </c>
    </row>
    <row r="429" spans="1:47" ht="13.5" hidden="1" outlineLevel="1" x14ac:dyDescent="0.15">
      <c r="A429" s="26">
        <v>14013</v>
      </c>
      <c r="B429" s="20" t="s">
        <v>86</v>
      </c>
      <c r="C429" s="16">
        <v>1100</v>
      </c>
      <c r="D429" s="3">
        <v>50</v>
      </c>
      <c r="E429" s="3">
        <v>40</v>
      </c>
      <c r="F429" s="103" t="s">
        <v>141</v>
      </c>
      <c r="G429" s="104" t="s">
        <v>764</v>
      </c>
      <c r="H429" s="104" t="s">
        <v>504</v>
      </c>
      <c r="I429" s="21">
        <f t="shared" si="369"/>
        <v>17940</v>
      </c>
      <c r="J429" s="15"/>
      <c r="K429" s="15">
        <v>0.1</v>
      </c>
      <c r="L429" s="15">
        <v>0.35</v>
      </c>
      <c r="M429" s="58"/>
      <c r="N429" s="58">
        <v>0.03</v>
      </c>
      <c r="O429" s="92">
        <f t="shared" si="370"/>
        <v>0</v>
      </c>
      <c r="P429" s="92" t="e">
        <f t="shared" si="345"/>
        <v>#REF!</v>
      </c>
      <c r="Q429" s="92" t="e">
        <f t="shared" si="346"/>
        <v>#REF!</v>
      </c>
      <c r="R429" s="92">
        <f t="shared" si="371"/>
        <v>0</v>
      </c>
      <c r="S429" s="92" t="e">
        <f t="shared" si="372"/>
        <v>#REF!</v>
      </c>
      <c r="T429" s="3" t="e">
        <f>#REF!</f>
        <v>#REF!</v>
      </c>
      <c r="U429" s="3" t="e">
        <f>#REF!*D429</f>
        <v>#REF!</v>
      </c>
      <c r="V429" s="3">
        <f t="shared" si="373"/>
        <v>66</v>
      </c>
      <c r="W429" s="37" t="e">
        <f t="shared" si="374"/>
        <v>#REF!</v>
      </c>
      <c r="X429" s="60" t="e">
        <f>#REF!</f>
        <v>#REF!</v>
      </c>
      <c r="Y429" s="37" t="e">
        <f t="shared" si="375"/>
        <v>#REF!</v>
      </c>
      <c r="Z429" s="16" t="e">
        <f t="shared" si="376"/>
        <v>#REF!</v>
      </c>
      <c r="AA429" s="36" t="e">
        <f t="shared" si="377"/>
        <v>#REF!</v>
      </c>
      <c r="AC429" s="16" t="e">
        <f t="shared" si="378"/>
        <v>#REF!</v>
      </c>
      <c r="AD429" s="3" t="e">
        <f t="shared" si="379"/>
        <v>#REF!</v>
      </c>
      <c r="AE429" s="97" t="e">
        <f t="shared" si="379"/>
        <v>#REF!</v>
      </c>
      <c r="AF429" s="97" t="e">
        <f t="shared" si="380"/>
        <v>#REF!</v>
      </c>
      <c r="AG429" s="3" t="e">
        <f t="shared" si="381"/>
        <v>#REF!</v>
      </c>
      <c r="AH429" s="16" t="e">
        <f t="shared" si="382"/>
        <v>#REF!</v>
      </c>
      <c r="AI429" s="16">
        <f t="shared" si="383"/>
        <v>1100</v>
      </c>
      <c r="AK429" s="3">
        <f t="shared" si="384"/>
        <v>770</v>
      </c>
      <c r="AL429" s="19">
        <f t="shared" si="385"/>
        <v>770</v>
      </c>
    </row>
    <row r="430" spans="1:47" ht="13.5" hidden="1" outlineLevel="1" x14ac:dyDescent="0.15">
      <c r="A430" s="26">
        <v>14014</v>
      </c>
      <c r="B430" s="20" t="s">
        <v>776</v>
      </c>
      <c r="C430" s="16">
        <v>1350</v>
      </c>
      <c r="D430" s="3">
        <v>30</v>
      </c>
      <c r="E430" s="3">
        <f>D430-10</f>
        <v>20</v>
      </c>
      <c r="F430" s="103" t="s">
        <v>141</v>
      </c>
      <c r="G430" s="104" t="s">
        <v>764</v>
      </c>
      <c r="H430" s="104" t="s">
        <v>504</v>
      </c>
      <c r="I430" s="21">
        <f t="shared" si="369"/>
        <v>17940</v>
      </c>
      <c r="J430" s="15"/>
      <c r="K430" s="15">
        <v>0.1</v>
      </c>
      <c r="L430" s="15">
        <v>0.35</v>
      </c>
      <c r="M430" s="58"/>
      <c r="N430" s="58">
        <v>0.03</v>
      </c>
      <c r="O430" s="92">
        <f t="shared" si="370"/>
        <v>0</v>
      </c>
      <c r="P430" s="92" t="e">
        <f t="shared" si="345"/>
        <v>#REF!</v>
      </c>
      <c r="Q430" s="92" t="e">
        <f t="shared" si="346"/>
        <v>#REF!</v>
      </c>
      <c r="R430" s="92">
        <f t="shared" si="371"/>
        <v>0</v>
      </c>
      <c r="S430" s="92" t="e">
        <f t="shared" si="372"/>
        <v>#REF!</v>
      </c>
      <c r="T430" s="3" t="e">
        <f>#REF!</f>
        <v>#REF!</v>
      </c>
      <c r="U430" s="3" t="e">
        <f>#REF!*D430</f>
        <v>#REF!</v>
      </c>
      <c r="V430" s="3">
        <f t="shared" si="373"/>
        <v>81</v>
      </c>
      <c r="W430" s="37" t="e">
        <f t="shared" si="374"/>
        <v>#REF!</v>
      </c>
      <c r="X430" s="60" t="e">
        <f>#REF!</f>
        <v>#REF!</v>
      </c>
      <c r="Y430" s="37" t="e">
        <f t="shared" si="375"/>
        <v>#REF!</v>
      </c>
      <c r="Z430" s="16" t="e">
        <f t="shared" si="376"/>
        <v>#REF!</v>
      </c>
      <c r="AA430" s="36" t="e">
        <f t="shared" si="377"/>
        <v>#REF!</v>
      </c>
      <c r="AC430" s="16" t="e">
        <f t="shared" si="378"/>
        <v>#REF!</v>
      </c>
      <c r="AD430" s="3" t="e">
        <f t="shared" si="379"/>
        <v>#REF!</v>
      </c>
      <c r="AE430" s="97" t="e">
        <f t="shared" si="379"/>
        <v>#REF!</v>
      </c>
      <c r="AF430" s="97" t="e">
        <f t="shared" si="380"/>
        <v>#REF!</v>
      </c>
      <c r="AG430" s="3" t="e">
        <f t="shared" si="381"/>
        <v>#REF!</v>
      </c>
      <c r="AH430" s="16" t="e">
        <f t="shared" si="382"/>
        <v>#REF!</v>
      </c>
      <c r="AI430" s="16">
        <f t="shared" si="383"/>
        <v>1350</v>
      </c>
      <c r="AK430" s="3">
        <f t="shared" si="384"/>
        <v>945</v>
      </c>
      <c r="AL430" s="19">
        <f t="shared" si="385"/>
        <v>944.99999999999989</v>
      </c>
    </row>
    <row r="431" spans="1:47" ht="13.5" hidden="1" outlineLevel="1" x14ac:dyDescent="0.15">
      <c r="A431" s="26">
        <v>14015</v>
      </c>
      <c r="B431" s="20" t="s">
        <v>304</v>
      </c>
      <c r="C431" s="16">
        <v>1400</v>
      </c>
      <c r="D431" s="3">
        <v>30</v>
      </c>
      <c r="E431" s="3">
        <f>D431-10</f>
        <v>20</v>
      </c>
      <c r="F431" s="103" t="s">
        <v>141</v>
      </c>
      <c r="G431" s="104" t="s">
        <v>764</v>
      </c>
      <c r="H431" s="104" t="s">
        <v>504</v>
      </c>
      <c r="I431" s="21">
        <f t="shared" si="369"/>
        <v>17940</v>
      </c>
      <c r="J431" s="15"/>
      <c r="K431" s="15">
        <v>0.1</v>
      </c>
      <c r="L431" s="15">
        <v>0.35</v>
      </c>
      <c r="M431" s="58"/>
      <c r="N431" s="58">
        <v>0.03</v>
      </c>
      <c r="O431" s="92">
        <f t="shared" si="370"/>
        <v>0</v>
      </c>
      <c r="P431" s="92" t="e">
        <f t="shared" si="345"/>
        <v>#REF!</v>
      </c>
      <c r="Q431" s="92" t="e">
        <f t="shared" si="346"/>
        <v>#REF!</v>
      </c>
      <c r="R431" s="92">
        <f t="shared" si="371"/>
        <v>0</v>
      </c>
      <c r="S431" s="92" t="e">
        <f t="shared" si="372"/>
        <v>#REF!</v>
      </c>
      <c r="T431" s="3" t="e">
        <f>#REF!</f>
        <v>#REF!</v>
      </c>
      <c r="U431" s="3" t="e">
        <f>#REF!*D431</f>
        <v>#REF!</v>
      </c>
      <c r="V431" s="3">
        <f t="shared" si="373"/>
        <v>84</v>
      </c>
      <c r="W431" s="37" t="e">
        <f t="shared" si="374"/>
        <v>#REF!</v>
      </c>
      <c r="X431" s="60" t="e">
        <f>#REF!</f>
        <v>#REF!</v>
      </c>
      <c r="Y431" s="37" t="e">
        <f t="shared" si="375"/>
        <v>#REF!</v>
      </c>
      <c r="Z431" s="16" t="e">
        <f t="shared" si="376"/>
        <v>#REF!</v>
      </c>
      <c r="AA431" s="36" t="e">
        <f t="shared" si="377"/>
        <v>#REF!</v>
      </c>
      <c r="AC431" s="16" t="e">
        <f t="shared" si="378"/>
        <v>#REF!</v>
      </c>
      <c r="AD431" s="3" t="e">
        <f t="shared" si="379"/>
        <v>#REF!</v>
      </c>
      <c r="AE431" s="97" t="e">
        <f t="shared" si="379"/>
        <v>#REF!</v>
      </c>
      <c r="AF431" s="97" t="e">
        <f t="shared" si="380"/>
        <v>#REF!</v>
      </c>
      <c r="AG431" s="3" t="e">
        <f t="shared" si="381"/>
        <v>#REF!</v>
      </c>
      <c r="AH431" s="16" t="e">
        <f t="shared" si="382"/>
        <v>#REF!</v>
      </c>
      <c r="AI431" s="16">
        <f t="shared" si="383"/>
        <v>1400</v>
      </c>
      <c r="AK431" s="3">
        <f t="shared" si="384"/>
        <v>980</v>
      </c>
      <c r="AL431" s="19">
        <f t="shared" si="385"/>
        <v>979.99999999999989</v>
      </c>
    </row>
    <row r="432" spans="1:47" ht="13.5" hidden="1" outlineLevel="1" x14ac:dyDescent="0.15">
      <c r="A432" s="26">
        <v>14073</v>
      </c>
      <c r="B432" s="20" t="s">
        <v>282</v>
      </c>
      <c r="C432" s="16">
        <v>1100</v>
      </c>
      <c r="D432" s="3">
        <v>40</v>
      </c>
      <c r="E432" s="3">
        <v>30</v>
      </c>
      <c r="F432" s="103" t="s">
        <v>141</v>
      </c>
      <c r="G432" s="104" t="s">
        <v>764</v>
      </c>
      <c r="H432" s="104" t="s">
        <v>504</v>
      </c>
      <c r="I432" s="21">
        <f t="shared" si="369"/>
        <v>17940</v>
      </c>
      <c r="J432" s="15"/>
      <c r="K432" s="15">
        <v>0.1</v>
      </c>
      <c r="L432" s="15">
        <v>0.35</v>
      </c>
      <c r="M432" s="58"/>
      <c r="N432" s="58">
        <v>0.03</v>
      </c>
      <c r="O432" s="92">
        <f t="shared" si="370"/>
        <v>0</v>
      </c>
      <c r="P432" s="92" t="e">
        <f t="shared" si="345"/>
        <v>#REF!</v>
      </c>
      <c r="Q432" s="92" t="e">
        <f t="shared" si="346"/>
        <v>#REF!</v>
      </c>
      <c r="R432" s="92">
        <f t="shared" si="371"/>
        <v>0</v>
      </c>
      <c r="S432" s="92" t="e">
        <f t="shared" si="372"/>
        <v>#REF!</v>
      </c>
      <c r="T432" s="3" t="e">
        <f>#REF!</f>
        <v>#REF!</v>
      </c>
      <c r="U432" s="3" t="e">
        <f>#REF!*D432</f>
        <v>#REF!</v>
      </c>
      <c r="V432" s="3">
        <f t="shared" si="373"/>
        <v>66</v>
      </c>
      <c r="W432" s="37" t="e">
        <f t="shared" si="374"/>
        <v>#REF!</v>
      </c>
      <c r="X432" s="60" t="e">
        <f>#REF!</f>
        <v>#REF!</v>
      </c>
      <c r="Y432" s="37" t="e">
        <f t="shared" si="375"/>
        <v>#REF!</v>
      </c>
      <c r="Z432" s="16" t="e">
        <f t="shared" si="376"/>
        <v>#REF!</v>
      </c>
      <c r="AA432" s="36" t="e">
        <f t="shared" si="377"/>
        <v>#REF!</v>
      </c>
      <c r="AC432" s="16" t="e">
        <f t="shared" si="378"/>
        <v>#REF!</v>
      </c>
      <c r="AD432" s="3" t="e">
        <f t="shared" si="379"/>
        <v>#REF!</v>
      </c>
      <c r="AE432" s="97" t="e">
        <f t="shared" si="379"/>
        <v>#REF!</v>
      </c>
      <c r="AF432" s="97" t="e">
        <f t="shared" si="380"/>
        <v>#REF!</v>
      </c>
      <c r="AG432" s="3" t="e">
        <f t="shared" si="381"/>
        <v>#REF!</v>
      </c>
      <c r="AH432" s="16" t="e">
        <f t="shared" si="382"/>
        <v>#REF!</v>
      </c>
      <c r="AI432" s="16">
        <f t="shared" si="383"/>
        <v>1100</v>
      </c>
      <c r="AK432" s="3">
        <f t="shared" si="384"/>
        <v>770</v>
      </c>
      <c r="AL432" s="19">
        <f t="shared" si="385"/>
        <v>770</v>
      </c>
    </row>
    <row r="433" spans="1:47" ht="13.5" hidden="1" outlineLevel="1" x14ac:dyDescent="0.15">
      <c r="A433" s="26">
        <v>14042</v>
      </c>
      <c r="B433" s="20" t="s">
        <v>305</v>
      </c>
      <c r="C433" s="16">
        <v>600</v>
      </c>
      <c r="D433" s="3">
        <v>30</v>
      </c>
      <c r="E433" s="3">
        <v>20</v>
      </c>
      <c r="F433" s="103" t="s">
        <v>141</v>
      </c>
      <c r="G433" s="104" t="s">
        <v>764</v>
      </c>
      <c r="H433" s="104" t="s">
        <v>504</v>
      </c>
      <c r="I433" s="21">
        <f t="shared" si="369"/>
        <v>17940</v>
      </c>
      <c r="J433" s="15"/>
      <c r="K433" s="15">
        <v>0.1</v>
      </c>
      <c r="L433" s="15">
        <v>0.35</v>
      </c>
      <c r="M433" s="58"/>
      <c r="N433" s="58">
        <v>0.03</v>
      </c>
      <c r="O433" s="92">
        <f t="shared" si="370"/>
        <v>0</v>
      </c>
      <c r="P433" s="92" t="e">
        <f t="shared" si="345"/>
        <v>#REF!</v>
      </c>
      <c r="Q433" s="92" t="e">
        <f t="shared" si="346"/>
        <v>#REF!</v>
      </c>
      <c r="R433" s="92">
        <f t="shared" si="371"/>
        <v>0</v>
      </c>
      <c r="S433" s="92" t="e">
        <f t="shared" si="372"/>
        <v>#REF!</v>
      </c>
      <c r="T433" s="3" t="e">
        <f>#REF!</f>
        <v>#REF!</v>
      </c>
      <c r="U433" s="3" t="e">
        <f>#REF!*D433</f>
        <v>#REF!</v>
      </c>
      <c r="V433" s="3">
        <f t="shared" si="373"/>
        <v>36</v>
      </c>
      <c r="W433" s="37" t="e">
        <f t="shared" si="374"/>
        <v>#REF!</v>
      </c>
      <c r="X433" s="60" t="e">
        <f>#REF!</f>
        <v>#REF!</v>
      </c>
      <c r="Y433" s="37" t="e">
        <f t="shared" si="375"/>
        <v>#REF!</v>
      </c>
      <c r="Z433" s="16" t="e">
        <f t="shared" si="376"/>
        <v>#REF!</v>
      </c>
      <c r="AA433" s="36" t="e">
        <f t="shared" si="377"/>
        <v>#REF!</v>
      </c>
      <c r="AC433" s="16" t="e">
        <f t="shared" si="378"/>
        <v>#REF!</v>
      </c>
      <c r="AD433" s="3" t="e">
        <f t="shared" si="379"/>
        <v>#REF!</v>
      </c>
      <c r="AE433" s="97" t="e">
        <f t="shared" si="379"/>
        <v>#REF!</v>
      </c>
      <c r="AF433" s="97" t="e">
        <f t="shared" si="380"/>
        <v>#REF!</v>
      </c>
      <c r="AG433" s="3" t="e">
        <f t="shared" si="381"/>
        <v>#REF!</v>
      </c>
      <c r="AH433" s="16" t="e">
        <f t="shared" si="382"/>
        <v>#REF!</v>
      </c>
      <c r="AI433" s="16">
        <f t="shared" si="383"/>
        <v>600</v>
      </c>
      <c r="AK433" s="3">
        <f t="shared" si="384"/>
        <v>420</v>
      </c>
      <c r="AL433" s="19">
        <f t="shared" si="385"/>
        <v>420</v>
      </c>
    </row>
    <row r="434" spans="1:47" ht="13.5" hidden="1" outlineLevel="1" x14ac:dyDescent="0.15">
      <c r="A434" s="26">
        <v>14007</v>
      </c>
      <c r="B434" s="20" t="s">
        <v>82</v>
      </c>
      <c r="C434" s="16">
        <v>900</v>
      </c>
      <c r="D434" s="3">
        <v>20</v>
      </c>
      <c r="E434" s="3">
        <f>D434-10</f>
        <v>10</v>
      </c>
      <c r="F434" s="103" t="s">
        <v>141</v>
      </c>
      <c r="G434" s="104" t="s">
        <v>764</v>
      </c>
      <c r="H434" s="104" t="s">
        <v>504</v>
      </c>
      <c r="I434" s="21">
        <f t="shared" si="369"/>
        <v>17940</v>
      </c>
      <c r="J434" s="15"/>
      <c r="K434" s="15">
        <v>0.1</v>
      </c>
      <c r="L434" s="15">
        <v>0.35</v>
      </c>
      <c r="M434" s="58"/>
      <c r="N434" s="58">
        <v>0.03</v>
      </c>
      <c r="O434" s="92">
        <f t="shared" si="370"/>
        <v>0</v>
      </c>
      <c r="P434" s="92" t="e">
        <f t="shared" si="345"/>
        <v>#REF!</v>
      </c>
      <c r="Q434" s="92" t="e">
        <f t="shared" si="346"/>
        <v>#REF!</v>
      </c>
      <c r="R434" s="92">
        <f t="shared" si="371"/>
        <v>0</v>
      </c>
      <c r="S434" s="92" t="e">
        <f t="shared" si="372"/>
        <v>#REF!</v>
      </c>
      <c r="T434" s="3" t="e">
        <f>#REF!</f>
        <v>#REF!</v>
      </c>
      <c r="U434" s="3" t="e">
        <f>#REF!*D434</f>
        <v>#REF!</v>
      </c>
      <c r="V434" s="3">
        <f t="shared" si="373"/>
        <v>54</v>
      </c>
      <c r="W434" s="37" t="e">
        <f t="shared" si="374"/>
        <v>#REF!</v>
      </c>
      <c r="X434" s="60" t="e">
        <f>#REF!</f>
        <v>#REF!</v>
      </c>
      <c r="Y434" s="37" t="e">
        <f t="shared" si="375"/>
        <v>#REF!</v>
      </c>
      <c r="Z434" s="16" t="e">
        <f t="shared" si="376"/>
        <v>#REF!</v>
      </c>
      <c r="AA434" s="36" t="e">
        <f t="shared" si="377"/>
        <v>#REF!</v>
      </c>
      <c r="AC434" s="16" t="e">
        <f t="shared" si="378"/>
        <v>#REF!</v>
      </c>
      <c r="AD434" s="3" t="e">
        <f t="shared" si="379"/>
        <v>#REF!</v>
      </c>
      <c r="AE434" s="97" t="e">
        <f t="shared" si="379"/>
        <v>#REF!</v>
      </c>
      <c r="AF434" s="97" t="e">
        <f t="shared" si="380"/>
        <v>#REF!</v>
      </c>
      <c r="AG434" s="3" t="e">
        <f t="shared" si="381"/>
        <v>#REF!</v>
      </c>
      <c r="AH434" s="16" t="e">
        <f t="shared" si="382"/>
        <v>#REF!</v>
      </c>
      <c r="AI434" s="16">
        <f t="shared" si="383"/>
        <v>900</v>
      </c>
      <c r="AK434" s="3">
        <f t="shared" si="384"/>
        <v>630</v>
      </c>
      <c r="AL434" s="19">
        <f t="shared" si="385"/>
        <v>630</v>
      </c>
    </row>
    <row r="435" spans="1:47" ht="13.5" hidden="1" outlineLevel="1" x14ac:dyDescent="0.15">
      <c r="A435" s="17">
        <v>14016</v>
      </c>
      <c r="B435" s="20" t="s">
        <v>306</v>
      </c>
      <c r="C435" s="16">
        <v>970</v>
      </c>
      <c r="D435" s="3">
        <v>20</v>
      </c>
      <c r="E435" s="3">
        <f>D435-10</f>
        <v>10</v>
      </c>
      <c r="F435" s="103" t="s">
        <v>141</v>
      </c>
      <c r="G435" s="104" t="s">
        <v>764</v>
      </c>
      <c r="H435" s="104" t="s">
        <v>504</v>
      </c>
      <c r="I435" s="21">
        <f t="shared" si="369"/>
        <v>17940</v>
      </c>
      <c r="J435" s="15"/>
      <c r="K435" s="15">
        <v>0.1</v>
      </c>
      <c r="L435" s="15">
        <v>0.35</v>
      </c>
      <c r="M435" s="58"/>
      <c r="N435" s="58">
        <v>0.03</v>
      </c>
      <c r="O435" s="92">
        <f t="shared" si="370"/>
        <v>0</v>
      </c>
      <c r="P435" s="92" t="e">
        <f t="shared" si="345"/>
        <v>#REF!</v>
      </c>
      <c r="Q435" s="92" t="e">
        <f t="shared" si="346"/>
        <v>#REF!</v>
      </c>
      <c r="R435" s="92">
        <f t="shared" si="371"/>
        <v>0</v>
      </c>
      <c r="S435" s="92" t="e">
        <f t="shared" si="372"/>
        <v>#REF!</v>
      </c>
      <c r="T435" s="3" t="e">
        <f>#REF!</f>
        <v>#REF!</v>
      </c>
      <c r="U435" s="3" t="e">
        <f>#REF!*D435</f>
        <v>#REF!</v>
      </c>
      <c r="V435" s="3">
        <f t="shared" si="373"/>
        <v>58.199999999999996</v>
      </c>
      <c r="W435" s="37" t="e">
        <f t="shared" si="374"/>
        <v>#REF!</v>
      </c>
      <c r="X435" s="60" t="e">
        <f>#REF!</f>
        <v>#REF!</v>
      </c>
      <c r="Y435" s="37" t="e">
        <f t="shared" si="375"/>
        <v>#REF!</v>
      </c>
      <c r="Z435" s="16" t="e">
        <f t="shared" si="376"/>
        <v>#REF!</v>
      </c>
      <c r="AA435" s="36" t="e">
        <f t="shared" si="377"/>
        <v>#REF!</v>
      </c>
      <c r="AC435" s="16" t="e">
        <f t="shared" si="378"/>
        <v>#REF!</v>
      </c>
      <c r="AD435" s="3" t="e">
        <f t="shared" si="379"/>
        <v>#REF!</v>
      </c>
      <c r="AE435" s="97" t="e">
        <f t="shared" si="379"/>
        <v>#REF!</v>
      </c>
      <c r="AF435" s="97" t="e">
        <f t="shared" si="380"/>
        <v>#REF!</v>
      </c>
      <c r="AG435" s="3" t="e">
        <f t="shared" si="381"/>
        <v>#REF!</v>
      </c>
      <c r="AH435" s="16" t="e">
        <f t="shared" si="382"/>
        <v>#REF!</v>
      </c>
      <c r="AI435" s="16">
        <f t="shared" si="383"/>
        <v>970</v>
      </c>
      <c r="AK435" s="3">
        <f t="shared" si="384"/>
        <v>680</v>
      </c>
      <c r="AL435" s="19">
        <f t="shared" si="385"/>
        <v>679</v>
      </c>
    </row>
    <row r="436" spans="1:47" ht="13.5" hidden="1" outlineLevel="1" x14ac:dyDescent="0.15">
      <c r="A436" s="26">
        <v>14059</v>
      </c>
      <c r="B436" s="20" t="s">
        <v>307</v>
      </c>
      <c r="C436" s="16">
        <v>1500</v>
      </c>
      <c r="D436" s="3">
        <v>30</v>
      </c>
      <c r="E436" s="3">
        <v>20</v>
      </c>
      <c r="F436" s="103" t="s">
        <v>141</v>
      </c>
      <c r="G436" s="104" t="s">
        <v>764</v>
      </c>
      <c r="H436" s="104" t="s">
        <v>504</v>
      </c>
      <c r="I436" s="21">
        <f t="shared" si="369"/>
        <v>17940</v>
      </c>
      <c r="J436" s="15"/>
      <c r="K436" s="15">
        <v>0.1</v>
      </c>
      <c r="L436" s="15">
        <v>0.35</v>
      </c>
      <c r="M436" s="58"/>
      <c r="N436" s="58">
        <v>0.03</v>
      </c>
      <c r="O436" s="92">
        <f t="shared" si="370"/>
        <v>0</v>
      </c>
      <c r="P436" s="92" t="e">
        <f t="shared" si="345"/>
        <v>#REF!</v>
      </c>
      <c r="Q436" s="92" t="e">
        <f t="shared" si="346"/>
        <v>#REF!</v>
      </c>
      <c r="R436" s="92">
        <f t="shared" si="371"/>
        <v>0</v>
      </c>
      <c r="S436" s="92" t="e">
        <f t="shared" si="372"/>
        <v>#REF!</v>
      </c>
      <c r="T436" s="3" t="e">
        <f>#REF!</f>
        <v>#REF!</v>
      </c>
      <c r="U436" s="3" t="e">
        <f>#REF!*D436</f>
        <v>#REF!</v>
      </c>
      <c r="V436" s="3">
        <f t="shared" si="373"/>
        <v>90</v>
      </c>
      <c r="W436" s="37" t="e">
        <f t="shared" si="374"/>
        <v>#REF!</v>
      </c>
      <c r="X436" s="60" t="e">
        <f>#REF!</f>
        <v>#REF!</v>
      </c>
      <c r="Y436" s="37" t="e">
        <f t="shared" si="375"/>
        <v>#REF!</v>
      </c>
      <c r="Z436" s="16" t="e">
        <f t="shared" si="376"/>
        <v>#REF!</v>
      </c>
      <c r="AA436" s="36" t="e">
        <f t="shared" si="377"/>
        <v>#REF!</v>
      </c>
      <c r="AC436" s="16" t="e">
        <f t="shared" si="378"/>
        <v>#REF!</v>
      </c>
      <c r="AD436" s="3" t="e">
        <f t="shared" si="379"/>
        <v>#REF!</v>
      </c>
      <c r="AE436" s="97" t="e">
        <f t="shared" si="379"/>
        <v>#REF!</v>
      </c>
      <c r="AF436" s="97" t="e">
        <f t="shared" si="380"/>
        <v>#REF!</v>
      </c>
      <c r="AG436" s="3" t="e">
        <f t="shared" si="381"/>
        <v>#REF!</v>
      </c>
      <c r="AH436" s="16" t="e">
        <f t="shared" si="382"/>
        <v>#REF!</v>
      </c>
      <c r="AI436" s="16">
        <f t="shared" si="383"/>
        <v>1500</v>
      </c>
      <c r="AK436" s="3">
        <f t="shared" si="384"/>
        <v>1050</v>
      </c>
      <c r="AL436" s="19">
        <f t="shared" si="385"/>
        <v>1050</v>
      </c>
    </row>
    <row r="437" spans="1:47" ht="13.5" hidden="1" outlineLevel="1" x14ac:dyDescent="0.15">
      <c r="A437" s="26">
        <v>14009</v>
      </c>
      <c r="B437" s="20" t="s">
        <v>83</v>
      </c>
      <c r="C437" s="16">
        <v>980</v>
      </c>
      <c r="D437" s="3">
        <v>20</v>
      </c>
      <c r="E437" s="3">
        <f>D437-10</f>
        <v>10</v>
      </c>
      <c r="F437" s="103" t="s">
        <v>141</v>
      </c>
      <c r="G437" s="104" t="s">
        <v>764</v>
      </c>
      <c r="H437" s="104" t="s">
        <v>504</v>
      </c>
      <c r="I437" s="21">
        <f t="shared" si="369"/>
        <v>17940</v>
      </c>
      <c r="J437" s="15"/>
      <c r="K437" s="15">
        <v>0.1</v>
      </c>
      <c r="L437" s="15">
        <v>0.35</v>
      </c>
      <c r="M437" s="58"/>
      <c r="N437" s="58">
        <v>0.03</v>
      </c>
      <c r="O437" s="92">
        <f t="shared" si="370"/>
        <v>0</v>
      </c>
      <c r="P437" s="92" t="e">
        <f t="shared" si="345"/>
        <v>#REF!</v>
      </c>
      <c r="Q437" s="92" t="e">
        <f t="shared" si="346"/>
        <v>#REF!</v>
      </c>
      <c r="R437" s="92">
        <f t="shared" si="371"/>
        <v>0</v>
      </c>
      <c r="S437" s="92" t="e">
        <f t="shared" si="372"/>
        <v>#REF!</v>
      </c>
      <c r="T437" s="3" t="e">
        <f>#REF!</f>
        <v>#REF!</v>
      </c>
      <c r="U437" s="3" t="e">
        <f>#REF!*D437</f>
        <v>#REF!</v>
      </c>
      <c r="V437" s="3">
        <f t="shared" si="373"/>
        <v>58.8</v>
      </c>
      <c r="W437" s="37" t="e">
        <f t="shared" si="374"/>
        <v>#REF!</v>
      </c>
      <c r="X437" s="60" t="e">
        <f>#REF!</f>
        <v>#REF!</v>
      </c>
      <c r="Y437" s="37" t="e">
        <f t="shared" si="375"/>
        <v>#REF!</v>
      </c>
      <c r="Z437" s="16" t="e">
        <f t="shared" si="376"/>
        <v>#REF!</v>
      </c>
      <c r="AA437" s="36" t="e">
        <f t="shared" si="377"/>
        <v>#REF!</v>
      </c>
      <c r="AC437" s="16" t="e">
        <f t="shared" si="378"/>
        <v>#REF!</v>
      </c>
      <c r="AD437" s="3" t="e">
        <f t="shared" si="379"/>
        <v>#REF!</v>
      </c>
      <c r="AE437" s="97" t="e">
        <f t="shared" si="379"/>
        <v>#REF!</v>
      </c>
      <c r="AF437" s="97" t="e">
        <f t="shared" si="380"/>
        <v>#REF!</v>
      </c>
      <c r="AG437" s="3" t="e">
        <f t="shared" si="381"/>
        <v>#REF!</v>
      </c>
      <c r="AH437" s="16" t="e">
        <f t="shared" si="382"/>
        <v>#REF!</v>
      </c>
      <c r="AI437" s="16">
        <f t="shared" si="383"/>
        <v>980</v>
      </c>
      <c r="AK437" s="3">
        <f t="shared" si="384"/>
        <v>690</v>
      </c>
      <c r="AL437" s="19">
        <f t="shared" si="385"/>
        <v>686</v>
      </c>
    </row>
    <row r="438" spans="1:47" ht="13.5" hidden="1" outlineLevel="1" x14ac:dyDescent="0.15">
      <c r="A438" s="17">
        <v>14017</v>
      </c>
      <c r="B438" s="20" t="s">
        <v>88</v>
      </c>
      <c r="C438" s="16">
        <v>1000</v>
      </c>
      <c r="D438" s="3">
        <v>20</v>
      </c>
      <c r="E438" s="3">
        <f>D438-10</f>
        <v>10</v>
      </c>
      <c r="F438" s="103" t="s">
        <v>141</v>
      </c>
      <c r="G438" s="104" t="s">
        <v>764</v>
      </c>
      <c r="H438" s="104" t="s">
        <v>504</v>
      </c>
      <c r="I438" s="21">
        <f t="shared" si="369"/>
        <v>17940</v>
      </c>
      <c r="J438" s="15"/>
      <c r="K438" s="15">
        <v>0.1</v>
      </c>
      <c r="L438" s="15">
        <v>0.35</v>
      </c>
      <c r="M438" s="58"/>
      <c r="N438" s="58">
        <v>0.03</v>
      </c>
      <c r="O438" s="92">
        <f t="shared" si="370"/>
        <v>0</v>
      </c>
      <c r="P438" s="92" t="e">
        <f t="shared" si="345"/>
        <v>#REF!</v>
      </c>
      <c r="Q438" s="92" t="e">
        <f t="shared" si="346"/>
        <v>#REF!</v>
      </c>
      <c r="R438" s="92">
        <f t="shared" si="371"/>
        <v>0</v>
      </c>
      <c r="S438" s="92" t="e">
        <f t="shared" si="372"/>
        <v>#REF!</v>
      </c>
      <c r="T438" s="3" t="e">
        <f>#REF!</f>
        <v>#REF!</v>
      </c>
      <c r="U438" s="3" t="e">
        <f>#REF!*D438</f>
        <v>#REF!</v>
      </c>
      <c r="V438" s="3">
        <f t="shared" si="373"/>
        <v>60</v>
      </c>
      <c r="W438" s="37" t="e">
        <f t="shared" si="374"/>
        <v>#REF!</v>
      </c>
      <c r="X438" s="60" t="e">
        <f>#REF!</f>
        <v>#REF!</v>
      </c>
      <c r="Y438" s="37" t="e">
        <f t="shared" si="375"/>
        <v>#REF!</v>
      </c>
      <c r="Z438" s="16" t="e">
        <f t="shared" si="376"/>
        <v>#REF!</v>
      </c>
      <c r="AA438" s="36" t="e">
        <f t="shared" si="377"/>
        <v>#REF!</v>
      </c>
      <c r="AC438" s="16" t="e">
        <f t="shared" si="378"/>
        <v>#REF!</v>
      </c>
      <c r="AD438" s="3" t="e">
        <f t="shared" si="379"/>
        <v>#REF!</v>
      </c>
      <c r="AE438" s="97" t="e">
        <f t="shared" si="379"/>
        <v>#REF!</v>
      </c>
      <c r="AF438" s="97" t="e">
        <f t="shared" si="380"/>
        <v>#REF!</v>
      </c>
      <c r="AG438" s="3" t="e">
        <f t="shared" si="381"/>
        <v>#REF!</v>
      </c>
      <c r="AH438" s="16" t="e">
        <f t="shared" si="382"/>
        <v>#REF!</v>
      </c>
      <c r="AI438" s="16">
        <f t="shared" si="383"/>
        <v>1000</v>
      </c>
      <c r="AK438" s="3">
        <f t="shared" si="384"/>
        <v>700</v>
      </c>
      <c r="AL438" s="19">
        <f t="shared" si="385"/>
        <v>700</v>
      </c>
    </row>
    <row r="439" spans="1:47" s="12" customFormat="1" ht="13.5" hidden="1" outlineLevel="1" x14ac:dyDescent="0.15">
      <c r="A439" s="26">
        <v>14078</v>
      </c>
      <c r="B439" s="20" t="s">
        <v>387</v>
      </c>
      <c r="C439" s="16">
        <v>700</v>
      </c>
      <c r="D439" s="3">
        <v>20</v>
      </c>
      <c r="E439" s="3">
        <v>10</v>
      </c>
      <c r="F439" s="103" t="s">
        <v>141</v>
      </c>
      <c r="G439" s="104" t="s">
        <v>764</v>
      </c>
      <c r="H439" s="104" t="s">
        <v>504</v>
      </c>
      <c r="I439" s="21">
        <f t="shared" si="369"/>
        <v>17940</v>
      </c>
      <c r="J439" s="15"/>
      <c r="K439" s="15">
        <v>0.1</v>
      </c>
      <c r="L439" s="15">
        <v>0.35</v>
      </c>
      <c r="M439" s="58"/>
      <c r="N439" s="58">
        <v>0.03</v>
      </c>
      <c r="O439" s="92">
        <f t="shared" si="370"/>
        <v>0</v>
      </c>
      <c r="P439" s="92" t="e">
        <f t="shared" si="345"/>
        <v>#REF!</v>
      </c>
      <c r="Q439" s="92" t="e">
        <f t="shared" si="346"/>
        <v>#REF!</v>
      </c>
      <c r="R439" s="92">
        <f t="shared" si="371"/>
        <v>0</v>
      </c>
      <c r="S439" s="92" t="e">
        <f t="shared" si="372"/>
        <v>#REF!</v>
      </c>
      <c r="T439" s="3" t="e">
        <f>#REF!</f>
        <v>#REF!</v>
      </c>
      <c r="U439" s="3" t="e">
        <f>#REF!*D439</f>
        <v>#REF!</v>
      </c>
      <c r="V439" s="3">
        <f t="shared" si="373"/>
        <v>42</v>
      </c>
      <c r="W439" s="37" t="e">
        <f t="shared" si="374"/>
        <v>#REF!</v>
      </c>
      <c r="X439" s="60" t="e">
        <f>#REF!</f>
        <v>#REF!</v>
      </c>
      <c r="Y439" s="37" t="e">
        <f t="shared" si="375"/>
        <v>#REF!</v>
      </c>
      <c r="Z439" s="16" t="e">
        <f t="shared" si="376"/>
        <v>#REF!</v>
      </c>
      <c r="AA439" s="36" t="e">
        <f t="shared" si="377"/>
        <v>#REF!</v>
      </c>
      <c r="AB439" s="49"/>
      <c r="AC439" s="16" t="e">
        <f t="shared" si="378"/>
        <v>#REF!</v>
      </c>
      <c r="AD439" s="3" t="e">
        <f t="shared" si="379"/>
        <v>#REF!</v>
      </c>
      <c r="AE439" s="97" t="e">
        <f t="shared" si="379"/>
        <v>#REF!</v>
      </c>
      <c r="AF439" s="97" t="e">
        <f t="shared" si="380"/>
        <v>#REF!</v>
      </c>
      <c r="AG439" s="3" t="e">
        <f t="shared" si="381"/>
        <v>#REF!</v>
      </c>
      <c r="AH439" s="16" t="e">
        <f t="shared" si="382"/>
        <v>#REF!</v>
      </c>
      <c r="AI439" s="16">
        <f t="shared" si="383"/>
        <v>700</v>
      </c>
      <c r="AK439" s="3">
        <f t="shared" si="384"/>
        <v>490</v>
      </c>
      <c r="AL439" s="19">
        <f t="shared" si="385"/>
        <v>489.99999999999994</v>
      </c>
      <c r="AM439" s="180"/>
      <c r="AN439" s="180"/>
      <c r="AO439" s="182"/>
      <c r="AQ439" s="177"/>
      <c r="AR439" s="185"/>
      <c r="AT439" s="177"/>
      <c r="AU439" s="185"/>
    </row>
    <row r="440" spans="1:47" s="12" customFormat="1" ht="13.5" hidden="1" outlineLevel="1" x14ac:dyDescent="0.15">
      <c r="A440" s="26">
        <v>14081</v>
      </c>
      <c r="B440" s="20" t="s">
        <v>493</v>
      </c>
      <c r="C440" s="16">
        <v>1020</v>
      </c>
      <c r="D440" s="3">
        <v>10</v>
      </c>
      <c r="E440" s="3">
        <v>8</v>
      </c>
      <c r="F440" s="103" t="s">
        <v>141</v>
      </c>
      <c r="G440" s="104" t="s">
        <v>764</v>
      </c>
      <c r="H440" s="104" t="s">
        <v>504</v>
      </c>
      <c r="I440" s="21">
        <f t="shared" si="369"/>
        <v>17940</v>
      </c>
      <c r="J440" s="15"/>
      <c r="K440" s="15">
        <v>0.1</v>
      </c>
      <c r="L440" s="15">
        <v>0.35</v>
      </c>
      <c r="M440" s="58"/>
      <c r="N440" s="58">
        <v>0.03</v>
      </c>
      <c r="O440" s="92">
        <f t="shared" si="370"/>
        <v>0</v>
      </c>
      <c r="P440" s="92" t="e">
        <f t="shared" si="345"/>
        <v>#REF!</v>
      </c>
      <c r="Q440" s="92" t="e">
        <f t="shared" si="346"/>
        <v>#REF!</v>
      </c>
      <c r="R440" s="92">
        <f t="shared" si="371"/>
        <v>0</v>
      </c>
      <c r="S440" s="92" t="e">
        <f t="shared" si="372"/>
        <v>#REF!</v>
      </c>
      <c r="T440" s="3" t="e">
        <f>#REF!</f>
        <v>#REF!</v>
      </c>
      <c r="U440" s="3" t="e">
        <f>#REF!*D440</f>
        <v>#REF!</v>
      </c>
      <c r="V440" s="3">
        <f t="shared" si="373"/>
        <v>61.199999999999996</v>
      </c>
      <c r="W440" s="37" t="e">
        <f t="shared" si="374"/>
        <v>#REF!</v>
      </c>
      <c r="X440" s="60" t="e">
        <f>#REF!</f>
        <v>#REF!</v>
      </c>
      <c r="Y440" s="37" t="e">
        <f t="shared" si="375"/>
        <v>#REF!</v>
      </c>
      <c r="Z440" s="16" t="e">
        <f t="shared" si="376"/>
        <v>#REF!</v>
      </c>
      <c r="AA440" s="36" t="e">
        <f t="shared" si="377"/>
        <v>#REF!</v>
      </c>
      <c r="AB440" s="49"/>
      <c r="AC440" s="16" t="e">
        <f t="shared" si="378"/>
        <v>#REF!</v>
      </c>
      <c r="AD440" s="3" t="e">
        <f t="shared" si="379"/>
        <v>#REF!</v>
      </c>
      <c r="AE440" s="97" t="e">
        <f t="shared" si="379"/>
        <v>#REF!</v>
      </c>
      <c r="AF440" s="97" t="e">
        <f t="shared" si="380"/>
        <v>#REF!</v>
      </c>
      <c r="AG440" s="3" t="e">
        <f t="shared" si="381"/>
        <v>#REF!</v>
      </c>
      <c r="AH440" s="16" t="e">
        <f t="shared" si="382"/>
        <v>#REF!</v>
      </c>
      <c r="AI440" s="16">
        <f t="shared" si="383"/>
        <v>1020</v>
      </c>
      <c r="AK440" s="3">
        <f t="shared" si="384"/>
        <v>715</v>
      </c>
      <c r="AL440" s="19">
        <f t="shared" si="385"/>
        <v>714</v>
      </c>
      <c r="AM440" s="180"/>
      <c r="AN440" s="180"/>
      <c r="AO440" s="182"/>
      <c r="AQ440" s="177"/>
      <c r="AR440" s="185"/>
      <c r="AT440" s="177"/>
      <c r="AU440" s="185"/>
    </row>
    <row r="441" spans="1:47" ht="13.5" hidden="1" outlineLevel="1" x14ac:dyDescent="0.15">
      <c r="A441" s="26">
        <v>14082</v>
      </c>
      <c r="B441" s="20" t="s">
        <v>596</v>
      </c>
      <c r="C441" s="16">
        <v>370</v>
      </c>
      <c r="D441" s="3">
        <v>15</v>
      </c>
      <c r="E441" s="3">
        <f>D441-10</f>
        <v>5</v>
      </c>
      <c r="F441" s="103" t="s">
        <v>141</v>
      </c>
      <c r="G441" s="104" t="s">
        <v>764</v>
      </c>
      <c r="H441" s="104" t="s">
        <v>504</v>
      </c>
      <c r="I441" s="21">
        <f t="shared" si="369"/>
        <v>17940</v>
      </c>
      <c r="J441" s="15"/>
      <c r="K441" s="15">
        <v>0.1</v>
      </c>
      <c r="L441" s="15">
        <v>0.35</v>
      </c>
      <c r="M441" s="58"/>
      <c r="N441" s="58">
        <v>0.03</v>
      </c>
      <c r="O441" s="92">
        <f t="shared" si="370"/>
        <v>0</v>
      </c>
      <c r="P441" s="92" t="e">
        <f t="shared" si="345"/>
        <v>#REF!</v>
      </c>
      <c r="Q441" s="92" t="e">
        <f t="shared" si="346"/>
        <v>#REF!</v>
      </c>
      <c r="R441" s="92">
        <f t="shared" si="371"/>
        <v>0</v>
      </c>
      <c r="S441" s="92" t="e">
        <f t="shared" si="372"/>
        <v>#REF!</v>
      </c>
      <c r="T441" s="3" t="e">
        <f>#REF!</f>
        <v>#REF!</v>
      </c>
      <c r="U441" s="3" t="e">
        <f>#REF!*D441</f>
        <v>#REF!</v>
      </c>
      <c r="V441" s="3">
        <f t="shared" si="373"/>
        <v>22.2</v>
      </c>
      <c r="W441" s="37" t="e">
        <f t="shared" si="374"/>
        <v>#REF!</v>
      </c>
      <c r="X441" s="60" t="e">
        <f>#REF!</f>
        <v>#REF!</v>
      </c>
      <c r="Y441" s="37" t="e">
        <f t="shared" si="375"/>
        <v>#REF!</v>
      </c>
      <c r="Z441" s="16" t="e">
        <f t="shared" si="376"/>
        <v>#REF!</v>
      </c>
      <c r="AA441" s="36" t="e">
        <f t="shared" si="377"/>
        <v>#REF!</v>
      </c>
      <c r="AB441" s="39"/>
      <c r="AC441" s="16" t="e">
        <f t="shared" si="378"/>
        <v>#REF!</v>
      </c>
      <c r="AD441" s="3" t="e">
        <f t="shared" si="379"/>
        <v>#REF!</v>
      </c>
      <c r="AE441" s="97" t="e">
        <f t="shared" si="379"/>
        <v>#REF!</v>
      </c>
      <c r="AF441" s="97" t="e">
        <f t="shared" si="380"/>
        <v>#REF!</v>
      </c>
      <c r="AG441" s="3" t="e">
        <f t="shared" si="381"/>
        <v>#REF!</v>
      </c>
      <c r="AH441" s="16" t="e">
        <f t="shared" si="382"/>
        <v>#REF!</v>
      </c>
      <c r="AI441" s="16">
        <f t="shared" si="383"/>
        <v>370</v>
      </c>
      <c r="AK441" s="3">
        <f t="shared" si="384"/>
        <v>260</v>
      </c>
      <c r="AL441" s="19">
        <f t="shared" si="385"/>
        <v>259</v>
      </c>
    </row>
    <row r="442" spans="1:47" s="12" customFormat="1" ht="13.5" hidden="1" outlineLevel="1" x14ac:dyDescent="0.15">
      <c r="A442" s="25"/>
      <c r="B442" s="56" t="s">
        <v>308</v>
      </c>
      <c r="C442" s="193"/>
      <c r="D442" s="56"/>
      <c r="E442" s="56"/>
      <c r="F442" s="128"/>
      <c r="G442" s="137"/>
      <c r="H442" s="137"/>
      <c r="I442" s="5"/>
      <c r="J442" s="6"/>
      <c r="K442" s="65"/>
      <c r="L442" s="65"/>
      <c r="M442" s="7"/>
      <c r="N442" s="7"/>
      <c r="O442" s="8"/>
      <c r="P442" s="8"/>
      <c r="Q442" s="8"/>
      <c r="R442" s="8"/>
      <c r="S442" s="8"/>
      <c r="T442" s="6"/>
      <c r="U442" s="6"/>
      <c r="V442" s="6"/>
      <c r="W442" s="5"/>
      <c r="X442" s="5"/>
      <c r="Y442" s="5"/>
      <c r="Z442" s="5"/>
      <c r="AA442" s="10"/>
      <c r="AB442" s="11"/>
      <c r="AC442" s="193"/>
      <c r="AD442" s="57"/>
      <c r="AE442" s="96"/>
      <c r="AF442" s="96"/>
      <c r="AG442" s="57"/>
      <c r="AH442" s="193"/>
      <c r="AI442" s="193"/>
      <c r="AK442" s="57"/>
      <c r="AL442" s="19"/>
      <c r="AM442" s="180"/>
      <c r="AN442" s="180"/>
      <c r="AO442" s="182"/>
      <c r="AQ442" s="177"/>
      <c r="AR442" s="185"/>
      <c r="AT442" s="177"/>
      <c r="AU442" s="185"/>
    </row>
    <row r="443" spans="1:47" ht="13.5" hidden="1" outlineLevel="1" x14ac:dyDescent="0.15">
      <c r="A443" s="26">
        <v>14001</v>
      </c>
      <c r="B443" s="20" t="s">
        <v>76</v>
      </c>
      <c r="C443" s="16">
        <v>1170</v>
      </c>
      <c r="D443" s="3">
        <v>20</v>
      </c>
      <c r="E443" s="3">
        <f>D443-10</f>
        <v>10</v>
      </c>
      <c r="F443" s="103" t="s">
        <v>141</v>
      </c>
      <c r="G443" s="104" t="s">
        <v>764</v>
      </c>
      <c r="H443" s="104" t="s">
        <v>504</v>
      </c>
      <c r="I443" s="21">
        <f t="shared" si="369"/>
        <v>17940</v>
      </c>
      <c r="J443" s="15"/>
      <c r="K443" s="15">
        <v>0.1</v>
      </c>
      <c r="L443" s="15">
        <v>0.35</v>
      </c>
      <c r="M443" s="58"/>
      <c r="N443" s="58">
        <v>0.03</v>
      </c>
      <c r="O443" s="92">
        <f t="shared" ref="O443:O448" si="386">J443/I443*D443</f>
        <v>0</v>
      </c>
      <c r="P443" s="92" t="e">
        <f t="shared" ref="P443:P506" si="387">(C443-T443-U443)*K443</f>
        <v>#REF!</v>
      </c>
      <c r="Q443" s="92" t="e">
        <f t="shared" ref="Q443:Q506" si="388">(C443-T443-U443)*L443</f>
        <v>#REF!</v>
      </c>
      <c r="R443" s="92">
        <f t="shared" ref="R443:R448" si="389">(C443*M443)</f>
        <v>0</v>
      </c>
      <c r="S443" s="92" t="e">
        <f t="shared" ref="S443:S448" si="390">(C443-T443-U443)*N443</f>
        <v>#REF!</v>
      </c>
      <c r="T443" s="3" t="e">
        <f>#REF!</f>
        <v>#REF!</v>
      </c>
      <c r="U443" s="3" t="e">
        <f>#REF!*D443</f>
        <v>#REF!</v>
      </c>
      <c r="V443" s="3">
        <f t="shared" ref="V443:V448" si="391">C443*0.06</f>
        <v>70.2</v>
      </c>
      <c r="W443" s="37" t="e">
        <f t="shared" ref="W443:W448" si="392">SUM(O443:V443)</f>
        <v>#REF!</v>
      </c>
      <c r="X443" s="60" t="e">
        <f>#REF!</f>
        <v>#REF!</v>
      </c>
      <c r="Y443" s="37" t="e">
        <f t="shared" ref="Y443:Y444" si="393">21000/I443*D443*X443</f>
        <v>#REF!</v>
      </c>
      <c r="Z443" s="16" t="e">
        <f t="shared" ref="Z443:Z448" si="394">W443+Y443</f>
        <v>#REF!</v>
      </c>
      <c r="AA443" s="36" t="e">
        <f t="shared" ref="AA443:AA448" si="395">(C443-Z443)/Z443</f>
        <v>#REF!</v>
      </c>
      <c r="AC443" s="16" t="e">
        <f t="shared" ref="AC443:AC448" si="396">AD443+AE443+AF443</f>
        <v>#REF!</v>
      </c>
      <c r="AD443" s="3" t="e">
        <f t="shared" ref="AD443:AE448" si="397">T443</f>
        <v>#REF!</v>
      </c>
      <c r="AE443" s="97" t="e">
        <f t="shared" si="397"/>
        <v>#REF!</v>
      </c>
      <c r="AF443" s="97" t="e">
        <f t="shared" ref="AF443:AF448" si="398">(C443-Z443)*0.15</f>
        <v>#REF!</v>
      </c>
      <c r="AG443" s="3" t="e">
        <f t="shared" ref="AG443:AG448" si="399">AE443+AF443</f>
        <v>#REF!</v>
      </c>
      <c r="AH443" s="16" t="e">
        <f t="shared" ref="AH443:AH448" si="400">AI443-AC443</f>
        <v>#REF!</v>
      </c>
      <c r="AI443" s="16">
        <f t="shared" ref="AI443:AI448" si="401">C443</f>
        <v>1170</v>
      </c>
      <c r="AK443" s="3">
        <f t="shared" ref="AK443:AK448" si="402">CEILING(AL443,5)</f>
        <v>820</v>
      </c>
      <c r="AL443" s="19">
        <f t="shared" ref="AL443:AL448" si="403">C443*0.7</f>
        <v>819</v>
      </c>
    </row>
    <row r="444" spans="1:47" ht="13.5" hidden="1" outlineLevel="1" x14ac:dyDescent="0.15">
      <c r="A444" s="26">
        <v>14018</v>
      </c>
      <c r="B444" s="20" t="s">
        <v>309</v>
      </c>
      <c r="C444" s="16">
        <v>1200</v>
      </c>
      <c r="D444" s="3">
        <v>20</v>
      </c>
      <c r="E444" s="3">
        <f>D444-10</f>
        <v>10</v>
      </c>
      <c r="F444" s="103" t="s">
        <v>141</v>
      </c>
      <c r="G444" s="104" t="s">
        <v>764</v>
      </c>
      <c r="H444" s="104" t="s">
        <v>504</v>
      </c>
      <c r="I444" s="21">
        <f t="shared" si="369"/>
        <v>17940</v>
      </c>
      <c r="J444" s="15"/>
      <c r="K444" s="15">
        <v>0.1</v>
      </c>
      <c r="L444" s="15">
        <v>0.35</v>
      </c>
      <c r="M444" s="58"/>
      <c r="N444" s="58">
        <v>0.03</v>
      </c>
      <c r="O444" s="92">
        <f t="shared" si="386"/>
        <v>0</v>
      </c>
      <c r="P444" s="92" t="e">
        <f t="shared" si="387"/>
        <v>#REF!</v>
      </c>
      <c r="Q444" s="92" t="e">
        <f t="shared" si="388"/>
        <v>#REF!</v>
      </c>
      <c r="R444" s="92">
        <f t="shared" si="389"/>
        <v>0</v>
      </c>
      <c r="S444" s="92" t="e">
        <f t="shared" si="390"/>
        <v>#REF!</v>
      </c>
      <c r="T444" s="3" t="e">
        <f>#REF!</f>
        <v>#REF!</v>
      </c>
      <c r="U444" s="3" t="e">
        <f>#REF!*D444</f>
        <v>#REF!</v>
      </c>
      <c r="V444" s="3">
        <f t="shared" si="391"/>
        <v>72</v>
      </c>
      <c r="W444" s="37" t="e">
        <f t="shared" si="392"/>
        <v>#REF!</v>
      </c>
      <c r="X444" s="60" t="e">
        <f>#REF!</f>
        <v>#REF!</v>
      </c>
      <c r="Y444" s="37" t="e">
        <f t="shared" si="393"/>
        <v>#REF!</v>
      </c>
      <c r="Z444" s="16" t="e">
        <f t="shared" si="394"/>
        <v>#REF!</v>
      </c>
      <c r="AA444" s="36" t="e">
        <f t="shared" si="395"/>
        <v>#REF!</v>
      </c>
      <c r="AC444" s="16" t="e">
        <f t="shared" si="396"/>
        <v>#REF!</v>
      </c>
      <c r="AD444" s="3" t="e">
        <f t="shared" si="397"/>
        <v>#REF!</v>
      </c>
      <c r="AE444" s="97" t="e">
        <f t="shared" si="397"/>
        <v>#REF!</v>
      </c>
      <c r="AF444" s="97" t="e">
        <f t="shared" si="398"/>
        <v>#REF!</v>
      </c>
      <c r="AG444" s="3" t="e">
        <f t="shared" si="399"/>
        <v>#REF!</v>
      </c>
      <c r="AH444" s="16" t="e">
        <f t="shared" si="400"/>
        <v>#REF!</v>
      </c>
      <c r="AI444" s="16">
        <f t="shared" si="401"/>
        <v>1200</v>
      </c>
      <c r="AK444" s="3">
        <f t="shared" si="402"/>
        <v>840</v>
      </c>
      <c r="AL444" s="19">
        <f t="shared" si="403"/>
        <v>840</v>
      </c>
    </row>
    <row r="445" spans="1:47" ht="13.5" hidden="1" outlineLevel="1" x14ac:dyDescent="0.15">
      <c r="A445" s="26">
        <v>14020</v>
      </c>
      <c r="B445" s="20" t="s">
        <v>310</v>
      </c>
      <c r="C445" s="16">
        <v>1900</v>
      </c>
      <c r="D445" s="3">
        <v>40</v>
      </c>
      <c r="E445" s="3">
        <v>30</v>
      </c>
      <c r="F445" s="103" t="s">
        <v>141</v>
      </c>
      <c r="G445" s="104" t="s">
        <v>764</v>
      </c>
      <c r="H445" s="104" t="s">
        <v>504</v>
      </c>
      <c r="I445" s="21">
        <f t="shared" si="369"/>
        <v>17940</v>
      </c>
      <c r="J445" s="15"/>
      <c r="K445" s="15">
        <v>0.1</v>
      </c>
      <c r="L445" s="15">
        <v>0.35</v>
      </c>
      <c r="M445" s="58"/>
      <c r="N445" s="58">
        <v>0.03</v>
      </c>
      <c r="O445" s="92">
        <f t="shared" si="386"/>
        <v>0</v>
      </c>
      <c r="P445" s="92" t="e">
        <f t="shared" si="387"/>
        <v>#REF!</v>
      </c>
      <c r="Q445" s="92" t="e">
        <f t="shared" si="388"/>
        <v>#REF!</v>
      </c>
      <c r="R445" s="92">
        <f t="shared" si="389"/>
        <v>0</v>
      </c>
      <c r="S445" s="92" t="e">
        <f t="shared" si="390"/>
        <v>#REF!</v>
      </c>
      <c r="T445" s="3" t="e">
        <f>#REF!</f>
        <v>#REF!</v>
      </c>
      <c r="U445" s="3" t="e">
        <f>#REF!*D445</f>
        <v>#REF!</v>
      </c>
      <c r="V445" s="3">
        <f t="shared" si="391"/>
        <v>114</v>
      </c>
      <c r="W445" s="37" t="e">
        <f t="shared" si="392"/>
        <v>#REF!</v>
      </c>
      <c r="X445" s="60" t="e">
        <f>#REF!</f>
        <v>#REF!</v>
      </c>
      <c r="Y445" s="37" t="e">
        <f>21000/I445*D445*X445</f>
        <v>#REF!</v>
      </c>
      <c r="Z445" s="16" t="e">
        <f t="shared" si="394"/>
        <v>#REF!</v>
      </c>
      <c r="AA445" s="36" t="e">
        <f t="shared" si="395"/>
        <v>#REF!</v>
      </c>
      <c r="AC445" s="16" t="e">
        <f t="shared" si="396"/>
        <v>#REF!</v>
      </c>
      <c r="AD445" s="3" t="e">
        <f t="shared" si="397"/>
        <v>#REF!</v>
      </c>
      <c r="AE445" s="97" t="e">
        <f t="shared" si="397"/>
        <v>#REF!</v>
      </c>
      <c r="AF445" s="97" t="e">
        <f t="shared" si="398"/>
        <v>#REF!</v>
      </c>
      <c r="AG445" s="3" t="e">
        <f t="shared" si="399"/>
        <v>#REF!</v>
      </c>
      <c r="AH445" s="16" t="e">
        <f t="shared" si="400"/>
        <v>#REF!</v>
      </c>
      <c r="AI445" s="16">
        <f t="shared" si="401"/>
        <v>1900</v>
      </c>
      <c r="AK445" s="3">
        <f t="shared" si="402"/>
        <v>1330</v>
      </c>
      <c r="AL445" s="19">
        <f t="shared" si="403"/>
        <v>1330</v>
      </c>
    </row>
    <row r="446" spans="1:47" ht="13.5" hidden="1" outlineLevel="1" x14ac:dyDescent="0.15">
      <c r="A446" s="26">
        <v>14010</v>
      </c>
      <c r="B446" s="20" t="s">
        <v>311</v>
      </c>
      <c r="C446" s="16">
        <v>1050</v>
      </c>
      <c r="D446" s="3">
        <v>20</v>
      </c>
      <c r="E446" s="3">
        <f>D446-10</f>
        <v>10</v>
      </c>
      <c r="F446" s="103" t="s">
        <v>141</v>
      </c>
      <c r="G446" s="104" t="s">
        <v>764</v>
      </c>
      <c r="H446" s="104" t="s">
        <v>504</v>
      </c>
      <c r="I446" s="21">
        <f t="shared" si="369"/>
        <v>17940</v>
      </c>
      <c r="J446" s="15"/>
      <c r="K446" s="15">
        <v>0.1</v>
      </c>
      <c r="L446" s="15">
        <v>0.35</v>
      </c>
      <c r="M446" s="58"/>
      <c r="N446" s="58">
        <v>0.03</v>
      </c>
      <c r="O446" s="92">
        <f t="shared" si="386"/>
        <v>0</v>
      </c>
      <c r="P446" s="92" t="e">
        <f t="shared" si="387"/>
        <v>#REF!</v>
      </c>
      <c r="Q446" s="92" t="e">
        <f t="shared" si="388"/>
        <v>#REF!</v>
      </c>
      <c r="R446" s="92">
        <f t="shared" si="389"/>
        <v>0</v>
      </c>
      <c r="S446" s="92" t="e">
        <f t="shared" si="390"/>
        <v>#REF!</v>
      </c>
      <c r="T446" s="3" t="e">
        <f>#REF!</f>
        <v>#REF!</v>
      </c>
      <c r="U446" s="3" t="e">
        <f>#REF!*D446</f>
        <v>#REF!</v>
      </c>
      <c r="V446" s="3">
        <f t="shared" si="391"/>
        <v>63</v>
      </c>
      <c r="W446" s="37" t="e">
        <f t="shared" si="392"/>
        <v>#REF!</v>
      </c>
      <c r="X446" s="60" t="e">
        <f>#REF!</f>
        <v>#REF!</v>
      </c>
      <c r="Y446" s="37" t="e">
        <f t="shared" ref="Y446:Y448" si="404">21000/I446*D446*X446</f>
        <v>#REF!</v>
      </c>
      <c r="Z446" s="16" t="e">
        <f t="shared" si="394"/>
        <v>#REF!</v>
      </c>
      <c r="AA446" s="36" t="e">
        <f t="shared" si="395"/>
        <v>#REF!</v>
      </c>
      <c r="AC446" s="16" t="e">
        <f t="shared" si="396"/>
        <v>#REF!</v>
      </c>
      <c r="AD446" s="3" t="e">
        <f t="shared" si="397"/>
        <v>#REF!</v>
      </c>
      <c r="AE446" s="97" t="e">
        <f t="shared" si="397"/>
        <v>#REF!</v>
      </c>
      <c r="AF446" s="97" t="e">
        <f t="shared" si="398"/>
        <v>#REF!</v>
      </c>
      <c r="AG446" s="3" t="e">
        <f t="shared" si="399"/>
        <v>#REF!</v>
      </c>
      <c r="AH446" s="16" t="e">
        <f t="shared" si="400"/>
        <v>#REF!</v>
      </c>
      <c r="AI446" s="16">
        <f t="shared" si="401"/>
        <v>1050</v>
      </c>
      <c r="AK446" s="3">
        <f t="shared" si="402"/>
        <v>735</v>
      </c>
      <c r="AL446" s="19">
        <f t="shared" si="403"/>
        <v>735</v>
      </c>
    </row>
    <row r="447" spans="1:47" ht="13.5" hidden="1" outlineLevel="1" x14ac:dyDescent="0.15">
      <c r="A447" s="26">
        <v>14076</v>
      </c>
      <c r="B447" s="20" t="s">
        <v>384</v>
      </c>
      <c r="C447" s="16">
        <v>500</v>
      </c>
      <c r="D447" s="3">
        <v>20</v>
      </c>
      <c r="E447" s="3">
        <v>10</v>
      </c>
      <c r="F447" s="103" t="s">
        <v>141</v>
      </c>
      <c r="G447" s="104" t="s">
        <v>764</v>
      </c>
      <c r="H447" s="104" t="s">
        <v>504</v>
      </c>
      <c r="I447" s="21">
        <f t="shared" si="369"/>
        <v>17940</v>
      </c>
      <c r="J447" s="15"/>
      <c r="K447" s="15">
        <v>0.1</v>
      </c>
      <c r="L447" s="15">
        <v>0.35</v>
      </c>
      <c r="M447" s="58"/>
      <c r="N447" s="58">
        <v>0.03</v>
      </c>
      <c r="O447" s="92">
        <f t="shared" si="386"/>
        <v>0</v>
      </c>
      <c r="P447" s="92" t="e">
        <f t="shared" si="387"/>
        <v>#REF!</v>
      </c>
      <c r="Q447" s="92" t="e">
        <f t="shared" si="388"/>
        <v>#REF!</v>
      </c>
      <c r="R447" s="92">
        <f t="shared" si="389"/>
        <v>0</v>
      </c>
      <c r="S447" s="92" t="e">
        <f t="shared" si="390"/>
        <v>#REF!</v>
      </c>
      <c r="T447" s="3" t="e">
        <f>#REF!</f>
        <v>#REF!</v>
      </c>
      <c r="U447" s="3" t="e">
        <f>#REF!*D447</f>
        <v>#REF!</v>
      </c>
      <c r="V447" s="3">
        <f t="shared" si="391"/>
        <v>30</v>
      </c>
      <c r="W447" s="37" t="e">
        <f t="shared" si="392"/>
        <v>#REF!</v>
      </c>
      <c r="X447" s="60" t="e">
        <f>#REF!</f>
        <v>#REF!</v>
      </c>
      <c r="Y447" s="37" t="e">
        <f t="shared" si="404"/>
        <v>#REF!</v>
      </c>
      <c r="Z447" s="16" t="e">
        <f t="shared" si="394"/>
        <v>#REF!</v>
      </c>
      <c r="AA447" s="36" t="e">
        <f t="shared" si="395"/>
        <v>#REF!</v>
      </c>
      <c r="AC447" s="16" t="e">
        <f t="shared" si="396"/>
        <v>#REF!</v>
      </c>
      <c r="AD447" s="3" t="e">
        <f t="shared" si="397"/>
        <v>#REF!</v>
      </c>
      <c r="AE447" s="97" t="e">
        <f t="shared" si="397"/>
        <v>#REF!</v>
      </c>
      <c r="AF447" s="97" t="e">
        <f t="shared" si="398"/>
        <v>#REF!</v>
      </c>
      <c r="AG447" s="3" t="e">
        <f t="shared" si="399"/>
        <v>#REF!</v>
      </c>
      <c r="AH447" s="16" t="e">
        <f t="shared" si="400"/>
        <v>#REF!</v>
      </c>
      <c r="AI447" s="16">
        <f t="shared" si="401"/>
        <v>500</v>
      </c>
      <c r="AK447" s="3">
        <f t="shared" si="402"/>
        <v>350</v>
      </c>
      <c r="AL447" s="19">
        <f t="shared" si="403"/>
        <v>350</v>
      </c>
    </row>
    <row r="448" spans="1:47" ht="13.5" hidden="1" outlineLevel="1" x14ac:dyDescent="0.15">
      <c r="A448" s="26">
        <v>14080</v>
      </c>
      <c r="B448" s="20" t="s">
        <v>385</v>
      </c>
      <c r="C448" s="16">
        <v>800</v>
      </c>
      <c r="D448" s="3">
        <v>25</v>
      </c>
      <c r="E448" s="3">
        <v>15</v>
      </c>
      <c r="F448" s="103" t="s">
        <v>141</v>
      </c>
      <c r="G448" s="104" t="s">
        <v>764</v>
      </c>
      <c r="H448" s="104" t="s">
        <v>504</v>
      </c>
      <c r="I448" s="21">
        <f t="shared" si="369"/>
        <v>17940</v>
      </c>
      <c r="J448" s="15"/>
      <c r="K448" s="15">
        <v>0.1</v>
      </c>
      <c r="L448" s="15">
        <v>0.35</v>
      </c>
      <c r="M448" s="58"/>
      <c r="N448" s="58">
        <v>0.03</v>
      </c>
      <c r="O448" s="92">
        <f t="shared" si="386"/>
        <v>0</v>
      </c>
      <c r="P448" s="92" t="e">
        <f t="shared" si="387"/>
        <v>#REF!</v>
      </c>
      <c r="Q448" s="92" t="e">
        <f t="shared" si="388"/>
        <v>#REF!</v>
      </c>
      <c r="R448" s="92">
        <f t="shared" si="389"/>
        <v>0</v>
      </c>
      <c r="S448" s="92" t="e">
        <f t="shared" si="390"/>
        <v>#REF!</v>
      </c>
      <c r="T448" s="3" t="e">
        <f>#REF!</f>
        <v>#REF!</v>
      </c>
      <c r="U448" s="3" t="e">
        <f>#REF!*D448</f>
        <v>#REF!</v>
      </c>
      <c r="V448" s="3">
        <f t="shared" si="391"/>
        <v>48</v>
      </c>
      <c r="W448" s="37" t="e">
        <f t="shared" si="392"/>
        <v>#REF!</v>
      </c>
      <c r="X448" s="60" t="e">
        <f>#REF!</f>
        <v>#REF!</v>
      </c>
      <c r="Y448" s="37" t="e">
        <f t="shared" si="404"/>
        <v>#REF!</v>
      </c>
      <c r="Z448" s="16" t="e">
        <f t="shared" si="394"/>
        <v>#REF!</v>
      </c>
      <c r="AA448" s="36" t="e">
        <f t="shared" si="395"/>
        <v>#REF!</v>
      </c>
      <c r="AC448" s="16" t="e">
        <f t="shared" si="396"/>
        <v>#REF!</v>
      </c>
      <c r="AD448" s="3" t="e">
        <f t="shared" si="397"/>
        <v>#REF!</v>
      </c>
      <c r="AE448" s="97" t="e">
        <f t="shared" si="397"/>
        <v>#REF!</v>
      </c>
      <c r="AF448" s="97" t="e">
        <f t="shared" si="398"/>
        <v>#REF!</v>
      </c>
      <c r="AG448" s="3" t="e">
        <f t="shared" si="399"/>
        <v>#REF!</v>
      </c>
      <c r="AH448" s="16" t="e">
        <f t="shared" si="400"/>
        <v>#REF!</v>
      </c>
      <c r="AI448" s="16">
        <f t="shared" si="401"/>
        <v>800</v>
      </c>
      <c r="AK448" s="3">
        <f t="shared" si="402"/>
        <v>560</v>
      </c>
      <c r="AL448" s="19">
        <f t="shared" si="403"/>
        <v>560</v>
      </c>
    </row>
    <row r="449" spans="1:47" s="12" customFormat="1" ht="13.5" hidden="1" outlineLevel="1" x14ac:dyDescent="0.15">
      <c r="A449" s="25"/>
      <c r="B449" s="56" t="s">
        <v>312</v>
      </c>
      <c r="C449" s="193"/>
      <c r="D449" s="56"/>
      <c r="E449" s="56"/>
      <c r="F449" s="128"/>
      <c r="G449" s="137"/>
      <c r="H449" s="137"/>
      <c r="I449" s="5"/>
      <c r="J449" s="6"/>
      <c r="K449" s="65"/>
      <c r="L449" s="65"/>
      <c r="M449" s="7"/>
      <c r="N449" s="7"/>
      <c r="O449" s="8"/>
      <c r="P449" s="8"/>
      <c r="Q449" s="8"/>
      <c r="R449" s="8"/>
      <c r="S449" s="8"/>
      <c r="T449" s="6"/>
      <c r="U449" s="6"/>
      <c r="V449" s="6"/>
      <c r="W449" s="5"/>
      <c r="X449" s="5"/>
      <c r="Y449" s="5"/>
      <c r="Z449" s="5"/>
      <c r="AA449" s="10"/>
      <c r="AB449" s="11"/>
      <c r="AC449" s="193"/>
      <c r="AD449" s="57"/>
      <c r="AE449" s="96"/>
      <c r="AF449" s="96"/>
      <c r="AG449" s="57"/>
      <c r="AH449" s="193"/>
      <c r="AI449" s="193"/>
      <c r="AK449" s="57"/>
      <c r="AL449" s="19"/>
      <c r="AM449" s="180"/>
      <c r="AN449" s="180"/>
      <c r="AO449" s="182"/>
      <c r="AQ449" s="177"/>
      <c r="AR449" s="185"/>
      <c r="AT449" s="177"/>
      <c r="AU449" s="185"/>
    </row>
    <row r="450" spans="1:47" ht="13.5" hidden="1" outlineLevel="1" x14ac:dyDescent="0.15">
      <c r="A450" s="26">
        <v>14027</v>
      </c>
      <c r="B450" s="20" t="s">
        <v>78</v>
      </c>
      <c r="C450" s="16">
        <v>2000</v>
      </c>
      <c r="D450" s="3">
        <v>40</v>
      </c>
      <c r="E450" s="3">
        <f t="shared" ref="E450:E460" si="405">D450-10</f>
        <v>30</v>
      </c>
      <c r="F450" s="103" t="s">
        <v>141</v>
      </c>
      <c r="G450" s="104" t="s">
        <v>764</v>
      </c>
      <c r="H450" s="104" t="s">
        <v>438</v>
      </c>
      <c r="I450" s="21">
        <f t="shared" ref="I450:I460" si="406">((247*12)+(52*7)+(52*5))*60/12</f>
        <v>17940</v>
      </c>
      <c r="J450" s="15"/>
      <c r="K450" s="15">
        <v>0.1</v>
      </c>
      <c r="L450" s="15">
        <v>0.35</v>
      </c>
      <c r="M450" s="58"/>
      <c r="N450" s="58">
        <v>0.03</v>
      </c>
      <c r="O450" s="92">
        <f t="shared" ref="O450:O460" si="407">J450/I450*D450</f>
        <v>0</v>
      </c>
      <c r="P450" s="92" t="e">
        <f t="shared" si="387"/>
        <v>#REF!</v>
      </c>
      <c r="Q450" s="92" t="e">
        <f t="shared" si="388"/>
        <v>#REF!</v>
      </c>
      <c r="R450" s="92">
        <f t="shared" ref="R450:R460" si="408">(C450*M450)</f>
        <v>0</v>
      </c>
      <c r="S450" s="92" t="e">
        <f t="shared" ref="S450:S460" si="409">(C450-T450-U450)*N450</f>
        <v>#REF!</v>
      </c>
      <c r="T450" s="3" t="e">
        <f>#REF!</f>
        <v>#REF!</v>
      </c>
      <c r="U450" s="3" t="e">
        <f>#REF!*D450</f>
        <v>#REF!</v>
      </c>
      <c r="V450" s="3">
        <f t="shared" ref="V450:V460" si="410">C450*0.06</f>
        <v>120</v>
      </c>
      <c r="W450" s="37" t="e">
        <f t="shared" ref="W450:W460" si="411">SUM(O450:V450)</f>
        <v>#REF!</v>
      </c>
      <c r="X450" s="60" t="e">
        <f>#REF!</f>
        <v>#REF!</v>
      </c>
      <c r="Y450" s="37" t="e">
        <f t="shared" ref="Y450:Y460" si="412">21000/I450*D450*X450</f>
        <v>#REF!</v>
      </c>
      <c r="Z450" s="16" t="e">
        <f t="shared" ref="Z450:Z460" si="413">W450+Y450</f>
        <v>#REF!</v>
      </c>
      <c r="AA450" s="36" t="e">
        <f t="shared" ref="AA450:AA460" si="414">(C450-Z450)/Z450</f>
        <v>#REF!</v>
      </c>
      <c r="AC450" s="16" t="e">
        <f t="shared" ref="AC450:AC460" si="415">AD450+AE450+AF450</f>
        <v>#REF!</v>
      </c>
      <c r="AD450" s="3" t="e">
        <f t="shared" ref="AD450:AE460" si="416">T450</f>
        <v>#REF!</v>
      </c>
      <c r="AE450" s="97" t="e">
        <f t="shared" si="416"/>
        <v>#REF!</v>
      </c>
      <c r="AF450" s="97" t="e">
        <f t="shared" ref="AF450:AF460" si="417">(C450-Z450)*0.15</f>
        <v>#REF!</v>
      </c>
      <c r="AG450" s="3" t="e">
        <f t="shared" ref="AG450:AG460" si="418">AE450+AF450</f>
        <v>#REF!</v>
      </c>
      <c r="AH450" s="16" t="e">
        <f t="shared" ref="AH450:AH460" si="419">AI450-AC450</f>
        <v>#REF!</v>
      </c>
      <c r="AI450" s="16">
        <f t="shared" ref="AI450:AI460" si="420">C450</f>
        <v>2000</v>
      </c>
      <c r="AK450" s="3">
        <f t="shared" ref="AK450:AK460" si="421">CEILING(AL450,5)</f>
        <v>1400</v>
      </c>
      <c r="AL450" s="19">
        <f t="shared" ref="AL450:AL460" si="422">C450*0.7</f>
        <v>1400</v>
      </c>
    </row>
    <row r="451" spans="1:47" ht="13.5" hidden="1" outlineLevel="1" x14ac:dyDescent="0.15">
      <c r="A451" s="26">
        <v>14028</v>
      </c>
      <c r="B451" s="20" t="s">
        <v>77</v>
      </c>
      <c r="C451" s="16">
        <v>1500</v>
      </c>
      <c r="D451" s="3">
        <v>30</v>
      </c>
      <c r="E451" s="3">
        <f t="shared" si="405"/>
        <v>20</v>
      </c>
      <c r="F451" s="103" t="s">
        <v>141</v>
      </c>
      <c r="G451" s="104" t="s">
        <v>764</v>
      </c>
      <c r="H451" s="104" t="s">
        <v>438</v>
      </c>
      <c r="I451" s="21">
        <f t="shared" si="406"/>
        <v>17940</v>
      </c>
      <c r="J451" s="15"/>
      <c r="K451" s="15">
        <v>0.1</v>
      </c>
      <c r="L451" s="15">
        <v>0.35</v>
      </c>
      <c r="M451" s="58"/>
      <c r="N451" s="58">
        <v>0.03</v>
      </c>
      <c r="O451" s="92">
        <f t="shared" si="407"/>
        <v>0</v>
      </c>
      <c r="P451" s="92" t="e">
        <f t="shared" si="387"/>
        <v>#REF!</v>
      </c>
      <c r="Q451" s="92" t="e">
        <f t="shared" si="388"/>
        <v>#REF!</v>
      </c>
      <c r="R451" s="92">
        <f t="shared" si="408"/>
        <v>0</v>
      </c>
      <c r="S451" s="92" t="e">
        <f t="shared" si="409"/>
        <v>#REF!</v>
      </c>
      <c r="T451" s="3" t="e">
        <f>#REF!</f>
        <v>#REF!</v>
      </c>
      <c r="U451" s="3" t="e">
        <f>#REF!*D451</f>
        <v>#REF!</v>
      </c>
      <c r="V451" s="3">
        <f t="shared" si="410"/>
        <v>90</v>
      </c>
      <c r="W451" s="37" t="e">
        <f t="shared" si="411"/>
        <v>#REF!</v>
      </c>
      <c r="X451" s="60" t="e">
        <f>#REF!</f>
        <v>#REF!</v>
      </c>
      <c r="Y451" s="37" t="e">
        <f t="shared" si="412"/>
        <v>#REF!</v>
      </c>
      <c r="Z451" s="16" t="e">
        <f t="shared" si="413"/>
        <v>#REF!</v>
      </c>
      <c r="AA451" s="36" t="e">
        <f t="shared" si="414"/>
        <v>#REF!</v>
      </c>
      <c r="AC451" s="16" t="e">
        <f t="shared" si="415"/>
        <v>#REF!</v>
      </c>
      <c r="AD451" s="3" t="e">
        <f t="shared" si="416"/>
        <v>#REF!</v>
      </c>
      <c r="AE451" s="97" t="e">
        <f t="shared" si="416"/>
        <v>#REF!</v>
      </c>
      <c r="AF451" s="97" t="e">
        <f t="shared" si="417"/>
        <v>#REF!</v>
      </c>
      <c r="AG451" s="3" t="e">
        <f t="shared" si="418"/>
        <v>#REF!</v>
      </c>
      <c r="AH451" s="16" t="e">
        <f t="shared" si="419"/>
        <v>#REF!</v>
      </c>
      <c r="AI451" s="16">
        <f t="shared" si="420"/>
        <v>1500</v>
      </c>
      <c r="AK451" s="3">
        <f t="shared" si="421"/>
        <v>1050</v>
      </c>
      <c r="AL451" s="19">
        <f t="shared" si="422"/>
        <v>1050</v>
      </c>
    </row>
    <row r="452" spans="1:47" ht="13.5" hidden="1" outlineLevel="1" x14ac:dyDescent="0.15">
      <c r="A452" s="26">
        <v>14029</v>
      </c>
      <c r="B452" s="20" t="s">
        <v>79</v>
      </c>
      <c r="C452" s="16">
        <v>1600</v>
      </c>
      <c r="D452" s="3">
        <v>30</v>
      </c>
      <c r="E452" s="3">
        <f t="shared" si="405"/>
        <v>20</v>
      </c>
      <c r="F452" s="103" t="s">
        <v>141</v>
      </c>
      <c r="G452" s="104" t="s">
        <v>764</v>
      </c>
      <c r="H452" s="104" t="s">
        <v>438</v>
      </c>
      <c r="I452" s="21">
        <f t="shared" si="406"/>
        <v>17940</v>
      </c>
      <c r="J452" s="15"/>
      <c r="K452" s="15">
        <v>0.1</v>
      </c>
      <c r="L452" s="15">
        <v>0.35</v>
      </c>
      <c r="M452" s="58"/>
      <c r="N452" s="58">
        <v>0.03</v>
      </c>
      <c r="O452" s="92">
        <f t="shared" si="407"/>
        <v>0</v>
      </c>
      <c r="P452" s="92" t="e">
        <f t="shared" si="387"/>
        <v>#REF!</v>
      </c>
      <c r="Q452" s="92" t="e">
        <f t="shared" si="388"/>
        <v>#REF!</v>
      </c>
      <c r="R452" s="92">
        <f t="shared" si="408"/>
        <v>0</v>
      </c>
      <c r="S452" s="92" t="e">
        <f t="shared" si="409"/>
        <v>#REF!</v>
      </c>
      <c r="T452" s="3" t="e">
        <f>#REF!</f>
        <v>#REF!</v>
      </c>
      <c r="U452" s="3" t="e">
        <f>#REF!*D452</f>
        <v>#REF!</v>
      </c>
      <c r="V452" s="3">
        <f t="shared" si="410"/>
        <v>96</v>
      </c>
      <c r="W452" s="37" t="e">
        <f t="shared" si="411"/>
        <v>#REF!</v>
      </c>
      <c r="X452" s="60" t="e">
        <f>#REF!</f>
        <v>#REF!</v>
      </c>
      <c r="Y452" s="37" t="e">
        <f t="shared" si="412"/>
        <v>#REF!</v>
      </c>
      <c r="Z452" s="16" t="e">
        <f t="shared" si="413"/>
        <v>#REF!</v>
      </c>
      <c r="AA452" s="36" t="e">
        <f t="shared" si="414"/>
        <v>#REF!</v>
      </c>
      <c r="AC452" s="16" t="e">
        <f t="shared" si="415"/>
        <v>#REF!</v>
      </c>
      <c r="AD452" s="3" t="e">
        <f t="shared" si="416"/>
        <v>#REF!</v>
      </c>
      <c r="AE452" s="97" t="e">
        <f t="shared" si="416"/>
        <v>#REF!</v>
      </c>
      <c r="AF452" s="97" t="e">
        <f t="shared" si="417"/>
        <v>#REF!</v>
      </c>
      <c r="AG452" s="3" t="e">
        <f t="shared" si="418"/>
        <v>#REF!</v>
      </c>
      <c r="AH452" s="16" t="e">
        <f t="shared" si="419"/>
        <v>#REF!</v>
      </c>
      <c r="AI452" s="16">
        <f t="shared" si="420"/>
        <v>1600</v>
      </c>
      <c r="AK452" s="3">
        <f t="shared" si="421"/>
        <v>1120</v>
      </c>
      <c r="AL452" s="19">
        <f t="shared" si="422"/>
        <v>1120</v>
      </c>
    </row>
    <row r="453" spans="1:47" ht="13.5" hidden="1" outlineLevel="1" x14ac:dyDescent="0.15">
      <c r="A453" s="26">
        <v>14030</v>
      </c>
      <c r="B453" s="20" t="s">
        <v>81</v>
      </c>
      <c r="C453" s="16">
        <v>1450</v>
      </c>
      <c r="D453" s="3">
        <v>30</v>
      </c>
      <c r="E453" s="3">
        <f t="shared" si="405"/>
        <v>20</v>
      </c>
      <c r="F453" s="103" t="s">
        <v>141</v>
      </c>
      <c r="G453" s="104" t="s">
        <v>764</v>
      </c>
      <c r="H453" s="104" t="s">
        <v>438</v>
      </c>
      <c r="I453" s="21">
        <f t="shared" si="406"/>
        <v>17940</v>
      </c>
      <c r="J453" s="15"/>
      <c r="K453" s="15">
        <v>0.1</v>
      </c>
      <c r="L453" s="15">
        <v>0.35</v>
      </c>
      <c r="M453" s="58"/>
      <c r="N453" s="58">
        <v>0.03</v>
      </c>
      <c r="O453" s="92">
        <f t="shared" si="407"/>
        <v>0</v>
      </c>
      <c r="P453" s="92" t="e">
        <f t="shared" si="387"/>
        <v>#REF!</v>
      </c>
      <c r="Q453" s="92" t="e">
        <f t="shared" si="388"/>
        <v>#REF!</v>
      </c>
      <c r="R453" s="92">
        <f t="shared" si="408"/>
        <v>0</v>
      </c>
      <c r="S453" s="92" t="e">
        <f t="shared" si="409"/>
        <v>#REF!</v>
      </c>
      <c r="T453" s="3" t="e">
        <f>#REF!</f>
        <v>#REF!</v>
      </c>
      <c r="U453" s="3" t="e">
        <f>#REF!*D453</f>
        <v>#REF!</v>
      </c>
      <c r="V453" s="3">
        <f t="shared" si="410"/>
        <v>87</v>
      </c>
      <c r="W453" s="37" t="e">
        <f t="shared" si="411"/>
        <v>#REF!</v>
      </c>
      <c r="X453" s="60" t="e">
        <f>#REF!</f>
        <v>#REF!</v>
      </c>
      <c r="Y453" s="37" t="e">
        <f t="shared" si="412"/>
        <v>#REF!</v>
      </c>
      <c r="Z453" s="16" t="e">
        <f t="shared" si="413"/>
        <v>#REF!</v>
      </c>
      <c r="AA453" s="36" t="e">
        <f t="shared" si="414"/>
        <v>#REF!</v>
      </c>
      <c r="AC453" s="16" t="e">
        <f t="shared" si="415"/>
        <v>#REF!</v>
      </c>
      <c r="AD453" s="3" t="e">
        <f t="shared" si="416"/>
        <v>#REF!</v>
      </c>
      <c r="AE453" s="97" t="e">
        <f t="shared" si="416"/>
        <v>#REF!</v>
      </c>
      <c r="AF453" s="97" t="e">
        <f t="shared" si="417"/>
        <v>#REF!</v>
      </c>
      <c r="AG453" s="3" t="e">
        <f t="shared" si="418"/>
        <v>#REF!</v>
      </c>
      <c r="AH453" s="16" t="e">
        <f t="shared" si="419"/>
        <v>#REF!</v>
      </c>
      <c r="AI453" s="16">
        <f t="shared" si="420"/>
        <v>1450</v>
      </c>
      <c r="AK453" s="3">
        <f t="shared" si="421"/>
        <v>1015</v>
      </c>
      <c r="AL453" s="19">
        <f t="shared" si="422"/>
        <v>1014.9999999999999</v>
      </c>
    </row>
    <row r="454" spans="1:47" ht="13.5" hidden="1" outlineLevel="1" x14ac:dyDescent="0.15">
      <c r="A454" s="26">
        <v>14031</v>
      </c>
      <c r="B454" s="20" t="s">
        <v>84</v>
      </c>
      <c r="C454" s="16">
        <v>1450</v>
      </c>
      <c r="D454" s="3">
        <v>30</v>
      </c>
      <c r="E454" s="3">
        <f t="shared" si="405"/>
        <v>20</v>
      </c>
      <c r="F454" s="103" t="s">
        <v>141</v>
      </c>
      <c r="G454" s="104" t="s">
        <v>764</v>
      </c>
      <c r="H454" s="104" t="s">
        <v>438</v>
      </c>
      <c r="I454" s="21">
        <f t="shared" si="406"/>
        <v>17940</v>
      </c>
      <c r="J454" s="15"/>
      <c r="K454" s="15">
        <v>0.1</v>
      </c>
      <c r="L454" s="15">
        <v>0.35</v>
      </c>
      <c r="M454" s="58"/>
      <c r="N454" s="58">
        <v>0.03</v>
      </c>
      <c r="O454" s="92">
        <f t="shared" si="407"/>
        <v>0</v>
      </c>
      <c r="P454" s="92" t="e">
        <f t="shared" si="387"/>
        <v>#REF!</v>
      </c>
      <c r="Q454" s="92" t="e">
        <f t="shared" si="388"/>
        <v>#REF!</v>
      </c>
      <c r="R454" s="92">
        <f t="shared" si="408"/>
        <v>0</v>
      </c>
      <c r="S454" s="92" t="e">
        <f t="shared" si="409"/>
        <v>#REF!</v>
      </c>
      <c r="T454" s="3" t="e">
        <f>#REF!</f>
        <v>#REF!</v>
      </c>
      <c r="U454" s="3" t="e">
        <f>#REF!*D454</f>
        <v>#REF!</v>
      </c>
      <c r="V454" s="3">
        <f t="shared" si="410"/>
        <v>87</v>
      </c>
      <c r="W454" s="37" t="e">
        <f t="shared" si="411"/>
        <v>#REF!</v>
      </c>
      <c r="X454" s="60" t="e">
        <f>#REF!</f>
        <v>#REF!</v>
      </c>
      <c r="Y454" s="37" t="e">
        <f t="shared" si="412"/>
        <v>#REF!</v>
      </c>
      <c r="Z454" s="16" t="e">
        <f t="shared" si="413"/>
        <v>#REF!</v>
      </c>
      <c r="AA454" s="36" t="e">
        <f t="shared" si="414"/>
        <v>#REF!</v>
      </c>
      <c r="AC454" s="16" t="e">
        <f t="shared" si="415"/>
        <v>#REF!</v>
      </c>
      <c r="AD454" s="3" t="e">
        <f t="shared" si="416"/>
        <v>#REF!</v>
      </c>
      <c r="AE454" s="97" t="e">
        <f t="shared" si="416"/>
        <v>#REF!</v>
      </c>
      <c r="AF454" s="97" t="e">
        <f t="shared" si="417"/>
        <v>#REF!</v>
      </c>
      <c r="AG454" s="3" t="e">
        <f t="shared" si="418"/>
        <v>#REF!</v>
      </c>
      <c r="AH454" s="16" t="e">
        <f t="shared" si="419"/>
        <v>#REF!</v>
      </c>
      <c r="AI454" s="16">
        <f t="shared" si="420"/>
        <v>1450</v>
      </c>
      <c r="AK454" s="3">
        <f t="shared" si="421"/>
        <v>1015</v>
      </c>
      <c r="AL454" s="19">
        <f t="shared" si="422"/>
        <v>1014.9999999999999</v>
      </c>
    </row>
    <row r="455" spans="1:47" ht="13.5" hidden="1" outlineLevel="1" x14ac:dyDescent="0.15">
      <c r="A455" s="26">
        <v>14032</v>
      </c>
      <c r="B455" s="20" t="s">
        <v>87</v>
      </c>
      <c r="C455" s="16">
        <v>1330</v>
      </c>
      <c r="D455" s="3">
        <v>30</v>
      </c>
      <c r="E455" s="3">
        <f t="shared" si="405"/>
        <v>20</v>
      </c>
      <c r="F455" s="103" t="s">
        <v>141</v>
      </c>
      <c r="G455" s="104" t="s">
        <v>764</v>
      </c>
      <c r="H455" s="104" t="s">
        <v>438</v>
      </c>
      <c r="I455" s="21">
        <f t="shared" si="406"/>
        <v>17940</v>
      </c>
      <c r="J455" s="15"/>
      <c r="K455" s="15">
        <v>0.1</v>
      </c>
      <c r="L455" s="15">
        <v>0.35</v>
      </c>
      <c r="M455" s="58"/>
      <c r="N455" s="58">
        <v>0.03</v>
      </c>
      <c r="O455" s="92">
        <f t="shared" si="407"/>
        <v>0</v>
      </c>
      <c r="P455" s="92" t="e">
        <f t="shared" si="387"/>
        <v>#REF!</v>
      </c>
      <c r="Q455" s="92" t="e">
        <f t="shared" si="388"/>
        <v>#REF!</v>
      </c>
      <c r="R455" s="92">
        <f t="shared" si="408"/>
        <v>0</v>
      </c>
      <c r="S455" s="92" t="e">
        <f t="shared" si="409"/>
        <v>#REF!</v>
      </c>
      <c r="T455" s="3" t="e">
        <f>#REF!</f>
        <v>#REF!</v>
      </c>
      <c r="U455" s="3" t="e">
        <f>#REF!*D455</f>
        <v>#REF!</v>
      </c>
      <c r="V455" s="3">
        <f t="shared" si="410"/>
        <v>79.8</v>
      </c>
      <c r="W455" s="37" t="e">
        <f t="shared" si="411"/>
        <v>#REF!</v>
      </c>
      <c r="X455" s="60" t="e">
        <f>#REF!</f>
        <v>#REF!</v>
      </c>
      <c r="Y455" s="37" t="e">
        <f t="shared" si="412"/>
        <v>#REF!</v>
      </c>
      <c r="Z455" s="16" t="e">
        <f t="shared" si="413"/>
        <v>#REF!</v>
      </c>
      <c r="AA455" s="36" t="e">
        <f t="shared" si="414"/>
        <v>#REF!</v>
      </c>
      <c r="AC455" s="16" t="e">
        <f t="shared" si="415"/>
        <v>#REF!</v>
      </c>
      <c r="AD455" s="3" t="e">
        <f t="shared" si="416"/>
        <v>#REF!</v>
      </c>
      <c r="AE455" s="97" t="e">
        <f t="shared" si="416"/>
        <v>#REF!</v>
      </c>
      <c r="AF455" s="97" t="e">
        <f t="shared" si="417"/>
        <v>#REF!</v>
      </c>
      <c r="AG455" s="3" t="e">
        <f t="shared" si="418"/>
        <v>#REF!</v>
      </c>
      <c r="AH455" s="16" t="e">
        <f t="shared" si="419"/>
        <v>#REF!</v>
      </c>
      <c r="AI455" s="16">
        <f t="shared" si="420"/>
        <v>1330</v>
      </c>
      <c r="AK455" s="3">
        <f t="shared" si="421"/>
        <v>935</v>
      </c>
      <c r="AL455" s="19">
        <f t="shared" si="422"/>
        <v>930.99999999999989</v>
      </c>
    </row>
    <row r="456" spans="1:47" ht="13.5" hidden="1" outlineLevel="1" x14ac:dyDescent="0.15">
      <c r="A456" s="26">
        <v>14033</v>
      </c>
      <c r="B456" s="20" t="s">
        <v>254</v>
      </c>
      <c r="C456" s="16">
        <v>1330</v>
      </c>
      <c r="D456" s="3">
        <v>40</v>
      </c>
      <c r="E456" s="3">
        <f t="shared" si="405"/>
        <v>30</v>
      </c>
      <c r="F456" s="103" t="s">
        <v>141</v>
      </c>
      <c r="G456" s="104" t="s">
        <v>764</v>
      </c>
      <c r="H456" s="104" t="s">
        <v>438</v>
      </c>
      <c r="I456" s="21">
        <f t="shared" si="406"/>
        <v>17940</v>
      </c>
      <c r="J456" s="15"/>
      <c r="K456" s="15">
        <v>0.1</v>
      </c>
      <c r="L456" s="15">
        <v>0.35</v>
      </c>
      <c r="M456" s="58"/>
      <c r="N456" s="58">
        <v>0.03</v>
      </c>
      <c r="O456" s="92">
        <f t="shared" si="407"/>
        <v>0</v>
      </c>
      <c r="P456" s="92" t="e">
        <f t="shared" si="387"/>
        <v>#REF!</v>
      </c>
      <c r="Q456" s="92" t="e">
        <f t="shared" si="388"/>
        <v>#REF!</v>
      </c>
      <c r="R456" s="92">
        <f t="shared" si="408"/>
        <v>0</v>
      </c>
      <c r="S456" s="92" t="e">
        <f t="shared" si="409"/>
        <v>#REF!</v>
      </c>
      <c r="T456" s="3" t="e">
        <f>#REF!</f>
        <v>#REF!</v>
      </c>
      <c r="U456" s="3" t="e">
        <f>#REF!*D456</f>
        <v>#REF!</v>
      </c>
      <c r="V456" s="3">
        <f t="shared" si="410"/>
        <v>79.8</v>
      </c>
      <c r="W456" s="37" t="e">
        <f t="shared" si="411"/>
        <v>#REF!</v>
      </c>
      <c r="X456" s="60" t="e">
        <f>#REF!</f>
        <v>#REF!</v>
      </c>
      <c r="Y456" s="37" t="e">
        <f t="shared" si="412"/>
        <v>#REF!</v>
      </c>
      <c r="Z456" s="16" t="e">
        <f t="shared" si="413"/>
        <v>#REF!</v>
      </c>
      <c r="AA456" s="36" t="e">
        <f t="shared" si="414"/>
        <v>#REF!</v>
      </c>
      <c r="AC456" s="16" t="e">
        <f t="shared" si="415"/>
        <v>#REF!</v>
      </c>
      <c r="AD456" s="3" t="e">
        <f t="shared" si="416"/>
        <v>#REF!</v>
      </c>
      <c r="AE456" s="97" t="e">
        <f t="shared" si="416"/>
        <v>#REF!</v>
      </c>
      <c r="AF456" s="97" t="e">
        <f t="shared" si="417"/>
        <v>#REF!</v>
      </c>
      <c r="AG456" s="3" t="e">
        <f t="shared" si="418"/>
        <v>#REF!</v>
      </c>
      <c r="AH456" s="16" t="e">
        <f t="shared" si="419"/>
        <v>#REF!</v>
      </c>
      <c r="AI456" s="16">
        <f t="shared" si="420"/>
        <v>1330</v>
      </c>
      <c r="AK456" s="3">
        <f t="shared" si="421"/>
        <v>935</v>
      </c>
      <c r="AL456" s="19">
        <f t="shared" si="422"/>
        <v>930.99999999999989</v>
      </c>
    </row>
    <row r="457" spans="1:47" ht="13.5" hidden="1" outlineLevel="1" x14ac:dyDescent="0.15">
      <c r="A457" s="26">
        <v>14083</v>
      </c>
      <c r="B457" s="20" t="s">
        <v>597</v>
      </c>
      <c r="C457" s="16">
        <v>750</v>
      </c>
      <c r="D457" s="3">
        <v>15</v>
      </c>
      <c r="E457" s="3">
        <f t="shared" si="405"/>
        <v>5</v>
      </c>
      <c r="F457" s="103" t="s">
        <v>141</v>
      </c>
      <c r="G457" s="104" t="s">
        <v>764</v>
      </c>
      <c r="H457" s="104" t="s">
        <v>504</v>
      </c>
      <c r="I457" s="21">
        <f t="shared" si="406"/>
        <v>17940</v>
      </c>
      <c r="J457" s="15"/>
      <c r="K457" s="15">
        <v>0.1</v>
      </c>
      <c r="L457" s="15">
        <v>0.35</v>
      </c>
      <c r="M457" s="58"/>
      <c r="N457" s="58">
        <v>0.03</v>
      </c>
      <c r="O457" s="92">
        <f t="shared" si="407"/>
        <v>0</v>
      </c>
      <c r="P457" s="92" t="e">
        <f t="shared" si="387"/>
        <v>#REF!</v>
      </c>
      <c r="Q457" s="92" t="e">
        <f t="shared" si="388"/>
        <v>#REF!</v>
      </c>
      <c r="R457" s="92">
        <f t="shared" si="408"/>
        <v>0</v>
      </c>
      <c r="S457" s="92" t="e">
        <f t="shared" si="409"/>
        <v>#REF!</v>
      </c>
      <c r="T457" s="3" t="e">
        <f>#REF!</f>
        <v>#REF!</v>
      </c>
      <c r="U457" s="3" t="e">
        <f>#REF!*D457</f>
        <v>#REF!</v>
      </c>
      <c r="V457" s="3">
        <f t="shared" si="410"/>
        <v>45</v>
      </c>
      <c r="W457" s="37" t="e">
        <f t="shared" si="411"/>
        <v>#REF!</v>
      </c>
      <c r="X457" s="60" t="e">
        <f>#REF!</f>
        <v>#REF!</v>
      </c>
      <c r="Y457" s="37" t="e">
        <f t="shared" si="412"/>
        <v>#REF!</v>
      </c>
      <c r="Z457" s="16" t="e">
        <f t="shared" si="413"/>
        <v>#REF!</v>
      </c>
      <c r="AA457" s="36" t="e">
        <f t="shared" si="414"/>
        <v>#REF!</v>
      </c>
      <c r="AB457" s="39"/>
      <c r="AC457" s="16" t="e">
        <f t="shared" si="415"/>
        <v>#REF!</v>
      </c>
      <c r="AD457" s="3" t="e">
        <f t="shared" si="416"/>
        <v>#REF!</v>
      </c>
      <c r="AE457" s="97" t="e">
        <f t="shared" si="416"/>
        <v>#REF!</v>
      </c>
      <c r="AF457" s="97" t="e">
        <f t="shared" si="417"/>
        <v>#REF!</v>
      </c>
      <c r="AG457" s="3" t="e">
        <f t="shared" si="418"/>
        <v>#REF!</v>
      </c>
      <c r="AH457" s="16" t="e">
        <f t="shared" si="419"/>
        <v>#REF!</v>
      </c>
      <c r="AI457" s="16">
        <f t="shared" si="420"/>
        <v>750</v>
      </c>
      <c r="AK457" s="3">
        <f t="shared" si="421"/>
        <v>525</v>
      </c>
      <c r="AL457" s="19">
        <f t="shared" si="422"/>
        <v>525</v>
      </c>
    </row>
    <row r="458" spans="1:47" ht="13.5" hidden="1" outlineLevel="1" x14ac:dyDescent="0.15">
      <c r="A458" s="26">
        <v>14084</v>
      </c>
      <c r="B458" s="20" t="s">
        <v>598</v>
      </c>
      <c r="C458" s="16">
        <v>1330</v>
      </c>
      <c r="D458" s="3">
        <v>20</v>
      </c>
      <c r="E458" s="3">
        <f t="shared" si="405"/>
        <v>10</v>
      </c>
      <c r="F458" s="103" t="s">
        <v>141</v>
      </c>
      <c r="G458" s="104" t="s">
        <v>764</v>
      </c>
      <c r="H458" s="104" t="s">
        <v>504</v>
      </c>
      <c r="I458" s="21">
        <f t="shared" si="406"/>
        <v>17940</v>
      </c>
      <c r="J458" s="15"/>
      <c r="K458" s="15">
        <v>0.1</v>
      </c>
      <c r="L458" s="15">
        <v>0.35</v>
      </c>
      <c r="M458" s="58"/>
      <c r="N458" s="58">
        <v>0.03</v>
      </c>
      <c r="O458" s="92">
        <f t="shared" si="407"/>
        <v>0</v>
      </c>
      <c r="P458" s="92" t="e">
        <f t="shared" si="387"/>
        <v>#REF!</v>
      </c>
      <c r="Q458" s="92" t="e">
        <f t="shared" si="388"/>
        <v>#REF!</v>
      </c>
      <c r="R458" s="92">
        <f t="shared" si="408"/>
        <v>0</v>
      </c>
      <c r="S458" s="92" t="e">
        <f t="shared" si="409"/>
        <v>#REF!</v>
      </c>
      <c r="T458" s="3" t="e">
        <f>#REF!</f>
        <v>#REF!</v>
      </c>
      <c r="U458" s="3" t="e">
        <f>#REF!*D458</f>
        <v>#REF!</v>
      </c>
      <c r="V458" s="3">
        <f t="shared" si="410"/>
        <v>79.8</v>
      </c>
      <c r="W458" s="37" t="e">
        <f t="shared" si="411"/>
        <v>#REF!</v>
      </c>
      <c r="X458" s="60" t="e">
        <f>#REF!</f>
        <v>#REF!</v>
      </c>
      <c r="Y458" s="37" t="e">
        <f t="shared" si="412"/>
        <v>#REF!</v>
      </c>
      <c r="Z458" s="16" t="e">
        <f t="shared" si="413"/>
        <v>#REF!</v>
      </c>
      <c r="AA458" s="36" t="e">
        <f t="shared" si="414"/>
        <v>#REF!</v>
      </c>
      <c r="AB458" s="39"/>
      <c r="AC458" s="16" t="e">
        <f t="shared" si="415"/>
        <v>#REF!</v>
      </c>
      <c r="AD458" s="3" t="e">
        <f t="shared" si="416"/>
        <v>#REF!</v>
      </c>
      <c r="AE458" s="97" t="e">
        <f t="shared" si="416"/>
        <v>#REF!</v>
      </c>
      <c r="AF458" s="97" t="e">
        <f t="shared" si="417"/>
        <v>#REF!</v>
      </c>
      <c r="AG458" s="3" t="e">
        <f t="shared" si="418"/>
        <v>#REF!</v>
      </c>
      <c r="AH458" s="16" t="e">
        <f t="shared" si="419"/>
        <v>#REF!</v>
      </c>
      <c r="AI458" s="16">
        <f t="shared" si="420"/>
        <v>1330</v>
      </c>
      <c r="AK458" s="3">
        <f t="shared" si="421"/>
        <v>935</v>
      </c>
      <c r="AL458" s="19">
        <f t="shared" si="422"/>
        <v>930.99999999999989</v>
      </c>
    </row>
    <row r="459" spans="1:47" ht="13.5" hidden="1" outlineLevel="1" x14ac:dyDescent="0.15">
      <c r="A459" s="26">
        <v>14085</v>
      </c>
      <c r="B459" s="20" t="s">
        <v>599</v>
      </c>
      <c r="C459" s="16">
        <v>700</v>
      </c>
      <c r="D459" s="3">
        <v>20</v>
      </c>
      <c r="E459" s="3">
        <f t="shared" si="405"/>
        <v>10</v>
      </c>
      <c r="F459" s="103" t="s">
        <v>141</v>
      </c>
      <c r="G459" s="104" t="s">
        <v>764</v>
      </c>
      <c r="H459" s="104" t="s">
        <v>504</v>
      </c>
      <c r="I459" s="21">
        <f t="shared" si="406"/>
        <v>17940</v>
      </c>
      <c r="J459" s="15"/>
      <c r="K459" s="15">
        <v>0.1</v>
      </c>
      <c r="L459" s="15">
        <v>0.35</v>
      </c>
      <c r="M459" s="58"/>
      <c r="N459" s="58">
        <v>0.03</v>
      </c>
      <c r="O459" s="92">
        <f t="shared" si="407"/>
        <v>0</v>
      </c>
      <c r="P459" s="92" t="e">
        <f t="shared" si="387"/>
        <v>#REF!</v>
      </c>
      <c r="Q459" s="92" t="e">
        <f t="shared" si="388"/>
        <v>#REF!</v>
      </c>
      <c r="R459" s="92">
        <f t="shared" si="408"/>
        <v>0</v>
      </c>
      <c r="S459" s="92" t="e">
        <f t="shared" si="409"/>
        <v>#REF!</v>
      </c>
      <c r="T459" s="3" t="e">
        <f>#REF!</f>
        <v>#REF!</v>
      </c>
      <c r="U459" s="3" t="e">
        <f>#REF!*D459</f>
        <v>#REF!</v>
      </c>
      <c r="V459" s="3">
        <f t="shared" si="410"/>
        <v>42</v>
      </c>
      <c r="W459" s="37" t="e">
        <f t="shared" si="411"/>
        <v>#REF!</v>
      </c>
      <c r="X459" s="60" t="e">
        <f>#REF!</f>
        <v>#REF!</v>
      </c>
      <c r="Y459" s="37" t="e">
        <f t="shared" si="412"/>
        <v>#REF!</v>
      </c>
      <c r="Z459" s="16" t="e">
        <f t="shared" si="413"/>
        <v>#REF!</v>
      </c>
      <c r="AA459" s="36" t="e">
        <f t="shared" si="414"/>
        <v>#REF!</v>
      </c>
      <c r="AB459" s="39"/>
      <c r="AC459" s="16" t="e">
        <f t="shared" si="415"/>
        <v>#REF!</v>
      </c>
      <c r="AD459" s="3" t="e">
        <f t="shared" si="416"/>
        <v>#REF!</v>
      </c>
      <c r="AE459" s="97" t="e">
        <f t="shared" si="416"/>
        <v>#REF!</v>
      </c>
      <c r="AF459" s="97" t="e">
        <f t="shared" si="417"/>
        <v>#REF!</v>
      </c>
      <c r="AG459" s="3" t="e">
        <f t="shared" si="418"/>
        <v>#REF!</v>
      </c>
      <c r="AH459" s="16" t="e">
        <f t="shared" si="419"/>
        <v>#REF!</v>
      </c>
      <c r="AI459" s="16">
        <f t="shared" si="420"/>
        <v>700</v>
      </c>
      <c r="AK459" s="3">
        <f t="shared" si="421"/>
        <v>490</v>
      </c>
      <c r="AL459" s="19">
        <f t="shared" si="422"/>
        <v>489.99999999999994</v>
      </c>
    </row>
    <row r="460" spans="1:47" ht="13.5" hidden="1" outlineLevel="1" x14ac:dyDescent="0.15">
      <c r="A460" s="26">
        <v>14086</v>
      </c>
      <c r="B460" s="20" t="s">
        <v>600</v>
      </c>
      <c r="C460" s="16">
        <v>1500</v>
      </c>
      <c r="D460" s="3">
        <v>30</v>
      </c>
      <c r="E460" s="3">
        <f t="shared" si="405"/>
        <v>20</v>
      </c>
      <c r="F460" s="103" t="s">
        <v>141</v>
      </c>
      <c r="G460" s="104" t="s">
        <v>764</v>
      </c>
      <c r="H460" s="104" t="s">
        <v>504</v>
      </c>
      <c r="I460" s="21">
        <f t="shared" si="406"/>
        <v>17940</v>
      </c>
      <c r="J460" s="15"/>
      <c r="K460" s="15">
        <v>0.1</v>
      </c>
      <c r="L460" s="15">
        <v>0.35</v>
      </c>
      <c r="M460" s="58"/>
      <c r="N460" s="58">
        <v>0.03</v>
      </c>
      <c r="O460" s="92">
        <f t="shared" si="407"/>
        <v>0</v>
      </c>
      <c r="P460" s="92" t="e">
        <f t="shared" si="387"/>
        <v>#REF!</v>
      </c>
      <c r="Q460" s="92" t="e">
        <f t="shared" si="388"/>
        <v>#REF!</v>
      </c>
      <c r="R460" s="92">
        <f t="shared" si="408"/>
        <v>0</v>
      </c>
      <c r="S460" s="92" t="e">
        <f t="shared" si="409"/>
        <v>#REF!</v>
      </c>
      <c r="T460" s="3" t="e">
        <f>#REF!</f>
        <v>#REF!</v>
      </c>
      <c r="U460" s="3" t="e">
        <f>#REF!*D460</f>
        <v>#REF!</v>
      </c>
      <c r="V460" s="3">
        <f t="shared" si="410"/>
        <v>90</v>
      </c>
      <c r="W460" s="37" t="e">
        <f t="shared" si="411"/>
        <v>#REF!</v>
      </c>
      <c r="X460" s="60" t="e">
        <f>#REF!</f>
        <v>#REF!</v>
      </c>
      <c r="Y460" s="37" t="e">
        <f t="shared" si="412"/>
        <v>#REF!</v>
      </c>
      <c r="Z460" s="16" t="e">
        <f t="shared" si="413"/>
        <v>#REF!</v>
      </c>
      <c r="AA460" s="36" t="e">
        <f t="shared" si="414"/>
        <v>#REF!</v>
      </c>
      <c r="AB460" s="39"/>
      <c r="AC460" s="16" t="e">
        <f t="shared" si="415"/>
        <v>#REF!</v>
      </c>
      <c r="AD460" s="3" t="e">
        <f t="shared" si="416"/>
        <v>#REF!</v>
      </c>
      <c r="AE460" s="97" t="e">
        <f t="shared" si="416"/>
        <v>#REF!</v>
      </c>
      <c r="AF460" s="97" t="e">
        <f t="shared" si="417"/>
        <v>#REF!</v>
      </c>
      <c r="AG460" s="3" t="e">
        <f t="shared" si="418"/>
        <v>#REF!</v>
      </c>
      <c r="AH460" s="16" t="e">
        <f t="shared" si="419"/>
        <v>#REF!</v>
      </c>
      <c r="AI460" s="16">
        <f t="shared" si="420"/>
        <v>1500</v>
      </c>
      <c r="AK460" s="3">
        <f t="shared" si="421"/>
        <v>1050</v>
      </c>
      <c r="AL460" s="19">
        <f t="shared" si="422"/>
        <v>1050</v>
      </c>
    </row>
    <row r="461" spans="1:47" s="12" customFormat="1" ht="13.5" hidden="1" outlineLevel="1" x14ac:dyDescent="0.15">
      <c r="A461" s="25"/>
      <c r="B461" s="56" t="s">
        <v>313</v>
      </c>
      <c r="C461" s="193"/>
      <c r="D461" s="56"/>
      <c r="E461" s="56"/>
      <c r="F461" s="128"/>
      <c r="G461" s="137"/>
      <c r="H461" s="137"/>
      <c r="I461" s="5"/>
      <c r="J461" s="6"/>
      <c r="K461" s="7"/>
      <c r="L461" s="7"/>
      <c r="M461" s="7"/>
      <c r="N461" s="7"/>
      <c r="O461" s="8"/>
      <c r="P461" s="8"/>
      <c r="Q461" s="8"/>
      <c r="R461" s="8"/>
      <c r="S461" s="8"/>
      <c r="T461" s="6"/>
      <c r="U461" s="6"/>
      <c r="V461" s="6"/>
      <c r="W461" s="5"/>
      <c r="X461" s="5"/>
      <c r="Y461" s="5"/>
      <c r="Z461" s="5"/>
      <c r="AA461" s="10"/>
      <c r="AB461" s="11"/>
      <c r="AC461" s="193"/>
      <c r="AD461" s="57"/>
      <c r="AE461" s="96"/>
      <c r="AF461" s="96"/>
      <c r="AG461" s="57"/>
      <c r="AH461" s="193"/>
      <c r="AI461" s="193"/>
      <c r="AK461" s="57"/>
      <c r="AL461" s="19"/>
      <c r="AM461" s="180"/>
      <c r="AN461" s="180"/>
      <c r="AO461" s="182"/>
      <c r="AQ461" s="177"/>
      <c r="AR461" s="185"/>
      <c r="AT461" s="177"/>
      <c r="AU461" s="185"/>
    </row>
    <row r="462" spans="1:47" ht="13.5" hidden="1" outlineLevel="1" x14ac:dyDescent="0.15">
      <c r="A462" s="26">
        <v>14026</v>
      </c>
      <c r="B462" s="20" t="s">
        <v>289</v>
      </c>
      <c r="C462" s="16">
        <v>1500</v>
      </c>
      <c r="D462" s="3">
        <v>30</v>
      </c>
      <c r="E462" s="3">
        <f>D462-10</f>
        <v>20</v>
      </c>
      <c r="F462" s="103" t="s">
        <v>141</v>
      </c>
      <c r="G462" s="104" t="s">
        <v>764</v>
      </c>
      <c r="H462" s="104" t="s">
        <v>515</v>
      </c>
      <c r="I462" s="21">
        <f t="shared" ref="I462:I481" si="423">((247*12)+(52*7)+(52*5))*60/12</f>
        <v>17940</v>
      </c>
      <c r="J462" s="3">
        <v>50000</v>
      </c>
      <c r="K462" s="15">
        <v>0.1</v>
      </c>
      <c r="L462" s="15">
        <v>0.3</v>
      </c>
      <c r="M462" s="58"/>
      <c r="N462" s="58">
        <v>0.03</v>
      </c>
      <c r="O462" s="92">
        <f t="shared" ref="O462:O481" si="424">J462/I462*D462</f>
        <v>83.612040133779274</v>
      </c>
      <c r="P462" s="92" t="e">
        <f t="shared" si="387"/>
        <v>#REF!</v>
      </c>
      <c r="Q462" s="92" t="e">
        <f t="shared" si="388"/>
        <v>#REF!</v>
      </c>
      <c r="R462" s="92">
        <f t="shared" ref="R462:R481" si="425">(C462*M462)</f>
        <v>0</v>
      </c>
      <c r="S462" s="92" t="e">
        <f t="shared" ref="S462:S481" si="426">(C462-T462-U462)*N462</f>
        <v>#REF!</v>
      </c>
      <c r="T462" s="3" t="e">
        <f>#REF!</f>
        <v>#REF!</v>
      </c>
      <c r="U462" s="3" t="e">
        <f>#REF!*D462</f>
        <v>#REF!</v>
      </c>
      <c r="V462" s="3">
        <f t="shared" ref="V462:V481" si="427">C462*0.06</f>
        <v>90</v>
      </c>
      <c r="W462" s="37" t="e">
        <f t="shared" ref="W462:W481" si="428">SUM(O462:V462)</f>
        <v>#REF!</v>
      </c>
      <c r="X462" s="60" t="e">
        <f>#REF!</f>
        <v>#REF!</v>
      </c>
      <c r="Y462" s="37" t="e">
        <f t="shared" ref="Y462:Y481" si="429">O462*X462</f>
        <v>#REF!</v>
      </c>
      <c r="Z462" s="16" t="e">
        <f t="shared" ref="Z462:Z481" si="430">W462+Y462</f>
        <v>#REF!</v>
      </c>
      <c r="AA462" s="36" t="e">
        <f t="shared" ref="AA462:AA481" si="431">(C462-Z462)/Z462</f>
        <v>#REF!</v>
      </c>
      <c r="AC462" s="16" t="e">
        <f t="shared" ref="AC462:AC481" si="432">AD462+AE462+AF462</f>
        <v>#REF!</v>
      </c>
      <c r="AD462" s="3" t="e">
        <f t="shared" ref="AD462:AE481" si="433">T462</f>
        <v>#REF!</v>
      </c>
      <c r="AE462" s="97" t="e">
        <f t="shared" si="433"/>
        <v>#REF!</v>
      </c>
      <c r="AF462" s="97" t="e">
        <f t="shared" ref="AF462:AF481" si="434">(C462-Z462)*0.15</f>
        <v>#REF!</v>
      </c>
      <c r="AG462" s="3" t="e">
        <f t="shared" ref="AG462:AG481" si="435">AE462+AF462</f>
        <v>#REF!</v>
      </c>
      <c r="AH462" s="16" t="e">
        <f t="shared" ref="AH462:AH481" si="436">AI462-AC462</f>
        <v>#REF!</v>
      </c>
      <c r="AI462" s="16">
        <f t="shared" ref="AI462:AI481" si="437">C462</f>
        <v>1500</v>
      </c>
      <c r="AK462" s="3">
        <f t="shared" ref="AK462:AK481" si="438">CEILING(AL462,5)</f>
        <v>1050</v>
      </c>
      <c r="AL462" s="19">
        <f t="shared" ref="AL462:AL481" si="439">C462*0.7</f>
        <v>1050</v>
      </c>
    </row>
    <row r="463" spans="1:47" ht="13.5" hidden="1" outlineLevel="1" x14ac:dyDescent="0.15">
      <c r="A463" s="26">
        <v>14044</v>
      </c>
      <c r="B463" s="20" t="s">
        <v>442</v>
      </c>
      <c r="C463" s="16">
        <v>2400</v>
      </c>
      <c r="D463" s="3">
        <v>60</v>
      </c>
      <c r="E463" s="3">
        <v>40</v>
      </c>
      <c r="F463" s="103" t="s">
        <v>141</v>
      </c>
      <c r="G463" s="104" t="s">
        <v>764</v>
      </c>
      <c r="H463" s="104" t="s">
        <v>515</v>
      </c>
      <c r="I463" s="21">
        <f t="shared" si="423"/>
        <v>17940</v>
      </c>
      <c r="J463" s="3">
        <v>50000</v>
      </c>
      <c r="K463" s="15">
        <v>0.1</v>
      </c>
      <c r="L463" s="15">
        <v>0.3</v>
      </c>
      <c r="M463" s="58"/>
      <c r="N463" s="58">
        <v>0.03</v>
      </c>
      <c r="O463" s="92">
        <f t="shared" si="424"/>
        <v>167.22408026755855</v>
      </c>
      <c r="P463" s="92" t="e">
        <f t="shared" si="387"/>
        <v>#REF!</v>
      </c>
      <c r="Q463" s="92" t="e">
        <f t="shared" si="388"/>
        <v>#REF!</v>
      </c>
      <c r="R463" s="92">
        <f t="shared" si="425"/>
        <v>0</v>
      </c>
      <c r="S463" s="92" t="e">
        <f t="shared" si="426"/>
        <v>#REF!</v>
      </c>
      <c r="T463" s="3" t="e">
        <f>#REF!</f>
        <v>#REF!</v>
      </c>
      <c r="U463" s="3" t="e">
        <f>#REF!*D463</f>
        <v>#REF!</v>
      </c>
      <c r="V463" s="3">
        <f t="shared" si="427"/>
        <v>144</v>
      </c>
      <c r="W463" s="37" t="e">
        <f t="shared" si="428"/>
        <v>#REF!</v>
      </c>
      <c r="X463" s="60" t="e">
        <f>#REF!</f>
        <v>#REF!</v>
      </c>
      <c r="Y463" s="37" t="e">
        <f t="shared" si="429"/>
        <v>#REF!</v>
      </c>
      <c r="Z463" s="16" t="e">
        <f t="shared" si="430"/>
        <v>#REF!</v>
      </c>
      <c r="AA463" s="36" t="e">
        <f t="shared" si="431"/>
        <v>#REF!</v>
      </c>
      <c r="AC463" s="16" t="e">
        <f t="shared" si="432"/>
        <v>#REF!</v>
      </c>
      <c r="AD463" s="3" t="e">
        <f t="shared" si="433"/>
        <v>#REF!</v>
      </c>
      <c r="AE463" s="97" t="e">
        <f t="shared" si="433"/>
        <v>#REF!</v>
      </c>
      <c r="AF463" s="97" t="e">
        <f t="shared" si="434"/>
        <v>#REF!</v>
      </c>
      <c r="AG463" s="3" t="e">
        <f t="shared" si="435"/>
        <v>#REF!</v>
      </c>
      <c r="AH463" s="16" t="e">
        <f t="shared" si="436"/>
        <v>#REF!</v>
      </c>
      <c r="AI463" s="16">
        <f t="shared" si="437"/>
        <v>2400</v>
      </c>
      <c r="AK463" s="3">
        <f t="shared" si="438"/>
        <v>1680</v>
      </c>
      <c r="AL463" s="19">
        <f t="shared" si="439"/>
        <v>1680</v>
      </c>
    </row>
    <row r="464" spans="1:47" ht="13.5" hidden="1" outlineLevel="1" x14ac:dyDescent="0.15">
      <c r="A464" s="26">
        <v>14055</v>
      </c>
      <c r="B464" s="20" t="s">
        <v>290</v>
      </c>
      <c r="C464" s="16">
        <v>2400</v>
      </c>
      <c r="D464" s="3">
        <v>40</v>
      </c>
      <c r="E464" s="3">
        <v>30</v>
      </c>
      <c r="F464" s="103" t="s">
        <v>141</v>
      </c>
      <c r="G464" s="104" t="s">
        <v>764</v>
      </c>
      <c r="H464" s="104" t="s">
        <v>516</v>
      </c>
      <c r="I464" s="21">
        <f t="shared" si="423"/>
        <v>17940</v>
      </c>
      <c r="J464" s="3">
        <v>50000</v>
      </c>
      <c r="K464" s="15">
        <v>0.1</v>
      </c>
      <c r="L464" s="15">
        <v>0.3</v>
      </c>
      <c r="M464" s="58"/>
      <c r="N464" s="58">
        <v>0.03</v>
      </c>
      <c r="O464" s="92">
        <f t="shared" si="424"/>
        <v>111.48272017837236</v>
      </c>
      <c r="P464" s="92" t="e">
        <f t="shared" si="387"/>
        <v>#REF!</v>
      </c>
      <c r="Q464" s="92" t="e">
        <f t="shared" si="388"/>
        <v>#REF!</v>
      </c>
      <c r="R464" s="92">
        <f t="shared" si="425"/>
        <v>0</v>
      </c>
      <c r="S464" s="92" t="e">
        <f t="shared" si="426"/>
        <v>#REF!</v>
      </c>
      <c r="T464" s="3" t="e">
        <f>#REF!</f>
        <v>#REF!</v>
      </c>
      <c r="U464" s="3" t="e">
        <f>#REF!*D464</f>
        <v>#REF!</v>
      </c>
      <c r="V464" s="3">
        <f t="shared" si="427"/>
        <v>144</v>
      </c>
      <c r="W464" s="37" t="e">
        <f t="shared" si="428"/>
        <v>#REF!</v>
      </c>
      <c r="X464" s="60" t="e">
        <f>#REF!</f>
        <v>#REF!</v>
      </c>
      <c r="Y464" s="37" t="e">
        <f t="shared" si="429"/>
        <v>#REF!</v>
      </c>
      <c r="Z464" s="16" t="e">
        <f t="shared" si="430"/>
        <v>#REF!</v>
      </c>
      <c r="AA464" s="36" t="e">
        <f t="shared" si="431"/>
        <v>#REF!</v>
      </c>
      <c r="AC464" s="16" t="e">
        <f t="shared" si="432"/>
        <v>#REF!</v>
      </c>
      <c r="AD464" s="3" t="e">
        <f t="shared" si="433"/>
        <v>#REF!</v>
      </c>
      <c r="AE464" s="97" t="e">
        <f t="shared" si="433"/>
        <v>#REF!</v>
      </c>
      <c r="AF464" s="97" t="e">
        <f t="shared" si="434"/>
        <v>#REF!</v>
      </c>
      <c r="AG464" s="3" t="e">
        <f t="shared" si="435"/>
        <v>#REF!</v>
      </c>
      <c r="AH464" s="16" t="e">
        <f t="shared" si="436"/>
        <v>#REF!</v>
      </c>
      <c r="AI464" s="16">
        <f t="shared" si="437"/>
        <v>2400</v>
      </c>
      <c r="AK464" s="3">
        <f t="shared" si="438"/>
        <v>1680</v>
      </c>
      <c r="AL464" s="19">
        <f t="shared" si="439"/>
        <v>1680</v>
      </c>
    </row>
    <row r="465" spans="1:38" ht="13.5" hidden="1" outlineLevel="1" x14ac:dyDescent="0.15">
      <c r="A465" s="26">
        <v>14074</v>
      </c>
      <c r="B465" s="20" t="s">
        <v>314</v>
      </c>
      <c r="C465" s="16">
        <v>1200</v>
      </c>
      <c r="D465" s="3">
        <v>40</v>
      </c>
      <c r="E465" s="3">
        <v>30</v>
      </c>
      <c r="F465" s="103" t="s">
        <v>141</v>
      </c>
      <c r="G465" s="104" t="s">
        <v>764</v>
      </c>
      <c r="H465" s="104" t="s">
        <v>515</v>
      </c>
      <c r="I465" s="21">
        <f t="shared" si="423"/>
        <v>17940</v>
      </c>
      <c r="J465" s="3">
        <v>50000</v>
      </c>
      <c r="K465" s="15">
        <v>0.1</v>
      </c>
      <c r="L465" s="15">
        <v>0.3</v>
      </c>
      <c r="M465" s="58"/>
      <c r="N465" s="58">
        <v>0.03</v>
      </c>
      <c r="O465" s="92">
        <f t="shared" si="424"/>
        <v>111.48272017837236</v>
      </c>
      <c r="P465" s="92" t="e">
        <f t="shared" si="387"/>
        <v>#REF!</v>
      </c>
      <c r="Q465" s="92" t="e">
        <f t="shared" si="388"/>
        <v>#REF!</v>
      </c>
      <c r="R465" s="92">
        <f t="shared" si="425"/>
        <v>0</v>
      </c>
      <c r="S465" s="92" t="e">
        <f t="shared" si="426"/>
        <v>#REF!</v>
      </c>
      <c r="T465" s="3" t="e">
        <f>#REF!</f>
        <v>#REF!</v>
      </c>
      <c r="U465" s="3" t="e">
        <f>#REF!*D465</f>
        <v>#REF!</v>
      </c>
      <c r="V465" s="3">
        <f t="shared" si="427"/>
        <v>72</v>
      </c>
      <c r="W465" s="37" t="e">
        <f t="shared" si="428"/>
        <v>#REF!</v>
      </c>
      <c r="X465" s="60" t="e">
        <f>#REF!</f>
        <v>#REF!</v>
      </c>
      <c r="Y465" s="37" t="e">
        <f t="shared" si="429"/>
        <v>#REF!</v>
      </c>
      <c r="Z465" s="16" t="e">
        <f t="shared" si="430"/>
        <v>#REF!</v>
      </c>
      <c r="AA465" s="36" t="e">
        <f t="shared" si="431"/>
        <v>#REF!</v>
      </c>
      <c r="AC465" s="16" t="e">
        <f t="shared" si="432"/>
        <v>#REF!</v>
      </c>
      <c r="AD465" s="3" t="e">
        <f t="shared" si="433"/>
        <v>#REF!</v>
      </c>
      <c r="AE465" s="97" t="e">
        <f t="shared" si="433"/>
        <v>#REF!</v>
      </c>
      <c r="AF465" s="97" t="e">
        <f t="shared" si="434"/>
        <v>#REF!</v>
      </c>
      <c r="AG465" s="3" t="e">
        <f t="shared" si="435"/>
        <v>#REF!</v>
      </c>
      <c r="AH465" s="16" t="e">
        <f t="shared" si="436"/>
        <v>#REF!</v>
      </c>
      <c r="AI465" s="16">
        <f t="shared" si="437"/>
        <v>1200</v>
      </c>
      <c r="AK465" s="3">
        <f t="shared" si="438"/>
        <v>840</v>
      </c>
      <c r="AL465" s="19">
        <f t="shared" si="439"/>
        <v>840</v>
      </c>
    </row>
    <row r="466" spans="1:38" ht="13.5" hidden="1" outlineLevel="1" x14ac:dyDescent="0.15">
      <c r="A466" s="26">
        <v>14075</v>
      </c>
      <c r="B466" s="20" t="s">
        <v>295</v>
      </c>
      <c r="C466" s="16">
        <v>2400</v>
      </c>
      <c r="D466" s="3">
        <v>40</v>
      </c>
      <c r="E466" s="3">
        <v>30</v>
      </c>
      <c r="F466" s="103" t="s">
        <v>141</v>
      </c>
      <c r="G466" s="104" t="s">
        <v>764</v>
      </c>
      <c r="H466" s="104" t="s">
        <v>515</v>
      </c>
      <c r="I466" s="21">
        <f t="shared" si="423"/>
        <v>17940</v>
      </c>
      <c r="J466" s="3">
        <v>50000</v>
      </c>
      <c r="K466" s="15">
        <v>0.1</v>
      </c>
      <c r="L466" s="15">
        <v>0.3</v>
      </c>
      <c r="M466" s="58"/>
      <c r="N466" s="58">
        <v>0.03</v>
      </c>
      <c r="O466" s="92">
        <f t="shared" si="424"/>
        <v>111.48272017837236</v>
      </c>
      <c r="P466" s="92" t="e">
        <f t="shared" si="387"/>
        <v>#REF!</v>
      </c>
      <c r="Q466" s="92" t="e">
        <f t="shared" si="388"/>
        <v>#REF!</v>
      </c>
      <c r="R466" s="92">
        <f t="shared" si="425"/>
        <v>0</v>
      </c>
      <c r="S466" s="92" t="e">
        <f t="shared" si="426"/>
        <v>#REF!</v>
      </c>
      <c r="T466" s="3" t="e">
        <f>#REF!</f>
        <v>#REF!</v>
      </c>
      <c r="U466" s="3" t="e">
        <f>#REF!*D466</f>
        <v>#REF!</v>
      </c>
      <c r="V466" s="3">
        <f t="shared" si="427"/>
        <v>144</v>
      </c>
      <c r="W466" s="37" t="e">
        <f t="shared" si="428"/>
        <v>#REF!</v>
      </c>
      <c r="X466" s="60" t="e">
        <f>#REF!</f>
        <v>#REF!</v>
      </c>
      <c r="Y466" s="37" t="e">
        <f t="shared" si="429"/>
        <v>#REF!</v>
      </c>
      <c r="Z466" s="16" t="e">
        <f t="shared" si="430"/>
        <v>#REF!</v>
      </c>
      <c r="AA466" s="36" t="e">
        <f t="shared" si="431"/>
        <v>#REF!</v>
      </c>
      <c r="AC466" s="16" t="e">
        <f t="shared" si="432"/>
        <v>#REF!</v>
      </c>
      <c r="AD466" s="3" t="e">
        <f t="shared" si="433"/>
        <v>#REF!</v>
      </c>
      <c r="AE466" s="97" t="e">
        <f t="shared" si="433"/>
        <v>#REF!</v>
      </c>
      <c r="AF466" s="97" t="e">
        <f t="shared" si="434"/>
        <v>#REF!</v>
      </c>
      <c r="AG466" s="3" t="e">
        <f t="shared" si="435"/>
        <v>#REF!</v>
      </c>
      <c r="AH466" s="16" t="e">
        <f t="shared" si="436"/>
        <v>#REF!</v>
      </c>
      <c r="AI466" s="16">
        <f t="shared" si="437"/>
        <v>2400</v>
      </c>
      <c r="AK466" s="3">
        <f t="shared" si="438"/>
        <v>1680</v>
      </c>
      <c r="AL466" s="19">
        <f t="shared" si="439"/>
        <v>1680</v>
      </c>
    </row>
    <row r="467" spans="1:38" ht="13.5" hidden="1" outlineLevel="1" x14ac:dyDescent="0.15">
      <c r="A467" s="26">
        <v>14008</v>
      </c>
      <c r="B467" s="20" t="s">
        <v>283</v>
      </c>
      <c r="C467" s="16">
        <v>1800</v>
      </c>
      <c r="D467" s="3">
        <v>30</v>
      </c>
      <c r="E467" s="3">
        <f>D467-10</f>
        <v>20</v>
      </c>
      <c r="F467" s="103" t="s">
        <v>141</v>
      </c>
      <c r="G467" s="104" t="s">
        <v>764</v>
      </c>
      <c r="H467" s="104" t="s">
        <v>515</v>
      </c>
      <c r="I467" s="21">
        <f t="shared" si="423"/>
        <v>17940</v>
      </c>
      <c r="J467" s="3">
        <v>50000</v>
      </c>
      <c r="K467" s="15">
        <v>0.1</v>
      </c>
      <c r="L467" s="15">
        <v>0.3</v>
      </c>
      <c r="M467" s="58"/>
      <c r="N467" s="58">
        <v>0.03</v>
      </c>
      <c r="O467" s="92">
        <f t="shared" si="424"/>
        <v>83.612040133779274</v>
      </c>
      <c r="P467" s="92" t="e">
        <f t="shared" si="387"/>
        <v>#REF!</v>
      </c>
      <c r="Q467" s="92" t="e">
        <f t="shared" si="388"/>
        <v>#REF!</v>
      </c>
      <c r="R467" s="92">
        <f t="shared" si="425"/>
        <v>0</v>
      </c>
      <c r="S467" s="92" t="e">
        <f t="shared" si="426"/>
        <v>#REF!</v>
      </c>
      <c r="T467" s="3" t="e">
        <f>#REF!</f>
        <v>#REF!</v>
      </c>
      <c r="U467" s="3" t="e">
        <f>#REF!*D467</f>
        <v>#REF!</v>
      </c>
      <c r="V467" s="3">
        <f t="shared" si="427"/>
        <v>108</v>
      </c>
      <c r="W467" s="37" t="e">
        <f t="shared" si="428"/>
        <v>#REF!</v>
      </c>
      <c r="X467" s="60" t="e">
        <f>#REF!</f>
        <v>#REF!</v>
      </c>
      <c r="Y467" s="37" t="e">
        <f t="shared" si="429"/>
        <v>#REF!</v>
      </c>
      <c r="Z467" s="16" t="e">
        <f t="shared" si="430"/>
        <v>#REF!</v>
      </c>
      <c r="AA467" s="36" t="e">
        <f t="shared" si="431"/>
        <v>#REF!</v>
      </c>
      <c r="AC467" s="16" t="e">
        <f t="shared" si="432"/>
        <v>#REF!</v>
      </c>
      <c r="AD467" s="3" t="e">
        <f t="shared" si="433"/>
        <v>#REF!</v>
      </c>
      <c r="AE467" s="97" t="e">
        <f t="shared" si="433"/>
        <v>#REF!</v>
      </c>
      <c r="AF467" s="97" t="e">
        <f t="shared" si="434"/>
        <v>#REF!</v>
      </c>
      <c r="AG467" s="3" t="e">
        <f t="shared" si="435"/>
        <v>#REF!</v>
      </c>
      <c r="AH467" s="16" t="e">
        <f t="shared" si="436"/>
        <v>#REF!</v>
      </c>
      <c r="AI467" s="16">
        <f t="shared" si="437"/>
        <v>1800</v>
      </c>
      <c r="AK467" s="3">
        <f t="shared" si="438"/>
        <v>1260</v>
      </c>
      <c r="AL467" s="19">
        <f t="shared" si="439"/>
        <v>1260</v>
      </c>
    </row>
    <row r="468" spans="1:38" ht="13.5" hidden="1" outlineLevel="1" x14ac:dyDescent="0.15">
      <c r="A468" s="26">
        <v>14051</v>
      </c>
      <c r="B468" s="20" t="s">
        <v>284</v>
      </c>
      <c r="C468" s="16">
        <v>2400</v>
      </c>
      <c r="D468" s="3">
        <v>45</v>
      </c>
      <c r="E468" s="3">
        <v>35</v>
      </c>
      <c r="F468" s="103" t="s">
        <v>141</v>
      </c>
      <c r="G468" s="104" t="s">
        <v>764</v>
      </c>
      <c r="H468" s="104" t="s">
        <v>515</v>
      </c>
      <c r="I468" s="21">
        <f t="shared" si="423"/>
        <v>17940</v>
      </c>
      <c r="J468" s="3">
        <v>50000</v>
      </c>
      <c r="K468" s="15">
        <v>0.1</v>
      </c>
      <c r="L468" s="15">
        <v>0.3</v>
      </c>
      <c r="M468" s="58"/>
      <c r="N468" s="58">
        <v>0.03</v>
      </c>
      <c r="O468" s="92">
        <f t="shared" si="424"/>
        <v>125.4180602006689</v>
      </c>
      <c r="P468" s="92" t="e">
        <f t="shared" si="387"/>
        <v>#REF!</v>
      </c>
      <c r="Q468" s="92" t="e">
        <f t="shared" si="388"/>
        <v>#REF!</v>
      </c>
      <c r="R468" s="92">
        <f t="shared" si="425"/>
        <v>0</v>
      </c>
      <c r="S468" s="92" t="e">
        <f t="shared" si="426"/>
        <v>#REF!</v>
      </c>
      <c r="T468" s="3" t="e">
        <f>#REF!</f>
        <v>#REF!</v>
      </c>
      <c r="U468" s="3" t="e">
        <f>#REF!*D468</f>
        <v>#REF!</v>
      </c>
      <c r="V468" s="3">
        <f t="shared" si="427"/>
        <v>144</v>
      </c>
      <c r="W468" s="37" t="e">
        <f t="shared" si="428"/>
        <v>#REF!</v>
      </c>
      <c r="X468" s="60" t="e">
        <f>#REF!</f>
        <v>#REF!</v>
      </c>
      <c r="Y468" s="37" t="e">
        <f t="shared" si="429"/>
        <v>#REF!</v>
      </c>
      <c r="Z468" s="16" t="e">
        <f t="shared" si="430"/>
        <v>#REF!</v>
      </c>
      <c r="AA468" s="36" t="e">
        <f t="shared" si="431"/>
        <v>#REF!</v>
      </c>
      <c r="AC468" s="16" t="e">
        <f t="shared" si="432"/>
        <v>#REF!</v>
      </c>
      <c r="AD468" s="3" t="e">
        <f t="shared" si="433"/>
        <v>#REF!</v>
      </c>
      <c r="AE468" s="97" t="e">
        <f t="shared" si="433"/>
        <v>#REF!</v>
      </c>
      <c r="AF468" s="97" t="e">
        <f t="shared" si="434"/>
        <v>#REF!</v>
      </c>
      <c r="AG468" s="3" t="e">
        <f t="shared" si="435"/>
        <v>#REF!</v>
      </c>
      <c r="AH468" s="16" t="e">
        <f t="shared" si="436"/>
        <v>#REF!</v>
      </c>
      <c r="AI468" s="16">
        <f t="shared" si="437"/>
        <v>2400</v>
      </c>
      <c r="AK468" s="3">
        <f t="shared" si="438"/>
        <v>1680</v>
      </c>
      <c r="AL468" s="19">
        <f t="shared" si="439"/>
        <v>1680</v>
      </c>
    </row>
    <row r="469" spans="1:38" ht="13.5" hidden="1" outlineLevel="1" x14ac:dyDescent="0.15">
      <c r="A469" s="26">
        <v>14068</v>
      </c>
      <c r="B469" s="20" t="s">
        <v>291</v>
      </c>
      <c r="C469" s="16">
        <v>2650</v>
      </c>
      <c r="D469" s="3">
        <v>40</v>
      </c>
      <c r="E469" s="3">
        <v>30</v>
      </c>
      <c r="F469" s="103" t="s">
        <v>141</v>
      </c>
      <c r="G469" s="104" t="s">
        <v>764</v>
      </c>
      <c r="H469" s="104" t="s">
        <v>515</v>
      </c>
      <c r="I469" s="21">
        <f t="shared" si="423"/>
        <v>17940</v>
      </c>
      <c r="J469" s="3">
        <v>50000</v>
      </c>
      <c r="K469" s="15">
        <v>0.1</v>
      </c>
      <c r="L469" s="15">
        <v>0.3</v>
      </c>
      <c r="M469" s="58"/>
      <c r="N469" s="58">
        <v>0.03</v>
      </c>
      <c r="O469" s="92">
        <f t="shared" si="424"/>
        <v>111.48272017837236</v>
      </c>
      <c r="P469" s="92" t="e">
        <f t="shared" si="387"/>
        <v>#REF!</v>
      </c>
      <c r="Q469" s="92" t="e">
        <f t="shared" si="388"/>
        <v>#REF!</v>
      </c>
      <c r="R469" s="92">
        <f t="shared" si="425"/>
        <v>0</v>
      </c>
      <c r="S469" s="92" t="e">
        <f t="shared" si="426"/>
        <v>#REF!</v>
      </c>
      <c r="T469" s="3" t="e">
        <f>#REF!</f>
        <v>#REF!</v>
      </c>
      <c r="U469" s="3" t="e">
        <f>#REF!*D469</f>
        <v>#REF!</v>
      </c>
      <c r="V469" s="3">
        <f t="shared" si="427"/>
        <v>159</v>
      </c>
      <c r="W469" s="37" t="e">
        <f t="shared" si="428"/>
        <v>#REF!</v>
      </c>
      <c r="X469" s="60" t="e">
        <f>#REF!</f>
        <v>#REF!</v>
      </c>
      <c r="Y469" s="37" t="e">
        <f t="shared" si="429"/>
        <v>#REF!</v>
      </c>
      <c r="Z469" s="16" t="e">
        <f t="shared" si="430"/>
        <v>#REF!</v>
      </c>
      <c r="AA469" s="36" t="e">
        <f t="shared" si="431"/>
        <v>#REF!</v>
      </c>
      <c r="AC469" s="16" t="e">
        <f t="shared" si="432"/>
        <v>#REF!</v>
      </c>
      <c r="AD469" s="3" t="e">
        <f t="shared" si="433"/>
        <v>#REF!</v>
      </c>
      <c r="AE469" s="97" t="e">
        <f t="shared" si="433"/>
        <v>#REF!</v>
      </c>
      <c r="AF469" s="97" t="e">
        <f t="shared" si="434"/>
        <v>#REF!</v>
      </c>
      <c r="AG469" s="3" t="e">
        <f t="shared" si="435"/>
        <v>#REF!</v>
      </c>
      <c r="AH469" s="16" t="e">
        <f t="shared" si="436"/>
        <v>#REF!</v>
      </c>
      <c r="AI469" s="16">
        <f t="shared" si="437"/>
        <v>2650</v>
      </c>
      <c r="AK469" s="3">
        <f t="shared" si="438"/>
        <v>1855</v>
      </c>
      <c r="AL469" s="19">
        <f t="shared" si="439"/>
        <v>1854.9999999999998</v>
      </c>
    </row>
    <row r="470" spans="1:38" ht="13.5" hidden="1" outlineLevel="1" x14ac:dyDescent="0.15">
      <c r="A470" s="26">
        <v>14072</v>
      </c>
      <c r="B470" s="20" t="s">
        <v>294</v>
      </c>
      <c r="C470" s="16">
        <v>2650</v>
      </c>
      <c r="D470" s="3">
        <v>50</v>
      </c>
      <c r="E470" s="3">
        <v>40</v>
      </c>
      <c r="F470" s="103" t="s">
        <v>141</v>
      </c>
      <c r="G470" s="104" t="s">
        <v>764</v>
      </c>
      <c r="H470" s="104" t="s">
        <v>515</v>
      </c>
      <c r="I470" s="21">
        <f t="shared" si="423"/>
        <v>17940</v>
      </c>
      <c r="J470" s="3">
        <v>50000</v>
      </c>
      <c r="K470" s="15">
        <v>0.1</v>
      </c>
      <c r="L470" s="15">
        <v>0.3</v>
      </c>
      <c r="M470" s="58"/>
      <c r="N470" s="58">
        <v>0.03</v>
      </c>
      <c r="O470" s="92">
        <f t="shared" si="424"/>
        <v>139.35340022296546</v>
      </c>
      <c r="P470" s="92" t="e">
        <f t="shared" si="387"/>
        <v>#REF!</v>
      </c>
      <c r="Q470" s="92" t="e">
        <f t="shared" si="388"/>
        <v>#REF!</v>
      </c>
      <c r="R470" s="92">
        <f t="shared" si="425"/>
        <v>0</v>
      </c>
      <c r="S470" s="92" t="e">
        <f t="shared" si="426"/>
        <v>#REF!</v>
      </c>
      <c r="T470" s="3" t="e">
        <f>#REF!</f>
        <v>#REF!</v>
      </c>
      <c r="U470" s="3" t="e">
        <f>#REF!*D470</f>
        <v>#REF!</v>
      </c>
      <c r="V470" s="3">
        <f t="shared" si="427"/>
        <v>159</v>
      </c>
      <c r="W470" s="37" t="e">
        <f t="shared" si="428"/>
        <v>#REF!</v>
      </c>
      <c r="X470" s="60" t="e">
        <f>#REF!</f>
        <v>#REF!</v>
      </c>
      <c r="Y470" s="37" t="e">
        <f t="shared" si="429"/>
        <v>#REF!</v>
      </c>
      <c r="Z470" s="16" t="e">
        <f t="shared" si="430"/>
        <v>#REF!</v>
      </c>
      <c r="AA470" s="36" t="e">
        <f t="shared" si="431"/>
        <v>#REF!</v>
      </c>
      <c r="AC470" s="16" t="e">
        <f t="shared" si="432"/>
        <v>#REF!</v>
      </c>
      <c r="AD470" s="3" t="e">
        <f t="shared" si="433"/>
        <v>#REF!</v>
      </c>
      <c r="AE470" s="97" t="e">
        <f t="shared" si="433"/>
        <v>#REF!</v>
      </c>
      <c r="AF470" s="97" t="e">
        <f t="shared" si="434"/>
        <v>#REF!</v>
      </c>
      <c r="AG470" s="3" t="e">
        <f t="shared" si="435"/>
        <v>#REF!</v>
      </c>
      <c r="AH470" s="16" t="e">
        <f t="shared" si="436"/>
        <v>#REF!</v>
      </c>
      <c r="AI470" s="16">
        <f t="shared" si="437"/>
        <v>2650</v>
      </c>
      <c r="AK470" s="3">
        <f t="shared" si="438"/>
        <v>1855</v>
      </c>
      <c r="AL470" s="19">
        <f t="shared" si="439"/>
        <v>1854.9999999999998</v>
      </c>
    </row>
    <row r="471" spans="1:38" ht="13.5" hidden="1" outlineLevel="1" x14ac:dyDescent="0.15">
      <c r="A471" s="26">
        <v>14069</v>
      </c>
      <c r="B471" s="20" t="s">
        <v>229</v>
      </c>
      <c r="C471" s="16">
        <v>4300</v>
      </c>
      <c r="D471" s="3">
        <v>50</v>
      </c>
      <c r="E471" s="3">
        <v>40</v>
      </c>
      <c r="F471" s="103" t="s">
        <v>141</v>
      </c>
      <c r="G471" s="104" t="s">
        <v>764</v>
      </c>
      <c r="H471" s="104" t="s">
        <v>515</v>
      </c>
      <c r="I471" s="21">
        <f t="shared" si="423"/>
        <v>17940</v>
      </c>
      <c r="J471" s="3">
        <v>50000</v>
      </c>
      <c r="K471" s="15">
        <v>0.1</v>
      </c>
      <c r="L471" s="15">
        <v>0.3</v>
      </c>
      <c r="M471" s="58"/>
      <c r="N471" s="58">
        <v>0.03</v>
      </c>
      <c r="O471" s="92">
        <f t="shared" si="424"/>
        <v>139.35340022296546</v>
      </c>
      <c r="P471" s="92" t="e">
        <f t="shared" si="387"/>
        <v>#REF!</v>
      </c>
      <c r="Q471" s="92" t="e">
        <f t="shared" si="388"/>
        <v>#REF!</v>
      </c>
      <c r="R471" s="92">
        <f t="shared" si="425"/>
        <v>0</v>
      </c>
      <c r="S471" s="92" t="e">
        <f t="shared" si="426"/>
        <v>#REF!</v>
      </c>
      <c r="T471" s="3" t="e">
        <f>#REF!</f>
        <v>#REF!</v>
      </c>
      <c r="U471" s="3" t="e">
        <f>#REF!*D471</f>
        <v>#REF!</v>
      </c>
      <c r="V471" s="3">
        <f t="shared" si="427"/>
        <v>258</v>
      </c>
      <c r="W471" s="37" t="e">
        <f t="shared" si="428"/>
        <v>#REF!</v>
      </c>
      <c r="X471" s="60" t="e">
        <f>#REF!</f>
        <v>#REF!</v>
      </c>
      <c r="Y471" s="37" t="e">
        <f t="shared" si="429"/>
        <v>#REF!</v>
      </c>
      <c r="Z471" s="16" t="e">
        <f t="shared" si="430"/>
        <v>#REF!</v>
      </c>
      <c r="AA471" s="36" t="e">
        <f t="shared" si="431"/>
        <v>#REF!</v>
      </c>
      <c r="AC471" s="16" t="e">
        <f t="shared" si="432"/>
        <v>#REF!</v>
      </c>
      <c r="AD471" s="3" t="e">
        <f t="shared" si="433"/>
        <v>#REF!</v>
      </c>
      <c r="AE471" s="97" t="e">
        <f t="shared" si="433"/>
        <v>#REF!</v>
      </c>
      <c r="AF471" s="97" t="e">
        <f t="shared" si="434"/>
        <v>#REF!</v>
      </c>
      <c r="AG471" s="3" t="e">
        <f t="shared" si="435"/>
        <v>#REF!</v>
      </c>
      <c r="AH471" s="16" t="e">
        <f t="shared" si="436"/>
        <v>#REF!</v>
      </c>
      <c r="AI471" s="16">
        <f t="shared" si="437"/>
        <v>4300</v>
      </c>
      <c r="AK471" s="3">
        <f t="shared" si="438"/>
        <v>3010</v>
      </c>
      <c r="AL471" s="19">
        <f t="shared" si="439"/>
        <v>3010</v>
      </c>
    </row>
    <row r="472" spans="1:38" ht="13.5" hidden="1" outlineLevel="1" x14ac:dyDescent="0.15">
      <c r="A472" s="26">
        <v>14070</v>
      </c>
      <c r="B472" s="20" t="s">
        <v>292</v>
      </c>
      <c r="C472" s="16">
        <v>2550</v>
      </c>
      <c r="D472" s="3">
        <v>40</v>
      </c>
      <c r="E472" s="3">
        <v>30</v>
      </c>
      <c r="F472" s="103" t="s">
        <v>141</v>
      </c>
      <c r="G472" s="104" t="s">
        <v>764</v>
      </c>
      <c r="H472" s="104" t="s">
        <v>515</v>
      </c>
      <c r="I472" s="21">
        <f t="shared" si="423"/>
        <v>17940</v>
      </c>
      <c r="J472" s="3">
        <v>50000</v>
      </c>
      <c r="K472" s="15">
        <v>0.1</v>
      </c>
      <c r="L472" s="15">
        <v>0.3</v>
      </c>
      <c r="M472" s="58"/>
      <c r="N472" s="58">
        <v>0.03</v>
      </c>
      <c r="O472" s="92">
        <f t="shared" si="424"/>
        <v>111.48272017837236</v>
      </c>
      <c r="P472" s="92" t="e">
        <f t="shared" si="387"/>
        <v>#REF!</v>
      </c>
      <c r="Q472" s="92" t="e">
        <f t="shared" si="388"/>
        <v>#REF!</v>
      </c>
      <c r="R472" s="92">
        <f t="shared" si="425"/>
        <v>0</v>
      </c>
      <c r="S472" s="92" t="e">
        <f t="shared" si="426"/>
        <v>#REF!</v>
      </c>
      <c r="T472" s="3" t="e">
        <f>#REF!</f>
        <v>#REF!</v>
      </c>
      <c r="U472" s="3" t="e">
        <f>#REF!*D472</f>
        <v>#REF!</v>
      </c>
      <c r="V472" s="3">
        <f t="shared" si="427"/>
        <v>153</v>
      </c>
      <c r="W472" s="37" t="e">
        <f t="shared" si="428"/>
        <v>#REF!</v>
      </c>
      <c r="X472" s="60" t="e">
        <f>#REF!</f>
        <v>#REF!</v>
      </c>
      <c r="Y472" s="37" t="e">
        <f t="shared" si="429"/>
        <v>#REF!</v>
      </c>
      <c r="Z472" s="16" t="e">
        <f t="shared" si="430"/>
        <v>#REF!</v>
      </c>
      <c r="AA472" s="36" t="e">
        <f t="shared" si="431"/>
        <v>#REF!</v>
      </c>
      <c r="AC472" s="16" t="e">
        <f t="shared" si="432"/>
        <v>#REF!</v>
      </c>
      <c r="AD472" s="3" t="e">
        <f t="shared" si="433"/>
        <v>#REF!</v>
      </c>
      <c r="AE472" s="97" t="e">
        <f t="shared" si="433"/>
        <v>#REF!</v>
      </c>
      <c r="AF472" s="97" t="e">
        <f t="shared" si="434"/>
        <v>#REF!</v>
      </c>
      <c r="AG472" s="3" t="e">
        <f t="shared" si="435"/>
        <v>#REF!</v>
      </c>
      <c r="AH472" s="16" t="e">
        <f t="shared" si="436"/>
        <v>#REF!</v>
      </c>
      <c r="AI472" s="16">
        <f t="shared" si="437"/>
        <v>2550</v>
      </c>
      <c r="AK472" s="3">
        <f t="shared" si="438"/>
        <v>1785</v>
      </c>
      <c r="AL472" s="19">
        <f t="shared" si="439"/>
        <v>1785</v>
      </c>
    </row>
    <row r="473" spans="1:38" ht="13.5" hidden="1" outlineLevel="1" x14ac:dyDescent="0.15">
      <c r="A473" s="26">
        <v>14071</v>
      </c>
      <c r="B473" s="20" t="s">
        <v>293</v>
      </c>
      <c r="C473" s="16">
        <v>2550</v>
      </c>
      <c r="D473" s="3">
        <v>40</v>
      </c>
      <c r="E473" s="3">
        <v>30</v>
      </c>
      <c r="F473" s="103" t="s">
        <v>141</v>
      </c>
      <c r="G473" s="104" t="s">
        <v>764</v>
      </c>
      <c r="H473" s="104" t="s">
        <v>515</v>
      </c>
      <c r="I473" s="21">
        <f t="shared" si="423"/>
        <v>17940</v>
      </c>
      <c r="J473" s="3">
        <v>50000</v>
      </c>
      <c r="K473" s="15">
        <v>0.1</v>
      </c>
      <c r="L473" s="15">
        <v>0.3</v>
      </c>
      <c r="M473" s="58"/>
      <c r="N473" s="58">
        <v>0.03</v>
      </c>
      <c r="O473" s="92">
        <f t="shared" si="424"/>
        <v>111.48272017837236</v>
      </c>
      <c r="P473" s="92" t="e">
        <f t="shared" si="387"/>
        <v>#REF!</v>
      </c>
      <c r="Q473" s="92" t="e">
        <f t="shared" si="388"/>
        <v>#REF!</v>
      </c>
      <c r="R473" s="92">
        <f t="shared" si="425"/>
        <v>0</v>
      </c>
      <c r="S473" s="92" t="e">
        <f t="shared" si="426"/>
        <v>#REF!</v>
      </c>
      <c r="T473" s="3" t="e">
        <f>#REF!</f>
        <v>#REF!</v>
      </c>
      <c r="U473" s="3" t="e">
        <f>#REF!*D473</f>
        <v>#REF!</v>
      </c>
      <c r="V473" s="3">
        <f t="shared" si="427"/>
        <v>153</v>
      </c>
      <c r="W473" s="37" t="e">
        <f t="shared" si="428"/>
        <v>#REF!</v>
      </c>
      <c r="X473" s="60" t="e">
        <f>#REF!</f>
        <v>#REF!</v>
      </c>
      <c r="Y473" s="37" t="e">
        <f t="shared" si="429"/>
        <v>#REF!</v>
      </c>
      <c r="Z473" s="16" t="e">
        <f t="shared" si="430"/>
        <v>#REF!</v>
      </c>
      <c r="AA473" s="36" t="e">
        <f t="shared" si="431"/>
        <v>#REF!</v>
      </c>
      <c r="AC473" s="16" t="e">
        <f t="shared" si="432"/>
        <v>#REF!</v>
      </c>
      <c r="AD473" s="3" t="e">
        <f t="shared" si="433"/>
        <v>#REF!</v>
      </c>
      <c r="AE473" s="97" t="e">
        <f t="shared" si="433"/>
        <v>#REF!</v>
      </c>
      <c r="AF473" s="97" t="e">
        <f t="shared" si="434"/>
        <v>#REF!</v>
      </c>
      <c r="AG473" s="3" t="e">
        <f t="shared" si="435"/>
        <v>#REF!</v>
      </c>
      <c r="AH473" s="16" t="e">
        <f t="shared" si="436"/>
        <v>#REF!</v>
      </c>
      <c r="AI473" s="16">
        <f t="shared" si="437"/>
        <v>2550</v>
      </c>
      <c r="AK473" s="3">
        <f t="shared" si="438"/>
        <v>1785</v>
      </c>
      <c r="AL473" s="19">
        <f t="shared" si="439"/>
        <v>1785</v>
      </c>
    </row>
    <row r="474" spans="1:38" ht="13.5" hidden="1" outlineLevel="1" x14ac:dyDescent="0.15">
      <c r="A474" s="26">
        <v>14064</v>
      </c>
      <c r="B474" s="20" t="s">
        <v>228</v>
      </c>
      <c r="C474" s="16">
        <v>3600</v>
      </c>
      <c r="D474" s="3">
        <v>40</v>
      </c>
      <c r="E474" s="3">
        <v>30</v>
      </c>
      <c r="F474" s="103" t="s">
        <v>141</v>
      </c>
      <c r="G474" s="104" t="s">
        <v>764</v>
      </c>
      <c r="H474" s="104" t="s">
        <v>515</v>
      </c>
      <c r="I474" s="21">
        <f t="shared" si="423"/>
        <v>17940</v>
      </c>
      <c r="J474" s="3">
        <v>50000</v>
      </c>
      <c r="K474" s="15">
        <v>0.1</v>
      </c>
      <c r="L474" s="15">
        <v>0.3</v>
      </c>
      <c r="M474" s="58"/>
      <c r="N474" s="58">
        <v>0.03</v>
      </c>
      <c r="O474" s="92">
        <f t="shared" si="424"/>
        <v>111.48272017837236</v>
      </c>
      <c r="P474" s="92" t="e">
        <f t="shared" si="387"/>
        <v>#REF!</v>
      </c>
      <c r="Q474" s="92" t="e">
        <f t="shared" si="388"/>
        <v>#REF!</v>
      </c>
      <c r="R474" s="92">
        <f t="shared" si="425"/>
        <v>0</v>
      </c>
      <c r="S474" s="92" t="e">
        <f t="shared" si="426"/>
        <v>#REF!</v>
      </c>
      <c r="T474" s="3" t="e">
        <f>#REF!</f>
        <v>#REF!</v>
      </c>
      <c r="U474" s="3" t="e">
        <f>#REF!*D474</f>
        <v>#REF!</v>
      </c>
      <c r="V474" s="3">
        <f t="shared" si="427"/>
        <v>216</v>
      </c>
      <c r="W474" s="37" t="e">
        <f t="shared" si="428"/>
        <v>#REF!</v>
      </c>
      <c r="X474" s="60" t="e">
        <f>#REF!</f>
        <v>#REF!</v>
      </c>
      <c r="Y474" s="37" t="e">
        <f t="shared" si="429"/>
        <v>#REF!</v>
      </c>
      <c r="Z474" s="16" t="e">
        <f t="shared" si="430"/>
        <v>#REF!</v>
      </c>
      <c r="AA474" s="36" t="e">
        <f t="shared" si="431"/>
        <v>#REF!</v>
      </c>
      <c r="AC474" s="16" t="e">
        <f t="shared" si="432"/>
        <v>#REF!</v>
      </c>
      <c r="AD474" s="3" t="e">
        <f t="shared" si="433"/>
        <v>#REF!</v>
      </c>
      <c r="AE474" s="97" t="e">
        <f t="shared" si="433"/>
        <v>#REF!</v>
      </c>
      <c r="AF474" s="97" t="e">
        <f t="shared" si="434"/>
        <v>#REF!</v>
      </c>
      <c r="AG474" s="3" t="e">
        <f t="shared" si="435"/>
        <v>#REF!</v>
      </c>
      <c r="AH474" s="16" t="e">
        <f t="shared" si="436"/>
        <v>#REF!</v>
      </c>
      <c r="AI474" s="16">
        <f t="shared" si="437"/>
        <v>3600</v>
      </c>
      <c r="AK474" s="3">
        <f t="shared" si="438"/>
        <v>2520</v>
      </c>
      <c r="AL474" s="19">
        <f t="shared" si="439"/>
        <v>2520</v>
      </c>
    </row>
    <row r="475" spans="1:38" ht="13.5" hidden="1" outlineLevel="1" x14ac:dyDescent="0.15">
      <c r="A475" s="26">
        <v>14011</v>
      </c>
      <c r="B475" s="20" t="s">
        <v>253</v>
      </c>
      <c r="C475" s="16">
        <v>1950</v>
      </c>
      <c r="D475" s="3">
        <v>30</v>
      </c>
      <c r="E475" s="3">
        <f>D475-10</f>
        <v>20</v>
      </c>
      <c r="F475" s="103" t="s">
        <v>141</v>
      </c>
      <c r="G475" s="104" t="s">
        <v>764</v>
      </c>
      <c r="H475" s="104" t="s">
        <v>516</v>
      </c>
      <c r="I475" s="21">
        <f t="shared" si="423"/>
        <v>17940</v>
      </c>
      <c r="J475" s="3">
        <v>50000</v>
      </c>
      <c r="K475" s="15">
        <v>0.1</v>
      </c>
      <c r="L475" s="15">
        <v>0.3</v>
      </c>
      <c r="M475" s="58"/>
      <c r="N475" s="58">
        <v>0.03</v>
      </c>
      <c r="O475" s="92">
        <f t="shared" si="424"/>
        <v>83.612040133779274</v>
      </c>
      <c r="P475" s="92" t="e">
        <f t="shared" si="387"/>
        <v>#REF!</v>
      </c>
      <c r="Q475" s="92" t="e">
        <f t="shared" si="388"/>
        <v>#REF!</v>
      </c>
      <c r="R475" s="92">
        <f t="shared" si="425"/>
        <v>0</v>
      </c>
      <c r="S475" s="92" t="e">
        <f t="shared" si="426"/>
        <v>#REF!</v>
      </c>
      <c r="T475" s="3" t="e">
        <f>#REF!</f>
        <v>#REF!</v>
      </c>
      <c r="U475" s="3" t="e">
        <f>#REF!*D475</f>
        <v>#REF!</v>
      </c>
      <c r="V475" s="3">
        <f t="shared" si="427"/>
        <v>117</v>
      </c>
      <c r="W475" s="37" t="e">
        <f t="shared" si="428"/>
        <v>#REF!</v>
      </c>
      <c r="X475" s="60" t="e">
        <f>#REF!</f>
        <v>#REF!</v>
      </c>
      <c r="Y475" s="37" t="e">
        <f t="shared" si="429"/>
        <v>#REF!</v>
      </c>
      <c r="Z475" s="16" t="e">
        <f t="shared" si="430"/>
        <v>#REF!</v>
      </c>
      <c r="AA475" s="36" t="e">
        <f t="shared" si="431"/>
        <v>#REF!</v>
      </c>
      <c r="AC475" s="16" t="e">
        <f t="shared" si="432"/>
        <v>#REF!</v>
      </c>
      <c r="AD475" s="3" t="e">
        <f t="shared" si="433"/>
        <v>#REF!</v>
      </c>
      <c r="AE475" s="97" t="e">
        <f t="shared" si="433"/>
        <v>#REF!</v>
      </c>
      <c r="AF475" s="97" t="e">
        <f t="shared" si="434"/>
        <v>#REF!</v>
      </c>
      <c r="AG475" s="3" t="e">
        <f t="shared" si="435"/>
        <v>#REF!</v>
      </c>
      <c r="AH475" s="16" t="e">
        <f t="shared" si="436"/>
        <v>#REF!</v>
      </c>
      <c r="AI475" s="16">
        <f t="shared" si="437"/>
        <v>1950</v>
      </c>
      <c r="AK475" s="3">
        <f t="shared" si="438"/>
        <v>1365</v>
      </c>
      <c r="AL475" s="19">
        <f t="shared" si="439"/>
        <v>1365</v>
      </c>
    </row>
    <row r="476" spans="1:38" ht="13.5" hidden="1" outlineLevel="1" x14ac:dyDescent="0.15">
      <c r="A476" s="26">
        <v>14077</v>
      </c>
      <c r="B476" s="20" t="s">
        <v>388</v>
      </c>
      <c r="C476" s="16">
        <v>1300</v>
      </c>
      <c r="D476" s="3">
        <v>15</v>
      </c>
      <c r="E476" s="3">
        <v>10</v>
      </c>
      <c r="F476" s="103" t="s">
        <v>141</v>
      </c>
      <c r="G476" s="104" t="s">
        <v>764</v>
      </c>
      <c r="H476" s="104" t="s">
        <v>516</v>
      </c>
      <c r="I476" s="21">
        <f t="shared" si="423"/>
        <v>17940</v>
      </c>
      <c r="J476" s="3">
        <v>50000</v>
      </c>
      <c r="K476" s="15">
        <v>0.1</v>
      </c>
      <c r="L476" s="15">
        <v>0.3</v>
      </c>
      <c r="M476" s="58"/>
      <c r="N476" s="58">
        <v>0.03</v>
      </c>
      <c r="O476" s="92">
        <f t="shared" si="424"/>
        <v>41.806020066889637</v>
      </c>
      <c r="P476" s="92" t="e">
        <f t="shared" si="387"/>
        <v>#REF!</v>
      </c>
      <c r="Q476" s="92" t="e">
        <f t="shared" si="388"/>
        <v>#REF!</v>
      </c>
      <c r="R476" s="92">
        <f t="shared" si="425"/>
        <v>0</v>
      </c>
      <c r="S476" s="92" t="e">
        <f t="shared" si="426"/>
        <v>#REF!</v>
      </c>
      <c r="T476" s="3" t="e">
        <f>#REF!</f>
        <v>#REF!</v>
      </c>
      <c r="U476" s="3" t="e">
        <f>#REF!*D476</f>
        <v>#REF!</v>
      </c>
      <c r="V476" s="3">
        <f t="shared" si="427"/>
        <v>78</v>
      </c>
      <c r="W476" s="37" t="e">
        <f t="shared" si="428"/>
        <v>#REF!</v>
      </c>
      <c r="X476" s="60" t="e">
        <f>#REF!</f>
        <v>#REF!</v>
      </c>
      <c r="Y476" s="37" t="e">
        <f t="shared" si="429"/>
        <v>#REF!</v>
      </c>
      <c r="Z476" s="16" t="e">
        <f t="shared" si="430"/>
        <v>#REF!</v>
      </c>
      <c r="AA476" s="36" t="e">
        <f t="shared" si="431"/>
        <v>#REF!</v>
      </c>
      <c r="AC476" s="16" t="e">
        <f t="shared" si="432"/>
        <v>#REF!</v>
      </c>
      <c r="AD476" s="3" t="e">
        <f t="shared" si="433"/>
        <v>#REF!</v>
      </c>
      <c r="AE476" s="97" t="e">
        <f t="shared" si="433"/>
        <v>#REF!</v>
      </c>
      <c r="AF476" s="97" t="e">
        <f t="shared" si="434"/>
        <v>#REF!</v>
      </c>
      <c r="AG476" s="3" t="e">
        <f t="shared" si="435"/>
        <v>#REF!</v>
      </c>
      <c r="AH476" s="16" t="e">
        <f t="shared" si="436"/>
        <v>#REF!</v>
      </c>
      <c r="AI476" s="16">
        <f t="shared" si="437"/>
        <v>1300</v>
      </c>
      <c r="AK476" s="3">
        <f t="shared" si="438"/>
        <v>910</v>
      </c>
      <c r="AL476" s="19">
        <f t="shared" si="439"/>
        <v>909.99999999999989</v>
      </c>
    </row>
    <row r="477" spans="1:38" ht="13.5" hidden="1" outlineLevel="1" x14ac:dyDescent="0.15">
      <c r="A477" s="26">
        <v>14087</v>
      </c>
      <c r="B477" s="20" t="s">
        <v>601</v>
      </c>
      <c r="C477" s="16">
        <v>2500</v>
      </c>
      <c r="D477" s="3">
        <v>30</v>
      </c>
      <c r="E477" s="3">
        <f t="shared" ref="E477:E481" si="440">D477-10</f>
        <v>20</v>
      </c>
      <c r="F477" s="103" t="s">
        <v>141</v>
      </c>
      <c r="G477" s="104" t="s">
        <v>764</v>
      </c>
      <c r="H477" s="104" t="s">
        <v>515</v>
      </c>
      <c r="I477" s="21">
        <f t="shared" si="423"/>
        <v>17940</v>
      </c>
      <c r="J477" s="3">
        <v>50000</v>
      </c>
      <c r="K477" s="15">
        <v>0.1</v>
      </c>
      <c r="L477" s="15">
        <v>0.3</v>
      </c>
      <c r="M477" s="58"/>
      <c r="N477" s="58">
        <v>0.03</v>
      </c>
      <c r="O477" s="92">
        <f t="shared" si="424"/>
        <v>83.612040133779274</v>
      </c>
      <c r="P477" s="92" t="e">
        <f t="shared" si="387"/>
        <v>#REF!</v>
      </c>
      <c r="Q477" s="92" t="e">
        <f t="shared" si="388"/>
        <v>#REF!</v>
      </c>
      <c r="R477" s="92">
        <f t="shared" si="425"/>
        <v>0</v>
      </c>
      <c r="S477" s="92" t="e">
        <f t="shared" si="426"/>
        <v>#REF!</v>
      </c>
      <c r="T477" s="3" t="e">
        <f>#REF!</f>
        <v>#REF!</v>
      </c>
      <c r="U477" s="3" t="e">
        <f>#REF!*D477</f>
        <v>#REF!</v>
      </c>
      <c r="V477" s="3">
        <f t="shared" si="427"/>
        <v>150</v>
      </c>
      <c r="W477" s="37" t="e">
        <f t="shared" si="428"/>
        <v>#REF!</v>
      </c>
      <c r="X477" s="60" t="e">
        <f>#REF!</f>
        <v>#REF!</v>
      </c>
      <c r="Y477" s="37" t="e">
        <f t="shared" si="429"/>
        <v>#REF!</v>
      </c>
      <c r="Z477" s="16" t="e">
        <f t="shared" si="430"/>
        <v>#REF!</v>
      </c>
      <c r="AA477" s="36" t="e">
        <f t="shared" si="431"/>
        <v>#REF!</v>
      </c>
      <c r="AB477" s="39"/>
      <c r="AC477" s="16" t="e">
        <f t="shared" si="432"/>
        <v>#REF!</v>
      </c>
      <c r="AD477" s="3" t="e">
        <f t="shared" si="433"/>
        <v>#REF!</v>
      </c>
      <c r="AE477" s="97" t="e">
        <f t="shared" si="433"/>
        <v>#REF!</v>
      </c>
      <c r="AF477" s="97" t="e">
        <f t="shared" si="434"/>
        <v>#REF!</v>
      </c>
      <c r="AG477" s="3" t="e">
        <f t="shared" si="435"/>
        <v>#REF!</v>
      </c>
      <c r="AH477" s="16" t="e">
        <f t="shared" si="436"/>
        <v>#REF!</v>
      </c>
      <c r="AI477" s="16">
        <f t="shared" si="437"/>
        <v>2500</v>
      </c>
      <c r="AK477" s="3">
        <f t="shared" si="438"/>
        <v>1750</v>
      </c>
      <c r="AL477" s="19">
        <f t="shared" si="439"/>
        <v>1750</v>
      </c>
    </row>
    <row r="478" spans="1:38" ht="13.5" hidden="1" outlineLevel="1" x14ac:dyDescent="0.15">
      <c r="A478" s="26">
        <v>14088</v>
      </c>
      <c r="B478" s="20" t="s">
        <v>602</v>
      </c>
      <c r="C478" s="16">
        <v>2500</v>
      </c>
      <c r="D478" s="3">
        <v>30</v>
      </c>
      <c r="E478" s="3">
        <f t="shared" si="440"/>
        <v>20</v>
      </c>
      <c r="F478" s="103" t="s">
        <v>141</v>
      </c>
      <c r="G478" s="104" t="s">
        <v>764</v>
      </c>
      <c r="H478" s="104" t="s">
        <v>515</v>
      </c>
      <c r="I478" s="21">
        <f t="shared" si="423"/>
        <v>17940</v>
      </c>
      <c r="J478" s="3">
        <v>50000</v>
      </c>
      <c r="K478" s="15">
        <v>0.1</v>
      </c>
      <c r="L478" s="15">
        <v>0.3</v>
      </c>
      <c r="M478" s="58"/>
      <c r="N478" s="58">
        <v>0.03</v>
      </c>
      <c r="O478" s="92">
        <f t="shared" si="424"/>
        <v>83.612040133779274</v>
      </c>
      <c r="P478" s="92" t="e">
        <f t="shared" si="387"/>
        <v>#REF!</v>
      </c>
      <c r="Q478" s="92" t="e">
        <f t="shared" si="388"/>
        <v>#REF!</v>
      </c>
      <c r="R478" s="92">
        <f t="shared" si="425"/>
        <v>0</v>
      </c>
      <c r="S478" s="92" t="e">
        <f t="shared" si="426"/>
        <v>#REF!</v>
      </c>
      <c r="T478" s="3" t="e">
        <f>#REF!</f>
        <v>#REF!</v>
      </c>
      <c r="U478" s="3" t="e">
        <f>#REF!*D478</f>
        <v>#REF!</v>
      </c>
      <c r="V478" s="3">
        <f t="shared" si="427"/>
        <v>150</v>
      </c>
      <c r="W478" s="37" t="e">
        <f t="shared" si="428"/>
        <v>#REF!</v>
      </c>
      <c r="X478" s="60" t="e">
        <f>#REF!</f>
        <v>#REF!</v>
      </c>
      <c r="Y478" s="37" t="e">
        <f t="shared" si="429"/>
        <v>#REF!</v>
      </c>
      <c r="Z478" s="16" t="e">
        <f t="shared" si="430"/>
        <v>#REF!</v>
      </c>
      <c r="AA478" s="36" t="e">
        <f t="shared" si="431"/>
        <v>#REF!</v>
      </c>
      <c r="AB478" s="39"/>
      <c r="AC478" s="16" t="e">
        <f t="shared" si="432"/>
        <v>#REF!</v>
      </c>
      <c r="AD478" s="3" t="e">
        <f t="shared" si="433"/>
        <v>#REF!</v>
      </c>
      <c r="AE478" s="97" t="e">
        <f t="shared" si="433"/>
        <v>#REF!</v>
      </c>
      <c r="AF478" s="97" t="e">
        <f t="shared" si="434"/>
        <v>#REF!</v>
      </c>
      <c r="AG478" s="3" t="e">
        <f t="shared" si="435"/>
        <v>#REF!</v>
      </c>
      <c r="AH478" s="16" t="e">
        <f t="shared" si="436"/>
        <v>#REF!</v>
      </c>
      <c r="AI478" s="16">
        <f t="shared" si="437"/>
        <v>2500</v>
      </c>
      <c r="AK478" s="3">
        <f t="shared" si="438"/>
        <v>1750</v>
      </c>
      <c r="AL478" s="19">
        <f t="shared" si="439"/>
        <v>1750</v>
      </c>
    </row>
    <row r="479" spans="1:38" ht="13.5" hidden="1" outlineLevel="1" x14ac:dyDescent="0.15">
      <c r="A479" s="26">
        <v>14089</v>
      </c>
      <c r="B479" s="20" t="s">
        <v>603</v>
      </c>
      <c r="C479" s="16">
        <v>5000</v>
      </c>
      <c r="D479" s="3">
        <v>45</v>
      </c>
      <c r="E479" s="3">
        <f t="shared" si="440"/>
        <v>35</v>
      </c>
      <c r="F479" s="103" t="s">
        <v>141</v>
      </c>
      <c r="G479" s="104" t="s">
        <v>764</v>
      </c>
      <c r="H479" s="104" t="s">
        <v>515</v>
      </c>
      <c r="I479" s="21">
        <f t="shared" si="423"/>
        <v>17940</v>
      </c>
      <c r="J479" s="3">
        <v>50000</v>
      </c>
      <c r="K479" s="15">
        <v>0.1</v>
      </c>
      <c r="L479" s="15">
        <v>0.3</v>
      </c>
      <c r="M479" s="58"/>
      <c r="N479" s="58">
        <v>0.03</v>
      </c>
      <c r="O479" s="92">
        <f t="shared" si="424"/>
        <v>125.4180602006689</v>
      </c>
      <c r="P479" s="92" t="e">
        <f t="shared" si="387"/>
        <v>#REF!</v>
      </c>
      <c r="Q479" s="92" t="e">
        <f t="shared" si="388"/>
        <v>#REF!</v>
      </c>
      <c r="R479" s="92">
        <f t="shared" si="425"/>
        <v>0</v>
      </c>
      <c r="S479" s="92" t="e">
        <f t="shared" si="426"/>
        <v>#REF!</v>
      </c>
      <c r="T479" s="3" t="e">
        <f>#REF!</f>
        <v>#REF!</v>
      </c>
      <c r="U479" s="3" t="e">
        <f>#REF!*D479</f>
        <v>#REF!</v>
      </c>
      <c r="V479" s="3">
        <f t="shared" si="427"/>
        <v>300</v>
      </c>
      <c r="W479" s="37" t="e">
        <f t="shared" si="428"/>
        <v>#REF!</v>
      </c>
      <c r="X479" s="60" t="e">
        <f>#REF!</f>
        <v>#REF!</v>
      </c>
      <c r="Y479" s="37" t="e">
        <f t="shared" si="429"/>
        <v>#REF!</v>
      </c>
      <c r="Z479" s="16" t="e">
        <f t="shared" si="430"/>
        <v>#REF!</v>
      </c>
      <c r="AA479" s="36" t="e">
        <f t="shared" si="431"/>
        <v>#REF!</v>
      </c>
      <c r="AB479" s="39"/>
      <c r="AC479" s="16" t="e">
        <f t="shared" si="432"/>
        <v>#REF!</v>
      </c>
      <c r="AD479" s="3" t="e">
        <f t="shared" si="433"/>
        <v>#REF!</v>
      </c>
      <c r="AE479" s="97" t="e">
        <f t="shared" si="433"/>
        <v>#REF!</v>
      </c>
      <c r="AF479" s="97" t="e">
        <f t="shared" si="434"/>
        <v>#REF!</v>
      </c>
      <c r="AG479" s="3" t="e">
        <f t="shared" si="435"/>
        <v>#REF!</v>
      </c>
      <c r="AH479" s="16" t="e">
        <f t="shared" si="436"/>
        <v>#REF!</v>
      </c>
      <c r="AI479" s="16">
        <f t="shared" si="437"/>
        <v>5000</v>
      </c>
      <c r="AK479" s="3">
        <f t="shared" si="438"/>
        <v>3500</v>
      </c>
      <c r="AL479" s="19">
        <f t="shared" si="439"/>
        <v>3500</v>
      </c>
    </row>
    <row r="480" spans="1:38" ht="13.5" hidden="1" outlineLevel="1" x14ac:dyDescent="0.15">
      <c r="A480" s="26">
        <v>14090</v>
      </c>
      <c r="B480" s="20" t="s">
        <v>604</v>
      </c>
      <c r="C480" s="16">
        <v>2000</v>
      </c>
      <c r="D480" s="3">
        <v>30</v>
      </c>
      <c r="E480" s="3">
        <f t="shared" si="440"/>
        <v>20</v>
      </c>
      <c r="F480" s="103" t="s">
        <v>141</v>
      </c>
      <c r="G480" s="104" t="s">
        <v>764</v>
      </c>
      <c r="H480" s="104" t="s">
        <v>515</v>
      </c>
      <c r="I480" s="21">
        <f t="shared" si="423"/>
        <v>17940</v>
      </c>
      <c r="J480" s="3">
        <v>50000</v>
      </c>
      <c r="K480" s="15">
        <v>0.1</v>
      </c>
      <c r="L480" s="15">
        <v>0.3</v>
      </c>
      <c r="M480" s="58"/>
      <c r="N480" s="58">
        <v>0.03</v>
      </c>
      <c r="O480" s="92">
        <f t="shared" si="424"/>
        <v>83.612040133779274</v>
      </c>
      <c r="P480" s="92" t="e">
        <f t="shared" si="387"/>
        <v>#REF!</v>
      </c>
      <c r="Q480" s="92" t="e">
        <f t="shared" si="388"/>
        <v>#REF!</v>
      </c>
      <c r="R480" s="92">
        <f t="shared" si="425"/>
        <v>0</v>
      </c>
      <c r="S480" s="92" t="e">
        <f t="shared" si="426"/>
        <v>#REF!</v>
      </c>
      <c r="T480" s="3" t="e">
        <f>#REF!</f>
        <v>#REF!</v>
      </c>
      <c r="U480" s="3" t="e">
        <f>#REF!*D480</f>
        <v>#REF!</v>
      </c>
      <c r="V480" s="3">
        <f t="shared" si="427"/>
        <v>120</v>
      </c>
      <c r="W480" s="37" t="e">
        <f t="shared" si="428"/>
        <v>#REF!</v>
      </c>
      <c r="X480" s="60" t="e">
        <f>#REF!</f>
        <v>#REF!</v>
      </c>
      <c r="Y480" s="37" t="e">
        <f t="shared" si="429"/>
        <v>#REF!</v>
      </c>
      <c r="Z480" s="16" t="e">
        <f t="shared" si="430"/>
        <v>#REF!</v>
      </c>
      <c r="AA480" s="36" t="e">
        <f t="shared" si="431"/>
        <v>#REF!</v>
      </c>
      <c r="AB480" s="39"/>
      <c r="AC480" s="16" t="e">
        <f t="shared" si="432"/>
        <v>#REF!</v>
      </c>
      <c r="AD480" s="3" t="e">
        <f t="shared" si="433"/>
        <v>#REF!</v>
      </c>
      <c r="AE480" s="97" t="e">
        <f t="shared" si="433"/>
        <v>#REF!</v>
      </c>
      <c r="AF480" s="97" t="e">
        <f t="shared" si="434"/>
        <v>#REF!</v>
      </c>
      <c r="AG480" s="3" t="e">
        <f t="shared" si="435"/>
        <v>#REF!</v>
      </c>
      <c r="AH480" s="16" t="e">
        <f t="shared" si="436"/>
        <v>#REF!</v>
      </c>
      <c r="AI480" s="16">
        <f t="shared" si="437"/>
        <v>2000</v>
      </c>
      <c r="AK480" s="3">
        <f t="shared" si="438"/>
        <v>1400</v>
      </c>
      <c r="AL480" s="19">
        <f t="shared" si="439"/>
        <v>1400</v>
      </c>
    </row>
    <row r="481" spans="1:47" ht="13.5" hidden="1" outlineLevel="1" x14ac:dyDescent="0.15">
      <c r="A481" s="26">
        <v>14091</v>
      </c>
      <c r="B481" s="20" t="s">
        <v>644</v>
      </c>
      <c r="C481" s="16">
        <v>1500</v>
      </c>
      <c r="D481" s="3">
        <v>30</v>
      </c>
      <c r="E481" s="3">
        <f t="shared" si="440"/>
        <v>20</v>
      </c>
      <c r="F481" s="103" t="s">
        <v>141</v>
      </c>
      <c r="G481" s="104" t="s">
        <v>764</v>
      </c>
      <c r="H481" s="104" t="s">
        <v>515</v>
      </c>
      <c r="I481" s="21">
        <f t="shared" si="423"/>
        <v>17940</v>
      </c>
      <c r="J481" s="3">
        <v>50000</v>
      </c>
      <c r="K481" s="15">
        <v>0.1</v>
      </c>
      <c r="L481" s="15">
        <v>0.3</v>
      </c>
      <c r="M481" s="58"/>
      <c r="N481" s="58">
        <v>0.03</v>
      </c>
      <c r="O481" s="92">
        <f t="shared" si="424"/>
        <v>83.612040133779274</v>
      </c>
      <c r="P481" s="92" t="e">
        <f t="shared" si="387"/>
        <v>#REF!</v>
      </c>
      <c r="Q481" s="92" t="e">
        <f t="shared" si="388"/>
        <v>#REF!</v>
      </c>
      <c r="R481" s="92">
        <f t="shared" si="425"/>
        <v>0</v>
      </c>
      <c r="S481" s="92" t="e">
        <f t="shared" si="426"/>
        <v>#REF!</v>
      </c>
      <c r="T481" s="3" t="e">
        <f>#REF!</f>
        <v>#REF!</v>
      </c>
      <c r="U481" s="3" t="e">
        <f>#REF!*D481</f>
        <v>#REF!</v>
      </c>
      <c r="V481" s="3">
        <f t="shared" si="427"/>
        <v>90</v>
      </c>
      <c r="W481" s="37" t="e">
        <f t="shared" si="428"/>
        <v>#REF!</v>
      </c>
      <c r="X481" s="60" t="e">
        <f>#REF!</f>
        <v>#REF!</v>
      </c>
      <c r="Y481" s="37" t="e">
        <f t="shared" si="429"/>
        <v>#REF!</v>
      </c>
      <c r="Z481" s="16" t="e">
        <f t="shared" si="430"/>
        <v>#REF!</v>
      </c>
      <c r="AA481" s="36" t="e">
        <f t="shared" si="431"/>
        <v>#REF!</v>
      </c>
      <c r="AB481" s="39"/>
      <c r="AC481" s="16" t="e">
        <f t="shared" si="432"/>
        <v>#REF!</v>
      </c>
      <c r="AD481" s="3" t="e">
        <f t="shared" si="433"/>
        <v>#REF!</v>
      </c>
      <c r="AE481" s="97" t="e">
        <f t="shared" si="433"/>
        <v>#REF!</v>
      </c>
      <c r="AF481" s="97" t="e">
        <f t="shared" si="434"/>
        <v>#REF!</v>
      </c>
      <c r="AG481" s="3" t="e">
        <f t="shared" si="435"/>
        <v>#REF!</v>
      </c>
      <c r="AH481" s="16" t="e">
        <f t="shared" si="436"/>
        <v>#REF!</v>
      </c>
      <c r="AI481" s="16">
        <f t="shared" si="437"/>
        <v>1500</v>
      </c>
      <c r="AK481" s="3">
        <f t="shared" si="438"/>
        <v>1050</v>
      </c>
      <c r="AL481" s="19">
        <f t="shared" si="439"/>
        <v>1050</v>
      </c>
    </row>
    <row r="482" spans="1:47" ht="13.5" hidden="1" outlineLevel="1" x14ac:dyDescent="0.15">
      <c r="A482" s="25"/>
      <c r="B482" s="25" t="s">
        <v>315</v>
      </c>
      <c r="C482" s="193"/>
      <c r="D482" s="56"/>
      <c r="E482" s="56"/>
      <c r="F482" s="128"/>
      <c r="G482" s="137"/>
      <c r="H482" s="137"/>
      <c r="I482" s="5"/>
      <c r="J482" s="6"/>
      <c r="K482" s="7"/>
      <c r="L482" s="7"/>
      <c r="M482" s="7"/>
      <c r="N482" s="7"/>
      <c r="O482" s="8"/>
      <c r="P482" s="8"/>
      <c r="Q482" s="8"/>
      <c r="R482" s="8"/>
      <c r="S482" s="8"/>
      <c r="T482" s="6"/>
      <c r="U482" s="6"/>
      <c r="V482" s="6"/>
      <c r="W482" s="5"/>
      <c r="X482" s="5"/>
      <c r="Y482" s="5"/>
      <c r="Z482" s="5"/>
      <c r="AA482" s="10"/>
      <c r="AB482" s="11"/>
      <c r="AC482" s="193"/>
      <c r="AD482" s="57"/>
      <c r="AE482" s="96"/>
      <c r="AF482" s="96"/>
      <c r="AG482" s="57"/>
      <c r="AH482" s="193"/>
      <c r="AI482" s="193"/>
      <c r="AK482" s="57"/>
      <c r="AL482" s="19"/>
    </row>
    <row r="483" spans="1:47" ht="13.5" hidden="1" outlineLevel="1" x14ac:dyDescent="0.15">
      <c r="A483" s="26">
        <v>14056</v>
      </c>
      <c r="B483" s="20" t="s">
        <v>227</v>
      </c>
      <c r="C483" s="16">
        <v>500</v>
      </c>
      <c r="D483" s="3">
        <v>30</v>
      </c>
      <c r="E483" s="3">
        <v>10</v>
      </c>
      <c r="F483" s="103" t="s">
        <v>141</v>
      </c>
      <c r="G483" s="104" t="s">
        <v>764</v>
      </c>
      <c r="H483" s="104" t="s">
        <v>504</v>
      </c>
      <c r="I483" s="21">
        <f t="shared" ref="I483:I491" si="441">((247*12)+(52*7)+(52*5))*60/12</f>
        <v>17940</v>
      </c>
      <c r="J483" s="15"/>
      <c r="K483" s="15">
        <v>0.1</v>
      </c>
      <c r="L483" s="15">
        <v>0.35</v>
      </c>
      <c r="M483" s="58"/>
      <c r="N483" s="58">
        <v>0.03</v>
      </c>
      <c r="O483" s="92">
        <f t="shared" ref="O483:O491" si="442">J483/I483*D483</f>
        <v>0</v>
      </c>
      <c r="P483" s="92" t="e">
        <f t="shared" si="387"/>
        <v>#REF!</v>
      </c>
      <c r="Q483" s="92" t="e">
        <f t="shared" si="388"/>
        <v>#REF!</v>
      </c>
      <c r="R483" s="92">
        <f t="shared" ref="R483:R491" si="443">(C483*M483)</f>
        <v>0</v>
      </c>
      <c r="S483" s="92" t="e">
        <f t="shared" ref="S483:S491" si="444">(C483-T483-U483)*N483</f>
        <v>#REF!</v>
      </c>
      <c r="T483" s="3" t="e">
        <f>#REF!</f>
        <v>#REF!</v>
      </c>
      <c r="U483" s="3" t="e">
        <f>#REF!*D483</f>
        <v>#REF!</v>
      </c>
      <c r="V483" s="3">
        <f t="shared" ref="V483:V491" si="445">C483*0.06</f>
        <v>30</v>
      </c>
      <c r="W483" s="37" t="e">
        <f t="shared" ref="W483:W491" si="446">SUM(O483:V483)</f>
        <v>#REF!</v>
      </c>
      <c r="X483" s="60" t="e">
        <f>#REF!</f>
        <v>#REF!</v>
      </c>
      <c r="Y483" s="37" t="e">
        <f t="shared" ref="Y483:Y491" si="447">21000/I483*D483*X483</f>
        <v>#REF!</v>
      </c>
      <c r="Z483" s="16" t="e">
        <f t="shared" ref="Z483:Z491" si="448">W483+Y483</f>
        <v>#REF!</v>
      </c>
      <c r="AA483" s="36" t="e">
        <f t="shared" ref="AA483:AA491" si="449">(C483-Z483)/Z483</f>
        <v>#REF!</v>
      </c>
      <c r="AC483" s="16" t="e">
        <f t="shared" ref="AC483:AC491" si="450">AD483+AE483+AF483</f>
        <v>#REF!</v>
      </c>
      <c r="AD483" s="3" t="e">
        <f t="shared" ref="AD483:AE491" si="451">T483</f>
        <v>#REF!</v>
      </c>
      <c r="AE483" s="97" t="e">
        <f t="shared" si="451"/>
        <v>#REF!</v>
      </c>
      <c r="AF483" s="97" t="e">
        <f t="shared" ref="AF483:AF491" si="452">(C483-Z483)*0.15</f>
        <v>#REF!</v>
      </c>
      <c r="AG483" s="3" t="e">
        <f t="shared" ref="AG483:AG491" si="453">AE483+AF483</f>
        <v>#REF!</v>
      </c>
      <c r="AH483" s="16" t="e">
        <f t="shared" ref="AH483:AH491" si="454">AI483-AC483</f>
        <v>#REF!</v>
      </c>
      <c r="AI483" s="16">
        <f t="shared" ref="AI483:AI491" si="455">C483</f>
        <v>500</v>
      </c>
      <c r="AK483" s="3">
        <f t="shared" ref="AK483:AK491" si="456">CEILING(AL483,5)</f>
        <v>350</v>
      </c>
      <c r="AL483" s="19">
        <f t="shared" ref="AL483:AL491" si="457">C483*0.7</f>
        <v>350</v>
      </c>
    </row>
    <row r="484" spans="1:47" ht="13.5" hidden="1" outlineLevel="1" x14ac:dyDescent="0.15">
      <c r="A484" s="26">
        <v>14034</v>
      </c>
      <c r="B484" s="20" t="s">
        <v>222</v>
      </c>
      <c r="C484" s="16">
        <v>1920</v>
      </c>
      <c r="D484" s="3">
        <v>50</v>
      </c>
      <c r="E484" s="3">
        <v>40</v>
      </c>
      <c r="F484" s="103" t="s">
        <v>141</v>
      </c>
      <c r="G484" s="104" t="s">
        <v>764</v>
      </c>
      <c r="H484" s="104" t="s">
        <v>504</v>
      </c>
      <c r="I484" s="21">
        <f t="shared" si="441"/>
        <v>17940</v>
      </c>
      <c r="J484" s="15"/>
      <c r="K484" s="15">
        <v>0.1</v>
      </c>
      <c r="L484" s="15">
        <v>0.35</v>
      </c>
      <c r="M484" s="58"/>
      <c r="N484" s="58">
        <v>0.03</v>
      </c>
      <c r="O484" s="92">
        <f t="shared" si="442"/>
        <v>0</v>
      </c>
      <c r="P484" s="92" t="e">
        <f t="shared" si="387"/>
        <v>#REF!</v>
      </c>
      <c r="Q484" s="92" t="e">
        <f t="shared" si="388"/>
        <v>#REF!</v>
      </c>
      <c r="R484" s="92">
        <f t="shared" si="443"/>
        <v>0</v>
      </c>
      <c r="S484" s="92" t="e">
        <f t="shared" si="444"/>
        <v>#REF!</v>
      </c>
      <c r="T484" s="3" t="e">
        <f>#REF!</f>
        <v>#REF!</v>
      </c>
      <c r="U484" s="3" t="e">
        <f>#REF!*D484</f>
        <v>#REF!</v>
      </c>
      <c r="V484" s="3">
        <f t="shared" si="445"/>
        <v>115.19999999999999</v>
      </c>
      <c r="W484" s="37" t="e">
        <f t="shared" si="446"/>
        <v>#REF!</v>
      </c>
      <c r="X484" s="60" t="e">
        <f>#REF!</f>
        <v>#REF!</v>
      </c>
      <c r="Y484" s="37" t="e">
        <f t="shared" si="447"/>
        <v>#REF!</v>
      </c>
      <c r="Z484" s="16" t="e">
        <f t="shared" si="448"/>
        <v>#REF!</v>
      </c>
      <c r="AA484" s="36" t="e">
        <f t="shared" si="449"/>
        <v>#REF!</v>
      </c>
      <c r="AC484" s="16" t="e">
        <f t="shared" si="450"/>
        <v>#REF!</v>
      </c>
      <c r="AD484" s="3" t="e">
        <f t="shared" si="451"/>
        <v>#REF!</v>
      </c>
      <c r="AE484" s="97" t="e">
        <f t="shared" si="451"/>
        <v>#REF!</v>
      </c>
      <c r="AF484" s="97" t="e">
        <f t="shared" si="452"/>
        <v>#REF!</v>
      </c>
      <c r="AG484" s="3" t="e">
        <f t="shared" si="453"/>
        <v>#REF!</v>
      </c>
      <c r="AH484" s="16" t="e">
        <f t="shared" si="454"/>
        <v>#REF!</v>
      </c>
      <c r="AI484" s="16">
        <f t="shared" si="455"/>
        <v>1920</v>
      </c>
      <c r="AK484" s="3">
        <f t="shared" si="456"/>
        <v>1345</v>
      </c>
      <c r="AL484" s="19">
        <f t="shared" si="457"/>
        <v>1344</v>
      </c>
    </row>
    <row r="485" spans="1:47" ht="13.5" hidden="1" outlineLevel="1" x14ac:dyDescent="0.15">
      <c r="A485" s="26">
        <v>14035</v>
      </c>
      <c r="B485" s="20" t="s">
        <v>223</v>
      </c>
      <c r="C485" s="16">
        <v>2760</v>
      </c>
      <c r="D485" s="3">
        <v>60</v>
      </c>
      <c r="E485" s="3">
        <v>50</v>
      </c>
      <c r="F485" s="103" t="s">
        <v>141</v>
      </c>
      <c r="G485" s="104" t="s">
        <v>764</v>
      </c>
      <c r="H485" s="104" t="s">
        <v>504</v>
      </c>
      <c r="I485" s="21">
        <f t="shared" si="441"/>
        <v>17940</v>
      </c>
      <c r="J485" s="15"/>
      <c r="K485" s="15">
        <v>0.1</v>
      </c>
      <c r="L485" s="15">
        <v>0.35</v>
      </c>
      <c r="M485" s="58"/>
      <c r="N485" s="58">
        <v>0.03</v>
      </c>
      <c r="O485" s="92">
        <f t="shared" si="442"/>
        <v>0</v>
      </c>
      <c r="P485" s="92" t="e">
        <f t="shared" si="387"/>
        <v>#REF!</v>
      </c>
      <c r="Q485" s="92" t="e">
        <f t="shared" si="388"/>
        <v>#REF!</v>
      </c>
      <c r="R485" s="92">
        <f t="shared" si="443"/>
        <v>0</v>
      </c>
      <c r="S485" s="92" t="e">
        <f t="shared" si="444"/>
        <v>#REF!</v>
      </c>
      <c r="T485" s="3" t="e">
        <f>#REF!</f>
        <v>#REF!</v>
      </c>
      <c r="U485" s="3" t="e">
        <f>#REF!*D485</f>
        <v>#REF!</v>
      </c>
      <c r="V485" s="3">
        <f t="shared" si="445"/>
        <v>165.6</v>
      </c>
      <c r="W485" s="37" t="e">
        <f t="shared" si="446"/>
        <v>#REF!</v>
      </c>
      <c r="X485" s="60" t="e">
        <f>#REF!</f>
        <v>#REF!</v>
      </c>
      <c r="Y485" s="37" t="e">
        <f t="shared" si="447"/>
        <v>#REF!</v>
      </c>
      <c r="Z485" s="16" t="e">
        <f t="shared" si="448"/>
        <v>#REF!</v>
      </c>
      <c r="AA485" s="36" t="e">
        <f t="shared" si="449"/>
        <v>#REF!</v>
      </c>
      <c r="AC485" s="16" t="e">
        <f t="shared" si="450"/>
        <v>#REF!</v>
      </c>
      <c r="AD485" s="3" t="e">
        <f t="shared" si="451"/>
        <v>#REF!</v>
      </c>
      <c r="AE485" s="97" t="e">
        <f t="shared" si="451"/>
        <v>#REF!</v>
      </c>
      <c r="AF485" s="97" t="e">
        <f t="shared" si="452"/>
        <v>#REF!</v>
      </c>
      <c r="AG485" s="3" t="e">
        <f t="shared" si="453"/>
        <v>#REF!</v>
      </c>
      <c r="AH485" s="16" t="e">
        <f t="shared" si="454"/>
        <v>#REF!</v>
      </c>
      <c r="AI485" s="16">
        <f t="shared" si="455"/>
        <v>2760</v>
      </c>
      <c r="AK485" s="3">
        <f t="shared" si="456"/>
        <v>1935</v>
      </c>
      <c r="AL485" s="19">
        <f t="shared" si="457"/>
        <v>1931.9999999999998</v>
      </c>
    </row>
    <row r="486" spans="1:47" ht="13.5" hidden="1" outlineLevel="1" x14ac:dyDescent="0.15">
      <c r="A486" s="26">
        <v>14036</v>
      </c>
      <c r="B486" s="20" t="s">
        <v>224</v>
      </c>
      <c r="C486" s="16">
        <v>3240</v>
      </c>
      <c r="D486" s="3">
        <v>60</v>
      </c>
      <c r="E486" s="3">
        <v>50</v>
      </c>
      <c r="F486" s="103" t="s">
        <v>141</v>
      </c>
      <c r="G486" s="104" t="s">
        <v>764</v>
      </c>
      <c r="H486" s="104" t="s">
        <v>504</v>
      </c>
      <c r="I486" s="21">
        <f t="shared" si="441"/>
        <v>17940</v>
      </c>
      <c r="J486" s="15"/>
      <c r="K486" s="15">
        <v>0.1</v>
      </c>
      <c r="L486" s="15">
        <v>0.35</v>
      </c>
      <c r="M486" s="58"/>
      <c r="N486" s="58">
        <v>0.03</v>
      </c>
      <c r="O486" s="92">
        <f t="shared" si="442"/>
        <v>0</v>
      </c>
      <c r="P486" s="92" t="e">
        <f t="shared" si="387"/>
        <v>#REF!</v>
      </c>
      <c r="Q486" s="92" t="e">
        <f t="shared" si="388"/>
        <v>#REF!</v>
      </c>
      <c r="R486" s="92">
        <f t="shared" si="443"/>
        <v>0</v>
      </c>
      <c r="S486" s="92" t="e">
        <f t="shared" si="444"/>
        <v>#REF!</v>
      </c>
      <c r="T486" s="3" t="e">
        <f>#REF!</f>
        <v>#REF!</v>
      </c>
      <c r="U486" s="3" t="e">
        <f>#REF!*D486</f>
        <v>#REF!</v>
      </c>
      <c r="V486" s="3">
        <f t="shared" si="445"/>
        <v>194.4</v>
      </c>
      <c r="W486" s="37" t="e">
        <f t="shared" si="446"/>
        <v>#REF!</v>
      </c>
      <c r="X486" s="60" t="e">
        <f>#REF!</f>
        <v>#REF!</v>
      </c>
      <c r="Y486" s="37" t="e">
        <f t="shared" si="447"/>
        <v>#REF!</v>
      </c>
      <c r="Z486" s="16" t="e">
        <f t="shared" si="448"/>
        <v>#REF!</v>
      </c>
      <c r="AA486" s="36" t="e">
        <f t="shared" si="449"/>
        <v>#REF!</v>
      </c>
      <c r="AC486" s="16" t="e">
        <f t="shared" si="450"/>
        <v>#REF!</v>
      </c>
      <c r="AD486" s="3" t="e">
        <f t="shared" si="451"/>
        <v>#REF!</v>
      </c>
      <c r="AE486" s="97" t="e">
        <f t="shared" si="451"/>
        <v>#REF!</v>
      </c>
      <c r="AF486" s="97" t="e">
        <f t="shared" si="452"/>
        <v>#REF!</v>
      </c>
      <c r="AG486" s="3" t="e">
        <f t="shared" si="453"/>
        <v>#REF!</v>
      </c>
      <c r="AH486" s="16" t="e">
        <f t="shared" si="454"/>
        <v>#REF!</v>
      </c>
      <c r="AI486" s="16">
        <f t="shared" si="455"/>
        <v>3240</v>
      </c>
      <c r="AK486" s="3">
        <f t="shared" si="456"/>
        <v>2270</v>
      </c>
      <c r="AL486" s="19">
        <f t="shared" si="457"/>
        <v>2268</v>
      </c>
    </row>
    <row r="487" spans="1:47" ht="13.5" hidden="1" outlineLevel="1" x14ac:dyDescent="0.15">
      <c r="A487" s="26">
        <v>14066</v>
      </c>
      <c r="B487" s="20" t="s">
        <v>256</v>
      </c>
      <c r="C487" s="16">
        <v>1200</v>
      </c>
      <c r="D487" s="3">
        <v>30</v>
      </c>
      <c r="E487" s="3">
        <v>20</v>
      </c>
      <c r="F487" s="103" t="s">
        <v>141</v>
      </c>
      <c r="G487" s="104" t="s">
        <v>764</v>
      </c>
      <c r="H487" s="104" t="s">
        <v>504</v>
      </c>
      <c r="I487" s="21">
        <f t="shared" si="441"/>
        <v>17940</v>
      </c>
      <c r="J487" s="15"/>
      <c r="K487" s="15">
        <v>0.1</v>
      </c>
      <c r="L487" s="15">
        <v>0.35</v>
      </c>
      <c r="M487" s="58"/>
      <c r="N487" s="58">
        <v>0.03</v>
      </c>
      <c r="O487" s="92">
        <f t="shared" si="442"/>
        <v>0</v>
      </c>
      <c r="P487" s="92" t="e">
        <f t="shared" si="387"/>
        <v>#REF!</v>
      </c>
      <c r="Q487" s="92" t="e">
        <f t="shared" si="388"/>
        <v>#REF!</v>
      </c>
      <c r="R487" s="92">
        <f t="shared" si="443"/>
        <v>0</v>
      </c>
      <c r="S487" s="92" t="e">
        <f t="shared" si="444"/>
        <v>#REF!</v>
      </c>
      <c r="T487" s="3" t="e">
        <f>#REF!</f>
        <v>#REF!</v>
      </c>
      <c r="U487" s="3" t="e">
        <f>#REF!*D487</f>
        <v>#REF!</v>
      </c>
      <c r="V487" s="3">
        <f t="shared" si="445"/>
        <v>72</v>
      </c>
      <c r="W487" s="37" t="e">
        <f t="shared" si="446"/>
        <v>#REF!</v>
      </c>
      <c r="X487" s="60" t="e">
        <f>#REF!</f>
        <v>#REF!</v>
      </c>
      <c r="Y487" s="37" t="e">
        <f t="shared" si="447"/>
        <v>#REF!</v>
      </c>
      <c r="Z487" s="16" t="e">
        <f t="shared" si="448"/>
        <v>#REF!</v>
      </c>
      <c r="AA487" s="36" t="e">
        <f t="shared" si="449"/>
        <v>#REF!</v>
      </c>
      <c r="AC487" s="16" t="e">
        <f t="shared" si="450"/>
        <v>#REF!</v>
      </c>
      <c r="AD487" s="3" t="e">
        <f t="shared" si="451"/>
        <v>#REF!</v>
      </c>
      <c r="AE487" s="97" t="e">
        <f t="shared" si="451"/>
        <v>#REF!</v>
      </c>
      <c r="AF487" s="97" t="e">
        <f t="shared" si="452"/>
        <v>#REF!</v>
      </c>
      <c r="AG487" s="3" t="e">
        <f t="shared" si="453"/>
        <v>#REF!</v>
      </c>
      <c r="AH487" s="16" t="e">
        <f t="shared" si="454"/>
        <v>#REF!</v>
      </c>
      <c r="AI487" s="16">
        <f t="shared" si="455"/>
        <v>1200</v>
      </c>
      <c r="AK487" s="3">
        <f t="shared" si="456"/>
        <v>840</v>
      </c>
      <c r="AL487" s="19">
        <f t="shared" si="457"/>
        <v>840</v>
      </c>
    </row>
    <row r="488" spans="1:47" ht="13.5" hidden="1" outlineLevel="1" x14ac:dyDescent="0.15">
      <c r="A488" s="26">
        <v>14067</v>
      </c>
      <c r="B488" s="20" t="s">
        <v>257</v>
      </c>
      <c r="C488" s="16">
        <v>3840</v>
      </c>
      <c r="D488" s="3">
        <v>50</v>
      </c>
      <c r="E488" s="3">
        <v>40</v>
      </c>
      <c r="F488" s="103" t="s">
        <v>141</v>
      </c>
      <c r="G488" s="104" t="s">
        <v>764</v>
      </c>
      <c r="H488" s="104" t="s">
        <v>504</v>
      </c>
      <c r="I488" s="21">
        <f t="shared" si="441"/>
        <v>17940</v>
      </c>
      <c r="J488" s="15"/>
      <c r="K488" s="15">
        <v>0.1</v>
      </c>
      <c r="L488" s="15">
        <v>0.35</v>
      </c>
      <c r="M488" s="58"/>
      <c r="N488" s="58">
        <v>0.03</v>
      </c>
      <c r="O488" s="92">
        <f t="shared" si="442"/>
        <v>0</v>
      </c>
      <c r="P488" s="92" t="e">
        <f t="shared" si="387"/>
        <v>#REF!</v>
      </c>
      <c r="Q488" s="92" t="e">
        <f t="shared" si="388"/>
        <v>#REF!</v>
      </c>
      <c r="R488" s="92">
        <f t="shared" si="443"/>
        <v>0</v>
      </c>
      <c r="S488" s="92" t="e">
        <f t="shared" si="444"/>
        <v>#REF!</v>
      </c>
      <c r="T488" s="3" t="e">
        <f>#REF!</f>
        <v>#REF!</v>
      </c>
      <c r="U488" s="3" t="e">
        <f>#REF!*D488</f>
        <v>#REF!</v>
      </c>
      <c r="V488" s="3">
        <f t="shared" si="445"/>
        <v>230.39999999999998</v>
      </c>
      <c r="W488" s="37" t="e">
        <f t="shared" si="446"/>
        <v>#REF!</v>
      </c>
      <c r="X488" s="60" t="e">
        <f>#REF!</f>
        <v>#REF!</v>
      </c>
      <c r="Y488" s="37" t="e">
        <f t="shared" si="447"/>
        <v>#REF!</v>
      </c>
      <c r="Z488" s="16" t="e">
        <f t="shared" si="448"/>
        <v>#REF!</v>
      </c>
      <c r="AA488" s="36" t="e">
        <f t="shared" si="449"/>
        <v>#REF!</v>
      </c>
      <c r="AC488" s="16" t="e">
        <f t="shared" si="450"/>
        <v>#REF!</v>
      </c>
      <c r="AD488" s="3" t="e">
        <f t="shared" si="451"/>
        <v>#REF!</v>
      </c>
      <c r="AE488" s="97" t="e">
        <f t="shared" si="451"/>
        <v>#REF!</v>
      </c>
      <c r="AF488" s="97" t="e">
        <f t="shared" si="452"/>
        <v>#REF!</v>
      </c>
      <c r="AG488" s="3" t="e">
        <f t="shared" si="453"/>
        <v>#REF!</v>
      </c>
      <c r="AH488" s="16" t="e">
        <f t="shared" si="454"/>
        <v>#REF!</v>
      </c>
      <c r="AI488" s="16">
        <f t="shared" si="455"/>
        <v>3840</v>
      </c>
      <c r="AK488" s="3">
        <f t="shared" si="456"/>
        <v>2690</v>
      </c>
      <c r="AL488" s="19">
        <f t="shared" si="457"/>
        <v>2688</v>
      </c>
    </row>
    <row r="489" spans="1:47" ht="13.5" hidden="1" outlineLevel="1" x14ac:dyDescent="0.15">
      <c r="A489" s="26">
        <v>14053</v>
      </c>
      <c r="B489" s="20" t="s">
        <v>225</v>
      </c>
      <c r="C489" s="16">
        <v>4200</v>
      </c>
      <c r="D489" s="3">
        <v>80</v>
      </c>
      <c r="E489" s="3">
        <v>60</v>
      </c>
      <c r="F489" s="103" t="s">
        <v>141</v>
      </c>
      <c r="G489" s="104" t="s">
        <v>764</v>
      </c>
      <c r="H489" s="104" t="s">
        <v>504</v>
      </c>
      <c r="I489" s="21">
        <f t="shared" si="441"/>
        <v>17940</v>
      </c>
      <c r="J489" s="15"/>
      <c r="K489" s="15">
        <v>0.1</v>
      </c>
      <c r="L489" s="15">
        <v>0.35</v>
      </c>
      <c r="M489" s="58"/>
      <c r="N489" s="58">
        <v>0.03</v>
      </c>
      <c r="O489" s="92">
        <f t="shared" si="442"/>
        <v>0</v>
      </c>
      <c r="P489" s="92" t="e">
        <f t="shared" si="387"/>
        <v>#REF!</v>
      </c>
      <c r="Q489" s="92" t="e">
        <f t="shared" si="388"/>
        <v>#REF!</v>
      </c>
      <c r="R489" s="92">
        <f t="shared" si="443"/>
        <v>0</v>
      </c>
      <c r="S489" s="92" t="e">
        <f t="shared" si="444"/>
        <v>#REF!</v>
      </c>
      <c r="T489" s="3" t="e">
        <f>#REF!</f>
        <v>#REF!</v>
      </c>
      <c r="U489" s="3" t="e">
        <f>#REF!*D489</f>
        <v>#REF!</v>
      </c>
      <c r="V489" s="3">
        <f t="shared" si="445"/>
        <v>252</v>
      </c>
      <c r="W489" s="37" t="e">
        <f t="shared" si="446"/>
        <v>#REF!</v>
      </c>
      <c r="X489" s="60" t="e">
        <f>#REF!</f>
        <v>#REF!</v>
      </c>
      <c r="Y489" s="37" t="e">
        <f t="shared" si="447"/>
        <v>#REF!</v>
      </c>
      <c r="Z489" s="16" t="e">
        <f t="shared" si="448"/>
        <v>#REF!</v>
      </c>
      <c r="AA489" s="36" t="e">
        <f t="shared" si="449"/>
        <v>#REF!</v>
      </c>
      <c r="AC489" s="16" t="e">
        <f t="shared" si="450"/>
        <v>#REF!</v>
      </c>
      <c r="AD489" s="3" t="e">
        <f t="shared" si="451"/>
        <v>#REF!</v>
      </c>
      <c r="AE489" s="97" t="e">
        <f t="shared" si="451"/>
        <v>#REF!</v>
      </c>
      <c r="AF489" s="97" t="e">
        <f t="shared" si="452"/>
        <v>#REF!</v>
      </c>
      <c r="AG489" s="3" t="e">
        <f t="shared" si="453"/>
        <v>#REF!</v>
      </c>
      <c r="AH489" s="16" t="e">
        <f t="shared" si="454"/>
        <v>#REF!</v>
      </c>
      <c r="AI489" s="16">
        <f t="shared" si="455"/>
        <v>4200</v>
      </c>
      <c r="AK489" s="3">
        <f t="shared" si="456"/>
        <v>2940</v>
      </c>
      <c r="AL489" s="19">
        <f t="shared" si="457"/>
        <v>2940</v>
      </c>
    </row>
    <row r="490" spans="1:47" ht="13.5" hidden="1" outlineLevel="1" x14ac:dyDescent="0.15">
      <c r="A490" s="26">
        <v>14054</v>
      </c>
      <c r="B490" s="20" t="s">
        <v>226</v>
      </c>
      <c r="C490" s="16">
        <v>1920</v>
      </c>
      <c r="D490" s="3">
        <v>40</v>
      </c>
      <c r="E490" s="3">
        <v>30</v>
      </c>
      <c r="F490" s="103" t="s">
        <v>141</v>
      </c>
      <c r="G490" s="104" t="s">
        <v>764</v>
      </c>
      <c r="H490" s="104" t="s">
        <v>504</v>
      </c>
      <c r="I490" s="21">
        <f t="shared" si="441"/>
        <v>17940</v>
      </c>
      <c r="J490" s="15"/>
      <c r="K490" s="15">
        <v>0.1</v>
      </c>
      <c r="L490" s="15">
        <v>0.35</v>
      </c>
      <c r="M490" s="58"/>
      <c r="N490" s="58">
        <v>0.03</v>
      </c>
      <c r="O490" s="92">
        <f t="shared" si="442"/>
        <v>0</v>
      </c>
      <c r="P490" s="92" t="e">
        <f t="shared" si="387"/>
        <v>#REF!</v>
      </c>
      <c r="Q490" s="92" t="e">
        <f t="shared" si="388"/>
        <v>#REF!</v>
      </c>
      <c r="R490" s="92">
        <f t="shared" si="443"/>
        <v>0</v>
      </c>
      <c r="S490" s="92" t="e">
        <f t="shared" si="444"/>
        <v>#REF!</v>
      </c>
      <c r="T490" s="3" t="e">
        <f>#REF!</f>
        <v>#REF!</v>
      </c>
      <c r="U490" s="3" t="e">
        <f>#REF!*D490</f>
        <v>#REF!</v>
      </c>
      <c r="V490" s="3">
        <f t="shared" si="445"/>
        <v>115.19999999999999</v>
      </c>
      <c r="W490" s="37" t="e">
        <f t="shared" si="446"/>
        <v>#REF!</v>
      </c>
      <c r="X490" s="60" t="e">
        <f>#REF!</f>
        <v>#REF!</v>
      </c>
      <c r="Y490" s="37" t="e">
        <f t="shared" si="447"/>
        <v>#REF!</v>
      </c>
      <c r="Z490" s="16" t="e">
        <f t="shared" si="448"/>
        <v>#REF!</v>
      </c>
      <c r="AA490" s="36" t="e">
        <f t="shared" si="449"/>
        <v>#REF!</v>
      </c>
      <c r="AC490" s="16" t="e">
        <f t="shared" si="450"/>
        <v>#REF!</v>
      </c>
      <c r="AD490" s="3" t="e">
        <f t="shared" si="451"/>
        <v>#REF!</v>
      </c>
      <c r="AE490" s="97" t="e">
        <f t="shared" si="451"/>
        <v>#REF!</v>
      </c>
      <c r="AF490" s="97" t="e">
        <f t="shared" si="452"/>
        <v>#REF!</v>
      </c>
      <c r="AG490" s="3" t="e">
        <f t="shared" si="453"/>
        <v>#REF!</v>
      </c>
      <c r="AH490" s="16" t="e">
        <f t="shared" si="454"/>
        <v>#REF!</v>
      </c>
      <c r="AI490" s="16">
        <f t="shared" si="455"/>
        <v>1920</v>
      </c>
      <c r="AK490" s="3">
        <f t="shared" si="456"/>
        <v>1345</v>
      </c>
      <c r="AL490" s="19">
        <f t="shared" si="457"/>
        <v>1344</v>
      </c>
    </row>
    <row r="491" spans="1:47" s="12" customFormat="1" ht="13.5" hidden="1" outlineLevel="1" x14ac:dyDescent="0.15">
      <c r="A491" s="26">
        <v>14079</v>
      </c>
      <c r="B491" s="20" t="s">
        <v>386</v>
      </c>
      <c r="C491" s="16">
        <v>1500</v>
      </c>
      <c r="D491" s="3">
        <v>25</v>
      </c>
      <c r="E491" s="3">
        <v>15</v>
      </c>
      <c r="F491" s="103" t="s">
        <v>141</v>
      </c>
      <c r="G491" s="104" t="s">
        <v>764</v>
      </c>
      <c r="H491" s="104" t="s">
        <v>504</v>
      </c>
      <c r="I491" s="21">
        <f t="shared" si="441"/>
        <v>17940</v>
      </c>
      <c r="J491" s="15"/>
      <c r="K491" s="15">
        <v>0.1</v>
      </c>
      <c r="L491" s="15">
        <v>0.35</v>
      </c>
      <c r="M491" s="58"/>
      <c r="N491" s="58">
        <v>0.03</v>
      </c>
      <c r="O491" s="92">
        <f t="shared" si="442"/>
        <v>0</v>
      </c>
      <c r="P491" s="92" t="e">
        <f t="shared" si="387"/>
        <v>#REF!</v>
      </c>
      <c r="Q491" s="92" t="e">
        <f t="shared" si="388"/>
        <v>#REF!</v>
      </c>
      <c r="R491" s="92">
        <f t="shared" si="443"/>
        <v>0</v>
      </c>
      <c r="S491" s="92" t="e">
        <f t="shared" si="444"/>
        <v>#REF!</v>
      </c>
      <c r="T491" s="3" t="e">
        <f>#REF!</f>
        <v>#REF!</v>
      </c>
      <c r="U491" s="3" t="e">
        <f>#REF!*D491</f>
        <v>#REF!</v>
      </c>
      <c r="V491" s="3">
        <f t="shared" si="445"/>
        <v>90</v>
      </c>
      <c r="W491" s="37" t="e">
        <f t="shared" si="446"/>
        <v>#REF!</v>
      </c>
      <c r="X491" s="60" t="e">
        <f>#REF!</f>
        <v>#REF!</v>
      </c>
      <c r="Y491" s="37" t="e">
        <f t="shared" si="447"/>
        <v>#REF!</v>
      </c>
      <c r="Z491" s="16" t="e">
        <f t="shared" si="448"/>
        <v>#REF!</v>
      </c>
      <c r="AA491" s="36" t="e">
        <f t="shared" si="449"/>
        <v>#REF!</v>
      </c>
      <c r="AB491" s="49"/>
      <c r="AC491" s="16" t="e">
        <f t="shared" si="450"/>
        <v>#REF!</v>
      </c>
      <c r="AD491" s="3" t="e">
        <f t="shared" si="451"/>
        <v>#REF!</v>
      </c>
      <c r="AE491" s="97" t="e">
        <f t="shared" si="451"/>
        <v>#REF!</v>
      </c>
      <c r="AF491" s="97" t="e">
        <f t="shared" si="452"/>
        <v>#REF!</v>
      </c>
      <c r="AG491" s="3" t="e">
        <f t="shared" si="453"/>
        <v>#REF!</v>
      </c>
      <c r="AH491" s="16" t="e">
        <f t="shared" si="454"/>
        <v>#REF!</v>
      </c>
      <c r="AI491" s="16">
        <f t="shared" si="455"/>
        <v>1500</v>
      </c>
      <c r="AK491" s="3">
        <f t="shared" si="456"/>
        <v>1050</v>
      </c>
      <c r="AL491" s="19">
        <f t="shared" si="457"/>
        <v>1050</v>
      </c>
      <c r="AM491" s="180"/>
      <c r="AN491" s="180"/>
      <c r="AO491" s="182"/>
      <c r="AQ491" s="177"/>
      <c r="AR491" s="185"/>
      <c r="AT491" s="177"/>
      <c r="AU491" s="185"/>
    </row>
    <row r="492" spans="1:47" ht="13.5" hidden="1" x14ac:dyDescent="0.15">
      <c r="A492" s="25">
        <v>16000</v>
      </c>
      <c r="B492" s="25" t="s">
        <v>129</v>
      </c>
      <c r="C492" s="56"/>
      <c r="D492" s="56"/>
      <c r="E492" s="56"/>
      <c r="F492" s="128"/>
      <c r="G492" s="137"/>
      <c r="H492" s="137"/>
      <c r="I492" s="5"/>
      <c r="J492" s="6"/>
      <c r="K492" s="7"/>
      <c r="L492" s="7"/>
      <c r="M492" s="7"/>
      <c r="N492" s="7"/>
      <c r="O492" s="8"/>
      <c r="P492" s="8"/>
      <c r="Q492" s="8"/>
      <c r="R492" s="8"/>
      <c r="S492" s="8"/>
      <c r="T492" s="6"/>
      <c r="U492" s="6"/>
      <c r="V492" s="6"/>
      <c r="W492" s="5"/>
      <c r="X492" s="5"/>
      <c r="Y492" s="5"/>
      <c r="Z492" s="5"/>
      <c r="AA492" s="10"/>
      <c r="AB492" s="11"/>
      <c r="AC492" s="56"/>
      <c r="AD492" s="56"/>
      <c r="AE492" s="116"/>
      <c r="AF492" s="116"/>
      <c r="AG492" s="18"/>
      <c r="AH492" s="56"/>
      <c r="AI492" s="56"/>
      <c r="AK492" s="5"/>
      <c r="AL492" s="19"/>
    </row>
    <row r="493" spans="1:47" ht="13.5" hidden="1" outlineLevel="1" collapsed="1" x14ac:dyDescent="0.15">
      <c r="A493" s="26">
        <v>16013</v>
      </c>
      <c r="B493" s="20" t="s">
        <v>177</v>
      </c>
      <c r="C493" s="16">
        <v>220</v>
      </c>
      <c r="D493" s="3">
        <v>15</v>
      </c>
      <c r="E493" s="3"/>
      <c r="F493" s="102"/>
      <c r="G493" s="104">
        <v>111</v>
      </c>
      <c r="H493" s="104" t="s">
        <v>179</v>
      </c>
      <c r="I493" s="21">
        <f>((247*12)+(52*7)+(52*5))*60/12</f>
        <v>17940</v>
      </c>
      <c r="J493" s="3">
        <v>28500</v>
      </c>
      <c r="K493" s="15">
        <v>0.15</v>
      </c>
      <c r="L493" s="15"/>
      <c r="M493" s="58"/>
      <c r="N493" s="58">
        <v>0.03</v>
      </c>
      <c r="O493" s="92">
        <f>J493/I493*D493</f>
        <v>23.829431438127092</v>
      </c>
      <c r="P493" s="92" t="e">
        <f t="shared" si="387"/>
        <v>#REF!</v>
      </c>
      <c r="Q493" s="92" t="e">
        <f t="shared" si="388"/>
        <v>#REF!</v>
      </c>
      <c r="R493" s="92">
        <f>(C493*M493)</f>
        <v>0</v>
      </c>
      <c r="S493" s="92" t="e">
        <f>(C493-T493-U493)*N493</f>
        <v>#REF!</v>
      </c>
      <c r="T493" s="3" t="e">
        <f>#REF!</f>
        <v>#REF!</v>
      </c>
      <c r="U493" s="3" t="e">
        <f>#REF!*D493</f>
        <v>#REF!</v>
      </c>
      <c r="V493" s="3">
        <f>C493*0.06</f>
        <v>13.2</v>
      </c>
      <c r="W493" s="37" t="e">
        <f>SUM(O493:V493)</f>
        <v>#REF!</v>
      </c>
      <c r="X493" s="60" t="e">
        <f>#REF!</f>
        <v>#REF!</v>
      </c>
      <c r="Y493" s="37" t="e">
        <f t="shared" ref="Y493" si="458">O493*X493</f>
        <v>#REF!</v>
      </c>
      <c r="Z493" s="16" t="e">
        <f>W493+Y493</f>
        <v>#REF!</v>
      </c>
      <c r="AA493" s="36" t="e">
        <f>(C493-Z493)/Z493</f>
        <v>#REF!</v>
      </c>
      <c r="AC493" s="16" t="e">
        <f>AD493+AE493+AF493</f>
        <v>#REF!</v>
      </c>
      <c r="AD493" s="3" t="e">
        <f>T493</f>
        <v>#REF!</v>
      </c>
      <c r="AE493" s="97" t="e">
        <f>U493</f>
        <v>#REF!</v>
      </c>
      <c r="AF493" s="97" t="e">
        <f>(C493-Z493)*0.15</f>
        <v>#REF!</v>
      </c>
      <c r="AG493" s="3" t="e">
        <f>AE493+AF493</f>
        <v>#REF!</v>
      </c>
      <c r="AH493" s="16" t="e">
        <f>AI493-AC493</f>
        <v>#REF!</v>
      </c>
      <c r="AI493" s="16">
        <f>C493</f>
        <v>220</v>
      </c>
      <c r="AK493" s="3">
        <f>CEILING(AL493,5)</f>
        <v>155</v>
      </c>
      <c r="AL493" s="19">
        <f>C493*0.7</f>
        <v>154</v>
      </c>
      <c r="AM493" s="46" t="s">
        <v>855</v>
      </c>
    </row>
    <row r="494" spans="1:47" ht="13.5" hidden="1" x14ac:dyDescent="0.15">
      <c r="A494" s="25">
        <v>18000</v>
      </c>
      <c r="B494" s="25" t="s">
        <v>271</v>
      </c>
      <c r="C494" s="56"/>
      <c r="D494" s="56"/>
      <c r="E494" s="56"/>
      <c r="F494" s="128"/>
      <c r="G494" s="137"/>
      <c r="H494" s="137"/>
      <c r="I494" s="5"/>
      <c r="J494" s="6"/>
      <c r="K494" s="7"/>
      <c r="L494" s="7"/>
      <c r="M494" s="7"/>
      <c r="N494" s="7"/>
      <c r="O494" s="8"/>
      <c r="P494" s="8"/>
      <c r="Q494" s="8"/>
      <c r="R494" s="8"/>
      <c r="S494" s="8"/>
      <c r="T494" s="6"/>
      <c r="U494" s="6"/>
      <c r="V494" s="6"/>
      <c r="W494" s="5"/>
      <c r="X494" s="5"/>
      <c r="Y494" s="5"/>
      <c r="Z494" s="5"/>
      <c r="AA494" s="10"/>
      <c r="AB494" s="11"/>
      <c r="AC494" s="56"/>
      <c r="AD494" s="56"/>
      <c r="AE494" s="116"/>
      <c r="AF494" s="116"/>
      <c r="AG494" s="18"/>
      <c r="AH494" s="56"/>
      <c r="AI494" s="56"/>
      <c r="AK494" s="5"/>
      <c r="AL494" s="19"/>
    </row>
    <row r="495" spans="1:47" ht="13.5" hidden="1" outlineLevel="1" x14ac:dyDescent="0.15">
      <c r="A495" s="26">
        <v>18001</v>
      </c>
      <c r="B495" s="20" t="s">
        <v>216</v>
      </c>
      <c r="C495" s="16">
        <v>850</v>
      </c>
      <c r="D495" s="3">
        <v>40</v>
      </c>
      <c r="E495" s="3"/>
      <c r="F495" s="102"/>
      <c r="G495" s="104">
        <v>104</v>
      </c>
      <c r="H495" s="104" t="s">
        <v>853</v>
      </c>
      <c r="I495" s="21">
        <f t="shared" ref="I495:I507" si="459">((247*12)+(52*7)+(52*5))*60/12</f>
        <v>17940</v>
      </c>
      <c r="J495" s="3">
        <v>0</v>
      </c>
      <c r="K495" s="15">
        <v>0.15</v>
      </c>
      <c r="L495" s="15">
        <v>0.35</v>
      </c>
      <c r="M495" s="58"/>
      <c r="N495" s="58">
        <v>0.03</v>
      </c>
      <c r="O495" s="92">
        <f t="shared" ref="O495:O507" si="460">J495/I495*D495</f>
        <v>0</v>
      </c>
      <c r="P495" s="92" t="e">
        <f t="shared" si="387"/>
        <v>#REF!</v>
      </c>
      <c r="Q495" s="92" t="e">
        <f t="shared" si="388"/>
        <v>#REF!</v>
      </c>
      <c r="R495" s="92">
        <f t="shared" ref="R495:R507" si="461">(C495*M495)</f>
        <v>0</v>
      </c>
      <c r="S495" s="92" t="e">
        <f t="shared" ref="S495:S507" si="462">(C495-T495-U495)*N495</f>
        <v>#REF!</v>
      </c>
      <c r="T495" s="3" t="e">
        <f>#REF!</f>
        <v>#REF!</v>
      </c>
      <c r="U495" s="3" t="e">
        <f>#REF!*D495</f>
        <v>#REF!</v>
      </c>
      <c r="V495" s="3">
        <f t="shared" ref="V495:V504" si="463">C495*0.06</f>
        <v>51</v>
      </c>
      <c r="W495" s="37" t="e">
        <f t="shared" ref="W495:W507" si="464">SUM(O495:V495)</f>
        <v>#REF!</v>
      </c>
      <c r="X495" s="60" t="e">
        <f>#REF!</f>
        <v>#REF!</v>
      </c>
      <c r="Y495" s="37" t="e">
        <f t="shared" ref="Y495:Y504" si="465">21000/I495*D495*X495</f>
        <v>#REF!</v>
      </c>
      <c r="Z495" s="16" t="e">
        <f t="shared" ref="Z495:Z507" si="466">W495+Y495</f>
        <v>#REF!</v>
      </c>
      <c r="AA495" s="36" t="e">
        <f t="shared" ref="AA495:AA507" si="467">(C495-Z495)/Z495</f>
        <v>#REF!</v>
      </c>
      <c r="AC495" s="16" t="e">
        <f t="shared" ref="AC495:AC507" si="468">AD495+AE495+AF495</f>
        <v>#REF!</v>
      </c>
      <c r="AD495" s="3" t="e">
        <f t="shared" ref="AD495:AE507" si="469">T495</f>
        <v>#REF!</v>
      </c>
      <c r="AE495" s="97" t="e">
        <f t="shared" si="469"/>
        <v>#REF!</v>
      </c>
      <c r="AF495" s="97" t="e">
        <f t="shared" ref="AF495:AF507" si="470">(C495-Z495)*0.15</f>
        <v>#REF!</v>
      </c>
      <c r="AG495" s="3" t="e">
        <f t="shared" ref="AG495:AG507" si="471">AE495+AF495</f>
        <v>#REF!</v>
      </c>
      <c r="AH495" s="16" t="e">
        <f t="shared" ref="AH495:AH507" si="472">AI495-AC495</f>
        <v>#REF!</v>
      </c>
      <c r="AI495" s="16">
        <f t="shared" ref="AI495:AI507" si="473">C495</f>
        <v>850</v>
      </c>
      <c r="AK495" s="3">
        <f t="shared" ref="AK495:AK496" si="474">CEILING(AL495,5)</f>
        <v>595</v>
      </c>
      <c r="AL495" s="19">
        <f t="shared" ref="AL495:AL496" si="475">C495*0.7</f>
        <v>595</v>
      </c>
    </row>
    <row r="496" spans="1:47" ht="13.5" hidden="1" outlineLevel="1" x14ac:dyDescent="0.15">
      <c r="A496" s="26">
        <v>18002</v>
      </c>
      <c r="B496" s="20" t="s">
        <v>217</v>
      </c>
      <c r="C496" s="16">
        <v>1400</v>
      </c>
      <c r="D496" s="3">
        <v>70</v>
      </c>
      <c r="E496" s="3"/>
      <c r="F496" s="102"/>
      <c r="G496" s="104">
        <v>104</v>
      </c>
      <c r="H496" s="104" t="s">
        <v>853</v>
      </c>
      <c r="I496" s="21">
        <f t="shared" si="459"/>
        <v>17940</v>
      </c>
      <c r="J496" s="3">
        <v>0</v>
      </c>
      <c r="K496" s="15">
        <v>0.15</v>
      </c>
      <c r="L496" s="15">
        <v>0.35</v>
      </c>
      <c r="M496" s="58"/>
      <c r="N496" s="58">
        <v>0.03</v>
      </c>
      <c r="O496" s="92">
        <f t="shared" si="460"/>
        <v>0</v>
      </c>
      <c r="P496" s="92" t="e">
        <f t="shared" si="387"/>
        <v>#REF!</v>
      </c>
      <c r="Q496" s="92" t="e">
        <f t="shared" si="388"/>
        <v>#REF!</v>
      </c>
      <c r="R496" s="92">
        <f t="shared" si="461"/>
        <v>0</v>
      </c>
      <c r="S496" s="92" t="e">
        <f t="shared" si="462"/>
        <v>#REF!</v>
      </c>
      <c r="T496" s="3" t="e">
        <f>#REF!</f>
        <v>#REF!</v>
      </c>
      <c r="U496" s="3" t="e">
        <f>#REF!*D496</f>
        <v>#REF!</v>
      </c>
      <c r="V496" s="3">
        <f t="shared" si="463"/>
        <v>84</v>
      </c>
      <c r="W496" s="37" t="e">
        <f t="shared" si="464"/>
        <v>#REF!</v>
      </c>
      <c r="X496" s="60" t="e">
        <f>#REF!</f>
        <v>#REF!</v>
      </c>
      <c r="Y496" s="37" t="e">
        <f t="shared" si="465"/>
        <v>#REF!</v>
      </c>
      <c r="Z496" s="16" t="e">
        <f t="shared" si="466"/>
        <v>#REF!</v>
      </c>
      <c r="AA496" s="36" t="e">
        <f t="shared" si="467"/>
        <v>#REF!</v>
      </c>
      <c r="AC496" s="16" t="e">
        <f t="shared" si="468"/>
        <v>#REF!</v>
      </c>
      <c r="AD496" s="3" t="e">
        <f t="shared" si="469"/>
        <v>#REF!</v>
      </c>
      <c r="AE496" s="97" t="e">
        <f t="shared" si="469"/>
        <v>#REF!</v>
      </c>
      <c r="AF496" s="97" t="e">
        <f t="shared" si="470"/>
        <v>#REF!</v>
      </c>
      <c r="AG496" s="3" t="e">
        <f t="shared" si="471"/>
        <v>#REF!</v>
      </c>
      <c r="AH496" s="16" t="e">
        <f t="shared" si="472"/>
        <v>#REF!</v>
      </c>
      <c r="AI496" s="16">
        <f t="shared" si="473"/>
        <v>1400</v>
      </c>
      <c r="AK496" s="3">
        <f t="shared" si="474"/>
        <v>980</v>
      </c>
      <c r="AL496" s="19">
        <f t="shared" si="475"/>
        <v>979.99999999999989</v>
      </c>
    </row>
    <row r="497" spans="1:47" ht="13.5" hidden="1" outlineLevel="1" x14ac:dyDescent="0.15">
      <c r="A497" s="26">
        <v>18003</v>
      </c>
      <c r="B497" s="20" t="s">
        <v>232</v>
      </c>
      <c r="C497" s="16">
        <v>600</v>
      </c>
      <c r="D497" s="3">
        <v>40</v>
      </c>
      <c r="E497" s="3"/>
      <c r="F497" s="102"/>
      <c r="G497" s="104">
        <v>104</v>
      </c>
      <c r="H497" s="104" t="s">
        <v>853</v>
      </c>
      <c r="I497" s="21">
        <f t="shared" si="459"/>
        <v>17940</v>
      </c>
      <c r="J497" s="3">
        <v>0</v>
      </c>
      <c r="K497" s="15"/>
      <c r="L497" s="15">
        <v>0.35</v>
      </c>
      <c r="M497" s="58"/>
      <c r="N497" s="58">
        <v>0.02</v>
      </c>
      <c r="O497" s="92">
        <f t="shared" si="460"/>
        <v>0</v>
      </c>
      <c r="P497" s="92" t="e">
        <f t="shared" si="387"/>
        <v>#REF!</v>
      </c>
      <c r="Q497" s="92" t="e">
        <f t="shared" si="388"/>
        <v>#REF!</v>
      </c>
      <c r="R497" s="92">
        <f t="shared" si="461"/>
        <v>0</v>
      </c>
      <c r="S497" s="92" t="e">
        <f t="shared" si="462"/>
        <v>#REF!</v>
      </c>
      <c r="T497" s="3" t="e">
        <f>#REF!</f>
        <v>#REF!</v>
      </c>
      <c r="U497" s="3" t="e">
        <f>#REF!*D497</f>
        <v>#REF!</v>
      </c>
      <c r="V497" s="3">
        <f t="shared" si="463"/>
        <v>36</v>
      </c>
      <c r="W497" s="37" t="e">
        <f t="shared" si="464"/>
        <v>#REF!</v>
      </c>
      <c r="X497" s="60" t="e">
        <f>#REF!</f>
        <v>#REF!</v>
      </c>
      <c r="Y497" s="37" t="e">
        <f t="shared" si="465"/>
        <v>#REF!</v>
      </c>
      <c r="Z497" s="16" t="e">
        <f t="shared" si="466"/>
        <v>#REF!</v>
      </c>
      <c r="AA497" s="36" t="e">
        <f t="shared" si="467"/>
        <v>#REF!</v>
      </c>
      <c r="AC497" s="16" t="e">
        <f t="shared" si="468"/>
        <v>#REF!</v>
      </c>
      <c r="AD497" s="3" t="e">
        <f t="shared" si="469"/>
        <v>#REF!</v>
      </c>
      <c r="AE497" s="97" t="e">
        <f t="shared" si="469"/>
        <v>#REF!</v>
      </c>
      <c r="AF497" s="97" t="e">
        <f t="shared" si="470"/>
        <v>#REF!</v>
      </c>
      <c r="AG497" s="3" t="e">
        <f t="shared" si="471"/>
        <v>#REF!</v>
      </c>
      <c r="AH497" s="16" t="e">
        <f t="shared" si="472"/>
        <v>#REF!</v>
      </c>
      <c r="AI497" s="16">
        <f t="shared" si="473"/>
        <v>600</v>
      </c>
      <c r="AK497" s="3" t="s">
        <v>40</v>
      </c>
      <c r="AL497" s="19"/>
    </row>
    <row r="498" spans="1:47" ht="13.5" hidden="1" outlineLevel="1" x14ac:dyDescent="0.15">
      <c r="A498" s="26">
        <v>18004</v>
      </c>
      <c r="B498" s="20" t="s">
        <v>233</v>
      </c>
      <c r="C498" s="16">
        <v>1050</v>
      </c>
      <c r="D498" s="3">
        <v>70</v>
      </c>
      <c r="E498" s="3"/>
      <c r="F498" s="102"/>
      <c r="G498" s="104">
        <v>104</v>
      </c>
      <c r="H498" s="104" t="s">
        <v>853</v>
      </c>
      <c r="I498" s="21">
        <f t="shared" si="459"/>
        <v>17940</v>
      </c>
      <c r="J498" s="3">
        <v>0</v>
      </c>
      <c r="K498" s="15"/>
      <c r="L498" s="15">
        <v>0.35</v>
      </c>
      <c r="M498" s="58"/>
      <c r="N498" s="58">
        <v>0.02</v>
      </c>
      <c r="O498" s="92">
        <f t="shared" si="460"/>
        <v>0</v>
      </c>
      <c r="P498" s="92" t="e">
        <f t="shared" si="387"/>
        <v>#REF!</v>
      </c>
      <c r="Q498" s="92" t="e">
        <f t="shared" si="388"/>
        <v>#REF!</v>
      </c>
      <c r="R498" s="92">
        <f t="shared" si="461"/>
        <v>0</v>
      </c>
      <c r="S498" s="92" t="e">
        <f t="shared" si="462"/>
        <v>#REF!</v>
      </c>
      <c r="T498" s="3" t="e">
        <f>#REF!</f>
        <v>#REF!</v>
      </c>
      <c r="U498" s="3" t="e">
        <f>#REF!*D498</f>
        <v>#REF!</v>
      </c>
      <c r="V498" s="3">
        <f t="shared" si="463"/>
        <v>63</v>
      </c>
      <c r="W498" s="37" t="e">
        <f t="shared" si="464"/>
        <v>#REF!</v>
      </c>
      <c r="X498" s="60" t="e">
        <f>#REF!</f>
        <v>#REF!</v>
      </c>
      <c r="Y498" s="37" t="e">
        <f t="shared" si="465"/>
        <v>#REF!</v>
      </c>
      <c r="Z498" s="16" t="e">
        <f t="shared" si="466"/>
        <v>#REF!</v>
      </c>
      <c r="AA498" s="36" t="e">
        <f t="shared" si="467"/>
        <v>#REF!</v>
      </c>
      <c r="AC498" s="16" t="e">
        <f t="shared" si="468"/>
        <v>#REF!</v>
      </c>
      <c r="AD498" s="3" t="e">
        <f t="shared" si="469"/>
        <v>#REF!</v>
      </c>
      <c r="AE498" s="97" t="e">
        <f t="shared" si="469"/>
        <v>#REF!</v>
      </c>
      <c r="AF498" s="97" t="e">
        <f t="shared" si="470"/>
        <v>#REF!</v>
      </c>
      <c r="AG498" s="3" t="e">
        <f t="shared" si="471"/>
        <v>#REF!</v>
      </c>
      <c r="AH498" s="16" t="e">
        <f t="shared" si="472"/>
        <v>#REF!</v>
      </c>
      <c r="AI498" s="16">
        <f t="shared" si="473"/>
        <v>1050</v>
      </c>
      <c r="AK498" s="3" t="s">
        <v>40</v>
      </c>
      <c r="AL498" s="19"/>
    </row>
    <row r="499" spans="1:47" s="120" customFormat="1" ht="25.5" hidden="1" outlineLevel="1" x14ac:dyDescent="0.15">
      <c r="A499" s="26">
        <v>18005</v>
      </c>
      <c r="B499" s="20" t="s">
        <v>268</v>
      </c>
      <c r="C499" s="16">
        <v>960</v>
      </c>
      <c r="D499" s="158">
        <v>30</v>
      </c>
      <c r="E499" s="147"/>
      <c r="F499" s="148"/>
      <c r="G499" s="149">
        <v>104</v>
      </c>
      <c r="H499" s="149" t="s">
        <v>264</v>
      </c>
      <c r="I499" s="150">
        <f t="shared" si="459"/>
        <v>17940</v>
      </c>
      <c r="J499" s="147">
        <v>0</v>
      </c>
      <c r="K499" s="151"/>
      <c r="L499" s="151">
        <v>0.4</v>
      </c>
      <c r="M499" s="152"/>
      <c r="N499" s="152">
        <v>0.03</v>
      </c>
      <c r="O499" s="153">
        <f t="shared" si="460"/>
        <v>0</v>
      </c>
      <c r="P499" s="153" t="e">
        <f t="shared" si="387"/>
        <v>#REF!</v>
      </c>
      <c r="Q499" s="153" t="e">
        <f t="shared" si="388"/>
        <v>#REF!</v>
      </c>
      <c r="R499" s="153">
        <f t="shared" si="461"/>
        <v>0</v>
      </c>
      <c r="S499" s="153" t="e">
        <f t="shared" si="462"/>
        <v>#REF!</v>
      </c>
      <c r="T499" s="147" t="e">
        <f>#REF!</f>
        <v>#REF!</v>
      </c>
      <c r="U499" s="147" t="e">
        <f>#REF!*D499</f>
        <v>#REF!</v>
      </c>
      <c r="V499" s="147">
        <f t="shared" si="463"/>
        <v>57.599999999999994</v>
      </c>
      <c r="W499" s="154" t="e">
        <f t="shared" si="464"/>
        <v>#REF!</v>
      </c>
      <c r="X499" s="155" t="e">
        <f>#REF!</f>
        <v>#REF!</v>
      </c>
      <c r="Y499" s="154" t="e">
        <f t="shared" si="465"/>
        <v>#REF!</v>
      </c>
      <c r="Z499" s="146" t="e">
        <f t="shared" si="466"/>
        <v>#REF!</v>
      </c>
      <c r="AA499" s="156" t="e">
        <f t="shared" si="467"/>
        <v>#REF!</v>
      </c>
      <c r="AB499" s="157"/>
      <c r="AC499" s="146" t="e">
        <f t="shared" si="468"/>
        <v>#REF!</v>
      </c>
      <c r="AD499" s="147" t="e">
        <f t="shared" si="469"/>
        <v>#REF!</v>
      </c>
      <c r="AE499" s="97" t="e">
        <f t="shared" si="469"/>
        <v>#REF!</v>
      </c>
      <c r="AF499" s="97" t="e">
        <f t="shared" si="470"/>
        <v>#REF!</v>
      </c>
      <c r="AG499" s="147" t="e">
        <f t="shared" si="471"/>
        <v>#REF!</v>
      </c>
      <c r="AH499" s="146" t="e">
        <f t="shared" si="472"/>
        <v>#REF!</v>
      </c>
      <c r="AI499" s="146">
        <f t="shared" si="473"/>
        <v>960</v>
      </c>
      <c r="AK499" s="3">
        <f t="shared" ref="AK499:AK504" si="476">CEILING(AL499,5)</f>
        <v>675</v>
      </c>
      <c r="AL499" s="19">
        <f t="shared" ref="AL499:AL504" si="477">C499*0.7</f>
        <v>672</v>
      </c>
      <c r="AM499" s="176" t="s">
        <v>861</v>
      </c>
      <c r="AN499" s="176"/>
      <c r="AQ499" s="173"/>
      <c r="AR499" s="167"/>
      <c r="AT499" s="173"/>
      <c r="AU499" s="167"/>
    </row>
    <row r="500" spans="1:47" ht="13.5" hidden="1" outlineLevel="1" x14ac:dyDescent="0.15">
      <c r="A500" s="26">
        <v>18006</v>
      </c>
      <c r="B500" s="20" t="s">
        <v>273</v>
      </c>
      <c r="C500" s="16">
        <v>300</v>
      </c>
      <c r="D500" s="63">
        <v>15</v>
      </c>
      <c r="E500" s="3">
        <v>2</v>
      </c>
      <c r="F500" s="103" t="s">
        <v>347</v>
      </c>
      <c r="G500" s="104">
        <v>104</v>
      </c>
      <c r="H500" s="104" t="s">
        <v>264</v>
      </c>
      <c r="I500" s="21">
        <f t="shared" si="459"/>
        <v>17940</v>
      </c>
      <c r="J500" s="3">
        <v>0</v>
      </c>
      <c r="K500" s="15"/>
      <c r="L500" s="151">
        <v>0.4</v>
      </c>
      <c r="M500" s="58"/>
      <c r="N500" s="58">
        <v>0.03</v>
      </c>
      <c r="O500" s="92">
        <f t="shared" si="460"/>
        <v>0</v>
      </c>
      <c r="P500" s="92" t="e">
        <f t="shared" si="387"/>
        <v>#REF!</v>
      </c>
      <c r="Q500" s="92" t="e">
        <f t="shared" si="388"/>
        <v>#REF!</v>
      </c>
      <c r="R500" s="92">
        <f t="shared" si="461"/>
        <v>0</v>
      </c>
      <c r="S500" s="92" t="e">
        <f t="shared" si="462"/>
        <v>#REF!</v>
      </c>
      <c r="T500" s="3" t="e">
        <f>#REF!</f>
        <v>#REF!</v>
      </c>
      <c r="U500" s="3" t="e">
        <f>#REF!*D500</f>
        <v>#REF!</v>
      </c>
      <c r="V500" s="3">
        <f t="shared" si="463"/>
        <v>18</v>
      </c>
      <c r="W500" s="37" t="e">
        <f t="shared" si="464"/>
        <v>#REF!</v>
      </c>
      <c r="X500" s="60" t="e">
        <f>#REF!</f>
        <v>#REF!</v>
      </c>
      <c r="Y500" s="37" t="e">
        <f t="shared" si="465"/>
        <v>#REF!</v>
      </c>
      <c r="Z500" s="16" t="e">
        <f t="shared" si="466"/>
        <v>#REF!</v>
      </c>
      <c r="AA500" s="36" t="e">
        <f t="shared" si="467"/>
        <v>#REF!</v>
      </c>
      <c r="AC500" s="16" t="e">
        <f t="shared" si="468"/>
        <v>#REF!</v>
      </c>
      <c r="AD500" s="3" t="e">
        <f t="shared" si="469"/>
        <v>#REF!</v>
      </c>
      <c r="AE500" s="97" t="e">
        <f t="shared" si="469"/>
        <v>#REF!</v>
      </c>
      <c r="AF500" s="97" t="e">
        <f t="shared" si="470"/>
        <v>#REF!</v>
      </c>
      <c r="AG500" s="3" t="e">
        <f t="shared" si="471"/>
        <v>#REF!</v>
      </c>
      <c r="AH500" s="16" t="e">
        <f t="shared" si="472"/>
        <v>#REF!</v>
      </c>
      <c r="AI500" s="16">
        <f t="shared" si="473"/>
        <v>300</v>
      </c>
      <c r="AK500" s="3">
        <f t="shared" si="476"/>
        <v>210</v>
      </c>
      <c r="AL500" s="19">
        <f t="shared" si="477"/>
        <v>210</v>
      </c>
    </row>
    <row r="501" spans="1:47" ht="38.25" hidden="1" outlineLevel="1" x14ac:dyDescent="0.15">
      <c r="A501" s="26">
        <v>18007</v>
      </c>
      <c r="B501" s="20" t="s">
        <v>265</v>
      </c>
      <c r="C501" s="16">
        <v>600</v>
      </c>
      <c r="D501" s="63">
        <v>30</v>
      </c>
      <c r="E501" s="3"/>
      <c r="F501" s="103"/>
      <c r="G501" s="104">
        <v>104</v>
      </c>
      <c r="H501" s="104" t="s">
        <v>264</v>
      </c>
      <c r="I501" s="21">
        <f t="shared" si="459"/>
        <v>17940</v>
      </c>
      <c r="J501" s="3">
        <v>0</v>
      </c>
      <c r="K501" s="15"/>
      <c r="L501" s="151">
        <v>0.4</v>
      </c>
      <c r="M501" s="58"/>
      <c r="N501" s="58">
        <v>0.03</v>
      </c>
      <c r="O501" s="92">
        <f t="shared" si="460"/>
        <v>0</v>
      </c>
      <c r="P501" s="92" t="e">
        <f t="shared" si="387"/>
        <v>#REF!</v>
      </c>
      <c r="Q501" s="92" t="e">
        <f t="shared" si="388"/>
        <v>#REF!</v>
      </c>
      <c r="R501" s="92">
        <f t="shared" si="461"/>
        <v>0</v>
      </c>
      <c r="S501" s="92" t="e">
        <f t="shared" si="462"/>
        <v>#REF!</v>
      </c>
      <c r="T501" s="3" t="e">
        <f>#REF!</f>
        <v>#REF!</v>
      </c>
      <c r="U501" s="3" t="e">
        <f>#REF!*D501</f>
        <v>#REF!</v>
      </c>
      <c r="V501" s="3">
        <f t="shared" si="463"/>
        <v>36</v>
      </c>
      <c r="W501" s="37" t="e">
        <f t="shared" si="464"/>
        <v>#REF!</v>
      </c>
      <c r="X501" s="60" t="e">
        <f>#REF!</f>
        <v>#REF!</v>
      </c>
      <c r="Y501" s="37" t="e">
        <f t="shared" si="465"/>
        <v>#REF!</v>
      </c>
      <c r="Z501" s="16" t="e">
        <f t="shared" si="466"/>
        <v>#REF!</v>
      </c>
      <c r="AA501" s="36" t="e">
        <f t="shared" si="467"/>
        <v>#REF!</v>
      </c>
      <c r="AC501" s="16" t="e">
        <f t="shared" si="468"/>
        <v>#REF!</v>
      </c>
      <c r="AD501" s="3" t="e">
        <f t="shared" si="469"/>
        <v>#REF!</v>
      </c>
      <c r="AE501" s="97" t="e">
        <f t="shared" si="469"/>
        <v>#REF!</v>
      </c>
      <c r="AF501" s="97" t="e">
        <f t="shared" si="470"/>
        <v>#REF!</v>
      </c>
      <c r="AG501" s="3" t="e">
        <f t="shared" si="471"/>
        <v>#REF!</v>
      </c>
      <c r="AH501" s="16" t="e">
        <f t="shared" si="472"/>
        <v>#REF!</v>
      </c>
      <c r="AI501" s="16">
        <f t="shared" si="473"/>
        <v>600</v>
      </c>
      <c r="AK501" s="3">
        <f t="shared" si="476"/>
        <v>420</v>
      </c>
      <c r="AL501" s="19">
        <f t="shared" si="477"/>
        <v>420</v>
      </c>
    </row>
    <row r="502" spans="1:47" ht="25.5" hidden="1" outlineLevel="1" x14ac:dyDescent="0.15">
      <c r="A502" s="26">
        <v>18008</v>
      </c>
      <c r="B502" s="20" t="s">
        <v>266</v>
      </c>
      <c r="C502" s="16">
        <v>300</v>
      </c>
      <c r="D502" s="63">
        <v>15</v>
      </c>
      <c r="E502" s="3"/>
      <c r="F502" s="103"/>
      <c r="G502" s="104">
        <v>104</v>
      </c>
      <c r="H502" s="104" t="s">
        <v>264</v>
      </c>
      <c r="I502" s="21">
        <f t="shared" si="459"/>
        <v>17940</v>
      </c>
      <c r="J502" s="3">
        <v>0</v>
      </c>
      <c r="K502" s="15"/>
      <c r="L502" s="151">
        <v>0.4</v>
      </c>
      <c r="M502" s="58"/>
      <c r="N502" s="58">
        <v>0.03</v>
      </c>
      <c r="O502" s="92">
        <f t="shared" si="460"/>
        <v>0</v>
      </c>
      <c r="P502" s="92" t="e">
        <f t="shared" si="387"/>
        <v>#REF!</v>
      </c>
      <c r="Q502" s="92" t="e">
        <f t="shared" si="388"/>
        <v>#REF!</v>
      </c>
      <c r="R502" s="92">
        <f t="shared" si="461"/>
        <v>0</v>
      </c>
      <c r="S502" s="92" t="e">
        <f t="shared" si="462"/>
        <v>#REF!</v>
      </c>
      <c r="T502" s="3" t="e">
        <f>#REF!</f>
        <v>#REF!</v>
      </c>
      <c r="U502" s="3" t="e">
        <f>#REF!*D502</f>
        <v>#REF!</v>
      </c>
      <c r="V502" s="3">
        <f t="shared" si="463"/>
        <v>18</v>
      </c>
      <c r="W502" s="37" t="e">
        <f t="shared" si="464"/>
        <v>#REF!</v>
      </c>
      <c r="X502" s="60" t="e">
        <f>#REF!</f>
        <v>#REF!</v>
      </c>
      <c r="Y502" s="37" t="e">
        <f t="shared" si="465"/>
        <v>#REF!</v>
      </c>
      <c r="Z502" s="16" t="e">
        <f t="shared" si="466"/>
        <v>#REF!</v>
      </c>
      <c r="AA502" s="36" t="e">
        <f t="shared" si="467"/>
        <v>#REF!</v>
      </c>
      <c r="AC502" s="16" t="e">
        <f t="shared" si="468"/>
        <v>#REF!</v>
      </c>
      <c r="AD502" s="3" t="e">
        <f t="shared" si="469"/>
        <v>#REF!</v>
      </c>
      <c r="AE502" s="97" t="e">
        <f t="shared" si="469"/>
        <v>#REF!</v>
      </c>
      <c r="AF502" s="97" t="e">
        <f t="shared" si="470"/>
        <v>#REF!</v>
      </c>
      <c r="AG502" s="3" t="e">
        <f t="shared" si="471"/>
        <v>#REF!</v>
      </c>
      <c r="AH502" s="16" t="e">
        <f t="shared" si="472"/>
        <v>#REF!</v>
      </c>
      <c r="AI502" s="16">
        <f t="shared" si="473"/>
        <v>300</v>
      </c>
      <c r="AK502" s="3">
        <f t="shared" si="476"/>
        <v>210</v>
      </c>
      <c r="AL502" s="19">
        <f t="shared" si="477"/>
        <v>210</v>
      </c>
    </row>
    <row r="503" spans="1:47" s="120" customFormat="1" ht="51" hidden="1" outlineLevel="1" x14ac:dyDescent="0.15">
      <c r="A503" s="26">
        <v>18009</v>
      </c>
      <c r="B503" s="20" t="s">
        <v>272</v>
      </c>
      <c r="C503" s="16">
        <v>1200</v>
      </c>
      <c r="D503" s="158">
        <v>60</v>
      </c>
      <c r="E503" s="147"/>
      <c r="F503" s="148"/>
      <c r="G503" s="149">
        <v>104</v>
      </c>
      <c r="H503" s="149" t="s">
        <v>264</v>
      </c>
      <c r="I503" s="150">
        <f t="shared" si="459"/>
        <v>17940</v>
      </c>
      <c r="J503" s="147">
        <v>0</v>
      </c>
      <c r="K503" s="151"/>
      <c r="L503" s="151">
        <v>0.4</v>
      </c>
      <c r="M503" s="152"/>
      <c r="N503" s="152">
        <v>0.03</v>
      </c>
      <c r="O503" s="153">
        <f t="shared" si="460"/>
        <v>0</v>
      </c>
      <c r="P503" s="153" t="e">
        <f t="shared" si="387"/>
        <v>#REF!</v>
      </c>
      <c r="Q503" s="153" t="e">
        <f t="shared" si="388"/>
        <v>#REF!</v>
      </c>
      <c r="R503" s="153">
        <f t="shared" si="461"/>
        <v>0</v>
      </c>
      <c r="S503" s="153" t="e">
        <f t="shared" si="462"/>
        <v>#REF!</v>
      </c>
      <c r="T503" s="147" t="e">
        <f>#REF!</f>
        <v>#REF!</v>
      </c>
      <c r="U503" s="147" t="e">
        <f>#REF!*D503</f>
        <v>#REF!</v>
      </c>
      <c r="V503" s="147">
        <f t="shared" si="463"/>
        <v>72</v>
      </c>
      <c r="W503" s="154" t="e">
        <f t="shared" si="464"/>
        <v>#REF!</v>
      </c>
      <c r="X503" s="155" t="e">
        <f>#REF!</f>
        <v>#REF!</v>
      </c>
      <c r="Y503" s="154" t="e">
        <f t="shared" si="465"/>
        <v>#REF!</v>
      </c>
      <c r="Z503" s="146" t="e">
        <f t="shared" si="466"/>
        <v>#REF!</v>
      </c>
      <c r="AA503" s="156" t="e">
        <f t="shared" si="467"/>
        <v>#REF!</v>
      </c>
      <c r="AB503" s="157"/>
      <c r="AC503" s="146" t="e">
        <f t="shared" si="468"/>
        <v>#REF!</v>
      </c>
      <c r="AD503" s="147" t="e">
        <f t="shared" si="469"/>
        <v>#REF!</v>
      </c>
      <c r="AE503" s="97" t="e">
        <f t="shared" si="469"/>
        <v>#REF!</v>
      </c>
      <c r="AF503" s="97" t="e">
        <f t="shared" si="470"/>
        <v>#REF!</v>
      </c>
      <c r="AG503" s="147" t="e">
        <f t="shared" si="471"/>
        <v>#REF!</v>
      </c>
      <c r="AH503" s="146" t="e">
        <f t="shared" si="472"/>
        <v>#REF!</v>
      </c>
      <c r="AI503" s="146">
        <f t="shared" si="473"/>
        <v>1200</v>
      </c>
      <c r="AK503" s="3">
        <f t="shared" si="476"/>
        <v>840</v>
      </c>
      <c r="AL503" s="19">
        <f t="shared" si="477"/>
        <v>840</v>
      </c>
      <c r="AM503" s="176" t="s">
        <v>861</v>
      </c>
      <c r="AN503" s="176"/>
      <c r="AQ503" s="173"/>
      <c r="AR503" s="167"/>
      <c r="AT503" s="173"/>
      <c r="AU503" s="167"/>
    </row>
    <row r="504" spans="1:47" s="120" customFormat="1" ht="25.5" hidden="1" outlineLevel="1" x14ac:dyDescent="0.15">
      <c r="A504" s="26">
        <v>18010</v>
      </c>
      <c r="B504" s="20" t="s">
        <v>267</v>
      </c>
      <c r="C504" s="16">
        <v>1440</v>
      </c>
      <c r="D504" s="158">
        <v>60</v>
      </c>
      <c r="E504" s="147">
        <v>60</v>
      </c>
      <c r="F504" s="148" t="s">
        <v>346</v>
      </c>
      <c r="G504" s="149" t="s">
        <v>269</v>
      </c>
      <c r="H504" s="149" t="s">
        <v>264</v>
      </c>
      <c r="I504" s="150">
        <f t="shared" si="459"/>
        <v>17940</v>
      </c>
      <c r="J504" s="147">
        <v>0</v>
      </c>
      <c r="K504" s="151"/>
      <c r="L504" s="151">
        <v>0.4</v>
      </c>
      <c r="M504" s="152"/>
      <c r="N504" s="152">
        <v>0.03</v>
      </c>
      <c r="O504" s="153">
        <f t="shared" si="460"/>
        <v>0</v>
      </c>
      <c r="P504" s="153" t="e">
        <f t="shared" si="387"/>
        <v>#REF!</v>
      </c>
      <c r="Q504" s="153" t="e">
        <f t="shared" si="388"/>
        <v>#REF!</v>
      </c>
      <c r="R504" s="153">
        <f t="shared" si="461"/>
        <v>0</v>
      </c>
      <c r="S504" s="153" t="e">
        <f t="shared" si="462"/>
        <v>#REF!</v>
      </c>
      <c r="T504" s="147" t="e">
        <f>#REF!</f>
        <v>#REF!</v>
      </c>
      <c r="U504" s="147" t="e">
        <f>#REF!*D504</f>
        <v>#REF!</v>
      </c>
      <c r="V504" s="147">
        <f t="shared" si="463"/>
        <v>86.399999999999991</v>
      </c>
      <c r="W504" s="154" t="e">
        <f t="shared" si="464"/>
        <v>#REF!</v>
      </c>
      <c r="X504" s="155" t="e">
        <f>#REF!</f>
        <v>#REF!</v>
      </c>
      <c r="Y504" s="154" t="e">
        <f t="shared" si="465"/>
        <v>#REF!</v>
      </c>
      <c r="Z504" s="146" t="e">
        <f t="shared" si="466"/>
        <v>#REF!</v>
      </c>
      <c r="AA504" s="156" t="e">
        <f t="shared" si="467"/>
        <v>#REF!</v>
      </c>
      <c r="AB504" s="157"/>
      <c r="AC504" s="146" t="e">
        <f t="shared" si="468"/>
        <v>#REF!</v>
      </c>
      <c r="AD504" s="147" t="e">
        <f t="shared" si="469"/>
        <v>#REF!</v>
      </c>
      <c r="AE504" s="97" t="e">
        <f t="shared" si="469"/>
        <v>#REF!</v>
      </c>
      <c r="AF504" s="97" t="e">
        <f t="shared" si="470"/>
        <v>#REF!</v>
      </c>
      <c r="AG504" s="147" t="e">
        <f t="shared" si="471"/>
        <v>#REF!</v>
      </c>
      <c r="AH504" s="146" t="e">
        <f t="shared" si="472"/>
        <v>#REF!</v>
      </c>
      <c r="AI504" s="146">
        <f t="shared" si="473"/>
        <v>1440</v>
      </c>
      <c r="AK504" s="3">
        <f t="shared" si="476"/>
        <v>1010</v>
      </c>
      <c r="AL504" s="19">
        <f t="shared" si="477"/>
        <v>1007.9999999999999</v>
      </c>
      <c r="AM504" s="176" t="s">
        <v>861</v>
      </c>
      <c r="AN504" s="176"/>
      <c r="AQ504" s="173"/>
      <c r="AR504" s="167"/>
      <c r="AT504" s="173"/>
      <c r="AU504" s="167"/>
    </row>
    <row r="505" spans="1:47" ht="13.5" hidden="1" outlineLevel="1" x14ac:dyDescent="0.15">
      <c r="A505" s="26">
        <v>18011</v>
      </c>
      <c r="B505" s="20" t="s">
        <v>341</v>
      </c>
      <c r="C505" s="16">
        <v>200</v>
      </c>
      <c r="D505" s="63">
        <v>30</v>
      </c>
      <c r="E505" s="3"/>
      <c r="F505" s="103"/>
      <c r="G505" s="104">
        <v>104</v>
      </c>
      <c r="H505" s="104" t="s">
        <v>854</v>
      </c>
      <c r="I505" s="21">
        <f t="shared" si="459"/>
        <v>17940</v>
      </c>
      <c r="J505" s="3"/>
      <c r="K505" s="15"/>
      <c r="L505" s="15">
        <v>0.35</v>
      </c>
      <c r="M505" s="58"/>
      <c r="N505" s="58">
        <v>0.02</v>
      </c>
      <c r="O505" s="92">
        <f t="shared" si="460"/>
        <v>0</v>
      </c>
      <c r="P505" s="92" t="e">
        <f t="shared" si="387"/>
        <v>#REF!</v>
      </c>
      <c r="Q505" s="92" t="e">
        <f t="shared" si="388"/>
        <v>#REF!</v>
      </c>
      <c r="R505" s="92">
        <f t="shared" si="461"/>
        <v>0</v>
      </c>
      <c r="S505" s="92" t="e">
        <f t="shared" si="462"/>
        <v>#REF!</v>
      </c>
      <c r="T505" s="3" t="e">
        <f>#REF!</f>
        <v>#REF!</v>
      </c>
      <c r="U505" s="3" t="e">
        <f>#REF!*D505</f>
        <v>#REF!</v>
      </c>
      <c r="V505" s="3"/>
      <c r="W505" s="37" t="e">
        <f t="shared" si="464"/>
        <v>#REF!</v>
      </c>
      <c r="X505" s="60" t="e">
        <f>#REF!</f>
        <v>#REF!</v>
      </c>
      <c r="Y505" s="37" t="e">
        <f>21000/I505*D505*X505</f>
        <v>#REF!</v>
      </c>
      <c r="Z505" s="16" t="e">
        <f t="shared" si="466"/>
        <v>#REF!</v>
      </c>
      <c r="AA505" s="36" t="e">
        <f t="shared" si="467"/>
        <v>#REF!</v>
      </c>
      <c r="AC505" s="16" t="e">
        <f t="shared" si="468"/>
        <v>#REF!</v>
      </c>
      <c r="AD505" s="3" t="e">
        <f t="shared" si="469"/>
        <v>#REF!</v>
      </c>
      <c r="AE505" s="97" t="e">
        <f t="shared" si="469"/>
        <v>#REF!</v>
      </c>
      <c r="AF505" s="97" t="e">
        <f t="shared" si="470"/>
        <v>#REF!</v>
      </c>
      <c r="AG505" s="3" t="e">
        <f t="shared" si="471"/>
        <v>#REF!</v>
      </c>
      <c r="AH505" s="16" t="e">
        <f t="shared" si="472"/>
        <v>#REF!</v>
      </c>
      <c r="AI505" s="16">
        <f t="shared" si="473"/>
        <v>200</v>
      </c>
      <c r="AK505" s="3" t="s">
        <v>40</v>
      </c>
      <c r="AL505" s="19"/>
    </row>
    <row r="506" spans="1:47" s="120" customFormat="1" ht="25.5" hidden="1" outlineLevel="1" x14ac:dyDescent="0.15">
      <c r="A506" s="26">
        <v>18012</v>
      </c>
      <c r="B506" s="20" t="s">
        <v>342</v>
      </c>
      <c r="C506" s="16">
        <v>200</v>
      </c>
      <c r="D506" s="158">
        <v>30</v>
      </c>
      <c r="E506" s="147"/>
      <c r="F506" s="148"/>
      <c r="G506" s="149">
        <v>104</v>
      </c>
      <c r="H506" s="149" t="s">
        <v>264</v>
      </c>
      <c r="I506" s="150">
        <f t="shared" si="459"/>
        <v>17940</v>
      </c>
      <c r="J506" s="147">
        <v>0</v>
      </c>
      <c r="K506" s="151"/>
      <c r="L506" s="151">
        <v>0.4</v>
      </c>
      <c r="M506" s="152"/>
      <c r="N506" s="152">
        <v>0.02</v>
      </c>
      <c r="O506" s="153">
        <f t="shared" si="460"/>
        <v>0</v>
      </c>
      <c r="P506" s="153" t="e">
        <f t="shared" si="387"/>
        <v>#REF!</v>
      </c>
      <c r="Q506" s="153" t="e">
        <f t="shared" si="388"/>
        <v>#REF!</v>
      </c>
      <c r="R506" s="153">
        <f t="shared" si="461"/>
        <v>0</v>
      </c>
      <c r="S506" s="153" t="e">
        <f t="shared" si="462"/>
        <v>#REF!</v>
      </c>
      <c r="T506" s="147" t="e">
        <f>#REF!</f>
        <v>#REF!</v>
      </c>
      <c r="U506" s="147" t="e">
        <f>#REF!*D506</f>
        <v>#REF!</v>
      </c>
      <c r="V506" s="147"/>
      <c r="W506" s="154" t="e">
        <f t="shared" si="464"/>
        <v>#REF!</v>
      </c>
      <c r="X506" s="155" t="e">
        <f>#REF!</f>
        <v>#REF!</v>
      </c>
      <c r="Y506" s="154" t="e">
        <f t="shared" ref="Y506:Y507" si="478">21000/I506*D506*X506</f>
        <v>#REF!</v>
      </c>
      <c r="Z506" s="146" t="e">
        <f t="shared" si="466"/>
        <v>#REF!</v>
      </c>
      <c r="AA506" s="156" t="e">
        <f t="shared" si="467"/>
        <v>#REF!</v>
      </c>
      <c r="AB506" s="157"/>
      <c r="AC506" s="146" t="e">
        <f t="shared" si="468"/>
        <v>#REF!</v>
      </c>
      <c r="AD506" s="147" t="e">
        <f t="shared" si="469"/>
        <v>#REF!</v>
      </c>
      <c r="AE506" s="97" t="e">
        <f t="shared" si="469"/>
        <v>#REF!</v>
      </c>
      <c r="AF506" s="97" t="e">
        <f t="shared" si="470"/>
        <v>#REF!</v>
      </c>
      <c r="AG506" s="147" t="e">
        <f t="shared" si="471"/>
        <v>#REF!</v>
      </c>
      <c r="AH506" s="146" t="e">
        <f t="shared" si="472"/>
        <v>#REF!</v>
      </c>
      <c r="AI506" s="146">
        <f t="shared" si="473"/>
        <v>200</v>
      </c>
      <c r="AK506" s="3" t="s">
        <v>40</v>
      </c>
      <c r="AL506" s="19"/>
      <c r="AM506" s="176" t="s">
        <v>861</v>
      </c>
      <c r="AN506" s="176"/>
      <c r="AQ506" s="173"/>
      <c r="AR506" s="167"/>
      <c r="AT506" s="173"/>
      <c r="AU506" s="167"/>
    </row>
    <row r="507" spans="1:47" s="159" customFormat="1" ht="51" hidden="1" outlineLevel="1" x14ac:dyDescent="0.15">
      <c r="A507" s="26">
        <v>18013</v>
      </c>
      <c r="B507" s="20" t="s">
        <v>443</v>
      </c>
      <c r="C507" s="16">
        <v>350</v>
      </c>
      <c r="D507" s="158">
        <v>60</v>
      </c>
      <c r="E507" s="147"/>
      <c r="F507" s="148"/>
      <c r="G507" s="149">
        <v>104</v>
      </c>
      <c r="H507" s="149" t="s">
        <v>264</v>
      </c>
      <c r="I507" s="150">
        <f t="shared" si="459"/>
        <v>17940</v>
      </c>
      <c r="J507" s="147">
        <v>0</v>
      </c>
      <c r="K507" s="151"/>
      <c r="L507" s="151">
        <v>0.4</v>
      </c>
      <c r="M507" s="152"/>
      <c r="N507" s="152">
        <v>0.02</v>
      </c>
      <c r="O507" s="153">
        <f t="shared" si="460"/>
        <v>0</v>
      </c>
      <c r="P507" s="153" t="e">
        <f t="shared" ref="P507:P568" si="479">(C507-T507-U507)*K507</f>
        <v>#REF!</v>
      </c>
      <c r="Q507" s="153" t="e">
        <f t="shared" ref="Q507:Q568" si="480">(C507-T507-U507)*L507</f>
        <v>#REF!</v>
      </c>
      <c r="R507" s="153">
        <f t="shared" si="461"/>
        <v>0</v>
      </c>
      <c r="S507" s="153" t="e">
        <f t="shared" si="462"/>
        <v>#REF!</v>
      </c>
      <c r="T507" s="147" t="e">
        <f>#REF!</f>
        <v>#REF!</v>
      </c>
      <c r="U507" s="147" t="e">
        <f>#REF!*D507</f>
        <v>#REF!</v>
      </c>
      <c r="V507" s="147"/>
      <c r="W507" s="154" t="e">
        <f t="shared" si="464"/>
        <v>#REF!</v>
      </c>
      <c r="X507" s="155" t="e">
        <f>#REF!</f>
        <v>#REF!</v>
      </c>
      <c r="Y507" s="154" t="e">
        <f t="shared" si="478"/>
        <v>#REF!</v>
      </c>
      <c r="Z507" s="146" t="e">
        <f t="shared" si="466"/>
        <v>#REF!</v>
      </c>
      <c r="AA507" s="156" t="e">
        <f t="shared" si="467"/>
        <v>#REF!</v>
      </c>
      <c r="AB507" s="157"/>
      <c r="AC507" s="146" t="e">
        <f t="shared" si="468"/>
        <v>#REF!</v>
      </c>
      <c r="AD507" s="147" t="e">
        <f t="shared" si="469"/>
        <v>#REF!</v>
      </c>
      <c r="AE507" s="97" t="e">
        <f t="shared" si="469"/>
        <v>#REF!</v>
      </c>
      <c r="AF507" s="97" t="e">
        <f t="shared" si="470"/>
        <v>#REF!</v>
      </c>
      <c r="AG507" s="147" t="e">
        <f t="shared" si="471"/>
        <v>#REF!</v>
      </c>
      <c r="AH507" s="146" t="e">
        <f t="shared" si="472"/>
        <v>#REF!</v>
      </c>
      <c r="AI507" s="146">
        <f t="shared" si="473"/>
        <v>350</v>
      </c>
      <c r="AK507" s="3" t="s">
        <v>40</v>
      </c>
      <c r="AL507" s="19"/>
      <c r="AM507" s="176" t="s">
        <v>861</v>
      </c>
      <c r="AN507" s="176"/>
      <c r="AO507" s="183"/>
      <c r="AQ507" s="178"/>
      <c r="AR507" s="186"/>
      <c r="AT507" s="178"/>
      <c r="AU507" s="186"/>
    </row>
    <row r="508" spans="1:47" ht="13.5" hidden="1" outlineLevel="1" x14ac:dyDescent="0.15">
      <c r="A508" s="25">
        <v>19000</v>
      </c>
      <c r="B508" s="56" t="s">
        <v>278</v>
      </c>
      <c r="C508" s="56"/>
      <c r="D508" s="56"/>
      <c r="E508" s="56"/>
      <c r="F508" s="128"/>
      <c r="G508" s="137"/>
      <c r="H508" s="137"/>
      <c r="I508" s="5"/>
      <c r="J508" s="6"/>
      <c r="K508" s="7"/>
      <c r="L508" s="7"/>
      <c r="M508" s="7"/>
      <c r="N508" s="7"/>
      <c r="O508" s="8"/>
      <c r="P508" s="8"/>
      <c r="Q508" s="8"/>
      <c r="R508" s="8"/>
      <c r="S508" s="8"/>
      <c r="T508" s="6"/>
      <c r="U508" s="6"/>
      <c r="V508" s="6"/>
      <c r="W508" s="5"/>
      <c r="X508" s="5"/>
      <c r="Y508" s="5"/>
      <c r="Z508" s="5"/>
      <c r="AA508" s="10"/>
      <c r="AB508" s="11"/>
      <c r="AC508" s="56"/>
      <c r="AD508" s="56"/>
      <c r="AE508" s="116"/>
      <c r="AF508" s="116"/>
      <c r="AG508" s="18"/>
      <c r="AH508" s="56"/>
      <c r="AI508" s="56"/>
      <c r="AK508" s="5"/>
      <c r="AL508" s="19"/>
    </row>
    <row r="509" spans="1:47" ht="13.5" hidden="1" outlineLevel="1" x14ac:dyDescent="0.15">
      <c r="A509" s="26">
        <v>19005</v>
      </c>
      <c r="B509" s="20" t="s">
        <v>350</v>
      </c>
      <c r="C509" s="16">
        <v>12500</v>
      </c>
      <c r="D509" s="3">
        <v>20</v>
      </c>
      <c r="E509" s="3">
        <v>20</v>
      </c>
      <c r="F509" s="103" t="s">
        <v>349</v>
      </c>
      <c r="G509" s="104" t="s">
        <v>654</v>
      </c>
      <c r="H509" s="104" t="s">
        <v>785</v>
      </c>
      <c r="I509" s="21">
        <f t="shared" ref="I509:I522" si="481">((247*12)+(52*7)+(52*5))*60/12</f>
        <v>17940</v>
      </c>
      <c r="J509" s="3">
        <v>0</v>
      </c>
      <c r="K509" s="15"/>
      <c r="L509" s="15">
        <v>0.4</v>
      </c>
      <c r="M509" s="58"/>
      <c r="N509" s="58">
        <v>0.03</v>
      </c>
      <c r="O509" s="92">
        <f t="shared" ref="O509:O522" si="482">J509/I509*D509</f>
        <v>0</v>
      </c>
      <c r="P509" s="92" t="e">
        <f t="shared" si="479"/>
        <v>#REF!</v>
      </c>
      <c r="Q509" s="92" t="e">
        <f t="shared" si="480"/>
        <v>#REF!</v>
      </c>
      <c r="R509" s="92">
        <f t="shared" ref="R509:R522" si="483">(C509*M509)</f>
        <v>0</v>
      </c>
      <c r="S509" s="92" t="e">
        <f t="shared" ref="S509:S522" si="484">(C509-T509-U509)*N509</f>
        <v>#REF!</v>
      </c>
      <c r="T509" s="3" t="e">
        <f>#REF!</f>
        <v>#REF!</v>
      </c>
      <c r="U509" s="3" t="e">
        <f>#REF!*D509</f>
        <v>#REF!</v>
      </c>
      <c r="V509" s="3">
        <f t="shared" ref="V509:V522" si="485">C509*0.06</f>
        <v>750</v>
      </c>
      <c r="W509" s="37" t="e">
        <f t="shared" ref="W509:W522" si="486">SUM(O509:V509)</f>
        <v>#REF!</v>
      </c>
      <c r="X509" s="60" t="e">
        <f>#REF!</f>
        <v>#REF!</v>
      </c>
      <c r="Y509" s="37" t="e">
        <f t="shared" ref="Y509:Y522" si="487">21000/I509*D509*X509</f>
        <v>#REF!</v>
      </c>
      <c r="Z509" s="16" t="e">
        <f t="shared" ref="Z509:Z522" si="488">W509+Y509</f>
        <v>#REF!</v>
      </c>
      <c r="AA509" s="36" t="e">
        <f t="shared" ref="AA509:AA522" si="489">(C509-Z509)/Z509</f>
        <v>#REF!</v>
      </c>
      <c r="AC509" s="16" t="e">
        <f t="shared" ref="AC509:AC522" si="490">AD509+AE509+AF509</f>
        <v>#REF!</v>
      </c>
      <c r="AD509" s="3" t="e">
        <f t="shared" ref="AD509:AE522" si="491">T509</f>
        <v>#REF!</v>
      </c>
      <c r="AE509" s="97" t="e">
        <f t="shared" si="491"/>
        <v>#REF!</v>
      </c>
      <c r="AF509" s="97" t="e">
        <f t="shared" ref="AF509:AF522" si="492">(C509-Z509)*0.15</f>
        <v>#REF!</v>
      </c>
      <c r="AG509" s="3" t="e">
        <f t="shared" ref="AG509:AG522" si="493">AE509+AF509</f>
        <v>#REF!</v>
      </c>
      <c r="AH509" s="16" t="e">
        <f t="shared" ref="AH509:AH522" si="494">AI509-AC509</f>
        <v>#REF!</v>
      </c>
      <c r="AI509" s="16">
        <f t="shared" ref="AI509:AI522" si="495">C509</f>
        <v>12500</v>
      </c>
      <c r="AK509" s="3">
        <f t="shared" ref="AK509:AK522" si="496">CEILING(AL509,5)</f>
        <v>8750</v>
      </c>
      <c r="AL509" s="19">
        <f t="shared" ref="AL509:AL522" si="497">C509*0.7</f>
        <v>8750</v>
      </c>
    </row>
    <row r="510" spans="1:47" ht="13.5" hidden="1" outlineLevel="1" x14ac:dyDescent="0.15">
      <c r="A510" s="26">
        <v>19006</v>
      </c>
      <c r="B510" s="20" t="s">
        <v>351</v>
      </c>
      <c r="C510" s="16">
        <v>19500</v>
      </c>
      <c r="D510" s="3">
        <v>40</v>
      </c>
      <c r="E510" s="3">
        <v>40</v>
      </c>
      <c r="F510" s="103" t="s">
        <v>349</v>
      </c>
      <c r="G510" s="104" t="s">
        <v>654</v>
      </c>
      <c r="H510" s="104" t="s">
        <v>785</v>
      </c>
      <c r="I510" s="21">
        <f t="shared" si="481"/>
        <v>17940</v>
      </c>
      <c r="J510" s="3">
        <v>0</v>
      </c>
      <c r="K510" s="15"/>
      <c r="L510" s="15">
        <v>0.4</v>
      </c>
      <c r="M510" s="58"/>
      <c r="N510" s="58">
        <v>0.03</v>
      </c>
      <c r="O510" s="92">
        <f t="shared" si="482"/>
        <v>0</v>
      </c>
      <c r="P510" s="92" t="e">
        <f t="shared" si="479"/>
        <v>#REF!</v>
      </c>
      <c r="Q510" s="92" t="e">
        <f t="shared" si="480"/>
        <v>#REF!</v>
      </c>
      <c r="R510" s="92">
        <f t="shared" si="483"/>
        <v>0</v>
      </c>
      <c r="S510" s="92" t="e">
        <f t="shared" si="484"/>
        <v>#REF!</v>
      </c>
      <c r="T510" s="3" t="e">
        <f>#REF!</f>
        <v>#REF!</v>
      </c>
      <c r="U510" s="3" t="e">
        <f>#REF!*D510</f>
        <v>#REF!</v>
      </c>
      <c r="V510" s="3">
        <f t="shared" si="485"/>
        <v>1170</v>
      </c>
      <c r="W510" s="37" t="e">
        <f t="shared" si="486"/>
        <v>#REF!</v>
      </c>
      <c r="X510" s="60" t="e">
        <f>#REF!</f>
        <v>#REF!</v>
      </c>
      <c r="Y510" s="37" t="e">
        <f t="shared" si="487"/>
        <v>#REF!</v>
      </c>
      <c r="Z510" s="16" t="e">
        <f t="shared" si="488"/>
        <v>#REF!</v>
      </c>
      <c r="AA510" s="36" t="e">
        <f t="shared" si="489"/>
        <v>#REF!</v>
      </c>
      <c r="AC510" s="16" t="e">
        <f t="shared" si="490"/>
        <v>#REF!</v>
      </c>
      <c r="AD510" s="3" t="e">
        <f t="shared" si="491"/>
        <v>#REF!</v>
      </c>
      <c r="AE510" s="97" t="e">
        <f t="shared" si="491"/>
        <v>#REF!</v>
      </c>
      <c r="AF510" s="97" t="e">
        <f t="shared" si="492"/>
        <v>#REF!</v>
      </c>
      <c r="AG510" s="3" t="e">
        <f t="shared" si="493"/>
        <v>#REF!</v>
      </c>
      <c r="AH510" s="16" t="e">
        <f t="shared" si="494"/>
        <v>#REF!</v>
      </c>
      <c r="AI510" s="16">
        <f t="shared" si="495"/>
        <v>19500</v>
      </c>
      <c r="AK510" s="3">
        <f t="shared" si="496"/>
        <v>13650</v>
      </c>
      <c r="AL510" s="19">
        <f t="shared" si="497"/>
        <v>13650</v>
      </c>
    </row>
    <row r="511" spans="1:47" ht="13.5" hidden="1" outlineLevel="1" x14ac:dyDescent="0.15">
      <c r="A511" s="26">
        <v>19007</v>
      </c>
      <c r="B511" s="20" t="s">
        <v>352</v>
      </c>
      <c r="C511" s="16">
        <v>15500</v>
      </c>
      <c r="D511" s="3">
        <v>30</v>
      </c>
      <c r="E511" s="3">
        <v>30</v>
      </c>
      <c r="F511" s="103" t="s">
        <v>349</v>
      </c>
      <c r="G511" s="104" t="s">
        <v>654</v>
      </c>
      <c r="H511" s="104" t="s">
        <v>785</v>
      </c>
      <c r="I511" s="21">
        <f t="shared" si="481"/>
        <v>17940</v>
      </c>
      <c r="J511" s="3">
        <v>0</v>
      </c>
      <c r="K511" s="15"/>
      <c r="L511" s="15">
        <v>0.4</v>
      </c>
      <c r="M511" s="58"/>
      <c r="N511" s="58">
        <v>0.03</v>
      </c>
      <c r="O511" s="92">
        <f t="shared" si="482"/>
        <v>0</v>
      </c>
      <c r="P511" s="92" t="e">
        <f t="shared" si="479"/>
        <v>#REF!</v>
      </c>
      <c r="Q511" s="92" t="e">
        <f t="shared" si="480"/>
        <v>#REF!</v>
      </c>
      <c r="R511" s="92">
        <f t="shared" si="483"/>
        <v>0</v>
      </c>
      <c r="S511" s="92" t="e">
        <f t="shared" si="484"/>
        <v>#REF!</v>
      </c>
      <c r="T511" s="3" t="e">
        <f>#REF!</f>
        <v>#REF!</v>
      </c>
      <c r="U511" s="3" t="e">
        <f>#REF!*D511</f>
        <v>#REF!</v>
      </c>
      <c r="V511" s="3">
        <f t="shared" si="485"/>
        <v>930</v>
      </c>
      <c r="W511" s="37" t="e">
        <f t="shared" si="486"/>
        <v>#REF!</v>
      </c>
      <c r="X511" s="60" t="e">
        <f>#REF!</f>
        <v>#REF!</v>
      </c>
      <c r="Y511" s="37" t="e">
        <f t="shared" si="487"/>
        <v>#REF!</v>
      </c>
      <c r="Z511" s="16" t="e">
        <f t="shared" si="488"/>
        <v>#REF!</v>
      </c>
      <c r="AA511" s="36" t="e">
        <f t="shared" si="489"/>
        <v>#REF!</v>
      </c>
      <c r="AC511" s="16" t="e">
        <f t="shared" si="490"/>
        <v>#REF!</v>
      </c>
      <c r="AD511" s="3" t="e">
        <f t="shared" si="491"/>
        <v>#REF!</v>
      </c>
      <c r="AE511" s="97" t="e">
        <f t="shared" si="491"/>
        <v>#REF!</v>
      </c>
      <c r="AF511" s="97" t="e">
        <f t="shared" si="492"/>
        <v>#REF!</v>
      </c>
      <c r="AG511" s="3" t="e">
        <f t="shared" si="493"/>
        <v>#REF!</v>
      </c>
      <c r="AH511" s="16" t="e">
        <f t="shared" si="494"/>
        <v>#REF!</v>
      </c>
      <c r="AI511" s="16">
        <f t="shared" si="495"/>
        <v>15500</v>
      </c>
      <c r="AK511" s="3">
        <f t="shared" si="496"/>
        <v>10850</v>
      </c>
      <c r="AL511" s="19">
        <f t="shared" si="497"/>
        <v>10850</v>
      </c>
    </row>
    <row r="512" spans="1:47" ht="13.5" hidden="1" outlineLevel="1" x14ac:dyDescent="0.15">
      <c r="A512" s="26">
        <v>19008</v>
      </c>
      <c r="B512" s="20" t="s">
        <v>353</v>
      </c>
      <c r="C512" s="16">
        <v>9500</v>
      </c>
      <c r="D512" s="3">
        <v>30</v>
      </c>
      <c r="E512" s="3">
        <v>30</v>
      </c>
      <c r="F512" s="103" t="s">
        <v>349</v>
      </c>
      <c r="G512" s="104" t="s">
        <v>654</v>
      </c>
      <c r="H512" s="104" t="s">
        <v>785</v>
      </c>
      <c r="I512" s="21">
        <f t="shared" si="481"/>
        <v>17940</v>
      </c>
      <c r="J512" s="3">
        <v>0</v>
      </c>
      <c r="K512" s="15"/>
      <c r="L512" s="15">
        <v>0.4</v>
      </c>
      <c r="M512" s="58"/>
      <c r="N512" s="58">
        <v>0.03</v>
      </c>
      <c r="O512" s="92">
        <f t="shared" si="482"/>
        <v>0</v>
      </c>
      <c r="P512" s="92" t="e">
        <f t="shared" si="479"/>
        <v>#REF!</v>
      </c>
      <c r="Q512" s="92" t="e">
        <f t="shared" si="480"/>
        <v>#REF!</v>
      </c>
      <c r="R512" s="92">
        <f t="shared" si="483"/>
        <v>0</v>
      </c>
      <c r="S512" s="92" t="e">
        <f t="shared" si="484"/>
        <v>#REF!</v>
      </c>
      <c r="T512" s="3" t="e">
        <f>#REF!</f>
        <v>#REF!</v>
      </c>
      <c r="U512" s="3" t="e">
        <f>#REF!*D512</f>
        <v>#REF!</v>
      </c>
      <c r="V512" s="3">
        <f t="shared" si="485"/>
        <v>570</v>
      </c>
      <c r="W512" s="37" t="e">
        <f t="shared" si="486"/>
        <v>#REF!</v>
      </c>
      <c r="X512" s="60" t="e">
        <f>#REF!</f>
        <v>#REF!</v>
      </c>
      <c r="Y512" s="37" t="e">
        <f t="shared" si="487"/>
        <v>#REF!</v>
      </c>
      <c r="Z512" s="16" t="e">
        <f t="shared" si="488"/>
        <v>#REF!</v>
      </c>
      <c r="AA512" s="36" t="e">
        <f t="shared" si="489"/>
        <v>#REF!</v>
      </c>
      <c r="AC512" s="16" t="e">
        <f t="shared" si="490"/>
        <v>#REF!</v>
      </c>
      <c r="AD512" s="3" t="e">
        <f t="shared" si="491"/>
        <v>#REF!</v>
      </c>
      <c r="AE512" s="97" t="e">
        <f t="shared" si="491"/>
        <v>#REF!</v>
      </c>
      <c r="AF512" s="97" t="e">
        <f t="shared" si="492"/>
        <v>#REF!</v>
      </c>
      <c r="AG512" s="3" t="e">
        <f t="shared" si="493"/>
        <v>#REF!</v>
      </c>
      <c r="AH512" s="16" t="e">
        <f t="shared" si="494"/>
        <v>#REF!</v>
      </c>
      <c r="AI512" s="16">
        <f t="shared" si="495"/>
        <v>9500</v>
      </c>
      <c r="AK512" s="3">
        <f t="shared" si="496"/>
        <v>6650</v>
      </c>
      <c r="AL512" s="19">
        <f t="shared" si="497"/>
        <v>6650</v>
      </c>
    </row>
    <row r="513" spans="1:95" ht="13.5" hidden="1" outlineLevel="1" x14ac:dyDescent="0.15">
      <c r="A513" s="26">
        <v>19009</v>
      </c>
      <c r="B513" s="20" t="s">
        <v>354</v>
      </c>
      <c r="C513" s="16">
        <v>3500</v>
      </c>
      <c r="D513" s="3">
        <v>15</v>
      </c>
      <c r="E513" s="3">
        <v>15</v>
      </c>
      <c r="F513" s="103" t="s">
        <v>349</v>
      </c>
      <c r="G513" s="104" t="s">
        <v>654</v>
      </c>
      <c r="H513" s="104" t="s">
        <v>785</v>
      </c>
      <c r="I513" s="21">
        <f t="shared" si="481"/>
        <v>17940</v>
      </c>
      <c r="J513" s="3">
        <v>0</v>
      </c>
      <c r="K513" s="15"/>
      <c r="L513" s="15">
        <v>0.4</v>
      </c>
      <c r="M513" s="58"/>
      <c r="N513" s="58">
        <v>0.03</v>
      </c>
      <c r="O513" s="92">
        <f t="shared" si="482"/>
        <v>0</v>
      </c>
      <c r="P513" s="92" t="e">
        <f t="shared" si="479"/>
        <v>#REF!</v>
      </c>
      <c r="Q513" s="92" t="e">
        <f t="shared" si="480"/>
        <v>#REF!</v>
      </c>
      <c r="R513" s="92">
        <f t="shared" si="483"/>
        <v>0</v>
      </c>
      <c r="S513" s="92" t="e">
        <f t="shared" si="484"/>
        <v>#REF!</v>
      </c>
      <c r="T513" s="3" t="e">
        <f>#REF!</f>
        <v>#REF!</v>
      </c>
      <c r="U513" s="3" t="e">
        <f>#REF!*D513</f>
        <v>#REF!</v>
      </c>
      <c r="V513" s="3">
        <f t="shared" si="485"/>
        <v>210</v>
      </c>
      <c r="W513" s="37" t="e">
        <f t="shared" si="486"/>
        <v>#REF!</v>
      </c>
      <c r="X513" s="60" t="e">
        <f>#REF!</f>
        <v>#REF!</v>
      </c>
      <c r="Y513" s="37" t="e">
        <f t="shared" si="487"/>
        <v>#REF!</v>
      </c>
      <c r="Z513" s="16" t="e">
        <f t="shared" si="488"/>
        <v>#REF!</v>
      </c>
      <c r="AA513" s="36" t="e">
        <f t="shared" si="489"/>
        <v>#REF!</v>
      </c>
      <c r="AC513" s="16" t="e">
        <f t="shared" si="490"/>
        <v>#REF!</v>
      </c>
      <c r="AD513" s="3" t="e">
        <f t="shared" si="491"/>
        <v>#REF!</v>
      </c>
      <c r="AE513" s="97" t="e">
        <f t="shared" si="491"/>
        <v>#REF!</v>
      </c>
      <c r="AF513" s="97" t="e">
        <f t="shared" si="492"/>
        <v>#REF!</v>
      </c>
      <c r="AG513" s="3" t="e">
        <f t="shared" si="493"/>
        <v>#REF!</v>
      </c>
      <c r="AH513" s="16" t="e">
        <f t="shared" si="494"/>
        <v>#REF!</v>
      </c>
      <c r="AI513" s="16">
        <f t="shared" si="495"/>
        <v>3500</v>
      </c>
      <c r="AK513" s="3">
        <f t="shared" si="496"/>
        <v>2450</v>
      </c>
      <c r="AL513" s="19">
        <f t="shared" si="497"/>
        <v>2450</v>
      </c>
    </row>
    <row r="514" spans="1:95" ht="13.5" hidden="1" outlineLevel="1" x14ac:dyDescent="0.15">
      <c r="A514" s="26">
        <v>19010</v>
      </c>
      <c r="B514" s="20" t="s">
        <v>355</v>
      </c>
      <c r="C514" s="16">
        <v>9500</v>
      </c>
      <c r="D514" s="3">
        <v>20</v>
      </c>
      <c r="E514" s="3">
        <v>15</v>
      </c>
      <c r="F514" s="103" t="s">
        <v>349</v>
      </c>
      <c r="G514" s="104" t="s">
        <v>654</v>
      </c>
      <c r="H514" s="104" t="s">
        <v>785</v>
      </c>
      <c r="I514" s="21">
        <f t="shared" si="481"/>
        <v>17940</v>
      </c>
      <c r="J514" s="3">
        <v>0</v>
      </c>
      <c r="K514" s="15"/>
      <c r="L514" s="15">
        <v>0.4</v>
      </c>
      <c r="M514" s="58"/>
      <c r="N514" s="58">
        <v>0.03</v>
      </c>
      <c r="O514" s="92">
        <f t="shared" si="482"/>
        <v>0</v>
      </c>
      <c r="P514" s="92" t="e">
        <f t="shared" si="479"/>
        <v>#REF!</v>
      </c>
      <c r="Q514" s="92" t="e">
        <f t="shared" si="480"/>
        <v>#REF!</v>
      </c>
      <c r="R514" s="92">
        <f t="shared" si="483"/>
        <v>0</v>
      </c>
      <c r="S514" s="92" t="e">
        <f t="shared" si="484"/>
        <v>#REF!</v>
      </c>
      <c r="T514" s="3" t="e">
        <f>#REF!</f>
        <v>#REF!</v>
      </c>
      <c r="U514" s="3" t="e">
        <f>#REF!*D514</f>
        <v>#REF!</v>
      </c>
      <c r="V514" s="3">
        <f t="shared" si="485"/>
        <v>570</v>
      </c>
      <c r="W514" s="37" t="e">
        <f t="shared" si="486"/>
        <v>#REF!</v>
      </c>
      <c r="X514" s="60" t="e">
        <f>#REF!</f>
        <v>#REF!</v>
      </c>
      <c r="Y514" s="37" t="e">
        <f t="shared" si="487"/>
        <v>#REF!</v>
      </c>
      <c r="Z514" s="16" t="e">
        <f t="shared" si="488"/>
        <v>#REF!</v>
      </c>
      <c r="AA514" s="36" t="e">
        <f t="shared" si="489"/>
        <v>#REF!</v>
      </c>
      <c r="AC514" s="16" t="e">
        <f t="shared" si="490"/>
        <v>#REF!</v>
      </c>
      <c r="AD514" s="3" t="e">
        <f t="shared" si="491"/>
        <v>#REF!</v>
      </c>
      <c r="AE514" s="97" t="e">
        <f t="shared" si="491"/>
        <v>#REF!</v>
      </c>
      <c r="AF514" s="97" t="e">
        <f t="shared" si="492"/>
        <v>#REF!</v>
      </c>
      <c r="AG514" s="3" t="e">
        <f t="shared" si="493"/>
        <v>#REF!</v>
      </c>
      <c r="AH514" s="16" t="e">
        <f t="shared" si="494"/>
        <v>#REF!</v>
      </c>
      <c r="AI514" s="16">
        <f t="shared" si="495"/>
        <v>9500</v>
      </c>
      <c r="AK514" s="3">
        <f t="shared" si="496"/>
        <v>6650</v>
      </c>
      <c r="AL514" s="19">
        <f t="shared" si="497"/>
        <v>6650</v>
      </c>
    </row>
    <row r="515" spans="1:95" ht="13.5" hidden="1" outlineLevel="1" x14ac:dyDescent="0.15">
      <c r="A515" s="26">
        <v>19011</v>
      </c>
      <c r="B515" s="20" t="s">
        <v>47</v>
      </c>
      <c r="C515" s="16">
        <v>900</v>
      </c>
      <c r="D515" s="3">
        <v>15</v>
      </c>
      <c r="E515" s="3">
        <v>15</v>
      </c>
      <c r="F515" s="103" t="s">
        <v>349</v>
      </c>
      <c r="G515" s="104" t="s">
        <v>654</v>
      </c>
      <c r="H515" s="104" t="s">
        <v>785</v>
      </c>
      <c r="I515" s="21">
        <f t="shared" si="481"/>
        <v>17940</v>
      </c>
      <c r="J515" s="3">
        <v>0</v>
      </c>
      <c r="K515" s="15"/>
      <c r="L515" s="15">
        <v>0.4</v>
      </c>
      <c r="M515" s="58"/>
      <c r="N515" s="58">
        <v>0.03</v>
      </c>
      <c r="O515" s="92">
        <f t="shared" si="482"/>
        <v>0</v>
      </c>
      <c r="P515" s="92" t="e">
        <f t="shared" si="479"/>
        <v>#REF!</v>
      </c>
      <c r="Q515" s="92" t="e">
        <f t="shared" si="480"/>
        <v>#REF!</v>
      </c>
      <c r="R515" s="92">
        <f t="shared" si="483"/>
        <v>0</v>
      </c>
      <c r="S515" s="92" t="e">
        <f t="shared" si="484"/>
        <v>#REF!</v>
      </c>
      <c r="T515" s="3" t="e">
        <f>#REF!</f>
        <v>#REF!</v>
      </c>
      <c r="U515" s="3" t="e">
        <f>#REF!*D515</f>
        <v>#REF!</v>
      </c>
      <c r="V515" s="3">
        <f t="shared" si="485"/>
        <v>54</v>
      </c>
      <c r="W515" s="37" t="e">
        <f t="shared" si="486"/>
        <v>#REF!</v>
      </c>
      <c r="X515" s="60" t="e">
        <f>#REF!</f>
        <v>#REF!</v>
      </c>
      <c r="Y515" s="37" t="e">
        <f t="shared" si="487"/>
        <v>#REF!</v>
      </c>
      <c r="Z515" s="16" t="e">
        <f t="shared" si="488"/>
        <v>#REF!</v>
      </c>
      <c r="AA515" s="36" t="e">
        <f t="shared" si="489"/>
        <v>#REF!</v>
      </c>
      <c r="AC515" s="16" t="e">
        <f t="shared" si="490"/>
        <v>#REF!</v>
      </c>
      <c r="AD515" s="3" t="e">
        <f t="shared" si="491"/>
        <v>#REF!</v>
      </c>
      <c r="AE515" s="97" t="e">
        <f t="shared" si="491"/>
        <v>#REF!</v>
      </c>
      <c r="AF515" s="97" t="e">
        <f t="shared" si="492"/>
        <v>#REF!</v>
      </c>
      <c r="AG515" s="3" t="e">
        <f t="shared" si="493"/>
        <v>#REF!</v>
      </c>
      <c r="AH515" s="16" t="e">
        <f t="shared" si="494"/>
        <v>#REF!</v>
      </c>
      <c r="AI515" s="16">
        <f t="shared" si="495"/>
        <v>900</v>
      </c>
      <c r="AK515" s="3">
        <f t="shared" si="496"/>
        <v>630</v>
      </c>
      <c r="AL515" s="19">
        <f t="shared" si="497"/>
        <v>630</v>
      </c>
    </row>
    <row r="516" spans="1:95" ht="13.5" hidden="1" outlineLevel="1" x14ac:dyDescent="0.15">
      <c r="A516" s="26">
        <v>19012</v>
      </c>
      <c r="B516" s="20" t="s">
        <v>356</v>
      </c>
      <c r="C516" s="16">
        <v>400</v>
      </c>
      <c r="D516" s="3">
        <v>10</v>
      </c>
      <c r="E516" s="3">
        <v>10</v>
      </c>
      <c r="F516" s="103" t="s">
        <v>349</v>
      </c>
      <c r="G516" s="104" t="s">
        <v>654</v>
      </c>
      <c r="H516" s="104" t="s">
        <v>785</v>
      </c>
      <c r="I516" s="21">
        <f t="shared" si="481"/>
        <v>17940</v>
      </c>
      <c r="J516" s="3">
        <v>0</v>
      </c>
      <c r="K516" s="15"/>
      <c r="L516" s="15">
        <v>0.4</v>
      </c>
      <c r="M516" s="58"/>
      <c r="N516" s="58">
        <v>0.03</v>
      </c>
      <c r="O516" s="92">
        <f t="shared" si="482"/>
        <v>0</v>
      </c>
      <c r="P516" s="92" t="e">
        <f t="shared" si="479"/>
        <v>#REF!</v>
      </c>
      <c r="Q516" s="92" t="e">
        <f t="shared" si="480"/>
        <v>#REF!</v>
      </c>
      <c r="R516" s="92">
        <f t="shared" si="483"/>
        <v>0</v>
      </c>
      <c r="S516" s="92" t="e">
        <f t="shared" si="484"/>
        <v>#REF!</v>
      </c>
      <c r="T516" s="3" t="e">
        <f>#REF!</f>
        <v>#REF!</v>
      </c>
      <c r="U516" s="3" t="e">
        <f>#REF!*D516</f>
        <v>#REF!</v>
      </c>
      <c r="V516" s="3">
        <f t="shared" si="485"/>
        <v>24</v>
      </c>
      <c r="W516" s="37" t="e">
        <f t="shared" si="486"/>
        <v>#REF!</v>
      </c>
      <c r="X516" s="60" t="e">
        <f>#REF!</f>
        <v>#REF!</v>
      </c>
      <c r="Y516" s="37" t="e">
        <f t="shared" si="487"/>
        <v>#REF!</v>
      </c>
      <c r="Z516" s="16" t="e">
        <f t="shared" si="488"/>
        <v>#REF!</v>
      </c>
      <c r="AA516" s="36" t="e">
        <f t="shared" si="489"/>
        <v>#REF!</v>
      </c>
      <c r="AC516" s="16" t="e">
        <f t="shared" si="490"/>
        <v>#REF!</v>
      </c>
      <c r="AD516" s="3" t="e">
        <f t="shared" si="491"/>
        <v>#REF!</v>
      </c>
      <c r="AE516" s="97" t="e">
        <f t="shared" si="491"/>
        <v>#REF!</v>
      </c>
      <c r="AF516" s="97" t="e">
        <f t="shared" si="492"/>
        <v>#REF!</v>
      </c>
      <c r="AG516" s="3" t="e">
        <f t="shared" si="493"/>
        <v>#REF!</v>
      </c>
      <c r="AH516" s="16" t="e">
        <f t="shared" si="494"/>
        <v>#REF!</v>
      </c>
      <c r="AI516" s="16">
        <f t="shared" si="495"/>
        <v>400</v>
      </c>
      <c r="AK516" s="3">
        <f t="shared" si="496"/>
        <v>280</v>
      </c>
      <c r="AL516" s="19">
        <f t="shared" si="497"/>
        <v>280</v>
      </c>
    </row>
    <row r="517" spans="1:95" ht="13.5" hidden="1" outlineLevel="1" x14ac:dyDescent="0.15">
      <c r="A517" s="26">
        <v>19013</v>
      </c>
      <c r="B517" s="20" t="s">
        <v>357</v>
      </c>
      <c r="C517" s="16">
        <v>500</v>
      </c>
      <c r="D517" s="3">
        <v>15</v>
      </c>
      <c r="E517" s="3">
        <v>15</v>
      </c>
      <c r="F517" s="103" t="s">
        <v>349</v>
      </c>
      <c r="G517" s="104" t="s">
        <v>654</v>
      </c>
      <c r="H517" s="104" t="s">
        <v>785</v>
      </c>
      <c r="I517" s="21">
        <f t="shared" si="481"/>
        <v>17940</v>
      </c>
      <c r="J517" s="3">
        <v>0</v>
      </c>
      <c r="K517" s="15"/>
      <c r="L517" s="15">
        <v>0.4</v>
      </c>
      <c r="M517" s="58"/>
      <c r="N517" s="58">
        <v>0.03</v>
      </c>
      <c r="O517" s="92">
        <f t="shared" si="482"/>
        <v>0</v>
      </c>
      <c r="P517" s="92" t="e">
        <f t="shared" si="479"/>
        <v>#REF!</v>
      </c>
      <c r="Q517" s="92" t="e">
        <f t="shared" si="480"/>
        <v>#REF!</v>
      </c>
      <c r="R517" s="92">
        <f t="shared" si="483"/>
        <v>0</v>
      </c>
      <c r="S517" s="92" t="e">
        <f t="shared" si="484"/>
        <v>#REF!</v>
      </c>
      <c r="T517" s="3" t="e">
        <f>#REF!</f>
        <v>#REF!</v>
      </c>
      <c r="U517" s="3" t="e">
        <f>#REF!*D517</f>
        <v>#REF!</v>
      </c>
      <c r="V517" s="3">
        <f t="shared" si="485"/>
        <v>30</v>
      </c>
      <c r="W517" s="37" t="e">
        <f t="shared" si="486"/>
        <v>#REF!</v>
      </c>
      <c r="X517" s="60" t="e">
        <f>#REF!</f>
        <v>#REF!</v>
      </c>
      <c r="Y517" s="37" t="e">
        <f t="shared" si="487"/>
        <v>#REF!</v>
      </c>
      <c r="Z517" s="16" t="e">
        <f t="shared" si="488"/>
        <v>#REF!</v>
      </c>
      <c r="AA517" s="36" t="e">
        <f t="shared" si="489"/>
        <v>#REF!</v>
      </c>
      <c r="AC517" s="16" t="e">
        <f t="shared" si="490"/>
        <v>#REF!</v>
      </c>
      <c r="AD517" s="3" t="e">
        <f t="shared" si="491"/>
        <v>#REF!</v>
      </c>
      <c r="AE517" s="97" t="e">
        <f t="shared" si="491"/>
        <v>#REF!</v>
      </c>
      <c r="AF517" s="97" t="e">
        <f t="shared" si="492"/>
        <v>#REF!</v>
      </c>
      <c r="AG517" s="3" t="e">
        <f t="shared" si="493"/>
        <v>#REF!</v>
      </c>
      <c r="AH517" s="16" t="e">
        <f t="shared" si="494"/>
        <v>#REF!</v>
      </c>
      <c r="AI517" s="16">
        <f t="shared" si="495"/>
        <v>500</v>
      </c>
      <c r="AK517" s="3">
        <f t="shared" si="496"/>
        <v>350</v>
      </c>
      <c r="AL517" s="19">
        <f t="shared" si="497"/>
        <v>350</v>
      </c>
    </row>
    <row r="518" spans="1:95" ht="13.5" hidden="1" outlineLevel="1" x14ac:dyDescent="0.15">
      <c r="A518" s="26">
        <v>19014</v>
      </c>
      <c r="B518" s="20" t="s">
        <v>358</v>
      </c>
      <c r="C518" s="16">
        <v>3500</v>
      </c>
      <c r="D518" s="3">
        <v>25</v>
      </c>
      <c r="E518" s="3">
        <v>25</v>
      </c>
      <c r="F518" s="103" t="s">
        <v>349</v>
      </c>
      <c r="G518" s="104" t="s">
        <v>654</v>
      </c>
      <c r="H518" s="104" t="s">
        <v>785</v>
      </c>
      <c r="I518" s="21">
        <f t="shared" si="481"/>
        <v>17940</v>
      </c>
      <c r="J518" s="3">
        <v>0</v>
      </c>
      <c r="K518" s="15"/>
      <c r="L518" s="15">
        <v>0.4</v>
      </c>
      <c r="M518" s="58"/>
      <c r="N518" s="58">
        <v>0.03</v>
      </c>
      <c r="O518" s="92">
        <f t="shared" si="482"/>
        <v>0</v>
      </c>
      <c r="P518" s="92" t="e">
        <f t="shared" si="479"/>
        <v>#REF!</v>
      </c>
      <c r="Q518" s="92" t="e">
        <f t="shared" si="480"/>
        <v>#REF!</v>
      </c>
      <c r="R518" s="92">
        <f t="shared" si="483"/>
        <v>0</v>
      </c>
      <c r="S518" s="92" t="e">
        <f t="shared" si="484"/>
        <v>#REF!</v>
      </c>
      <c r="T518" s="3" t="e">
        <f>#REF!</f>
        <v>#REF!</v>
      </c>
      <c r="U518" s="3" t="e">
        <f>#REF!*D518</f>
        <v>#REF!</v>
      </c>
      <c r="V518" s="3">
        <f t="shared" si="485"/>
        <v>210</v>
      </c>
      <c r="W518" s="37" t="e">
        <f t="shared" si="486"/>
        <v>#REF!</v>
      </c>
      <c r="X518" s="60" t="e">
        <f>#REF!</f>
        <v>#REF!</v>
      </c>
      <c r="Y518" s="37" t="e">
        <f t="shared" si="487"/>
        <v>#REF!</v>
      </c>
      <c r="Z518" s="16" t="e">
        <f t="shared" si="488"/>
        <v>#REF!</v>
      </c>
      <c r="AA518" s="36" t="e">
        <f t="shared" si="489"/>
        <v>#REF!</v>
      </c>
      <c r="AC518" s="16" t="e">
        <f t="shared" si="490"/>
        <v>#REF!</v>
      </c>
      <c r="AD518" s="3" t="e">
        <f t="shared" si="491"/>
        <v>#REF!</v>
      </c>
      <c r="AE518" s="97" t="e">
        <f t="shared" si="491"/>
        <v>#REF!</v>
      </c>
      <c r="AF518" s="97" t="e">
        <f t="shared" si="492"/>
        <v>#REF!</v>
      </c>
      <c r="AG518" s="3" t="e">
        <f t="shared" si="493"/>
        <v>#REF!</v>
      </c>
      <c r="AH518" s="16" t="e">
        <f t="shared" si="494"/>
        <v>#REF!</v>
      </c>
      <c r="AI518" s="16">
        <f t="shared" si="495"/>
        <v>3500</v>
      </c>
      <c r="AK518" s="3">
        <f t="shared" si="496"/>
        <v>2450</v>
      </c>
      <c r="AL518" s="19">
        <f t="shared" si="497"/>
        <v>2450</v>
      </c>
    </row>
    <row r="519" spans="1:95" ht="13.5" hidden="1" outlineLevel="1" x14ac:dyDescent="0.15">
      <c r="A519" s="26">
        <v>19015</v>
      </c>
      <c r="B519" s="20" t="s">
        <v>359</v>
      </c>
      <c r="C519" s="16">
        <v>12500</v>
      </c>
      <c r="D519" s="3">
        <v>40</v>
      </c>
      <c r="E519" s="3">
        <v>40</v>
      </c>
      <c r="F519" s="103" t="s">
        <v>349</v>
      </c>
      <c r="G519" s="104" t="s">
        <v>654</v>
      </c>
      <c r="H519" s="104" t="s">
        <v>785</v>
      </c>
      <c r="I519" s="21">
        <f t="shared" si="481"/>
        <v>17940</v>
      </c>
      <c r="J519" s="3">
        <v>0</v>
      </c>
      <c r="K519" s="15"/>
      <c r="L519" s="15">
        <v>0.4</v>
      </c>
      <c r="M519" s="58"/>
      <c r="N519" s="58">
        <v>0.03</v>
      </c>
      <c r="O519" s="92">
        <f t="shared" si="482"/>
        <v>0</v>
      </c>
      <c r="P519" s="92" t="e">
        <f t="shared" si="479"/>
        <v>#REF!</v>
      </c>
      <c r="Q519" s="92" t="e">
        <f t="shared" si="480"/>
        <v>#REF!</v>
      </c>
      <c r="R519" s="92">
        <f t="shared" si="483"/>
        <v>0</v>
      </c>
      <c r="S519" s="92" t="e">
        <f t="shared" si="484"/>
        <v>#REF!</v>
      </c>
      <c r="T519" s="3" t="e">
        <f>#REF!</f>
        <v>#REF!</v>
      </c>
      <c r="U519" s="3" t="e">
        <f>#REF!*D519</f>
        <v>#REF!</v>
      </c>
      <c r="V519" s="3">
        <f t="shared" si="485"/>
        <v>750</v>
      </c>
      <c r="W519" s="37" t="e">
        <f t="shared" si="486"/>
        <v>#REF!</v>
      </c>
      <c r="X519" s="60" t="e">
        <f>#REF!</f>
        <v>#REF!</v>
      </c>
      <c r="Y519" s="37" t="e">
        <f t="shared" si="487"/>
        <v>#REF!</v>
      </c>
      <c r="Z519" s="16" t="e">
        <f t="shared" si="488"/>
        <v>#REF!</v>
      </c>
      <c r="AA519" s="36" t="e">
        <f t="shared" si="489"/>
        <v>#REF!</v>
      </c>
      <c r="AC519" s="16" t="e">
        <f t="shared" si="490"/>
        <v>#REF!</v>
      </c>
      <c r="AD519" s="3" t="e">
        <f t="shared" si="491"/>
        <v>#REF!</v>
      </c>
      <c r="AE519" s="97" t="e">
        <f t="shared" si="491"/>
        <v>#REF!</v>
      </c>
      <c r="AF519" s="97" t="e">
        <f t="shared" si="492"/>
        <v>#REF!</v>
      </c>
      <c r="AG519" s="3" t="e">
        <f t="shared" si="493"/>
        <v>#REF!</v>
      </c>
      <c r="AH519" s="16" t="e">
        <f t="shared" si="494"/>
        <v>#REF!</v>
      </c>
      <c r="AI519" s="16">
        <f t="shared" si="495"/>
        <v>12500</v>
      </c>
      <c r="AK519" s="3">
        <f t="shared" si="496"/>
        <v>8750</v>
      </c>
      <c r="AL519" s="19">
        <f t="shared" si="497"/>
        <v>8750</v>
      </c>
    </row>
    <row r="520" spans="1:95" ht="13.5" hidden="1" outlineLevel="1" x14ac:dyDescent="0.15">
      <c r="A520" s="26">
        <v>19016</v>
      </c>
      <c r="B520" s="20" t="s">
        <v>360</v>
      </c>
      <c r="C520" s="16">
        <v>950</v>
      </c>
      <c r="D520" s="3">
        <v>10</v>
      </c>
      <c r="E520" s="3">
        <v>10</v>
      </c>
      <c r="F520" s="103" t="s">
        <v>361</v>
      </c>
      <c r="G520" s="104" t="s">
        <v>654</v>
      </c>
      <c r="H520" s="104" t="s">
        <v>785</v>
      </c>
      <c r="I520" s="21">
        <f t="shared" si="481"/>
        <v>17940</v>
      </c>
      <c r="J520" s="3">
        <v>0</v>
      </c>
      <c r="K520" s="15"/>
      <c r="L520" s="15">
        <v>0.4</v>
      </c>
      <c r="M520" s="58"/>
      <c r="N520" s="58">
        <v>0.03</v>
      </c>
      <c r="O520" s="92">
        <f t="shared" si="482"/>
        <v>0</v>
      </c>
      <c r="P520" s="92" t="e">
        <f t="shared" si="479"/>
        <v>#REF!</v>
      </c>
      <c r="Q520" s="92" t="e">
        <f t="shared" si="480"/>
        <v>#REF!</v>
      </c>
      <c r="R520" s="92">
        <f t="shared" si="483"/>
        <v>0</v>
      </c>
      <c r="S520" s="92" t="e">
        <f t="shared" si="484"/>
        <v>#REF!</v>
      </c>
      <c r="T520" s="3" t="e">
        <f>#REF!</f>
        <v>#REF!</v>
      </c>
      <c r="U520" s="3" t="e">
        <f>#REF!*D520</f>
        <v>#REF!</v>
      </c>
      <c r="V520" s="3">
        <f t="shared" si="485"/>
        <v>57</v>
      </c>
      <c r="W520" s="37" t="e">
        <f t="shared" si="486"/>
        <v>#REF!</v>
      </c>
      <c r="X520" s="60" t="e">
        <f>#REF!</f>
        <v>#REF!</v>
      </c>
      <c r="Y520" s="37" t="e">
        <f t="shared" si="487"/>
        <v>#REF!</v>
      </c>
      <c r="Z520" s="16" t="e">
        <f t="shared" si="488"/>
        <v>#REF!</v>
      </c>
      <c r="AA520" s="36" t="e">
        <f t="shared" si="489"/>
        <v>#REF!</v>
      </c>
      <c r="AC520" s="16" t="e">
        <f t="shared" si="490"/>
        <v>#REF!</v>
      </c>
      <c r="AD520" s="3" t="e">
        <f t="shared" si="491"/>
        <v>#REF!</v>
      </c>
      <c r="AE520" s="97" t="e">
        <f t="shared" si="491"/>
        <v>#REF!</v>
      </c>
      <c r="AF520" s="97" t="e">
        <f t="shared" si="492"/>
        <v>#REF!</v>
      </c>
      <c r="AG520" s="3" t="e">
        <f t="shared" si="493"/>
        <v>#REF!</v>
      </c>
      <c r="AH520" s="16" t="e">
        <f t="shared" si="494"/>
        <v>#REF!</v>
      </c>
      <c r="AI520" s="16">
        <f t="shared" si="495"/>
        <v>950</v>
      </c>
      <c r="AK520" s="3">
        <f t="shared" si="496"/>
        <v>665</v>
      </c>
      <c r="AL520" s="19">
        <f t="shared" si="497"/>
        <v>665</v>
      </c>
    </row>
    <row r="521" spans="1:95" ht="13.5" hidden="1" outlineLevel="1" x14ac:dyDescent="0.15">
      <c r="A521" s="26">
        <v>19017</v>
      </c>
      <c r="B521" s="20" t="s">
        <v>362</v>
      </c>
      <c r="C521" s="16">
        <v>7500</v>
      </c>
      <c r="D521" s="3">
        <v>20</v>
      </c>
      <c r="E521" s="3">
        <v>20</v>
      </c>
      <c r="F521" s="103" t="s">
        <v>349</v>
      </c>
      <c r="G521" s="104" t="s">
        <v>654</v>
      </c>
      <c r="H521" s="104" t="s">
        <v>785</v>
      </c>
      <c r="I521" s="21">
        <f t="shared" si="481"/>
        <v>17940</v>
      </c>
      <c r="J521" s="3">
        <v>0</v>
      </c>
      <c r="K521" s="15"/>
      <c r="L521" s="15">
        <v>0.4</v>
      </c>
      <c r="M521" s="58"/>
      <c r="N521" s="58">
        <v>0.03</v>
      </c>
      <c r="O521" s="92">
        <f t="shared" si="482"/>
        <v>0</v>
      </c>
      <c r="P521" s="92" t="e">
        <f t="shared" si="479"/>
        <v>#REF!</v>
      </c>
      <c r="Q521" s="92" t="e">
        <f t="shared" si="480"/>
        <v>#REF!</v>
      </c>
      <c r="R521" s="92">
        <f t="shared" si="483"/>
        <v>0</v>
      </c>
      <c r="S521" s="92" t="e">
        <f t="shared" si="484"/>
        <v>#REF!</v>
      </c>
      <c r="T521" s="3" t="e">
        <f>#REF!</f>
        <v>#REF!</v>
      </c>
      <c r="U521" s="3" t="e">
        <f>#REF!*D521</f>
        <v>#REF!</v>
      </c>
      <c r="V521" s="3">
        <f t="shared" si="485"/>
        <v>450</v>
      </c>
      <c r="W521" s="37" t="e">
        <f t="shared" si="486"/>
        <v>#REF!</v>
      </c>
      <c r="X521" s="60" t="e">
        <f>#REF!</f>
        <v>#REF!</v>
      </c>
      <c r="Y521" s="37" t="e">
        <f t="shared" si="487"/>
        <v>#REF!</v>
      </c>
      <c r="Z521" s="16" t="e">
        <f t="shared" si="488"/>
        <v>#REF!</v>
      </c>
      <c r="AA521" s="36" t="e">
        <f t="shared" si="489"/>
        <v>#REF!</v>
      </c>
      <c r="AC521" s="16" t="e">
        <f t="shared" si="490"/>
        <v>#REF!</v>
      </c>
      <c r="AD521" s="3" t="e">
        <f t="shared" si="491"/>
        <v>#REF!</v>
      </c>
      <c r="AE521" s="97" t="e">
        <f t="shared" si="491"/>
        <v>#REF!</v>
      </c>
      <c r="AF521" s="97" t="e">
        <f t="shared" si="492"/>
        <v>#REF!</v>
      </c>
      <c r="AG521" s="3" t="e">
        <f t="shared" si="493"/>
        <v>#REF!</v>
      </c>
      <c r="AH521" s="16" t="e">
        <f t="shared" si="494"/>
        <v>#REF!</v>
      </c>
      <c r="AI521" s="16">
        <f t="shared" si="495"/>
        <v>7500</v>
      </c>
      <c r="AK521" s="3">
        <f t="shared" si="496"/>
        <v>5250</v>
      </c>
      <c r="AL521" s="19">
        <f t="shared" si="497"/>
        <v>5250</v>
      </c>
    </row>
    <row r="522" spans="1:95" s="12" customFormat="1" ht="13.5" hidden="1" outlineLevel="1" collapsed="1" x14ac:dyDescent="0.15">
      <c r="A522" s="26">
        <v>19018</v>
      </c>
      <c r="B522" s="20" t="s">
        <v>363</v>
      </c>
      <c r="C522" s="16">
        <v>12500</v>
      </c>
      <c r="D522" s="3">
        <v>25</v>
      </c>
      <c r="E522" s="3">
        <v>25</v>
      </c>
      <c r="F522" s="103" t="s">
        <v>349</v>
      </c>
      <c r="G522" s="104" t="s">
        <v>654</v>
      </c>
      <c r="H522" s="104" t="s">
        <v>785</v>
      </c>
      <c r="I522" s="21">
        <f t="shared" si="481"/>
        <v>17940</v>
      </c>
      <c r="J522" s="3">
        <v>0</v>
      </c>
      <c r="K522" s="15"/>
      <c r="L522" s="15">
        <v>0.4</v>
      </c>
      <c r="M522" s="58"/>
      <c r="N522" s="58">
        <v>0.03</v>
      </c>
      <c r="O522" s="92">
        <f t="shared" si="482"/>
        <v>0</v>
      </c>
      <c r="P522" s="92" t="e">
        <f t="shared" si="479"/>
        <v>#REF!</v>
      </c>
      <c r="Q522" s="92" t="e">
        <f t="shared" si="480"/>
        <v>#REF!</v>
      </c>
      <c r="R522" s="92">
        <f t="shared" si="483"/>
        <v>0</v>
      </c>
      <c r="S522" s="92" t="e">
        <f t="shared" si="484"/>
        <v>#REF!</v>
      </c>
      <c r="T522" s="3" t="e">
        <f>#REF!</f>
        <v>#REF!</v>
      </c>
      <c r="U522" s="3" t="e">
        <f>#REF!*D522</f>
        <v>#REF!</v>
      </c>
      <c r="V522" s="3">
        <f t="shared" si="485"/>
        <v>750</v>
      </c>
      <c r="W522" s="37" t="e">
        <f t="shared" si="486"/>
        <v>#REF!</v>
      </c>
      <c r="X522" s="60" t="e">
        <f>#REF!</f>
        <v>#REF!</v>
      </c>
      <c r="Y522" s="37" t="e">
        <f t="shared" si="487"/>
        <v>#REF!</v>
      </c>
      <c r="Z522" s="16" t="e">
        <f t="shared" si="488"/>
        <v>#REF!</v>
      </c>
      <c r="AA522" s="36" t="e">
        <f t="shared" si="489"/>
        <v>#REF!</v>
      </c>
      <c r="AB522" s="49"/>
      <c r="AC522" s="16" t="e">
        <f t="shared" si="490"/>
        <v>#REF!</v>
      </c>
      <c r="AD522" s="3" t="e">
        <f t="shared" si="491"/>
        <v>#REF!</v>
      </c>
      <c r="AE522" s="97" t="e">
        <f t="shared" si="491"/>
        <v>#REF!</v>
      </c>
      <c r="AF522" s="97" t="e">
        <f t="shared" si="492"/>
        <v>#REF!</v>
      </c>
      <c r="AG522" s="3" t="e">
        <f t="shared" si="493"/>
        <v>#REF!</v>
      </c>
      <c r="AH522" s="16" t="e">
        <f t="shared" si="494"/>
        <v>#REF!</v>
      </c>
      <c r="AI522" s="16">
        <f t="shared" si="495"/>
        <v>12500</v>
      </c>
      <c r="AK522" s="3">
        <f t="shared" si="496"/>
        <v>8750</v>
      </c>
      <c r="AL522" s="19">
        <f t="shared" si="497"/>
        <v>8750</v>
      </c>
      <c r="AM522" s="180"/>
      <c r="AN522" s="180"/>
      <c r="AO522" s="182"/>
      <c r="AQ522" s="177"/>
      <c r="AR522" s="185"/>
      <c r="AT522" s="177"/>
      <c r="AU522" s="185"/>
    </row>
    <row r="523" spans="1:95" s="12" customFormat="1" ht="13.5" hidden="1" x14ac:dyDescent="0.15">
      <c r="A523" s="25">
        <v>21000</v>
      </c>
      <c r="B523" s="56" t="s">
        <v>786</v>
      </c>
      <c r="C523" s="193"/>
      <c r="D523" s="56"/>
      <c r="E523" s="56"/>
      <c r="F523" s="128"/>
      <c r="G523" s="137"/>
      <c r="H523" s="137"/>
      <c r="I523" s="5"/>
      <c r="J523" s="6"/>
      <c r="K523" s="7"/>
      <c r="L523" s="7"/>
      <c r="M523" s="7"/>
      <c r="N523" s="7"/>
      <c r="O523" s="8"/>
      <c r="P523" s="8"/>
      <c r="Q523" s="8"/>
      <c r="R523" s="8"/>
      <c r="S523" s="8"/>
      <c r="T523" s="6"/>
      <c r="U523" s="6"/>
      <c r="V523" s="6"/>
      <c r="W523" s="5"/>
      <c r="X523" s="5"/>
      <c r="Y523" s="5"/>
      <c r="Z523" s="5"/>
      <c r="AA523" s="10"/>
      <c r="AB523" s="11"/>
      <c r="AC523" s="193"/>
      <c r="AD523" s="57"/>
      <c r="AE523" s="96"/>
      <c r="AF523" s="96"/>
      <c r="AG523" s="57"/>
      <c r="AH523" s="193"/>
      <c r="AI523" s="193"/>
      <c r="AK523" s="57"/>
      <c r="AL523" s="19"/>
      <c r="AM523" s="180"/>
      <c r="AN523" s="180"/>
      <c r="AO523" s="182"/>
      <c r="AQ523" s="177"/>
      <c r="AR523" s="185"/>
      <c r="AT523" s="177"/>
      <c r="AU523" s="185"/>
    </row>
    <row r="524" spans="1:95" s="107" customFormat="1" ht="13.5" hidden="1" outlineLevel="1" x14ac:dyDescent="0.15">
      <c r="A524" s="108">
        <v>21005</v>
      </c>
      <c r="B524" s="109" t="s">
        <v>788</v>
      </c>
      <c r="C524" s="102">
        <v>300</v>
      </c>
      <c r="D524" s="103">
        <v>10</v>
      </c>
      <c r="E524" s="103">
        <v>5</v>
      </c>
      <c r="F524" s="103" t="s">
        <v>349</v>
      </c>
      <c r="G524" s="104" t="s">
        <v>654</v>
      </c>
      <c r="H524" s="104" t="s">
        <v>785</v>
      </c>
      <c r="I524" s="110">
        <f t="shared" si="25"/>
        <v>17940</v>
      </c>
      <c r="J524" s="3">
        <v>0</v>
      </c>
      <c r="K524" s="15"/>
      <c r="L524" s="15">
        <v>0.4</v>
      </c>
      <c r="M524" s="58"/>
      <c r="N524" s="58">
        <v>0.03</v>
      </c>
      <c r="O524" s="92">
        <f t="shared" ref="O524:O540" si="498">J524/I524*D524</f>
        <v>0</v>
      </c>
      <c r="P524" s="92" t="e">
        <f t="shared" si="479"/>
        <v>#REF!</v>
      </c>
      <c r="Q524" s="92" t="e">
        <f t="shared" si="480"/>
        <v>#REF!</v>
      </c>
      <c r="R524" s="92">
        <f t="shared" ref="R524:R540" si="499">(C524*M524)</f>
        <v>0</v>
      </c>
      <c r="S524" s="92" t="e">
        <f t="shared" ref="S524:S540" si="500">(C524-T524-U524)*N524</f>
        <v>#REF!</v>
      </c>
      <c r="T524" s="3" t="e">
        <f>#REF!</f>
        <v>#REF!</v>
      </c>
      <c r="U524" s="3" t="e">
        <f>(#REF!+#REF!)*D524</f>
        <v>#REF!</v>
      </c>
      <c r="V524" s="3">
        <f t="shared" ref="V524:V540" si="501">C524*0.06</f>
        <v>18</v>
      </c>
      <c r="W524" s="37" t="e">
        <f t="shared" ref="W524:W540" si="502">SUM(O524:V524)</f>
        <v>#REF!</v>
      </c>
      <c r="X524" s="60" t="e">
        <f>#REF!</f>
        <v>#REF!</v>
      </c>
      <c r="Y524" s="37" t="e">
        <f t="shared" ref="Y524:Y540" si="503">21000/I524*D524*X524</f>
        <v>#REF!</v>
      </c>
      <c r="Z524" s="16" t="e">
        <f t="shared" ref="Z524:Z540" si="504">W524+Y524</f>
        <v>#REF!</v>
      </c>
      <c r="AA524" s="36" t="e">
        <f t="shared" ref="AA524:AA540" si="505">(C524-Z524)/Z524</f>
        <v>#REF!</v>
      </c>
      <c r="AB524" s="49"/>
      <c r="AC524" s="16" t="e">
        <f t="shared" ref="AC524:AC540" si="506">AD524+AE524+AF524</f>
        <v>#REF!</v>
      </c>
      <c r="AD524" s="3" t="e">
        <f t="shared" ref="AD524:AE540" si="507">T524</f>
        <v>#REF!</v>
      </c>
      <c r="AE524" s="97" t="e">
        <f t="shared" si="507"/>
        <v>#REF!</v>
      </c>
      <c r="AF524" s="97" t="e">
        <f t="shared" ref="AF524:AF540" si="508">(C524-Z524)*0.15</f>
        <v>#REF!</v>
      </c>
      <c r="AG524" s="3" t="e">
        <f t="shared" ref="AG524:AG540" si="509">AE524+AF524</f>
        <v>#REF!</v>
      </c>
      <c r="AH524" s="16" t="e">
        <f t="shared" ref="AH524:AH540" si="510">AI524-AC524</f>
        <v>#REF!</v>
      </c>
      <c r="AI524" s="16">
        <f t="shared" ref="AI524:AI540" si="511">C524</f>
        <v>300</v>
      </c>
      <c r="AJ524" s="106"/>
      <c r="AK524" s="3">
        <f t="shared" ref="AK524:AK540" si="512">CEILING(AL524,5)</f>
        <v>210</v>
      </c>
      <c r="AL524" s="19">
        <f t="shared" ref="AL524:AL540" si="513">C524*0.7</f>
        <v>210</v>
      </c>
      <c r="AM524" s="174"/>
      <c r="AN524" s="174"/>
      <c r="AO524" s="106"/>
      <c r="AP524" s="106"/>
      <c r="AQ524" s="170"/>
      <c r="AR524" s="165"/>
      <c r="AS524" s="106"/>
      <c r="AT524" s="170"/>
      <c r="AU524" s="165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</row>
    <row r="525" spans="1:95" s="107" customFormat="1" ht="13.5" hidden="1" outlineLevel="1" x14ac:dyDescent="0.15">
      <c r="A525" s="108">
        <v>21006</v>
      </c>
      <c r="B525" s="109" t="s">
        <v>789</v>
      </c>
      <c r="C525" s="102">
        <v>200</v>
      </c>
      <c r="D525" s="103">
        <v>10</v>
      </c>
      <c r="E525" s="103">
        <v>5</v>
      </c>
      <c r="F525" s="103" t="s">
        <v>348</v>
      </c>
      <c r="G525" s="104" t="s">
        <v>654</v>
      </c>
      <c r="H525" s="104" t="s">
        <v>785</v>
      </c>
      <c r="I525" s="110">
        <f t="shared" si="25"/>
        <v>17940</v>
      </c>
      <c r="J525" s="3">
        <v>0</v>
      </c>
      <c r="K525" s="15"/>
      <c r="L525" s="15">
        <v>0.4</v>
      </c>
      <c r="M525" s="58"/>
      <c r="N525" s="58">
        <v>0.03</v>
      </c>
      <c r="O525" s="92">
        <f t="shared" si="498"/>
        <v>0</v>
      </c>
      <c r="P525" s="92" t="e">
        <f t="shared" si="479"/>
        <v>#REF!</v>
      </c>
      <c r="Q525" s="92" t="e">
        <f t="shared" si="480"/>
        <v>#REF!</v>
      </c>
      <c r="R525" s="92">
        <f t="shared" si="499"/>
        <v>0</v>
      </c>
      <c r="S525" s="92" t="e">
        <f t="shared" si="500"/>
        <v>#REF!</v>
      </c>
      <c r="T525" s="3" t="e">
        <f>#REF!</f>
        <v>#REF!</v>
      </c>
      <c r="U525" s="3" t="e">
        <f>(#REF!+#REF!)*D525</f>
        <v>#REF!</v>
      </c>
      <c r="V525" s="3">
        <f t="shared" si="501"/>
        <v>12</v>
      </c>
      <c r="W525" s="37" t="e">
        <f t="shared" si="502"/>
        <v>#REF!</v>
      </c>
      <c r="X525" s="60" t="e">
        <f>#REF!</f>
        <v>#REF!</v>
      </c>
      <c r="Y525" s="37" t="e">
        <f t="shared" si="503"/>
        <v>#REF!</v>
      </c>
      <c r="Z525" s="16" t="e">
        <f t="shared" si="504"/>
        <v>#REF!</v>
      </c>
      <c r="AA525" s="36" t="e">
        <f t="shared" si="505"/>
        <v>#REF!</v>
      </c>
      <c r="AB525" s="49"/>
      <c r="AC525" s="16" t="e">
        <f t="shared" si="506"/>
        <v>#REF!</v>
      </c>
      <c r="AD525" s="3" t="e">
        <f t="shared" si="507"/>
        <v>#REF!</v>
      </c>
      <c r="AE525" s="97" t="e">
        <f t="shared" si="507"/>
        <v>#REF!</v>
      </c>
      <c r="AF525" s="97" t="e">
        <f t="shared" si="508"/>
        <v>#REF!</v>
      </c>
      <c r="AG525" s="3" t="e">
        <f t="shared" si="509"/>
        <v>#REF!</v>
      </c>
      <c r="AH525" s="16" t="e">
        <f t="shared" si="510"/>
        <v>#REF!</v>
      </c>
      <c r="AI525" s="16">
        <f t="shared" si="511"/>
        <v>200</v>
      </c>
      <c r="AJ525" s="106"/>
      <c r="AK525" s="3">
        <f t="shared" si="512"/>
        <v>140</v>
      </c>
      <c r="AL525" s="19">
        <f t="shared" si="513"/>
        <v>140</v>
      </c>
      <c r="AM525" s="174"/>
      <c r="AN525" s="174"/>
      <c r="AO525" s="106"/>
      <c r="AP525" s="106"/>
      <c r="AQ525" s="170"/>
      <c r="AR525" s="165"/>
      <c r="AS525" s="106"/>
      <c r="AT525" s="170"/>
      <c r="AU525" s="165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</row>
    <row r="526" spans="1:95" s="107" customFormat="1" ht="13.5" hidden="1" outlineLevel="1" x14ac:dyDescent="0.15">
      <c r="A526" s="108">
        <v>21007</v>
      </c>
      <c r="B526" s="109" t="s">
        <v>790</v>
      </c>
      <c r="C526" s="102">
        <v>400</v>
      </c>
      <c r="D526" s="103">
        <v>10</v>
      </c>
      <c r="E526" s="103">
        <v>10</v>
      </c>
      <c r="F526" s="103" t="s">
        <v>349</v>
      </c>
      <c r="G526" s="104" t="s">
        <v>654</v>
      </c>
      <c r="H526" s="104" t="s">
        <v>785</v>
      </c>
      <c r="I526" s="110">
        <f t="shared" si="25"/>
        <v>17940</v>
      </c>
      <c r="J526" s="3">
        <v>0</v>
      </c>
      <c r="K526" s="15"/>
      <c r="L526" s="15">
        <v>0.4</v>
      </c>
      <c r="M526" s="58"/>
      <c r="N526" s="58">
        <v>0.03</v>
      </c>
      <c r="O526" s="92">
        <f t="shared" si="498"/>
        <v>0</v>
      </c>
      <c r="P526" s="92" t="e">
        <f t="shared" si="479"/>
        <v>#REF!</v>
      </c>
      <c r="Q526" s="92" t="e">
        <f t="shared" si="480"/>
        <v>#REF!</v>
      </c>
      <c r="R526" s="92">
        <f t="shared" si="499"/>
        <v>0</v>
      </c>
      <c r="S526" s="92" t="e">
        <f t="shared" si="500"/>
        <v>#REF!</v>
      </c>
      <c r="T526" s="3" t="e">
        <f>#REF!</f>
        <v>#REF!</v>
      </c>
      <c r="U526" s="3" t="e">
        <f>(#REF!+#REF!)*D526</f>
        <v>#REF!</v>
      </c>
      <c r="V526" s="3">
        <f t="shared" si="501"/>
        <v>24</v>
      </c>
      <c r="W526" s="37" t="e">
        <f t="shared" si="502"/>
        <v>#REF!</v>
      </c>
      <c r="X526" s="60" t="e">
        <f>#REF!</f>
        <v>#REF!</v>
      </c>
      <c r="Y526" s="37" t="e">
        <f t="shared" si="503"/>
        <v>#REF!</v>
      </c>
      <c r="Z526" s="16" t="e">
        <f t="shared" si="504"/>
        <v>#REF!</v>
      </c>
      <c r="AA526" s="36" t="e">
        <f t="shared" si="505"/>
        <v>#REF!</v>
      </c>
      <c r="AB526" s="49"/>
      <c r="AC526" s="16" t="e">
        <f t="shared" si="506"/>
        <v>#REF!</v>
      </c>
      <c r="AD526" s="3" t="e">
        <f t="shared" si="507"/>
        <v>#REF!</v>
      </c>
      <c r="AE526" s="97" t="e">
        <f t="shared" si="507"/>
        <v>#REF!</v>
      </c>
      <c r="AF526" s="97" t="e">
        <f t="shared" si="508"/>
        <v>#REF!</v>
      </c>
      <c r="AG526" s="3" t="e">
        <f t="shared" si="509"/>
        <v>#REF!</v>
      </c>
      <c r="AH526" s="16" t="e">
        <f t="shared" si="510"/>
        <v>#REF!</v>
      </c>
      <c r="AI526" s="16">
        <f t="shared" si="511"/>
        <v>400</v>
      </c>
      <c r="AJ526" s="106"/>
      <c r="AK526" s="3">
        <f t="shared" si="512"/>
        <v>280</v>
      </c>
      <c r="AL526" s="19">
        <f t="shared" si="513"/>
        <v>280</v>
      </c>
      <c r="AM526" s="174"/>
      <c r="AN526" s="174"/>
      <c r="AO526" s="106"/>
      <c r="AP526" s="106"/>
      <c r="AQ526" s="170"/>
      <c r="AR526" s="165"/>
      <c r="AS526" s="106"/>
      <c r="AT526" s="170"/>
      <c r="AU526" s="165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</row>
    <row r="527" spans="1:95" s="107" customFormat="1" ht="13.5" hidden="1" outlineLevel="1" x14ac:dyDescent="0.15">
      <c r="A527" s="108">
        <v>21008</v>
      </c>
      <c r="B527" s="109" t="s">
        <v>791</v>
      </c>
      <c r="C527" s="102">
        <v>500</v>
      </c>
      <c r="D527" s="103">
        <v>15</v>
      </c>
      <c r="E527" s="103">
        <v>15</v>
      </c>
      <c r="F527" s="103" t="s">
        <v>349</v>
      </c>
      <c r="G527" s="104" t="s">
        <v>654</v>
      </c>
      <c r="H527" s="104" t="s">
        <v>785</v>
      </c>
      <c r="I527" s="110">
        <f t="shared" si="25"/>
        <v>17940</v>
      </c>
      <c r="J527" s="3">
        <v>0</v>
      </c>
      <c r="K527" s="15"/>
      <c r="L527" s="15">
        <v>0.4</v>
      </c>
      <c r="M527" s="58"/>
      <c r="N527" s="58">
        <v>0.03</v>
      </c>
      <c r="O527" s="92">
        <f t="shared" si="498"/>
        <v>0</v>
      </c>
      <c r="P527" s="92" t="e">
        <f t="shared" si="479"/>
        <v>#REF!</v>
      </c>
      <c r="Q527" s="92" t="e">
        <f t="shared" si="480"/>
        <v>#REF!</v>
      </c>
      <c r="R527" s="92">
        <f t="shared" si="499"/>
        <v>0</v>
      </c>
      <c r="S527" s="92" t="e">
        <f t="shared" si="500"/>
        <v>#REF!</v>
      </c>
      <c r="T527" s="3" t="e">
        <f>#REF!</f>
        <v>#REF!</v>
      </c>
      <c r="U527" s="3" t="e">
        <f>(#REF!+#REF!)*D527</f>
        <v>#REF!</v>
      </c>
      <c r="V527" s="3">
        <f t="shared" si="501"/>
        <v>30</v>
      </c>
      <c r="W527" s="37" t="e">
        <f t="shared" si="502"/>
        <v>#REF!</v>
      </c>
      <c r="X527" s="60" t="e">
        <f>#REF!</f>
        <v>#REF!</v>
      </c>
      <c r="Y527" s="37" t="e">
        <f t="shared" si="503"/>
        <v>#REF!</v>
      </c>
      <c r="Z527" s="16" t="e">
        <f t="shared" si="504"/>
        <v>#REF!</v>
      </c>
      <c r="AA527" s="36" t="e">
        <f t="shared" si="505"/>
        <v>#REF!</v>
      </c>
      <c r="AB527" s="49"/>
      <c r="AC527" s="16" t="e">
        <f t="shared" si="506"/>
        <v>#REF!</v>
      </c>
      <c r="AD527" s="3" t="e">
        <f t="shared" si="507"/>
        <v>#REF!</v>
      </c>
      <c r="AE527" s="97" t="e">
        <f t="shared" si="507"/>
        <v>#REF!</v>
      </c>
      <c r="AF527" s="97" t="e">
        <f t="shared" si="508"/>
        <v>#REF!</v>
      </c>
      <c r="AG527" s="3" t="e">
        <f t="shared" si="509"/>
        <v>#REF!</v>
      </c>
      <c r="AH527" s="16" t="e">
        <f t="shared" si="510"/>
        <v>#REF!</v>
      </c>
      <c r="AI527" s="16">
        <f t="shared" si="511"/>
        <v>500</v>
      </c>
      <c r="AJ527" s="106"/>
      <c r="AK527" s="3">
        <f t="shared" si="512"/>
        <v>350</v>
      </c>
      <c r="AL527" s="19">
        <f t="shared" si="513"/>
        <v>350</v>
      </c>
      <c r="AM527" s="174"/>
      <c r="AN527" s="174"/>
      <c r="AO527" s="106"/>
      <c r="AP527" s="106"/>
      <c r="AQ527" s="170"/>
      <c r="AR527" s="165"/>
      <c r="AS527" s="106"/>
      <c r="AT527" s="170"/>
      <c r="AU527" s="165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</row>
    <row r="528" spans="1:95" s="107" customFormat="1" ht="13.5" hidden="1" outlineLevel="1" x14ac:dyDescent="0.15">
      <c r="A528" s="108">
        <v>21009</v>
      </c>
      <c r="B528" s="109" t="s">
        <v>792</v>
      </c>
      <c r="C528" s="102">
        <v>5500</v>
      </c>
      <c r="D528" s="103">
        <v>15</v>
      </c>
      <c r="E528" s="103">
        <v>15</v>
      </c>
      <c r="F528" s="103" t="s">
        <v>349</v>
      </c>
      <c r="G528" s="104" t="s">
        <v>654</v>
      </c>
      <c r="H528" s="104" t="s">
        <v>785</v>
      </c>
      <c r="I528" s="110">
        <f t="shared" si="25"/>
        <v>17940</v>
      </c>
      <c r="J528" s="3">
        <v>0</v>
      </c>
      <c r="K528" s="15"/>
      <c r="L528" s="15">
        <v>0.4</v>
      </c>
      <c r="M528" s="58"/>
      <c r="N528" s="58">
        <v>0.03</v>
      </c>
      <c r="O528" s="92">
        <f t="shared" si="498"/>
        <v>0</v>
      </c>
      <c r="P528" s="92" t="e">
        <f t="shared" si="479"/>
        <v>#REF!</v>
      </c>
      <c r="Q528" s="92" t="e">
        <f t="shared" si="480"/>
        <v>#REF!</v>
      </c>
      <c r="R528" s="92">
        <f t="shared" si="499"/>
        <v>0</v>
      </c>
      <c r="S528" s="92" t="e">
        <f t="shared" si="500"/>
        <v>#REF!</v>
      </c>
      <c r="T528" s="3" t="e">
        <f>#REF!</f>
        <v>#REF!</v>
      </c>
      <c r="U528" s="3" t="e">
        <f>(#REF!+#REF!)*D528</f>
        <v>#REF!</v>
      </c>
      <c r="V528" s="3">
        <f t="shared" si="501"/>
        <v>330</v>
      </c>
      <c r="W528" s="37" t="e">
        <f t="shared" si="502"/>
        <v>#REF!</v>
      </c>
      <c r="X528" s="60" t="e">
        <f>#REF!</f>
        <v>#REF!</v>
      </c>
      <c r="Y528" s="37" t="e">
        <f t="shared" si="503"/>
        <v>#REF!</v>
      </c>
      <c r="Z528" s="16" t="e">
        <f t="shared" si="504"/>
        <v>#REF!</v>
      </c>
      <c r="AA528" s="36" t="e">
        <f t="shared" si="505"/>
        <v>#REF!</v>
      </c>
      <c r="AB528" s="49"/>
      <c r="AC528" s="16" t="e">
        <f t="shared" si="506"/>
        <v>#REF!</v>
      </c>
      <c r="AD528" s="3" t="e">
        <f t="shared" si="507"/>
        <v>#REF!</v>
      </c>
      <c r="AE528" s="97" t="e">
        <f t="shared" si="507"/>
        <v>#REF!</v>
      </c>
      <c r="AF528" s="97" t="e">
        <f t="shared" si="508"/>
        <v>#REF!</v>
      </c>
      <c r="AG528" s="3" t="e">
        <f t="shared" si="509"/>
        <v>#REF!</v>
      </c>
      <c r="AH528" s="16" t="e">
        <f t="shared" si="510"/>
        <v>#REF!</v>
      </c>
      <c r="AI528" s="16">
        <f t="shared" si="511"/>
        <v>5500</v>
      </c>
      <c r="AJ528" s="106"/>
      <c r="AK528" s="3">
        <f t="shared" si="512"/>
        <v>3850</v>
      </c>
      <c r="AL528" s="19">
        <f t="shared" si="513"/>
        <v>3849.9999999999995</v>
      </c>
      <c r="AM528" s="174"/>
      <c r="AN528" s="174"/>
      <c r="AO528" s="106"/>
      <c r="AP528" s="106"/>
      <c r="AQ528" s="170"/>
      <c r="AR528" s="165"/>
      <c r="AS528" s="106"/>
      <c r="AT528" s="170"/>
      <c r="AU528" s="165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</row>
    <row r="529" spans="1:95" s="107" customFormat="1" ht="13.5" hidden="1" outlineLevel="1" x14ac:dyDescent="0.15">
      <c r="A529" s="108">
        <v>21010</v>
      </c>
      <c r="B529" s="109" t="s">
        <v>793</v>
      </c>
      <c r="C529" s="102">
        <v>9500</v>
      </c>
      <c r="D529" s="103">
        <v>30</v>
      </c>
      <c r="E529" s="103">
        <v>25</v>
      </c>
      <c r="F529" s="103" t="s">
        <v>349</v>
      </c>
      <c r="G529" s="104" t="s">
        <v>654</v>
      </c>
      <c r="H529" s="104" t="s">
        <v>785</v>
      </c>
      <c r="I529" s="110">
        <f t="shared" si="25"/>
        <v>17940</v>
      </c>
      <c r="J529" s="3">
        <v>0</v>
      </c>
      <c r="K529" s="15"/>
      <c r="L529" s="15">
        <v>0.4</v>
      </c>
      <c r="M529" s="58"/>
      <c r="N529" s="58">
        <v>0.03</v>
      </c>
      <c r="O529" s="92">
        <f t="shared" si="498"/>
        <v>0</v>
      </c>
      <c r="P529" s="92" t="e">
        <f t="shared" si="479"/>
        <v>#REF!</v>
      </c>
      <c r="Q529" s="92" t="e">
        <f t="shared" si="480"/>
        <v>#REF!</v>
      </c>
      <c r="R529" s="92">
        <f t="shared" si="499"/>
        <v>0</v>
      </c>
      <c r="S529" s="92" t="e">
        <f t="shared" si="500"/>
        <v>#REF!</v>
      </c>
      <c r="T529" s="3" t="e">
        <f>#REF!</f>
        <v>#REF!</v>
      </c>
      <c r="U529" s="3" t="e">
        <f>(#REF!+#REF!)*D529</f>
        <v>#REF!</v>
      </c>
      <c r="V529" s="3">
        <f t="shared" si="501"/>
        <v>570</v>
      </c>
      <c r="W529" s="37" t="e">
        <f t="shared" si="502"/>
        <v>#REF!</v>
      </c>
      <c r="X529" s="60" t="e">
        <f>#REF!</f>
        <v>#REF!</v>
      </c>
      <c r="Y529" s="37" t="e">
        <f t="shared" si="503"/>
        <v>#REF!</v>
      </c>
      <c r="Z529" s="16" t="e">
        <f t="shared" si="504"/>
        <v>#REF!</v>
      </c>
      <c r="AA529" s="36" t="e">
        <f t="shared" si="505"/>
        <v>#REF!</v>
      </c>
      <c r="AB529" s="49"/>
      <c r="AC529" s="16" t="e">
        <f t="shared" si="506"/>
        <v>#REF!</v>
      </c>
      <c r="AD529" s="3" t="e">
        <f t="shared" si="507"/>
        <v>#REF!</v>
      </c>
      <c r="AE529" s="97" t="e">
        <f t="shared" si="507"/>
        <v>#REF!</v>
      </c>
      <c r="AF529" s="97" t="e">
        <f t="shared" si="508"/>
        <v>#REF!</v>
      </c>
      <c r="AG529" s="3" t="e">
        <f t="shared" si="509"/>
        <v>#REF!</v>
      </c>
      <c r="AH529" s="16" t="e">
        <f t="shared" si="510"/>
        <v>#REF!</v>
      </c>
      <c r="AI529" s="16">
        <f t="shared" si="511"/>
        <v>9500</v>
      </c>
      <c r="AJ529" s="106"/>
      <c r="AK529" s="3">
        <f t="shared" si="512"/>
        <v>6650</v>
      </c>
      <c r="AL529" s="19">
        <f t="shared" si="513"/>
        <v>6650</v>
      </c>
      <c r="AM529" s="174"/>
      <c r="AN529" s="174"/>
      <c r="AO529" s="106"/>
      <c r="AP529" s="106"/>
      <c r="AQ529" s="170"/>
      <c r="AR529" s="165"/>
      <c r="AS529" s="106"/>
      <c r="AT529" s="170"/>
      <c r="AU529" s="165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</row>
    <row r="530" spans="1:95" s="107" customFormat="1" ht="13.5" hidden="1" outlineLevel="1" x14ac:dyDescent="0.15">
      <c r="A530" s="108">
        <v>21011</v>
      </c>
      <c r="B530" s="109" t="s">
        <v>794</v>
      </c>
      <c r="C530" s="102">
        <v>8500</v>
      </c>
      <c r="D530" s="103">
        <v>15</v>
      </c>
      <c r="E530" s="103">
        <v>10</v>
      </c>
      <c r="F530" s="103" t="s">
        <v>349</v>
      </c>
      <c r="G530" s="104" t="s">
        <v>654</v>
      </c>
      <c r="H530" s="104" t="s">
        <v>785</v>
      </c>
      <c r="I530" s="110">
        <f t="shared" si="25"/>
        <v>17940</v>
      </c>
      <c r="J530" s="3">
        <v>0</v>
      </c>
      <c r="K530" s="15"/>
      <c r="L530" s="15">
        <v>0.4</v>
      </c>
      <c r="M530" s="58"/>
      <c r="N530" s="58">
        <v>0.03</v>
      </c>
      <c r="O530" s="92">
        <f t="shared" si="498"/>
        <v>0</v>
      </c>
      <c r="P530" s="92" t="e">
        <f t="shared" si="479"/>
        <v>#REF!</v>
      </c>
      <c r="Q530" s="92" t="e">
        <f t="shared" si="480"/>
        <v>#REF!</v>
      </c>
      <c r="R530" s="92">
        <f t="shared" si="499"/>
        <v>0</v>
      </c>
      <c r="S530" s="92" t="e">
        <f t="shared" si="500"/>
        <v>#REF!</v>
      </c>
      <c r="T530" s="3" t="e">
        <f>#REF!</f>
        <v>#REF!</v>
      </c>
      <c r="U530" s="3" t="e">
        <f>(#REF!+#REF!)*D530</f>
        <v>#REF!</v>
      </c>
      <c r="V530" s="3">
        <f t="shared" si="501"/>
        <v>510</v>
      </c>
      <c r="W530" s="37" t="e">
        <f t="shared" si="502"/>
        <v>#REF!</v>
      </c>
      <c r="X530" s="60" t="e">
        <f>#REF!</f>
        <v>#REF!</v>
      </c>
      <c r="Y530" s="37" t="e">
        <f t="shared" si="503"/>
        <v>#REF!</v>
      </c>
      <c r="Z530" s="16" t="e">
        <f t="shared" si="504"/>
        <v>#REF!</v>
      </c>
      <c r="AA530" s="36" t="e">
        <f t="shared" si="505"/>
        <v>#REF!</v>
      </c>
      <c r="AB530" s="49"/>
      <c r="AC530" s="16" t="e">
        <f t="shared" si="506"/>
        <v>#REF!</v>
      </c>
      <c r="AD530" s="3" t="e">
        <f t="shared" si="507"/>
        <v>#REF!</v>
      </c>
      <c r="AE530" s="97" t="e">
        <f t="shared" si="507"/>
        <v>#REF!</v>
      </c>
      <c r="AF530" s="97" t="e">
        <f t="shared" si="508"/>
        <v>#REF!</v>
      </c>
      <c r="AG530" s="3" t="e">
        <f t="shared" si="509"/>
        <v>#REF!</v>
      </c>
      <c r="AH530" s="16" t="e">
        <f t="shared" si="510"/>
        <v>#REF!</v>
      </c>
      <c r="AI530" s="16">
        <f t="shared" si="511"/>
        <v>8500</v>
      </c>
      <c r="AJ530" s="106"/>
      <c r="AK530" s="3">
        <f t="shared" si="512"/>
        <v>5950</v>
      </c>
      <c r="AL530" s="19">
        <f t="shared" si="513"/>
        <v>5950</v>
      </c>
      <c r="AM530" s="174"/>
      <c r="AN530" s="174"/>
      <c r="AO530" s="106"/>
      <c r="AP530" s="106"/>
      <c r="AQ530" s="170"/>
      <c r="AR530" s="165"/>
      <c r="AS530" s="106"/>
      <c r="AT530" s="170"/>
      <c r="AU530" s="165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</row>
    <row r="531" spans="1:95" s="107" customFormat="1" ht="13.5" hidden="1" outlineLevel="1" x14ac:dyDescent="0.15">
      <c r="A531" s="108">
        <v>21012</v>
      </c>
      <c r="B531" s="109" t="s">
        <v>795</v>
      </c>
      <c r="C531" s="102">
        <v>16500</v>
      </c>
      <c r="D531" s="103">
        <v>30</v>
      </c>
      <c r="E531" s="103">
        <v>20</v>
      </c>
      <c r="F531" s="103" t="s">
        <v>349</v>
      </c>
      <c r="G531" s="104" t="s">
        <v>654</v>
      </c>
      <c r="H531" s="104" t="s">
        <v>785</v>
      </c>
      <c r="I531" s="110">
        <f t="shared" si="25"/>
        <v>17940</v>
      </c>
      <c r="J531" s="3">
        <v>0</v>
      </c>
      <c r="K531" s="15"/>
      <c r="L531" s="15">
        <v>0.4</v>
      </c>
      <c r="M531" s="58"/>
      <c r="N531" s="58">
        <v>0.03</v>
      </c>
      <c r="O531" s="92">
        <f t="shared" si="498"/>
        <v>0</v>
      </c>
      <c r="P531" s="92" t="e">
        <f t="shared" si="479"/>
        <v>#REF!</v>
      </c>
      <c r="Q531" s="92" t="e">
        <f t="shared" si="480"/>
        <v>#REF!</v>
      </c>
      <c r="R531" s="92">
        <f t="shared" si="499"/>
        <v>0</v>
      </c>
      <c r="S531" s="92" t="e">
        <f t="shared" si="500"/>
        <v>#REF!</v>
      </c>
      <c r="T531" s="3" t="e">
        <f>#REF!</f>
        <v>#REF!</v>
      </c>
      <c r="U531" s="3" t="e">
        <f>(#REF!+#REF!)*D531</f>
        <v>#REF!</v>
      </c>
      <c r="V531" s="3">
        <f t="shared" si="501"/>
        <v>990</v>
      </c>
      <c r="W531" s="37" t="e">
        <f t="shared" si="502"/>
        <v>#REF!</v>
      </c>
      <c r="X531" s="60" t="e">
        <f>#REF!</f>
        <v>#REF!</v>
      </c>
      <c r="Y531" s="37" t="e">
        <f t="shared" si="503"/>
        <v>#REF!</v>
      </c>
      <c r="Z531" s="16" t="e">
        <f t="shared" si="504"/>
        <v>#REF!</v>
      </c>
      <c r="AA531" s="36" t="e">
        <f t="shared" si="505"/>
        <v>#REF!</v>
      </c>
      <c r="AB531" s="49"/>
      <c r="AC531" s="16" t="e">
        <f t="shared" si="506"/>
        <v>#REF!</v>
      </c>
      <c r="AD531" s="3" t="e">
        <f t="shared" si="507"/>
        <v>#REF!</v>
      </c>
      <c r="AE531" s="97" t="e">
        <f t="shared" si="507"/>
        <v>#REF!</v>
      </c>
      <c r="AF531" s="97" t="e">
        <f t="shared" si="508"/>
        <v>#REF!</v>
      </c>
      <c r="AG531" s="3" t="e">
        <f t="shared" si="509"/>
        <v>#REF!</v>
      </c>
      <c r="AH531" s="16" t="e">
        <f t="shared" si="510"/>
        <v>#REF!</v>
      </c>
      <c r="AI531" s="16">
        <f t="shared" si="511"/>
        <v>16500</v>
      </c>
      <c r="AJ531" s="106"/>
      <c r="AK531" s="3">
        <f t="shared" si="512"/>
        <v>11550</v>
      </c>
      <c r="AL531" s="19">
        <f t="shared" si="513"/>
        <v>11550</v>
      </c>
      <c r="AM531" s="174"/>
      <c r="AN531" s="174"/>
      <c r="AO531" s="106"/>
      <c r="AP531" s="106"/>
      <c r="AQ531" s="170"/>
      <c r="AR531" s="165"/>
      <c r="AS531" s="106"/>
      <c r="AT531" s="170"/>
      <c r="AU531" s="165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</row>
    <row r="532" spans="1:95" s="107" customFormat="1" ht="13.5" hidden="1" outlineLevel="1" x14ac:dyDescent="0.15">
      <c r="A532" s="108">
        <v>21013</v>
      </c>
      <c r="B532" s="109" t="s">
        <v>796</v>
      </c>
      <c r="C532" s="102">
        <v>9500</v>
      </c>
      <c r="D532" s="103">
        <v>15</v>
      </c>
      <c r="E532" s="103">
        <v>15</v>
      </c>
      <c r="F532" s="103" t="s">
        <v>348</v>
      </c>
      <c r="G532" s="104" t="s">
        <v>654</v>
      </c>
      <c r="H532" s="104" t="s">
        <v>785</v>
      </c>
      <c r="I532" s="110">
        <f t="shared" si="25"/>
        <v>17940</v>
      </c>
      <c r="J532" s="3">
        <v>0</v>
      </c>
      <c r="K532" s="15"/>
      <c r="L532" s="15">
        <v>0.4</v>
      </c>
      <c r="M532" s="58"/>
      <c r="N532" s="58">
        <v>0.03</v>
      </c>
      <c r="O532" s="92">
        <f t="shared" si="498"/>
        <v>0</v>
      </c>
      <c r="P532" s="92" t="e">
        <f t="shared" si="479"/>
        <v>#REF!</v>
      </c>
      <c r="Q532" s="92" t="e">
        <f t="shared" si="480"/>
        <v>#REF!</v>
      </c>
      <c r="R532" s="92">
        <f t="shared" si="499"/>
        <v>0</v>
      </c>
      <c r="S532" s="92" t="e">
        <f t="shared" si="500"/>
        <v>#REF!</v>
      </c>
      <c r="T532" s="3" t="e">
        <f>#REF!</f>
        <v>#REF!</v>
      </c>
      <c r="U532" s="3" t="e">
        <f>(#REF!+#REF!)*D532</f>
        <v>#REF!</v>
      </c>
      <c r="V532" s="3">
        <f t="shared" si="501"/>
        <v>570</v>
      </c>
      <c r="W532" s="37" t="e">
        <f t="shared" si="502"/>
        <v>#REF!</v>
      </c>
      <c r="X532" s="60" t="e">
        <f>#REF!</f>
        <v>#REF!</v>
      </c>
      <c r="Y532" s="37" t="e">
        <f t="shared" si="503"/>
        <v>#REF!</v>
      </c>
      <c r="Z532" s="16" t="e">
        <f t="shared" si="504"/>
        <v>#REF!</v>
      </c>
      <c r="AA532" s="36" t="e">
        <f t="shared" si="505"/>
        <v>#REF!</v>
      </c>
      <c r="AB532" s="49"/>
      <c r="AC532" s="16" t="e">
        <f t="shared" si="506"/>
        <v>#REF!</v>
      </c>
      <c r="AD532" s="3" t="e">
        <f t="shared" si="507"/>
        <v>#REF!</v>
      </c>
      <c r="AE532" s="97" t="e">
        <f t="shared" si="507"/>
        <v>#REF!</v>
      </c>
      <c r="AF532" s="97" t="e">
        <f t="shared" si="508"/>
        <v>#REF!</v>
      </c>
      <c r="AG532" s="3" t="e">
        <f t="shared" si="509"/>
        <v>#REF!</v>
      </c>
      <c r="AH532" s="16" t="e">
        <f t="shared" si="510"/>
        <v>#REF!</v>
      </c>
      <c r="AI532" s="16">
        <f t="shared" si="511"/>
        <v>9500</v>
      </c>
      <c r="AJ532" s="106"/>
      <c r="AK532" s="3">
        <f t="shared" si="512"/>
        <v>6650</v>
      </c>
      <c r="AL532" s="19">
        <f t="shared" si="513"/>
        <v>6650</v>
      </c>
      <c r="AM532" s="174"/>
      <c r="AN532" s="174"/>
      <c r="AO532" s="106"/>
      <c r="AP532" s="106"/>
      <c r="AQ532" s="170"/>
      <c r="AR532" s="165"/>
      <c r="AS532" s="106"/>
      <c r="AT532" s="170"/>
      <c r="AU532" s="165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</row>
    <row r="533" spans="1:95" s="107" customFormat="1" ht="13.5" hidden="1" outlineLevel="1" x14ac:dyDescent="0.15">
      <c r="A533" s="108">
        <v>21014</v>
      </c>
      <c r="B533" s="109" t="s">
        <v>797</v>
      </c>
      <c r="C533" s="102">
        <v>25500</v>
      </c>
      <c r="D533" s="103">
        <v>15</v>
      </c>
      <c r="E533" s="103">
        <v>15</v>
      </c>
      <c r="F533" s="103" t="s">
        <v>348</v>
      </c>
      <c r="G533" s="104" t="s">
        <v>654</v>
      </c>
      <c r="H533" s="104" t="s">
        <v>785</v>
      </c>
      <c r="I533" s="110">
        <f t="shared" si="25"/>
        <v>17940</v>
      </c>
      <c r="J533" s="3">
        <v>0</v>
      </c>
      <c r="K533" s="15"/>
      <c r="L533" s="15">
        <v>0.4</v>
      </c>
      <c r="M533" s="58"/>
      <c r="N533" s="58">
        <v>0.03</v>
      </c>
      <c r="O533" s="92">
        <f t="shared" si="498"/>
        <v>0</v>
      </c>
      <c r="P533" s="92" t="e">
        <f t="shared" si="479"/>
        <v>#REF!</v>
      </c>
      <c r="Q533" s="92" t="e">
        <f t="shared" si="480"/>
        <v>#REF!</v>
      </c>
      <c r="R533" s="92">
        <f t="shared" si="499"/>
        <v>0</v>
      </c>
      <c r="S533" s="92" t="e">
        <f t="shared" si="500"/>
        <v>#REF!</v>
      </c>
      <c r="T533" s="3" t="e">
        <f>#REF!</f>
        <v>#REF!</v>
      </c>
      <c r="U533" s="3" t="e">
        <f>(#REF!+#REF!)*D533</f>
        <v>#REF!</v>
      </c>
      <c r="V533" s="3">
        <f t="shared" si="501"/>
        <v>1530</v>
      </c>
      <c r="W533" s="37" t="e">
        <f t="shared" si="502"/>
        <v>#REF!</v>
      </c>
      <c r="X533" s="60" t="e">
        <f>#REF!</f>
        <v>#REF!</v>
      </c>
      <c r="Y533" s="37" t="e">
        <f t="shared" si="503"/>
        <v>#REF!</v>
      </c>
      <c r="Z533" s="16" t="e">
        <f t="shared" si="504"/>
        <v>#REF!</v>
      </c>
      <c r="AA533" s="36" t="e">
        <f t="shared" si="505"/>
        <v>#REF!</v>
      </c>
      <c r="AB533" s="49"/>
      <c r="AC533" s="16" t="e">
        <f t="shared" si="506"/>
        <v>#REF!</v>
      </c>
      <c r="AD533" s="3" t="e">
        <f t="shared" si="507"/>
        <v>#REF!</v>
      </c>
      <c r="AE533" s="97" t="e">
        <f t="shared" si="507"/>
        <v>#REF!</v>
      </c>
      <c r="AF533" s="97" t="e">
        <f t="shared" si="508"/>
        <v>#REF!</v>
      </c>
      <c r="AG533" s="3" t="e">
        <f t="shared" si="509"/>
        <v>#REF!</v>
      </c>
      <c r="AH533" s="16" t="e">
        <f t="shared" si="510"/>
        <v>#REF!</v>
      </c>
      <c r="AI533" s="16">
        <f t="shared" si="511"/>
        <v>25500</v>
      </c>
      <c r="AJ533" s="106"/>
      <c r="AK533" s="3">
        <f t="shared" si="512"/>
        <v>17850</v>
      </c>
      <c r="AL533" s="19">
        <f t="shared" si="513"/>
        <v>17850</v>
      </c>
      <c r="AM533" s="174"/>
      <c r="AN533" s="174"/>
      <c r="AO533" s="106"/>
      <c r="AP533" s="106"/>
      <c r="AQ533" s="170"/>
      <c r="AR533" s="165"/>
      <c r="AS533" s="106"/>
      <c r="AT533" s="170"/>
      <c r="AU533" s="165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</row>
    <row r="534" spans="1:95" s="107" customFormat="1" ht="25.5" hidden="1" outlineLevel="1" x14ac:dyDescent="0.15">
      <c r="A534" s="108">
        <v>21015</v>
      </c>
      <c r="B534" s="109" t="s">
        <v>798</v>
      </c>
      <c r="C534" s="102">
        <v>23500</v>
      </c>
      <c r="D534" s="103">
        <v>20</v>
      </c>
      <c r="E534" s="103">
        <v>15</v>
      </c>
      <c r="F534" s="103" t="s">
        <v>807</v>
      </c>
      <c r="G534" s="104" t="s">
        <v>654</v>
      </c>
      <c r="H534" s="104" t="s">
        <v>785</v>
      </c>
      <c r="I534" s="110">
        <f t="shared" si="25"/>
        <v>17940</v>
      </c>
      <c r="J534" s="3">
        <v>0</v>
      </c>
      <c r="K534" s="15"/>
      <c r="L534" s="15">
        <v>0.4</v>
      </c>
      <c r="M534" s="58"/>
      <c r="N534" s="58">
        <v>0.03</v>
      </c>
      <c r="O534" s="92">
        <f t="shared" si="498"/>
        <v>0</v>
      </c>
      <c r="P534" s="92" t="e">
        <f t="shared" si="479"/>
        <v>#REF!</v>
      </c>
      <c r="Q534" s="92" t="e">
        <f t="shared" si="480"/>
        <v>#REF!</v>
      </c>
      <c r="R534" s="92">
        <f t="shared" si="499"/>
        <v>0</v>
      </c>
      <c r="S534" s="92" t="e">
        <f t="shared" si="500"/>
        <v>#REF!</v>
      </c>
      <c r="T534" s="3" t="e">
        <f>#REF!</f>
        <v>#REF!</v>
      </c>
      <c r="U534" s="3" t="e">
        <f>(#REF!+#REF!)*D534</f>
        <v>#REF!</v>
      </c>
      <c r="V534" s="3">
        <f t="shared" si="501"/>
        <v>1410</v>
      </c>
      <c r="W534" s="37" t="e">
        <f t="shared" si="502"/>
        <v>#REF!</v>
      </c>
      <c r="X534" s="60" t="e">
        <f>#REF!</f>
        <v>#REF!</v>
      </c>
      <c r="Y534" s="37" t="e">
        <f t="shared" si="503"/>
        <v>#REF!</v>
      </c>
      <c r="Z534" s="16" t="e">
        <f t="shared" si="504"/>
        <v>#REF!</v>
      </c>
      <c r="AA534" s="36" t="e">
        <f t="shared" si="505"/>
        <v>#REF!</v>
      </c>
      <c r="AB534" s="49"/>
      <c r="AC534" s="16" t="e">
        <f t="shared" si="506"/>
        <v>#REF!</v>
      </c>
      <c r="AD534" s="3" t="e">
        <f t="shared" si="507"/>
        <v>#REF!</v>
      </c>
      <c r="AE534" s="97" t="e">
        <f t="shared" si="507"/>
        <v>#REF!</v>
      </c>
      <c r="AF534" s="97" t="e">
        <f t="shared" si="508"/>
        <v>#REF!</v>
      </c>
      <c r="AG534" s="3" t="e">
        <f t="shared" si="509"/>
        <v>#REF!</v>
      </c>
      <c r="AH534" s="16" t="e">
        <f t="shared" si="510"/>
        <v>#REF!</v>
      </c>
      <c r="AI534" s="16">
        <f t="shared" si="511"/>
        <v>23500</v>
      </c>
      <c r="AJ534" s="106"/>
      <c r="AK534" s="3">
        <f t="shared" si="512"/>
        <v>16450</v>
      </c>
      <c r="AL534" s="19">
        <f t="shared" si="513"/>
        <v>16450</v>
      </c>
      <c r="AM534" s="174"/>
      <c r="AN534" s="174"/>
      <c r="AO534" s="106"/>
      <c r="AP534" s="106"/>
      <c r="AQ534" s="170"/>
      <c r="AR534" s="165"/>
      <c r="AS534" s="106"/>
      <c r="AT534" s="170"/>
      <c r="AU534" s="165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</row>
    <row r="535" spans="1:95" s="107" customFormat="1" ht="13.5" hidden="1" outlineLevel="1" x14ac:dyDescent="0.15">
      <c r="A535" s="108">
        <v>21016</v>
      </c>
      <c r="B535" s="109" t="s">
        <v>799</v>
      </c>
      <c r="C535" s="102">
        <v>30500</v>
      </c>
      <c r="D535" s="103">
        <v>30</v>
      </c>
      <c r="E535" s="103">
        <v>30</v>
      </c>
      <c r="F535" s="103" t="s">
        <v>807</v>
      </c>
      <c r="G535" s="104" t="s">
        <v>654</v>
      </c>
      <c r="H535" s="104" t="s">
        <v>785</v>
      </c>
      <c r="I535" s="110">
        <f t="shared" si="25"/>
        <v>17940</v>
      </c>
      <c r="J535" s="3">
        <v>0</v>
      </c>
      <c r="K535" s="15"/>
      <c r="L535" s="15">
        <v>0.4</v>
      </c>
      <c r="M535" s="58"/>
      <c r="N535" s="58">
        <v>0.03</v>
      </c>
      <c r="O535" s="92">
        <f t="shared" si="498"/>
        <v>0</v>
      </c>
      <c r="P535" s="92" t="e">
        <f t="shared" si="479"/>
        <v>#REF!</v>
      </c>
      <c r="Q535" s="92" t="e">
        <f t="shared" si="480"/>
        <v>#REF!</v>
      </c>
      <c r="R535" s="92">
        <f t="shared" si="499"/>
        <v>0</v>
      </c>
      <c r="S535" s="92" t="e">
        <f t="shared" si="500"/>
        <v>#REF!</v>
      </c>
      <c r="T535" s="3" t="e">
        <f>#REF!</f>
        <v>#REF!</v>
      </c>
      <c r="U535" s="3" t="e">
        <f>(#REF!+#REF!)*D535</f>
        <v>#REF!</v>
      </c>
      <c r="V535" s="3">
        <f t="shared" si="501"/>
        <v>1830</v>
      </c>
      <c r="W535" s="37" t="e">
        <f t="shared" si="502"/>
        <v>#REF!</v>
      </c>
      <c r="X535" s="60" t="e">
        <f>#REF!</f>
        <v>#REF!</v>
      </c>
      <c r="Y535" s="37" t="e">
        <f t="shared" si="503"/>
        <v>#REF!</v>
      </c>
      <c r="Z535" s="16" t="e">
        <f t="shared" si="504"/>
        <v>#REF!</v>
      </c>
      <c r="AA535" s="36" t="e">
        <f t="shared" si="505"/>
        <v>#REF!</v>
      </c>
      <c r="AB535" s="49"/>
      <c r="AC535" s="16" t="e">
        <f t="shared" si="506"/>
        <v>#REF!</v>
      </c>
      <c r="AD535" s="3" t="e">
        <f t="shared" si="507"/>
        <v>#REF!</v>
      </c>
      <c r="AE535" s="97" t="e">
        <f t="shared" si="507"/>
        <v>#REF!</v>
      </c>
      <c r="AF535" s="97" t="e">
        <f t="shared" si="508"/>
        <v>#REF!</v>
      </c>
      <c r="AG535" s="3" t="e">
        <f t="shared" si="509"/>
        <v>#REF!</v>
      </c>
      <c r="AH535" s="16" t="e">
        <f t="shared" si="510"/>
        <v>#REF!</v>
      </c>
      <c r="AI535" s="16">
        <f t="shared" si="511"/>
        <v>30500</v>
      </c>
      <c r="AJ535" s="106"/>
      <c r="AK535" s="3">
        <f t="shared" si="512"/>
        <v>21350</v>
      </c>
      <c r="AL535" s="19">
        <f t="shared" si="513"/>
        <v>21350</v>
      </c>
      <c r="AM535" s="174"/>
      <c r="AN535" s="174"/>
      <c r="AO535" s="106"/>
      <c r="AP535" s="106"/>
      <c r="AQ535" s="170"/>
      <c r="AR535" s="165"/>
      <c r="AS535" s="106"/>
      <c r="AT535" s="170"/>
      <c r="AU535" s="165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</row>
    <row r="536" spans="1:95" s="107" customFormat="1" ht="13.5" hidden="1" outlineLevel="1" x14ac:dyDescent="0.15">
      <c r="A536" s="108">
        <v>21017</v>
      </c>
      <c r="B536" s="109" t="s">
        <v>800</v>
      </c>
      <c r="C536" s="102">
        <v>9500</v>
      </c>
      <c r="D536" s="103">
        <v>30</v>
      </c>
      <c r="E536" s="103">
        <v>30</v>
      </c>
      <c r="F536" s="103" t="s">
        <v>349</v>
      </c>
      <c r="G536" s="104" t="s">
        <v>654</v>
      </c>
      <c r="H536" s="104" t="s">
        <v>785</v>
      </c>
      <c r="I536" s="110">
        <f t="shared" si="25"/>
        <v>17940</v>
      </c>
      <c r="J536" s="3">
        <v>0</v>
      </c>
      <c r="K536" s="15"/>
      <c r="L536" s="15">
        <v>0.4</v>
      </c>
      <c r="M536" s="58"/>
      <c r="N536" s="58">
        <v>0.03</v>
      </c>
      <c r="O536" s="92">
        <f t="shared" si="498"/>
        <v>0</v>
      </c>
      <c r="P536" s="92" t="e">
        <f t="shared" si="479"/>
        <v>#REF!</v>
      </c>
      <c r="Q536" s="92" t="e">
        <f t="shared" si="480"/>
        <v>#REF!</v>
      </c>
      <c r="R536" s="92">
        <f t="shared" si="499"/>
        <v>0</v>
      </c>
      <c r="S536" s="92" t="e">
        <f t="shared" si="500"/>
        <v>#REF!</v>
      </c>
      <c r="T536" s="3" t="e">
        <f>#REF!</f>
        <v>#REF!</v>
      </c>
      <c r="U536" s="3" t="e">
        <f>(#REF!+#REF!)*D536</f>
        <v>#REF!</v>
      </c>
      <c r="V536" s="3">
        <f t="shared" si="501"/>
        <v>570</v>
      </c>
      <c r="W536" s="37" t="e">
        <f t="shared" si="502"/>
        <v>#REF!</v>
      </c>
      <c r="X536" s="60" t="e">
        <f>#REF!</f>
        <v>#REF!</v>
      </c>
      <c r="Y536" s="37" t="e">
        <f t="shared" si="503"/>
        <v>#REF!</v>
      </c>
      <c r="Z536" s="16" t="e">
        <f t="shared" si="504"/>
        <v>#REF!</v>
      </c>
      <c r="AA536" s="36" t="e">
        <f t="shared" si="505"/>
        <v>#REF!</v>
      </c>
      <c r="AB536" s="49"/>
      <c r="AC536" s="16" t="e">
        <f t="shared" si="506"/>
        <v>#REF!</v>
      </c>
      <c r="AD536" s="3" t="e">
        <f t="shared" si="507"/>
        <v>#REF!</v>
      </c>
      <c r="AE536" s="97" t="e">
        <f t="shared" si="507"/>
        <v>#REF!</v>
      </c>
      <c r="AF536" s="97" t="e">
        <f t="shared" si="508"/>
        <v>#REF!</v>
      </c>
      <c r="AG536" s="3" t="e">
        <f t="shared" si="509"/>
        <v>#REF!</v>
      </c>
      <c r="AH536" s="16" t="e">
        <f t="shared" si="510"/>
        <v>#REF!</v>
      </c>
      <c r="AI536" s="16">
        <f t="shared" si="511"/>
        <v>9500</v>
      </c>
      <c r="AJ536" s="106"/>
      <c r="AK536" s="3">
        <f t="shared" si="512"/>
        <v>6650</v>
      </c>
      <c r="AL536" s="19">
        <f t="shared" si="513"/>
        <v>6650</v>
      </c>
      <c r="AM536" s="174"/>
      <c r="AN536" s="174"/>
      <c r="AO536" s="106"/>
      <c r="AP536" s="106"/>
      <c r="AQ536" s="170"/>
      <c r="AR536" s="165"/>
      <c r="AS536" s="106"/>
      <c r="AT536" s="170"/>
      <c r="AU536" s="165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</row>
    <row r="537" spans="1:95" s="107" customFormat="1" ht="13.5" hidden="1" outlineLevel="1" x14ac:dyDescent="0.15">
      <c r="A537" s="108">
        <v>21018</v>
      </c>
      <c r="B537" s="109" t="s">
        <v>801</v>
      </c>
      <c r="C537" s="102">
        <v>1200</v>
      </c>
      <c r="D537" s="103">
        <v>15</v>
      </c>
      <c r="E537" s="103">
        <v>15</v>
      </c>
      <c r="F537" s="103" t="s">
        <v>349</v>
      </c>
      <c r="G537" s="104" t="s">
        <v>654</v>
      </c>
      <c r="H537" s="104" t="s">
        <v>785</v>
      </c>
      <c r="I537" s="110">
        <f t="shared" si="25"/>
        <v>17940</v>
      </c>
      <c r="J537" s="3">
        <v>0</v>
      </c>
      <c r="K537" s="15"/>
      <c r="L537" s="15">
        <v>0.4</v>
      </c>
      <c r="M537" s="58"/>
      <c r="N537" s="58">
        <v>0.03</v>
      </c>
      <c r="O537" s="92">
        <f t="shared" si="498"/>
        <v>0</v>
      </c>
      <c r="P537" s="92" t="e">
        <f t="shared" si="479"/>
        <v>#REF!</v>
      </c>
      <c r="Q537" s="92" t="e">
        <f t="shared" si="480"/>
        <v>#REF!</v>
      </c>
      <c r="R537" s="92">
        <f t="shared" si="499"/>
        <v>0</v>
      </c>
      <c r="S537" s="92" t="e">
        <f t="shared" si="500"/>
        <v>#REF!</v>
      </c>
      <c r="T537" s="3" t="e">
        <f>#REF!</f>
        <v>#REF!</v>
      </c>
      <c r="U537" s="3" t="e">
        <f>(#REF!+#REF!)*D537</f>
        <v>#REF!</v>
      </c>
      <c r="V537" s="3">
        <f t="shared" si="501"/>
        <v>72</v>
      </c>
      <c r="W537" s="37" t="e">
        <f t="shared" si="502"/>
        <v>#REF!</v>
      </c>
      <c r="X537" s="60" t="e">
        <f>#REF!</f>
        <v>#REF!</v>
      </c>
      <c r="Y537" s="37" t="e">
        <f t="shared" si="503"/>
        <v>#REF!</v>
      </c>
      <c r="Z537" s="16" t="e">
        <f t="shared" si="504"/>
        <v>#REF!</v>
      </c>
      <c r="AA537" s="36" t="e">
        <f t="shared" si="505"/>
        <v>#REF!</v>
      </c>
      <c r="AB537" s="49"/>
      <c r="AC537" s="16" t="e">
        <f t="shared" si="506"/>
        <v>#REF!</v>
      </c>
      <c r="AD537" s="3" t="e">
        <f t="shared" si="507"/>
        <v>#REF!</v>
      </c>
      <c r="AE537" s="97" t="e">
        <f t="shared" si="507"/>
        <v>#REF!</v>
      </c>
      <c r="AF537" s="97" t="e">
        <f t="shared" si="508"/>
        <v>#REF!</v>
      </c>
      <c r="AG537" s="3" t="e">
        <f t="shared" si="509"/>
        <v>#REF!</v>
      </c>
      <c r="AH537" s="16" t="e">
        <f t="shared" si="510"/>
        <v>#REF!</v>
      </c>
      <c r="AI537" s="16">
        <f t="shared" si="511"/>
        <v>1200</v>
      </c>
      <c r="AJ537" s="106"/>
      <c r="AK537" s="3">
        <f t="shared" si="512"/>
        <v>840</v>
      </c>
      <c r="AL537" s="19">
        <f t="shared" si="513"/>
        <v>840</v>
      </c>
      <c r="AM537" s="174"/>
      <c r="AN537" s="174"/>
      <c r="AO537" s="106"/>
      <c r="AP537" s="106"/>
      <c r="AQ537" s="170"/>
      <c r="AR537" s="165"/>
      <c r="AS537" s="106"/>
      <c r="AT537" s="170"/>
      <c r="AU537" s="165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</row>
    <row r="538" spans="1:95" s="107" customFormat="1" ht="13.5" hidden="1" outlineLevel="1" x14ac:dyDescent="0.15">
      <c r="A538" s="108">
        <v>21019</v>
      </c>
      <c r="B538" s="109" t="s">
        <v>802</v>
      </c>
      <c r="C538" s="102">
        <v>17500</v>
      </c>
      <c r="D538" s="103">
        <v>30</v>
      </c>
      <c r="E538" s="103">
        <v>30</v>
      </c>
      <c r="F538" s="103" t="s">
        <v>806</v>
      </c>
      <c r="G538" s="104" t="s">
        <v>654</v>
      </c>
      <c r="H538" s="104" t="s">
        <v>785</v>
      </c>
      <c r="I538" s="110">
        <f t="shared" si="25"/>
        <v>17940</v>
      </c>
      <c r="J538" s="3">
        <v>0</v>
      </c>
      <c r="K538" s="15"/>
      <c r="L538" s="15">
        <v>0.4</v>
      </c>
      <c r="M538" s="58"/>
      <c r="N538" s="58">
        <v>0.03</v>
      </c>
      <c r="O538" s="92">
        <f t="shared" si="498"/>
        <v>0</v>
      </c>
      <c r="P538" s="92" t="e">
        <f t="shared" si="479"/>
        <v>#REF!</v>
      </c>
      <c r="Q538" s="92" t="e">
        <f t="shared" si="480"/>
        <v>#REF!</v>
      </c>
      <c r="R538" s="92">
        <f t="shared" si="499"/>
        <v>0</v>
      </c>
      <c r="S538" s="92" t="e">
        <f t="shared" si="500"/>
        <v>#REF!</v>
      </c>
      <c r="T538" s="3" t="e">
        <f>#REF!</f>
        <v>#REF!</v>
      </c>
      <c r="U538" s="3" t="e">
        <f>(#REF!+#REF!)*D538</f>
        <v>#REF!</v>
      </c>
      <c r="V538" s="3">
        <f t="shared" si="501"/>
        <v>1050</v>
      </c>
      <c r="W538" s="37" t="e">
        <f t="shared" si="502"/>
        <v>#REF!</v>
      </c>
      <c r="X538" s="60" t="e">
        <f>#REF!</f>
        <v>#REF!</v>
      </c>
      <c r="Y538" s="37" t="e">
        <f t="shared" si="503"/>
        <v>#REF!</v>
      </c>
      <c r="Z538" s="16" t="e">
        <f t="shared" si="504"/>
        <v>#REF!</v>
      </c>
      <c r="AA538" s="36" t="e">
        <f t="shared" si="505"/>
        <v>#REF!</v>
      </c>
      <c r="AB538" s="49"/>
      <c r="AC538" s="16" t="e">
        <f t="shared" si="506"/>
        <v>#REF!</v>
      </c>
      <c r="AD538" s="3" t="e">
        <f t="shared" si="507"/>
        <v>#REF!</v>
      </c>
      <c r="AE538" s="97" t="e">
        <f t="shared" si="507"/>
        <v>#REF!</v>
      </c>
      <c r="AF538" s="97" t="e">
        <f t="shared" si="508"/>
        <v>#REF!</v>
      </c>
      <c r="AG538" s="3" t="e">
        <f t="shared" si="509"/>
        <v>#REF!</v>
      </c>
      <c r="AH538" s="16" t="e">
        <f t="shared" si="510"/>
        <v>#REF!</v>
      </c>
      <c r="AI538" s="16">
        <f t="shared" si="511"/>
        <v>17500</v>
      </c>
      <c r="AJ538" s="106"/>
      <c r="AK538" s="3">
        <f t="shared" si="512"/>
        <v>12250</v>
      </c>
      <c r="AL538" s="19">
        <f t="shared" si="513"/>
        <v>12250</v>
      </c>
      <c r="AM538" s="174"/>
      <c r="AN538" s="174"/>
      <c r="AO538" s="106"/>
      <c r="AP538" s="106"/>
      <c r="AQ538" s="170"/>
      <c r="AR538" s="165"/>
      <c r="AS538" s="106"/>
      <c r="AT538" s="170"/>
      <c r="AU538" s="165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</row>
    <row r="539" spans="1:95" s="107" customFormat="1" ht="13.5" hidden="1" outlineLevel="1" x14ac:dyDescent="0.15">
      <c r="A539" s="108">
        <v>21020</v>
      </c>
      <c r="B539" s="109" t="s">
        <v>803</v>
      </c>
      <c r="C539" s="102">
        <v>12500</v>
      </c>
      <c r="D539" s="103">
        <v>30</v>
      </c>
      <c r="E539" s="103">
        <v>30</v>
      </c>
      <c r="F539" s="103" t="s">
        <v>349</v>
      </c>
      <c r="G539" s="104" t="s">
        <v>654</v>
      </c>
      <c r="H539" s="104" t="s">
        <v>785</v>
      </c>
      <c r="I539" s="110">
        <f t="shared" si="25"/>
        <v>17940</v>
      </c>
      <c r="J539" s="3">
        <v>0</v>
      </c>
      <c r="K539" s="15"/>
      <c r="L539" s="15">
        <v>0.4</v>
      </c>
      <c r="M539" s="58"/>
      <c r="N539" s="58">
        <v>0.03</v>
      </c>
      <c r="O539" s="92">
        <f t="shared" si="498"/>
        <v>0</v>
      </c>
      <c r="P539" s="92" t="e">
        <f t="shared" si="479"/>
        <v>#REF!</v>
      </c>
      <c r="Q539" s="92" t="e">
        <f t="shared" si="480"/>
        <v>#REF!</v>
      </c>
      <c r="R539" s="92">
        <f t="shared" si="499"/>
        <v>0</v>
      </c>
      <c r="S539" s="92" t="e">
        <f t="shared" si="500"/>
        <v>#REF!</v>
      </c>
      <c r="T539" s="3" t="e">
        <f>#REF!</f>
        <v>#REF!</v>
      </c>
      <c r="U539" s="3" t="e">
        <f>(#REF!+#REF!)*D539</f>
        <v>#REF!</v>
      </c>
      <c r="V539" s="3">
        <f t="shared" si="501"/>
        <v>750</v>
      </c>
      <c r="W539" s="37" t="e">
        <f t="shared" si="502"/>
        <v>#REF!</v>
      </c>
      <c r="X539" s="60" t="e">
        <f>#REF!</f>
        <v>#REF!</v>
      </c>
      <c r="Y539" s="37" t="e">
        <f t="shared" si="503"/>
        <v>#REF!</v>
      </c>
      <c r="Z539" s="16" t="e">
        <f t="shared" si="504"/>
        <v>#REF!</v>
      </c>
      <c r="AA539" s="36" t="e">
        <f t="shared" si="505"/>
        <v>#REF!</v>
      </c>
      <c r="AB539" s="49"/>
      <c r="AC539" s="16" t="e">
        <f t="shared" si="506"/>
        <v>#REF!</v>
      </c>
      <c r="AD539" s="3" t="e">
        <f t="shared" si="507"/>
        <v>#REF!</v>
      </c>
      <c r="AE539" s="97" t="e">
        <f t="shared" si="507"/>
        <v>#REF!</v>
      </c>
      <c r="AF539" s="97" t="e">
        <f t="shared" si="508"/>
        <v>#REF!</v>
      </c>
      <c r="AG539" s="3" t="e">
        <f t="shared" si="509"/>
        <v>#REF!</v>
      </c>
      <c r="AH539" s="16" t="e">
        <f t="shared" si="510"/>
        <v>#REF!</v>
      </c>
      <c r="AI539" s="16">
        <f t="shared" si="511"/>
        <v>12500</v>
      </c>
      <c r="AJ539" s="106"/>
      <c r="AK539" s="3">
        <f t="shared" si="512"/>
        <v>8750</v>
      </c>
      <c r="AL539" s="19">
        <f t="shared" si="513"/>
        <v>8750</v>
      </c>
      <c r="AM539" s="174"/>
      <c r="AN539" s="174"/>
      <c r="AO539" s="106"/>
      <c r="AP539" s="106"/>
      <c r="AQ539" s="170"/>
      <c r="AR539" s="165"/>
      <c r="AS539" s="106"/>
      <c r="AT539" s="170"/>
      <c r="AU539" s="165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</row>
    <row r="540" spans="1:95" s="111" customFormat="1" ht="13.5" hidden="1" outlineLevel="1" collapsed="1" x14ac:dyDescent="0.15">
      <c r="A540" s="108">
        <v>21021</v>
      </c>
      <c r="B540" s="109" t="s">
        <v>804</v>
      </c>
      <c r="C540" s="102">
        <v>5500</v>
      </c>
      <c r="D540" s="103">
        <v>15</v>
      </c>
      <c r="E540" s="103">
        <v>15</v>
      </c>
      <c r="F540" s="103" t="s">
        <v>349</v>
      </c>
      <c r="G540" s="104" t="s">
        <v>654</v>
      </c>
      <c r="H540" s="104" t="s">
        <v>785</v>
      </c>
      <c r="I540" s="110">
        <f t="shared" si="25"/>
        <v>17940</v>
      </c>
      <c r="J540" s="3">
        <v>0</v>
      </c>
      <c r="K540" s="15"/>
      <c r="L540" s="15">
        <v>0.4</v>
      </c>
      <c r="M540" s="58"/>
      <c r="N540" s="58">
        <v>0.03</v>
      </c>
      <c r="O540" s="92">
        <f t="shared" si="498"/>
        <v>0</v>
      </c>
      <c r="P540" s="92" t="e">
        <f t="shared" si="479"/>
        <v>#REF!</v>
      </c>
      <c r="Q540" s="92" t="e">
        <f t="shared" si="480"/>
        <v>#REF!</v>
      </c>
      <c r="R540" s="92">
        <f t="shared" si="499"/>
        <v>0</v>
      </c>
      <c r="S540" s="92" t="e">
        <f t="shared" si="500"/>
        <v>#REF!</v>
      </c>
      <c r="T540" s="3" t="e">
        <f>#REF!</f>
        <v>#REF!</v>
      </c>
      <c r="U540" s="3" t="e">
        <f>(#REF!+#REF!)*D540</f>
        <v>#REF!</v>
      </c>
      <c r="V540" s="3">
        <f t="shared" si="501"/>
        <v>330</v>
      </c>
      <c r="W540" s="37" t="e">
        <f t="shared" si="502"/>
        <v>#REF!</v>
      </c>
      <c r="X540" s="60" t="e">
        <f>#REF!</f>
        <v>#REF!</v>
      </c>
      <c r="Y540" s="37" t="e">
        <f t="shared" si="503"/>
        <v>#REF!</v>
      </c>
      <c r="Z540" s="16" t="e">
        <f t="shared" si="504"/>
        <v>#REF!</v>
      </c>
      <c r="AA540" s="36" t="e">
        <f t="shared" si="505"/>
        <v>#REF!</v>
      </c>
      <c r="AB540" s="49"/>
      <c r="AC540" s="16" t="e">
        <f t="shared" si="506"/>
        <v>#REF!</v>
      </c>
      <c r="AD540" s="3" t="e">
        <f t="shared" si="507"/>
        <v>#REF!</v>
      </c>
      <c r="AE540" s="97" t="e">
        <f t="shared" si="507"/>
        <v>#REF!</v>
      </c>
      <c r="AF540" s="97" t="e">
        <f t="shared" si="508"/>
        <v>#REF!</v>
      </c>
      <c r="AG540" s="3" t="e">
        <f t="shared" si="509"/>
        <v>#REF!</v>
      </c>
      <c r="AH540" s="16" t="e">
        <f t="shared" si="510"/>
        <v>#REF!</v>
      </c>
      <c r="AI540" s="16">
        <f t="shared" si="511"/>
        <v>5500</v>
      </c>
      <c r="AJ540" s="105"/>
      <c r="AK540" s="3">
        <f t="shared" si="512"/>
        <v>3850</v>
      </c>
      <c r="AL540" s="19">
        <f t="shared" si="513"/>
        <v>3849.9999999999995</v>
      </c>
      <c r="AM540" s="181"/>
      <c r="AN540" s="181"/>
      <c r="AO540" s="184"/>
      <c r="AP540" s="105"/>
      <c r="AQ540" s="179"/>
      <c r="AR540" s="187"/>
      <c r="AS540" s="105"/>
      <c r="AT540" s="179"/>
      <c r="AU540" s="187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  <c r="BY540" s="105"/>
      <c r="BZ540" s="105"/>
      <c r="CA540" s="105"/>
      <c r="CB540" s="105"/>
      <c r="CC540" s="105"/>
      <c r="CD540" s="105"/>
      <c r="CE540" s="105"/>
      <c r="CF540" s="105"/>
      <c r="CG540" s="105"/>
      <c r="CH540" s="105"/>
      <c r="CI540" s="105"/>
      <c r="CJ540" s="105"/>
      <c r="CK540" s="105"/>
      <c r="CL540" s="105"/>
      <c r="CM540" s="105"/>
      <c r="CN540" s="105"/>
      <c r="CO540" s="105"/>
      <c r="CP540" s="105"/>
      <c r="CQ540" s="105"/>
    </row>
    <row r="541" spans="1:95" s="12" customFormat="1" ht="13.5" hidden="1" x14ac:dyDescent="0.15">
      <c r="A541" s="25">
        <v>22000</v>
      </c>
      <c r="B541" s="56" t="s">
        <v>67</v>
      </c>
      <c r="C541" s="193"/>
      <c r="D541" s="56"/>
      <c r="E541" s="56"/>
      <c r="F541" s="128"/>
      <c r="G541" s="137"/>
      <c r="H541" s="137"/>
      <c r="I541" s="5"/>
      <c r="J541" s="6"/>
      <c r="K541" s="7"/>
      <c r="L541" s="7"/>
      <c r="M541" s="7"/>
      <c r="N541" s="7"/>
      <c r="O541" s="8"/>
      <c r="P541" s="8"/>
      <c r="Q541" s="8"/>
      <c r="R541" s="8"/>
      <c r="S541" s="8"/>
      <c r="T541" s="6"/>
      <c r="U541" s="6"/>
      <c r="V541" s="6"/>
      <c r="W541" s="5"/>
      <c r="X541" s="5"/>
      <c r="Y541" s="5"/>
      <c r="Z541" s="5"/>
      <c r="AA541" s="10"/>
      <c r="AB541" s="11"/>
      <c r="AC541" s="193"/>
      <c r="AD541" s="57"/>
      <c r="AE541" s="96"/>
      <c r="AF541" s="96"/>
      <c r="AG541" s="57"/>
      <c r="AH541" s="193"/>
      <c r="AI541" s="193"/>
      <c r="AK541" s="57"/>
      <c r="AL541" s="19"/>
      <c r="AM541" s="180"/>
      <c r="AN541" s="180"/>
      <c r="AO541" s="182"/>
      <c r="AQ541" s="177"/>
      <c r="AR541" s="185"/>
      <c r="AT541" s="177"/>
      <c r="AU541" s="185"/>
    </row>
    <row r="542" spans="1:95" ht="25.5" hidden="1" outlineLevel="1" x14ac:dyDescent="0.15">
      <c r="A542" s="25"/>
      <c r="B542" s="56" t="s">
        <v>446</v>
      </c>
      <c r="C542" s="192"/>
      <c r="D542" s="56"/>
      <c r="E542" s="56"/>
      <c r="F542" s="133"/>
      <c r="G542" s="137"/>
      <c r="H542" s="137"/>
      <c r="I542" s="6"/>
      <c r="J542" s="6"/>
      <c r="K542" s="7"/>
      <c r="L542" s="7"/>
      <c r="M542" s="7"/>
      <c r="N542" s="7"/>
      <c r="O542" s="13"/>
      <c r="P542" s="13"/>
      <c r="Q542" s="13"/>
      <c r="R542" s="13"/>
      <c r="S542" s="13"/>
      <c r="T542" s="6"/>
      <c r="U542" s="6"/>
      <c r="V542" s="6"/>
      <c r="W542" s="18"/>
      <c r="X542" s="9"/>
      <c r="Y542" s="18"/>
      <c r="Z542" s="18"/>
      <c r="AA542" s="68"/>
      <c r="AB542" s="69"/>
      <c r="AC542" s="192"/>
      <c r="AD542" s="70"/>
      <c r="AE542" s="96"/>
      <c r="AF542" s="96"/>
      <c r="AG542" s="57"/>
      <c r="AH542" s="192"/>
      <c r="AI542" s="192"/>
      <c r="AK542" s="70"/>
      <c r="AL542" s="19"/>
      <c r="AO542" s="47">
        <v>0.43</v>
      </c>
      <c r="AQ542" s="169" t="s">
        <v>857</v>
      </c>
      <c r="AR542" s="47"/>
      <c r="AS542" s="1" t="s">
        <v>858</v>
      </c>
      <c r="AT542" s="169" t="s">
        <v>859</v>
      </c>
      <c r="AU542" s="47"/>
    </row>
    <row r="543" spans="1:95" s="12" customFormat="1" ht="13.5" hidden="1" outlineLevel="1" collapsed="1" x14ac:dyDescent="0.15">
      <c r="A543" s="26">
        <v>22001</v>
      </c>
      <c r="B543" s="20" t="s">
        <v>426</v>
      </c>
      <c r="C543" s="16">
        <v>1000</v>
      </c>
      <c r="D543" s="3">
        <v>40</v>
      </c>
      <c r="E543" s="3"/>
      <c r="F543" s="103"/>
      <c r="G543" s="104" t="s">
        <v>765</v>
      </c>
      <c r="H543" s="104" t="s">
        <v>562</v>
      </c>
      <c r="I543" s="21">
        <f t="shared" ref="I543:I586" si="514">((247*12)+(52*7)+(52*5))*60/12</f>
        <v>17940</v>
      </c>
      <c r="J543" s="3">
        <v>0</v>
      </c>
      <c r="K543" s="15">
        <v>0.1</v>
      </c>
      <c r="L543" s="15">
        <v>0.43</v>
      </c>
      <c r="M543" s="58"/>
      <c r="N543" s="58">
        <v>0.03</v>
      </c>
      <c r="O543" s="92">
        <f t="shared" ref="O543:O551" si="515">J543/I543*D543</f>
        <v>0</v>
      </c>
      <c r="P543" s="92" t="e">
        <f t="shared" si="479"/>
        <v>#REF!</v>
      </c>
      <c r="Q543" s="92" t="e">
        <f t="shared" si="480"/>
        <v>#REF!</v>
      </c>
      <c r="R543" s="92">
        <f t="shared" ref="R543:R551" si="516">(C543*M543)</f>
        <v>0</v>
      </c>
      <c r="S543" s="92" t="e">
        <f t="shared" ref="S543:S551" si="517">(C543-T543-U543)*N543</f>
        <v>#REF!</v>
      </c>
      <c r="T543" s="3" t="e">
        <f>#REF!</f>
        <v>#REF!</v>
      </c>
      <c r="U543" s="3" t="e">
        <f>#REF!*D543</f>
        <v>#REF!</v>
      </c>
      <c r="V543" s="3">
        <f t="shared" ref="V543:V551" si="518">C543*0.06</f>
        <v>60</v>
      </c>
      <c r="W543" s="37" t="e">
        <f t="shared" ref="W543:W551" si="519">SUM(O543:V543)</f>
        <v>#REF!</v>
      </c>
      <c r="X543" s="60" t="e">
        <f>#REF!</f>
        <v>#REF!</v>
      </c>
      <c r="Y543" s="37" t="e">
        <f t="shared" ref="Y543:Y551" si="520">21000/I543*D543*X543</f>
        <v>#REF!</v>
      </c>
      <c r="Z543" s="16" t="e">
        <f t="shared" ref="Z543:Z551" si="521">W543+Y543</f>
        <v>#REF!</v>
      </c>
      <c r="AA543" s="36" t="e">
        <f t="shared" ref="AA543:AA551" si="522">(C543-Z543)/Z543</f>
        <v>#REF!</v>
      </c>
      <c r="AB543" s="162"/>
      <c r="AC543" s="16" t="e">
        <f t="shared" ref="AC543:AC551" si="523">AD543+AE543+AF543</f>
        <v>#REF!</v>
      </c>
      <c r="AD543" s="3" t="e">
        <f t="shared" ref="AD543:AE551" si="524">T543</f>
        <v>#REF!</v>
      </c>
      <c r="AE543" s="97" t="e">
        <f t="shared" si="524"/>
        <v>#REF!</v>
      </c>
      <c r="AF543" s="97" t="e">
        <f t="shared" ref="AF543:AF551" si="525">(C543-Z543)*0.15</f>
        <v>#REF!</v>
      </c>
      <c r="AG543" s="3" t="e">
        <f t="shared" ref="AG543:AG551" si="526">AE543+AF543</f>
        <v>#REF!</v>
      </c>
      <c r="AH543" s="16" t="e">
        <f t="shared" ref="AH543:AH551" si="527">AI543-AC543</f>
        <v>#REF!</v>
      </c>
      <c r="AI543" s="16">
        <f t="shared" ref="AI543:AI551" si="528">C543</f>
        <v>1000</v>
      </c>
      <c r="AK543" s="3">
        <f t="shared" ref="AK543:AK551" si="529">CEILING(AL543,5)</f>
        <v>700</v>
      </c>
      <c r="AL543" s="19">
        <f t="shared" ref="AL543:AL551" si="530">C543*0.7</f>
        <v>700</v>
      </c>
      <c r="AM543" s="46" t="s">
        <v>855</v>
      </c>
      <c r="AN543" s="180" t="e">
        <f>(C543-AD543-AE543-AF543)*0.43</f>
        <v>#REF!</v>
      </c>
      <c r="AO543" s="185" t="e">
        <f>AN543/C543</f>
        <v>#REF!</v>
      </c>
      <c r="AP543" s="163"/>
      <c r="AQ543" s="177">
        <v>347.28098329480804</v>
      </c>
      <c r="AR543" s="185">
        <f>AQ543/C543</f>
        <v>0.34728098329480805</v>
      </c>
      <c r="AS543" s="46" t="e">
        <f>AN543-AQ543</f>
        <v>#REF!</v>
      </c>
      <c r="AT543" s="185" t="e">
        <f>AN543/AQ543-1</f>
        <v>#REF!</v>
      </c>
      <c r="AU543" s="185"/>
      <c r="AX543" s="168"/>
      <c r="AY543" s="168"/>
    </row>
    <row r="544" spans="1:95" s="12" customFormat="1" ht="13.5" hidden="1" outlineLevel="1" collapsed="1" x14ac:dyDescent="0.15">
      <c r="A544" s="26">
        <v>22002</v>
      </c>
      <c r="B544" s="20" t="s">
        <v>427</v>
      </c>
      <c r="C544" s="16">
        <v>1500</v>
      </c>
      <c r="D544" s="3">
        <v>60</v>
      </c>
      <c r="E544" s="3"/>
      <c r="F544" s="103"/>
      <c r="G544" s="104" t="s">
        <v>765</v>
      </c>
      <c r="H544" s="104" t="s">
        <v>562</v>
      </c>
      <c r="I544" s="21">
        <f t="shared" si="514"/>
        <v>17940</v>
      </c>
      <c r="J544" s="3">
        <v>0</v>
      </c>
      <c r="K544" s="15">
        <v>0.1</v>
      </c>
      <c r="L544" s="15">
        <v>0.43</v>
      </c>
      <c r="M544" s="58"/>
      <c r="N544" s="58">
        <v>0.03</v>
      </c>
      <c r="O544" s="92">
        <f t="shared" si="515"/>
        <v>0</v>
      </c>
      <c r="P544" s="92" t="e">
        <f t="shared" si="479"/>
        <v>#REF!</v>
      </c>
      <c r="Q544" s="92" t="e">
        <f t="shared" si="480"/>
        <v>#REF!</v>
      </c>
      <c r="R544" s="92">
        <f t="shared" si="516"/>
        <v>0</v>
      </c>
      <c r="S544" s="92" t="e">
        <f t="shared" si="517"/>
        <v>#REF!</v>
      </c>
      <c r="T544" s="3" t="e">
        <f>#REF!</f>
        <v>#REF!</v>
      </c>
      <c r="U544" s="3" t="e">
        <f>#REF!*D544</f>
        <v>#REF!</v>
      </c>
      <c r="V544" s="3">
        <f t="shared" si="518"/>
        <v>90</v>
      </c>
      <c r="W544" s="37" t="e">
        <f t="shared" si="519"/>
        <v>#REF!</v>
      </c>
      <c r="X544" s="60" t="e">
        <f>#REF!</f>
        <v>#REF!</v>
      </c>
      <c r="Y544" s="37" t="e">
        <f t="shared" si="520"/>
        <v>#REF!</v>
      </c>
      <c r="Z544" s="16" t="e">
        <f t="shared" si="521"/>
        <v>#REF!</v>
      </c>
      <c r="AA544" s="36" t="e">
        <f t="shared" si="522"/>
        <v>#REF!</v>
      </c>
      <c r="AB544" s="162"/>
      <c r="AC544" s="16" t="e">
        <f t="shared" si="523"/>
        <v>#REF!</v>
      </c>
      <c r="AD544" s="3" t="e">
        <f t="shared" si="524"/>
        <v>#REF!</v>
      </c>
      <c r="AE544" s="97" t="e">
        <f t="shared" si="524"/>
        <v>#REF!</v>
      </c>
      <c r="AF544" s="97" t="e">
        <f t="shared" si="525"/>
        <v>#REF!</v>
      </c>
      <c r="AG544" s="3" t="e">
        <f t="shared" si="526"/>
        <v>#REF!</v>
      </c>
      <c r="AH544" s="16" t="e">
        <f t="shared" si="527"/>
        <v>#REF!</v>
      </c>
      <c r="AI544" s="16">
        <f t="shared" si="528"/>
        <v>1500</v>
      </c>
      <c r="AK544" s="3">
        <f t="shared" si="529"/>
        <v>1050</v>
      </c>
      <c r="AL544" s="19">
        <f t="shared" si="530"/>
        <v>1050</v>
      </c>
      <c r="AM544" s="46" t="s">
        <v>855</v>
      </c>
      <c r="AN544" s="180" t="e">
        <f>(C544-AD544-AE544-AF544)*0.43</f>
        <v>#REF!</v>
      </c>
      <c r="AO544" s="185" t="e">
        <f t="shared" ref="AO544:AO586" si="531">AN544/AI544</f>
        <v>#REF!</v>
      </c>
      <c r="AP544" s="163"/>
      <c r="AQ544" s="177">
        <v>526.53108321505204</v>
      </c>
      <c r="AR544" s="185">
        <f t="shared" ref="AR544:AR586" si="532">AQ544/C544</f>
        <v>0.35102072214336805</v>
      </c>
      <c r="AS544" s="46" t="e">
        <f t="shared" ref="AS544:AS551" si="533">AN544-AQ544</f>
        <v>#REF!</v>
      </c>
      <c r="AT544" s="185" t="e">
        <f t="shared" ref="AT544:AT586" si="534">AN544/AQ544-1</f>
        <v>#REF!</v>
      </c>
      <c r="AU544" s="185"/>
      <c r="AX544" s="168"/>
      <c r="AY544" s="168"/>
    </row>
    <row r="545" spans="1:52" s="12" customFormat="1" ht="13.5" hidden="1" outlineLevel="1" collapsed="1" x14ac:dyDescent="0.15">
      <c r="A545" s="26">
        <v>22003</v>
      </c>
      <c r="B545" s="20" t="s">
        <v>428</v>
      </c>
      <c r="C545" s="16">
        <v>2500</v>
      </c>
      <c r="D545" s="3">
        <v>100</v>
      </c>
      <c r="E545" s="3"/>
      <c r="F545" s="103"/>
      <c r="G545" s="104" t="s">
        <v>765</v>
      </c>
      <c r="H545" s="104" t="s">
        <v>562</v>
      </c>
      <c r="I545" s="21">
        <f t="shared" si="514"/>
        <v>17940</v>
      </c>
      <c r="J545" s="3">
        <v>0</v>
      </c>
      <c r="K545" s="15">
        <v>0.1</v>
      </c>
      <c r="L545" s="15">
        <v>0.43</v>
      </c>
      <c r="M545" s="58"/>
      <c r="N545" s="58">
        <v>0.03</v>
      </c>
      <c r="O545" s="92">
        <f t="shared" si="515"/>
        <v>0</v>
      </c>
      <c r="P545" s="92" t="e">
        <f t="shared" si="479"/>
        <v>#REF!</v>
      </c>
      <c r="Q545" s="92" t="e">
        <f t="shared" si="480"/>
        <v>#REF!</v>
      </c>
      <c r="R545" s="92">
        <f t="shared" si="516"/>
        <v>0</v>
      </c>
      <c r="S545" s="92" t="e">
        <f t="shared" si="517"/>
        <v>#REF!</v>
      </c>
      <c r="T545" s="3" t="e">
        <f>#REF!</f>
        <v>#REF!</v>
      </c>
      <c r="U545" s="3" t="e">
        <f>#REF!*D545</f>
        <v>#REF!</v>
      </c>
      <c r="V545" s="3">
        <f t="shared" si="518"/>
        <v>150</v>
      </c>
      <c r="W545" s="37" t="e">
        <f t="shared" si="519"/>
        <v>#REF!</v>
      </c>
      <c r="X545" s="60" t="e">
        <f>#REF!</f>
        <v>#REF!</v>
      </c>
      <c r="Y545" s="37" t="e">
        <f t="shared" si="520"/>
        <v>#REF!</v>
      </c>
      <c r="Z545" s="16" t="e">
        <f t="shared" si="521"/>
        <v>#REF!</v>
      </c>
      <c r="AA545" s="36" t="e">
        <f t="shared" si="522"/>
        <v>#REF!</v>
      </c>
      <c r="AB545" s="162"/>
      <c r="AC545" s="16" t="e">
        <f t="shared" si="523"/>
        <v>#REF!</v>
      </c>
      <c r="AD545" s="3" t="e">
        <f t="shared" si="524"/>
        <v>#REF!</v>
      </c>
      <c r="AE545" s="97" t="e">
        <f t="shared" si="524"/>
        <v>#REF!</v>
      </c>
      <c r="AF545" s="97" t="e">
        <f t="shared" si="525"/>
        <v>#REF!</v>
      </c>
      <c r="AG545" s="3" t="e">
        <f t="shared" si="526"/>
        <v>#REF!</v>
      </c>
      <c r="AH545" s="16" t="e">
        <f t="shared" si="527"/>
        <v>#REF!</v>
      </c>
      <c r="AI545" s="16">
        <f t="shared" si="528"/>
        <v>2500</v>
      </c>
      <c r="AK545" s="3">
        <f t="shared" si="529"/>
        <v>1750</v>
      </c>
      <c r="AL545" s="19">
        <f t="shared" si="530"/>
        <v>1750</v>
      </c>
      <c r="AM545" s="46" t="s">
        <v>855</v>
      </c>
      <c r="AN545" s="180" t="e">
        <f t="shared" ref="AN545:AN586" si="535">(C545-AD545-AE545-AF545)*0.43</f>
        <v>#REF!</v>
      </c>
      <c r="AO545" s="190" t="e">
        <f t="shared" si="531"/>
        <v>#REF!</v>
      </c>
      <c r="AP545" s="163"/>
      <c r="AQ545" s="177">
        <v>881.79290505554002</v>
      </c>
      <c r="AR545" s="185">
        <f t="shared" si="532"/>
        <v>0.35271716202221598</v>
      </c>
      <c r="AS545" s="46" t="e">
        <f t="shared" si="533"/>
        <v>#REF!</v>
      </c>
      <c r="AT545" s="185" t="e">
        <f t="shared" si="534"/>
        <v>#REF!</v>
      </c>
      <c r="AU545" s="190"/>
      <c r="AX545" s="168"/>
      <c r="AY545" s="168"/>
    </row>
    <row r="546" spans="1:52" s="159" customFormat="1" ht="25.5" hidden="1" outlineLevel="1" collapsed="1" x14ac:dyDescent="0.15">
      <c r="A546" s="144">
        <v>22004</v>
      </c>
      <c r="B546" s="145" t="s">
        <v>429</v>
      </c>
      <c r="C546" s="146">
        <v>450</v>
      </c>
      <c r="D546" s="147">
        <v>30</v>
      </c>
      <c r="E546" s="147"/>
      <c r="F546" s="148"/>
      <c r="G546" s="149" t="s">
        <v>765</v>
      </c>
      <c r="H546" s="149" t="s">
        <v>562</v>
      </c>
      <c r="I546" s="150">
        <f t="shared" si="514"/>
        <v>17940</v>
      </c>
      <c r="J546" s="147">
        <v>0</v>
      </c>
      <c r="K546" s="151">
        <v>0.1</v>
      </c>
      <c r="L546" s="151">
        <v>0.43</v>
      </c>
      <c r="M546" s="152"/>
      <c r="N546" s="152">
        <v>0.03</v>
      </c>
      <c r="O546" s="153">
        <f t="shared" si="515"/>
        <v>0</v>
      </c>
      <c r="P546" s="153" t="e">
        <f t="shared" si="479"/>
        <v>#REF!</v>
      </c>
      <c r="Q546" s="153" t="e">
        <f t="shared" si="480"/>
        <v>#REF!</v>
      </c>
      <c r="R546" s="153">
        <f t="shared" si="516"/>
        <v>0</v>
      </c>
      <c r="S546" s="153" t="e">
        <f t="shared" si="517"/>
        <v>#REF!</v>
      </c>
      <c r="T546" s="147" t="e">
        <f>#REF!</f>
        <v>#REF!</v>
      </c>
      <c r="U546" s="147" t="e">
        <f>#REF!*D546</f>
        <v>#REF!</v>
      </c>
      <c r="V546" s="147">
        <f t="shared" si="518"/>
        <v>27</v>
      </c>
      <c r="W546" s="154" t="e">
        <f t="shared" si="519"/>
        <v>#REF!</v>
      </c>
      <c r="X546" s="155" t="e">
        <f>#REF!</f>
        <v>#REF!</v>
      </c>
      <c r="Y546" s="154" t="e">
        <f t="shared" si="520"/>
        <v>#REF!</v>
      </c>
      <c r="Z546" s="146" t="e">
        <f t="shared" si="521"/>
        <v>#REF!</v>
      </c>
      <c r="AA546" s="156" t="e">
        <f t="shared" si="522"/>
        <v>#REF!</v>
      </c>
      <c r="AB546" s="162"/>
      <c r="AC546" s="146" t="e">
        <f t="shared" si="523"/>
        <v>#REF!</v>
      </c>
      <c r="AD546" s="147" t="e">
        <f t="shared" si="524"/>
        <v>#REF!</v>
      </c>
      <c r="AE546" s="160" t="e">
        <f t="shared" si="524"/>
        <v>#REF!</v>
      </c>
      <c r="AF546" s="160" t="e">
        <f t="shared" si="525"/>
        <v>#REF!</v>
      </c>
      <c r="AG546" s="147" t="e">
        <f t="shared" si="526"/>
        <v>#REF!</v>
      </c>
      <c r="AH546" s="146" t="e">
        <f t="shared" si="527"/>
        <v>#REF!</v>
      </c>
      <c r="AI546" s="146">
        <f t="shared" si="528"/>
        <v>450</v>
      </c>
      <c r="AK546" s="147">
        <f t="shared" si="529"/>
        <v>315</v>
      </c>
      <c r="AL546" s="161">
        <f t="shared" si="530"/>
        <v>315</v>
      </c>
      <c r="AM546" s="46" t="s">
        <v>860</v>
      </c>
      <c r="AN546" s="180" t="e">
        <f t="shared" si="535"/>
        <v>#REF!</v>
      </c>
      <c r="AO546" s="185" t="e">
        <f t="shared" si="531"/>
        <v>#REF!</v>
      </c>
      <c r="AP546" s="163"/>
      <c r="AQ546" s="178">
        <v>143.59593333468595</v>
      </c>
      <c r="AR546" s="185">
        <f t="shared" si="532"/>
        <v>0.31910207407707991</v>
      </c>
      <c r="AS546" s="46" t="e">
        <f t="shared" si="533"/>
        <v>#REF!</v>
      </c>
      <c r="AT546" s="185" t="e">
        <f t="shared" si="534"/>
        <v>#REF!</v>
      </c>
      <c r="AU546" s="186"/>
      <c r="AX546" s="168"/>
      <c r="AY546" s="168"/>
    </row>
    <row r="547" spans="1:52" s="159" customFormat="1" ht="25.5" hidden="1" outlineLevel="1" collapsed="1" x14ac:dyDescent="0.15">
      <c r="A547" s="144">
        <v>22005</v>
      </c>
      <c r="B547" s="145" t="s">
        <v>430</v>
      </c>
      <c r="C547" s="146">
        <v>500</v>
      </c>
      <c r="D547" s="147">
        <v>30</v>
      </c>
      <c r="E547" s="147"/>
      <c r="F547" s="148"/>
      <c r="G547" s="149" t="s">
        <v>765</v>
      </c>
      <c r="H547" s="149" t="s">
        <v>562</v>
      </c>
      <c r="I547" s="150">
        <f t="shared" si="514"/>
        <v>17940</v>
      </c>
      <c r="J547" s="147">
        <v>0</v>
      </c>
      <c r="K547" s="151">
        <v>0.1</v>
      </c>
      <c r="L547" s="151">
        <v>0.43</v>
      </c>
      <c r="M547" s="152"/>
      <c r="N547" s="152">
        <v>0.03</v>
      </c>
      <c r="O547" s="153">
        <f t="shared" si="515"/>
        <v>0</v>
      </c>
      <c r="P547" s="153" t="e">
        <f t="shared" si="479"/>
        <v>#REF!</v>
      </c>
      <c r="Q547" s="153" t="e">
        <f t="shared" si="480"/>
        <v>#REF!</v>
      </c>
      <c r="R547" s="153">
        <f t="shared" si="516"/>
        <v>0</v>
      </c>
      <c r="S547" s="153" t="e">
        <f t="shared" si="517"/>
        <v>#REF!</v>
      </c>
      <c r="T547" s="147" t="e">
        <f>#REF!</f>
        <v>#REF!</v>
      </c>
      <c r="U547" s="147" t="e">
        <f>#REF!*D547</f>
        <v>#REF!</v>
      </c>
      <c r="V547" s="147">
        <f t="shared" si="518"/>
        <v>30</v>
      </c>
      <c r="W547" s="154" t="e">
        <f t="shared" si="519"/>
        <v>#REF!</v>
      </c>
      <c r="X547" s="155" t="e">
        <f>#REF!</f>
        <v>#REF!</v>
      </c>
      <c r="Y547" s="154" t="e">
        <f t="shared" si="520"/>
        <v>#REF!</v>
      </c>
      <c r="Z547" s="146" t="e">
        <f t="shared" si="521"/>
        <v>#REF!</v>
      </c>
      <c r="AA547" s="156" t="e">
        <f t="shared" si="522"/>
        <v>#REF!</v>
      </c>
      <c r="AB547" s="162"/>
      <c r="AC547" s="146" t="e">
        <f t="shared" si="523"/>
        <v>#REF!</v>
      </c>
      <c r="AD547" s="147" t="e">
        <f t="shared" si="524"/>
        <v>#REF!</v>
      </c>
      <c r="AE547" s="160" t="e">
        <f t="shared" si="524"/>
        <v>#REF!</v>
      </c>
      <c r="AF547" s="160" t="e">
        <f t="shared" si="525"/>
        <v>#REF!</v>
      </c>
      <c r="AG547" s="147" t="e">
        <f t="shared" si="526"/>
        <v>#REF!</v>
      </c>
      <c r="AH547" s="146" t="e">
        <f t="shared" si="527"/>
        <v>#REF!</v>
      </c>
      <c r="AI547" s="146">
        <f t="shared" si="528"/>
        <v>500</v>
      </c>
      <c r="AK547" s="147">
        <f t="shared" si="529"/>
        <v>350</v>
      </c>
      <c r="AL547" s="161">
        <f t="shared" si="530"/>
        <v>350</v>
      </c>
      <c r="AM547" s="46" t="s">
        <v>860</v>
      </c>
      <c r="AN547" s="180" t="e">
        <f t="shared" si="535"/>
        <v>#REF!</v>
      </c>
      <c r="AO547" s="185" t="e">
        <f t="shared" si="531"/>
        <v>#REF!</v>
      </c>
      <c r="AP547" s="163"/>
      <c r="AQ547" s="178">
        <v>162.60593333468594</v>
      </c>
      <c r="AR547" s="185">
        <f t="shared" si="532"/>
        <v>0.32521186666937191</v>
      </c>
      <c r="AS547" s="46" t="e">
        <f t="shared" si="533"/>
        <v>#REF!</v>
      </c>
      <c r="AT547" s="185" t="e">
        <f t="shared" si="534"/>
        <v>#REF!</v>
      </c>
      <c r="AU547" s="186"/>
      <c r="AX547" s="168"/>
      <c r="AY547" s="168"/>
    </row>
    <row r="548" spans="1:52" s="12" customFormat="1" ht="13.5" hidden="1" outlineLevel="1" collapsed="1" x14ac:dyDescent="0.15">
      <c r="A548" s="26">
        <v>22006</v>
      </c>
      <c r="B548" s="20" t="s">
        <v>412</v>
      </c>
      <c r="C548" s="16">
        <v>360</v>
      </c>
      <c r="D548" s="3">
        <v>30</v>
      </c>
      <c r="E548" s="3"/>
      <c r="F548" s="103"/>
      <c r="G548" s="104" t="s">
        <v>765</v>
      </c>
      <c r="H548" s="104" t="s">
        <v>562</v>
      </c>
      <c r="I548" s="21">
        <f t="shared" si="514"/>
        <v>17940</v>
      </c>
      <c r="J548" s="3">
        <v>0</v>
      </c>
      <c r="K548" s="15">
        <v>0.1</v>
      </c>
      <c r="L548" s="15">
        <v>0.43</v>
      </c>
      <c r="M548" s="58"/>
      <c r="N548" s="58">
        <v>0.03</v>
      </c>
      <c r="O548" s="92">
        <f t="shared" si="515"/>
        <v>0</v>
      </c>
      <c r="P548" s="92" t="e">
        <f t="shared" si="479"/>
        <v>#REF!</v>
      </c>
      <c r="Q548" s="92" t="e">
        <f t="shared" si="480"/>
        <v>#REF!</v>
      </c>
      <c r="R548" s="92">
        <f t="shared" si="516"/>
        <v>0</v>
      </c>
      <c r="S548" s="92" t="e">
        <f t="shared" si="517"/>
        <v>#REF!</v>
      </c>
      <c r="T548" s="3" t="e">
        <f>#REF!</f>
        <v>#REF!</v>
      </c>
      <c r="U548" s="3" t="e">
        <f>#REF!*D548</f>
        <v>#REF!</v>
      </c>
      <c r="V548" s="3">
        <f t="shared" si="518"/>
        <v>21.599999999999998</v>
      </c>
      <c r="W548" s="37" t="e">
        <f t="shared" si="519"/>
        <v>#REF!</v>
      </c>
      <c r="X548" s="60" t="e">
        <f>#REF!</f>
        <v>#REF!</v>
      </c>
      <c r="Y548" s="37" t="e">
        <f t="shared" si="520"/>
        <v>#REF!</v>
      </c>
      <c r="Z548" s="16" t="e">
        <f t="shared" si="521"/>
        <v>#REF!</v>
      </c>
      <c r="AA548" s="36" t="e">
        <f t="shared" si="522"/>
        <v>#REF!</v>
      </c>
      <c r="AB548" s="162"/>
      <c r="AC548" s="16" t="e">
        <f t="shared" si="523"/>
        <v>#REF!</v>
      </c>
      <c r="AD548" s="3" t="e">
        <f t="shared" si="524"/>
        <v>#REF!</v>
      </c>
      <c r="AE548" s="97" t="e">
        <f t="shared" si="524"/>
        <v>#REF!</v>
      </c>
      <c r="AF548" s="97" t="e">
        <f t="shared" si="525"/>
        <v>#REF!</v>
      </c>
      <c r="AG548" s="3" t="e">
        <f t="shared" si="526"/>
        <v>#REF!</v>
      </c>
      <c r="AH548" s="16" t="e">
        <f t="shared" si="527"/>
        <v>#REF!</v>
      </c>
      <c r="AI548" s="16">
        <f t="shared" si="528"/>
        <v>360</v>
      </c>
      <c r="AK548" s="3">
        <f t="shared" si="529"/>
        <v>255</v>
      </c>
      <c r="AL548" s="19">
        <f t="shared" si="530"/>
        <v>251.99999999999997</v>
      </c>
      <c r="AM548" s="46" t="s">
        <v>855</v>
      </c>
      <c r="AN548" s="180" t="e">
        <f t="shared" si="535"/>
        <v>#REF!</v>
      </c>
      <c r="AO548" s="185" t="e">
        <f t="shared" si="531"/>
        <v>#REF!</v>
      </c>
      <c r="AP548" s="163"/>
      <c r="AQ548" s="177">
        <v>112.61631133468596</v>
      </c>
      <c r="AR548" s="185">
        <f t="shared" si="532"/>
        <v>0.31282308704079431</v>
      </c>
      <c r="AS548" s="46" t="e">
        <f t="shared" si="533"/>
        <v>#REF!</v>
      </c>
      <c r="AT548" s="185" t="e">
        <f t="shared" si="534"/>
        <v>#REF!</v>
      </c>
      <c r="AU548" s="185"/>
      <c r="AX548" s="168"/>
      <c r="AY548" s="168"/>
    </row>
    <row r="549" spans="1:52" s="12" customFormat="1" ht="25.5" hidden="1" outlineLevel="1" collapsed="1" x14ac:dyDescent="0.15">
      <c r="A549" s="26">
        <v>22007</v>
      </c>
      <c r="B549" s="20" t="s">
        <v>413</v>
      </c>
      <c r="C549" s="16">
        <v>420</v>
      </c>
      <c r="D549" s="3">
        <v>30</v>
      </c>
      <c r="E549" s="3"/>
      <c r="F549" s="103"/>
      <c r="G549" s="104" t="s">
        <v>765</v>
      </c>
      <c r="H549" s="104" t="s">
        <v>562</v>
      </c>
      <c r="I549" s="21">
        <f t="shared" si="514"/>
        <v>17940</v>
      </c>
      <c r="J549" s="3">
        <v>0</v>
      </c>
      <c r="K549" s="15">
        <v>0.1</v>
      </c>
      <c r="L549" s="15">
        <v>0.43</v>
      </c>
      <c r="M549" s="58"/>
      <c r="N549" s="58">
        <v>0.03</v>
      </c>
      <c r="O549" s="92">
        <f t="shared" si="515"/>
        <v>0</v>
      </c>
      <c r="P549" s="92" t="e">
        <f t="shared" si="479"/>
        <v>#REF!</v>
      </c>
      <c r="Q549" s="92" t="e">
        <f t="shared" si="480"/>
        <v>#REF!</v>
      </c>
      <c r="R549" s="92">
        <f t="shared" si="516"/>
        <v>0</v>
      </c>
      <c r="S549" s="92" t="e">
        <f t="shared" si="517"/>
        <v>#REF!</v>
      </c>
      <c r="T549" s="3" t="e">
        <f>#REF!</f>
        <v>#REF!</v>
      </c>
      <c r="U549" s="3" t="e">
        <f>#REF!*D549</f>
        <v>#REF!</v>
      </c>
      <c r="V549" s="3">
        <f t="shared" si="518"/>
        <v>25.2</v>
      </c>
      <c r="W549" s="37" t="e">
        <f t="shared" si="519"/>
        <v>#REF!</v>
      </c>
      <c r="X549" s="60" t="e">
        <f>#REF!</f>
        <v>#REF!</v>
      </c>
      <c r="Y549" s="37" t="e">
        <f t="shared" si="520"/>
        <v>#REF!</v>
      </c>
      <c r="Z549" s="16" t="e">
        <f t="shared" si="521"/>
        <v>#REF!</v>
      </c>
      <c r="AA549" s="36" t="e">
        <f t="shared" si="522"/>
        <v>#REF!</v>
      </c>
      <c r="AB549" s="162"/>
      <c r="AC549" s="16" t="e">
        <f t="shared" si="523"/>
        <v>#REF!</v>
      </c>
      <c r="AD549" s="3" t="e">
        <f t="shared" si="524"/>
        <v>#REF!</v>
      </c>
      <c r="AE549" s="97" t="e">
        <f t="shared" si="524"/>
        <v>#REF!</v>
      </c>
      <c r="AF549" s="97" t="e">
        <f t="shared" si="525"/>
        <v>#REF!</v>
      </c>
      <c r="AG549" s="3" t="e">
        <f t="shared" si="526"/>
        <v>#REF!</v>
      </c>
      <c r="AH549" s="16" t="e">
        <f t="shared" si="527"/>
        <v>#REF!</v>
      </c>
      <c r="AI549" s="16">
        <f t="shared" si="528"/>
        <v>420</v>
      </c>
      <c r="AK549" s="3">
        <f t="shared" si="529"/>
        <v>295</v>
      </c>
      <c r="AL549" s="19">
        <f t="shared" si="530"/>
        <v>294</v>
      </c>
      <c r="AM549" s="46" t="s">
        <v>855</v>
      </c>
      <c r="AN549" s="180" t="e">
        <f t="shared" si="535"/>
        <v>#REF!</v>
      </c>
      <c r="AO549" s="185" t="e">
        <f t="shared" si="531"/>
        <v>#REF!</v>
      </c>
      <c r="AP549" s="163"/>
      <c r="AQ549" s="177">
        <v>132.18993333468595</v>
      </c>
      <c r="AR549" s="185">
        <f t="shared" si="532"/>
        <v>0.314737936511157</v>
      </c>
      <c r="AS549" s="46" t="e">
        <f t="shared" si="533"/>
        <v>#REF!</v>
      </c>
      <c r="AT549" s="185" t="e">
        <f t="shared" si="534"/>
        <v>#REF!</v>
      </c>
      <c r="AU549" s="185"/>
      <c r="AX549" s="168"/>
      <c r="AY549" s="168"/>
    </row>
    <row r="550" spans="1:52" s="12" customFormat="1" ht="13.5" hidden="1" outlineLevel="1" collapsed="1" x14ac:dyDescent="0.15">
      <c r="A550" s="26">
        <v>22008</v>
      </c>
      <c r="B550" s="20" t="s">
        <v>414</v>
      </c>
      <c r="C550" s="16">
        <v>420</v>
      </c>
      <c r="D550" s="3">
        <v>30</v>
      </c>
      <c r="E550" s="3"/>
      <c r="F550" s="103"/>
      <c r="G550" s="104" t="s">
        <v>765</v>
      </c>
      <c r="H550" s="104" t="s">
        <v>562</v>
      </c>
      <c r="I550" s="21">
        <f t="shared" si="514"/>
        <v>17940</v>
      </c>
      <c r="J550" s="3">
        <v>0</v>
      </c>
      <c r="K550" s="15">
        <v>0.1</v>
      </c>
      <c r="L550" s="15">
        <v>0.43</v>
      </c>
      <c r="M550" s="58"/>
      <c r="N550" s="58">
        <v>0.03</v>
      </c>
      <c r="O550" s="92">
        <f t="shared" si="515"/>
        <v>0</v>
      </c>
      <c r="P550" s="92" t="e">
        <f t="shared" si="479"/>
        <v>#REF!</v>
      </c>
      <c r="Q550" s="92" t="e">
        <f t="shared" si="480"/>
        <v>#REF!</v>
      </c>
      <c r="R550" s="92">
        <f t="shared" si="516"/>
        <v>0</v>
      </c>
      <c r="S550" s="92" t="e">
        <f t="shared" si="517"/>
        <v>#REF!</v>
      </c>
      <c r="T550" s="3" t="e">
        <f>#REF!</f>
        <v>#REF!</v>
      </c>
      <c r="U550" s="3" t="e">
        <f>#REF!*D550</f>
        <v>#REF!</v>
      </c>
      <c r="V550" s="3">
        <f t="shared" si="518"/>
        <v>25.2</v>
      </c>
      <c r="W550" s="37" t="e">
        <f t="shared" si="519"/>
        <v>#REF!</v>
      </c>
      <c r="X550" s="60" t="e">
        <f>#REF!</f>
        <v>#REF!</v>
      </c>
      <c r="Y550" s="37" t="e">
        <f t="shared" si="520"/>
        <v>#REF!</v>
      </c>
      <c r="Z550" s="16" t="e">
        <f t="shared" si="521"/>
        <v>#REF!</v>
      </c>
      <c r="AA550" s="36" t="e">
        <f t="shared" si="522"/>
        <v>#REF!</v>
      </c>
      <c r="AB550" s="162"/>
      <c r="AC550" s="16" t="e">
        <f t="shared" si="523"/>
        <v>#REF!</v>
      </c>
      <c r="AD550" s="3" t="e">
        <f t="shared" si="524"/>
        <v>#REF!</v>
      </c>
      <c r="AE550" s="97" t="e">
        <f t="shared" si="524"/>
        <v>#REF!</v>
      </c>
      <c r="AF550" s="97" t="e">
        <f t="shared" si="525"/>
        <v>#REF!</v>
      </c>
      <c r="AG550" s="3" t="e">
        <f t="shared" si="526"/>
        <v>#REF!</v>
      </c>
      <c r="AH550" s="16" t="e">
        <f t="shared" si="527"/>
        <v>#REF!</v>
      </c>
      <c r="AI550" s="16">
        <f t="shared" si="528"/>
        <v>420</v>
      </c>
      <c r="AK550" s="3">
        <f t="shared" si="529"/>
        <v>295</v>
      </c>
      <c r="AL550" s="19">
        <f t="shared" si="530"/>
        <v>294</v>
      </c>
      <c r="AM550" s="46" t="s">
        <v>855</v>
      </c>
      <c r="AN550" s="180" t="e">
        <f t="shared" si="535"/>
        <v>#REF!</v>
      </c>
      <c r="AO550" s="185" t="e">
        <f t="shared" si="531"/>
        <v>#REF!</v>
      </c>
      <c r="AP550" s="163"/>
      <c r="AQ550" s="177">
        <v>133.07932533532596</v>
      </c>
      <c r="AR550" s="185">
        <f t="shared" si="532"/>
        <v>0.31685553651268084</v>
      </c>
      <c r="AS550" s="46" t="e">
        <f t="shared" si="533"/>
        <v>#REF!</v>
      </c>
      <c r="AT550" s="185" t="e">
        <f t="shared" si="534"/>
        <v>#REF!</v>
      </c>
      <c r="AU550" s="185"/>
      <c r="AX550" s="168"/>
      <c r="AY550" s="168"/>
    </row>
    <row r="551" spans="1:52" s="12" customFormat="1" ht="13.5" hidden="1" outlineLevel="1" x14ac:dyDescent="0.15">
      <c r="A551" s="26">
        <v>22038</v>
      </c>
      <c r="B551" s="20" t="s">
        <v>475</v>
      </c>
      <c r="C551" s="16">
        <v>500</v>
      </c>
      <c r="D551" s="3">
        <v>30</v>
      </c>
      <c r="E551" s="3"/>
      <c r="F551" s="103"/>
      <c r="G551" s="104" t="s">
        <v>765</v>
      </c>
      <c r="H551" s="104" t="s">
        <v>562</v>
      </c>
      <c r="I551" s="21">
        <f t="shared" si="514"/>
        <v>17940</v>
      </c>
      <c r="J551" s="3">
        <v>0</v>
      </c>
      <c r="K551" s="15">
        <v>0.1</v>
      </c>
      <c r="L551" s="15">
        <v>0.43</v>
      </c>
      <c r="M551" s="58"/>
      <c r="N551" s="58">
        <v>0.03</v>
      </c>
      <c r="O551" s="92">
        <f t="shared" si="515"/>
        <v>0</v>
      </c>
      <c r="P551" s="92" t="e">
        <f t="shared" si="479"/>
        <v>#REF!</v>
      </c>
      <c r="Q551" s="92" t="e">
        <f t="shared" si="480"/>
        <v>#REF!</v>
      </c>
      <c r="R551" s="92">
        <f t="shared" si="516"/>
        <v>0</v>
      </c>
      <c r="S551" s="92" t="e">
        <f t="shared" si="517"/>
        <v>#REF!</v>
      </c>
      <c r="T551" s="3" t="e">
        <f>#REF!</f>
        <v>#REF!</v>
      </c>
      <c r="U551" s="3" t="e">
        <f>#REF!*D551</f>
        <v>#REF!</v>
      </c>
      <c r="V551" s="3">
        <f t="shared" si="518"/>
        <v>30</v>
      </c>
      <c r="W551" s="37" t="e">
        <f t="shared" si="519"/>
        <v>#REF!</v>
      </c>
      <c r="X551" s="60" t="e">
        <f>#REF!</f>
        <v>#REF!</v>
      </c>
      <c r="Y551" s="37" t="e">
        <f t="shared" si="520"/>
        <v>#REF!</v>
      </c>
      <c r="Z551" s="16" t="e">
        <f t="shared" si="521"/>
        <v>#REF!</v>
      </c>
      <c r="AA551" s="36" t="e">
        <f t="shared" si="522"/>
        <v>#REF!</v>
      </c>
      <c r="AB551" s="162"/>
      <c r="AC551" s="16" t="e">
        <f t="shared" si="523"/>
        <v>#REF!</v>
      </c>
      <c r="AD551" s="3" t="e">
        <f t="shared" si="524"/>
        <v>#REF!</v>
      </c>
      <c r="AE551" s="97" t="e">
        <f t="shared" si="524"/>
        <v>#REF!</v>
      </c>
      <c r="AF551" s="97" t="e">
        <f t="shared" si="525"/>
        <v>#REF!</v>
      </c>
      <c r="AG551" s="3" t="e">
        <f t="shared" si="526"/>
        <v>#REF!</v>
      </c>
      <c r="AH551" s="16" t="e">
        <f t="shared" si="527"/>
        <v>#REF!</v>
      </c>
      <c r="AI551" s="16">
        <f t="shared" si="528"/>
        <v>500</v>
      </c>
      <c r="AK551" s="3">
        <f t="shared" si="529"/>
        <v>350</v>
      </c>
      <c r="AL551" s="19">
        <f t="shared" si="530"/>
        <v>350</v>
      </c>
      <c r="AM551" s="46" t="s">
        <v>855</v>
      </c>
      <c r="AN551" s="180" t="e">
        <f t="shared" si="535"/>
        <v>#REF!</v>
      </c>
      <c r="AO551" s="185" t="e">
        <f t="shared" si="531"/>
        <v>#REF!</v>
      </c>
      <c r="AP551" s="163"/>
      <c r="AQ551" s="177">
        <v>164.384717335966</v>
      </c>
      <c r="AR551" s="185">
        <f t="shared" si="532"/>
        <v>0.32876943467193198</v>
      </c>
      <c r="AS551" s="46" t="e">
        <f t="shared" si="533"/>
        <v>#REF!</v>
      </c>
      <c r="AT551" s="185" t="e">
        <f t="shared" si="534"/>
        <v>#REF!</v>
      </c>
      <c r="AU551" s="185"/>
      <c r="AX551" s="168"/>
      <c r="AY551" s="168"/>
    </row>
    <row r="552" spans="1:52" s="12" customFormat="1" ht="13.5" hidden="1" outlineLevel="1" x14ac:dyDescent="0.15">
      <c r="A552" s="25"/>
      <c r="B552" s="56" t="s">
        <v>447</v>
      </c>
      <c r="C552" s="192"/>
      <c r="D552" s="56"/>
      <c r="E552" s="56"/>
      <c r="F552" s="133"/>
      <c r="G552" s="137"/>
      <c r="H552" s="137"/>
      <c r="I552" s="6"/>
      <c r="J552" s="6"/>
      <c r="K552" s="7"/>
      <c r="L552" s="7"/>
      <c r="M552" s="7"/>
      <c r="N552" s="7"/>
      <c r="O552" s="13"/>
      <c r="P552" s="13"/>
      <c r="Q552" s="13"/>
      <c r="R552" s="13"/>
      <c r="S552" s="13"/>
      <c r="T552" s="6"/>
      <c r="U552" s="6"/>
      <c r="V552" s="6"/>
      <c r="W552" s="18"/>
      <c r="X552" s="9"/>
      <c r="Y552" s="18"/>
      <c r="Z552" s="18"/>
      <c r="AA552" s="68"/>
      <c r="AB552" s="162"/>
      <c r="AC552" s="192"/>
      <c r="AD552" s="70"/>
      <c r="AE552" s="96"/>
      <c r="AF552" s="96"/>
      <c r="AG552" s="57"/>
      <c r="AH552" s="192"/>
      <c r="AI552" s="192"/>
      <c r="AK552" s="70"/>
      <c r="AL552" s="19"/>
      <c r="AM552" s="180"/>
      <c r="AN552" s="180"/>
      <c r="AO552" s="185"/>
      <c r="AP552" s="163"/>
      <c r="AQ552" s="177"/>
      <c r="AR552" s="185"/>
      <c r="AS552" s="1"/>
      <c r="AT552" s="185"/>
      <c r="AU552" s="185"/>
      <c r="AX552" s="168"/>
      <c r="AY552" s="168"/>
    </row>
    <row r="553" spans="1:52" s="12" customFormat="1" ht="13.5" hidden="1" outlineLevel="1" collapsed="1" x14ac:dyDescent="0.15">
      <c r="A553" s="26">
        <v>22009</v>
      </c>
      <c r="B553" s="20" t="s">
        <v>431</v>
      </c>
      <c r="C553" s="16">
        <v>800</v>
      </c>
      <c r="D553" s="3">
        <v>40</v>
      </c>
      <c r="E553" s="3"/>
      <c r="F553" s="103"/>
      <c r="G553" s="104" t="s">
        <v>765</v>
      </c>
      <c r="H553" s="104" t="s">
        <v>562</v>
      </c>
      <c r="I553" s="21">
        <f t="shared" si="514"/>
        <v>17940</v>
      </c>
      <c r="J553" s="3">
        <v>0</v>
      </c>
      <c r="K553" s="15">
        <v>0.1</v>
      </c>
      <c r="L553" s="15">
        <v>0.43</v>
      </c>
      <c r="M553" s="58"/>
      <c r="N553" s="58">
        <v>0.03</v>
      </c>
      <c r="O553" s="92">
        <f t="shared" ref="O553:O568" si="536">J553/I553*D553</f>
        <v>0</v>
      </c>
      <c r="P553" s="92" t="e">
        <f t="shared" si="479"/>
        <v>#REF!</v>
      </c>
      <c r="Q553" s="92" t="e">
        <f t="shared" si="480"/>
        <v>#REF!</v>
      </c>
      <c r="R553" s="92">
        <f t="shared" ref="R553:R568" si="537">(C553*M553)</f>
        <v>0</v>
      </c>
      <c r="S553" s="92" t="e">
        <f t="shared" ref="S553:S568" si="538">(C553-T553-U553)*N553</f>
        <v>#REF!</v>
      </c>
      <c r="T553" s="3" t="e">
        <f>#REF!</f>
        <v>#REF!</v>
      </c>
      <c r="U553" s="3" t="e">
        <f>#REF!*D553</f>
        <v>#REF!</v>
      </c>
      <c r="V553" s="3">
        <f t="shared" ref="V553:V568" si="539">C553*0.06</f>
        <v>48</v>
      </c>
      <c r="W553" s="37" t="e">
        <f t="shared" ref="W553:W568" si="540">SUM(O553:V553)</f>
        <v>#REF!</v>
      </c>
      <c r="X553" s="60" t="e">
        <f>#REF!</f>
        <v>#REF!</v>
      </c>
      <c r="Y553" s="37" t="e">
        <f t="shared" ref="Y553:Y568" si="541">21000/I553*D553*X553</f>
        <v>#REF!</v>
      </c>
      <c r="Z553" s="16" t="e">
        <f t="shared" ref="Z553:Z568" si="542">W553+Y553</f>
        <v>#REF!</v>
      </c>
      <c r="AA553" s="36" t="e">
        <f t="shared" ref="AA553:AA568" si="543">(C553-Z553)/Z553</f>
        <v>#REF!</v>
      </c>
      <c r="AB553" s="162"/>
      <c r="AC553" s="16" t="e">
        <f t="shared" ref="AC553:AC568" si="544">AD553+AE553+AF553</f>
        <v>#REF!</v>
      </c>
      <c r="AD553" s="3" t="e">
        <f t="shared" ref="AD553:AE568" si="545">T553</f>
        <v>#REF!</v>
      </c>
      <c r="AE553" s="97" t="e">
        <f t="shared" si="545"/>
        <v>#REF!</v>
      </c>
      <c r="AF553" s="97" t="e">
        <f t="shared" ref="AF553:AF568" si="546">(C553-Z553)*0.15</f>
        <v>#REF!</v>
      </c>
      <c r="AG553" s="3" t="e">
        <f t="shared" ref="AG553:AG568" si="547">AE553+AF553</f>
        <v>#REF!</v>
      </c>
      <c r="AH553" s="16" t="e">
        <f t="shared" ref="AH553:AH568" si="548">AI553-AC553</f>
        <v>#REF!</v>
      </c>
      <c r="AI553" s="16">
        <f t="shared" ref="AI553:AI568" si="549">C553</f>
        <v>800</v>
      </c>
      <c r="AK553" s="3">
        <f t="shared" ref="AK553:AK568" si="550">CEILING(AL553,5)</f>
        <v>560</v>
      </c>
      <c r="AL553" s="19">
        <f t="shared" ref="AL553:AL568" si="551">C553*0.7</f>
        <v>560</v>
      </c>
      <c r="AM553" s="46" t="s">
        <v>855</v>
      </c>
      <c r="AN553" s="180" t="e">
        <f t="shared" si="535"/>
        <v>#REF!</v>
      </c>
      <c r="AO553" s="185" t="e">
        <f t="shared" si="531"/>
        <v>#REF!</v>
      </c>
      <c r="AP553" s="163"/>
      <c r="AQ553" s="177">
        <v>271.24098329480802</v>
      </c>
      <c r="AR553" s="185">
        <f t="shared" si="532"/>
        <v>0.33905122911851004</v>
      </c>
      <c r="AS553" s="46" t="e">
        <f t="shared" ref="AS553:AS568" si="552">AN553-AQ553</f>
        <v>#REF!</v>
      </c>
      <c r="AT553" s="185" t="e">
        <f t="shared" si="534"/>
        <v>#REF!</v>
      </c>
      <c r="AU553" s="185"/>
      <c r="AX553" s="168"/>
      <c r="AY553" s="168"/>
    </row>
    <row r="554" spans="1:52" s="12" customFormat="1" ht="13.5" hidden="1" outlineLevel="1" collapsed="1" x14ac:dyDescent="0.15">
      <c r="A554" s="26">
        <v>22010</v>
      </c>
      <c r="B554" s="20" t="s">
        <v>432</v>
      </c>
      <c r="C554" s="16">
        <v>900</v>
      </c>
      <c r="D554" s="3">
        <v>40</v>
      </c>
      <c r="E554" s="3"/>
      <c r="F554" s="103"/>
      <c r="G554" s="104" t="s">
        <v>765</v>
      </c>
      <c r="H554" s="104" t="s">
        <v>562</v>
      </c>
      <c r="I554" s="21">
        <f t="shared" si="514"/>
        <v>17940</v>
      </c>
      <c r="J554" s="3">
        <v>0</v>
      </c>
      <c r="K554" s="15">
        <v>0.1</v>
      </c>
      <c r="L554" s="15">
        <v>0.43</v>
      </c>
      <c r="M554" s="58"/>
      <c r="N554" s="58">
        <v>0.03</v>
      </c>
      <c r="O554" s="92">
        <f t="shared" si="536"/>
        <v>0</v>
      </c>
      <c r="P554" s="92" t="e">
        <f t="shared" si="479"/>
        <v>#REF!</v>
      </c>
      <c r="Q554" s="92" t="e">
        <f t="shared" si="480"/>
        <v>#REF!</v>
      </c>
      <c r="R554" s="92">
        <f t="shared" si="537"/>
        <v>0</v>
      </c>
      <c r="S554" s="92" t="e">
        <f t="shared" si="538"/>
        <v>#REF!</v>
      </c>
      <c r="T554" s="3" t="e">
        <f>#REF!</f>
        <v>#REF!</v>
      </c>
      <c r="U554" s="3" t="e">
        <f>#REF!*D554</f>
        <v>#REF!</v>
      </c>
      <c r="V554" s="3">
        <f t="shared" si="539"/>
        <v>54</v>
      </c>
      <c r="W554" s="37" t="e">
        <f t="shared" si="540"/>
        <v>#REF!</v>
      </c>
      <c r="X554" s="60" t="e">
        <f>#REF!</f>
        <v>#REF!</v>
      </c>
      <c r="Y554" s="37" t="e">
        <f t="shared" si="541"/>
        <v>#REF!</v>
      </c>
      <c r="Z554" s="16" t="e">
        <f t="shared" si="542"/>
        <v>#REF!</v>
      </c>
      <c r="AA554" s="36" t="e">
        <f t="shared" si="543"/>
        <v>#REF!</v>
      </c>
      <c r="AB554" s="162"/>
      <c r="AC554" s="16" t="e">
        <f t="shared" si="544"/>
        <v>#REF!</v>
      </c>
      <c r="AD554" s="3" t="e">
        <f t="shared" si="545"/>
        <v>#REF!</v>
      </c>
      <c r="AE554" s="97" t="e">
        <f t="shared" si="545"/>
        <v>#REF!</v>
      </c>
      <c r="AF554" s="97" t="e">
        <f t="shared" si="546"/>
        <v>#REF!</v>
      </c>
      <c r="AG554" s="3" t="e">
        <f t="shared" si="547"/>
        <v>#REF!</v>
      </c>
      <c r="AH554" s="16" t="e">
        <f t="shared" si="548"/>
        <v>#REF!</v>
      </c>
      <c r="AI554" s="16">
        <f t="shared" si="549"/>
        <v>900</v>
      </c>
      <c r="AK554" s="3">
        <f t="shared" si="550"/>
        <v>630</v>
      </c>
      <c r="AL554" s="19">
        <f t="shared" si="551"/>
        <v>630</v>
      </c>
      <c r="AM554" s="46" t="s">
        <v>855</v>
      </c>
      <c r="AN554" s="180" t="e">
        <f t="shared" si="535"/>
        <v>#REF!</v>
      </c>
      <c r="AO554" s="185" t="e">
        <f t="shared" si="531"/>
        <v>#REF!</v>
      </c>
      <c r="AP554" s="163"/>
      <c r="AQ554" s="177">
        <v>309.260983294808</v>
      </c>
      <c r="AR554" s="185">
        <f t="shared" si="532"/>
        <v>0.34362331477200891</v>
      </c>
      <c r="AS554" s="46" t="e">
        <f t="shared" si="552"/>
        <v>#REF!</v>
      </c>
      <c r="AT554" s="185" t="e">
        <f t="shared" si="534"/>
        <v>#REF!</v>
      </c>
      <c r="AU554" s="185"/>
      <c r="AX554" s="168"/>
      <c r="AY554" s="168"/>
    </row>
    <row r="555" spans="1:52" s="12" customFormat="1" ht="13.5" hidden="1" outlineLevel="1" collapsed="1" x14ac:dyDescent="0.15">
      <c r="A555" s="26">
        <v>22011</v>
      </c>
      <c r="B555" s="20" t="s">
        <v>415</v>
      </c>
      <c r="C555" s="16">
        <v>400</v>
      </c>
      <c r="D555" s="3">
        <v>20</v>
      </c>
      <c r="E555" s="3"/>
      <c r="F555" s="103"/>
      <c r="G555" s="104" t="s">
        <v>765</v>
      </c>
      <c r="H555" s="104" t="s">
        <v>562</v>
      </c>
      <c r="I555" s="21">
        <f t="shared" si="514"/>
        <v>17940</v>
      </c>
      <c r="J555" s="3">
        <v>0</v>
      </c>
      <c r="K555" s="15">
        <v>0.1</v>
      </c>
      <c r="L555" s="15">
        <v>0.43</v>
      </c>
      <c r="M555" s="58"/>
      <c r="N555" s="58">
        <v>0.03</v>
      </c>
      <c r="O555" s="92">
        <f t="shared" si="536"/>
        <v>0</v>
      </c>
      <c r="P555" s="92" t="e">
        <f t="shared" si="479"/>
        <v>#REF!</v>
      </c>
      <c r="Q555" s="92" t="e">
        <f t="shared" si="480"/>
        <v>#REF!</v>
      </c>
      <c r="R555" s="92">
        <f t="shared" si="537"/>
        <v>0</v>
      </c>
      <c r="S555" s="92" t="e">
        <f t="shared" si="538"/>
        <v>#REF!</v>
      </c>
      <c r="T555" s="3" t="e">
        <f>#REF!</f>
        <v>#REF!</v>
      </c>
      <c r="U555" s="3" t="e">
        <f>#REF!*D555</f>
        <v>#REF!</v>
      </c>
      <c r="V555" s="3">
        <f t="shared" si="539"/>
        <v>24</v>
      </c>
      <c r="W555" s="37" t="e">
        <f t="shared" si="540"/>
        <v>#REF!</v>
      </c>
      <c r="X555" s="60" t="e">
        <f>#REF!</f>
        <v>#REF!</v>
      </c>
      <c r="Y555" s="37" t="e">
        <f t="shared" si="541"/>
        <v>#REF!</v>
      </c>
      <c r="Z555" s="16" t="e">
        <f t="shared" si="542"/>
        <v>#REF!</v>
      </c>
      <c r="AA555" s="36" t="e">
        <f t="shared" si="543"/>
        <v>#REF!</v>
      </c>
      <c r="AB555" s="162"/>
      <c r="AC555" s="16" t="e">
        <f t="shared" si="544"/>
        <v>#REF!</v>
      </c>
      <c r="AD555" s="3" t="e">
        <f t="shared" si="545"/>
        <v>#REF!</v>
      </c>
      <c r="AE555" s="97" t="e">
        <f t="shared" si="545"/>
        <v>#REF!</v>
      </c>
      <c r="AF555" s="97" t="e">
        <f t="shared" si="546"/>
        <v>#REF!</v>
      </c>
      <c r="AG555" s="3" t="e">
        <f t="shared" si="547"/>
        <v>#REF!</v>
      </c>
      <c r="AH555" s="16" t="e">
        <f t="shared" si="548"/>
        <v>#REF!</v>
      </c>
      <c r="AI555" s="16">
        <f t="shared" si="549"/>
        <v>400</v>
      </c>
      <c r="AK555" s="3">
        <f t="shared" si="550"/>
        <v>280</v>
      </c>
      <c r="AL555" s="19">
        <f t="shared" si="551"/>
        <v>280</v>
      </c>
      <c r="AM555" s="46" t="s">
        <v>855</v>
      </c>
      <c r="AN555" s="180" t="e">
        <f t="shared" si="535"/>
        <v>#REF!</v>
      </c>
      <c r="AO555" s="185" t="e">
        <f t="shared" si="531"/>
        <v>#REF!</v>
      </c>
      <c r="AP555" s="163"/>
      <c r="AQ555" s="177">
        <v>138.266423375844</v>
      </c>
      <c r="AR555" s="185">
        <f t="shared" si="532"/>
        <v>0.34566605843961001</v>
      </c>
      <c r="AS555" s="46" t="e">
        <f t="shared" si="552"/>
        <v>#REF!</v>
      </c>
      <c r="AT555" s="185" t="e">
        <f t="shared" si="534"/>
        <v>#REF!</v>
      </c>
      <c r="AU555" s="185"/>
      <c r="AX555" s="168"/>
      <c r="AY555" s="168"/>
    </row>
    <row r="556" spans="1:52" s="12" customFormat="1" ht="13.5" hidden="1" outlineLevel="1" collapsed="1" x14ac:dyDescent="0.15">
      <c r="A556" s="26">
        <v>22012</v>
      </c>
      <c r="B556" s="20" t="s">
        <v>416</v>
      </c>
      <c r="C556" s="16">
        <v>540</v>
      </c>
      <c r="D556" s="3">
        <v>30</v>
      </c>
      <c r="E556" s="3"/>
      <c r="F556" s="103"/>
      <c r="G556" s="104" t="s">
        <v>765</v>
      </c>
      <c r="H556" s="104" t="s">
        <v>562</v>
      </c>
      <c r="I556" s="21">
        <f t="shared" si="514"/>
        <v>17940</v>
      </c>
      <c r="J556" s="3">
        <v>0</v>
      </c>
      <c r="K556" s="15">
        <v>0.1</v>
      </c>
      <c r="L556" s="15">
        <v>0.43</v>
      </c>
      <c r="M556" s="58"/>
      <c r="N556" s="58">
        <v>0.03</v>
      </c>
      <c r="O556" s="92">
        <f t="shared" si="536"/>
        <v>0</v>
      </c>
      <c r="P556" s="92" t="e">
        <f t="shared" si="479"/>
        <v>#REF!</v>
      </c>
      <c r="Q556" s="92" t="e">
        <f t="shared" si="480"/>
        <v>#REF!</v>
      </c>
      <c r="R556" s="92">
        <f t="shared" si="537"/>
        <v>0</v>
      </c>
      <c r="S556" s="92" t="e">
        <f t="shared" si="538"/>
        <v>#REF!</v>
      </c>
      <c r="T556" s="3" t="e">
        <f>#REF!</f>
        <v>#REF!</v>
      </c>
      <c r="U556" s="3" t="e">
        <f>#REF!*D556</f>
        <v>#REF!</v>
      </c>
      <c r="V556" s="3">
        <f t="shared" si="539"/>
        <v>32.4</v>
      </c>
      <c r="W556" s="37" t="e">
        <f t="shared" si="540"/>
        <v>#REF!</v>
      </c>
      <c r="X556" s="60" t="e">
        <f>#REF!</f>
        <v>#REF!</v>
      </c>
      <c r="Y556" s="37" t="e">
        <f t="shared" si="541"/>
        <v>#REF!</v>
      </c>
      <c r="Z556" s="16" t="e">
        <f t="shared" si="542"/>
        <v>#REF!</v>
      </c>
      <c r="AA556" s="36" t="e">
        <f t="shared" si="543"/>
        <v>#REF!</v>
      </c>
      <c r="AB556" s="162"/>
      <c r="AC556" s="16" t="e">
        <f t="shared" si="544"/>
        <v>#REF!</v>
      </c>
      <c r="AD556" s="3" t="e">
        <f t="shared" si="545"/>
        <v>#REF!</v>
      </c>
      <c r="AE556" s="97" t="e">
        <f t="shared" si="545"/>
        <v>#REF!</v>
      </c>
      <c r="AF556" s="97" t="e">
        <f t="shared" si="546"/>
        <v>#REF!</v>
      </c>
      <c r="AG556" s="3" t="e">
        <f t="shared" si="547"/>
        <v>#REF!</v>
      </c>
      <c r="AH556" s="16" t="e">
        <f t="shared" si="548"/>
        <v>#REF!</v>
      </c>
      <c r="AI556" s="16">
        <f t="shared" si="549"/>
        <v>540</v>
      </c>
      <c r="AK556" s="3">
        <f t="shared" si="550"/>
        <v>380</v>
      </c>
      <c r="AL556" s="19">
        <f t="shared" si="551"/>
        <v>378</v>
      </c>
      <c r="AM556" s="46" t="s">
        <v>855</v>
      </c>
      <c r="AN556" s="180" t="e">
        <f t="shared" si="535"/>
        <v>#REF!</v>
      </c>
      <c r="AO556" s="185" t="e">
        <f t="shared" si="531"/>
        <v>#REF!</v>
      </c>
      <c r="AP556" s="163"/>
      <c r="AQ556" s="177">
        <v>178.70332533532599</v>
      </c>
      <c r="AR556" s="185">
        <f t="shared" si="532"/>
        <v>0.3309320839543074</v>
      </c>
      <c r="AS556" s="46" t="e">
        <f t="shared" si="552"/>
        <v>#REF!</v>
      </c>
      <c r="AT556" s="185" t="e">
        <f t="shared" si="534"/>
        <v>#REF!</v>
      </c>
      <c r="AU556" s="185"/>
      <c r="AX556" s="168"/>
      <c r="AY556" s="168"/>
    </row>
    <row r="557" spans="1:52" s="12" customFormat="1" ht="13.5" hidden="1" outlineLevel="1" collapsed="1" x14ac:dyDescent="0.15">
      <c r="A557" s="26">
        <v>22013</v>
      </c>
      <c r="B557" s="20" t="s">
        <v>448</v>
      </c>
      <c r="C557" s="16">
        <v>560</v>
      </c>
      <c r="D557" s="3">
        <v>30</v>
      </c>
      <c r="E557" s="3"/>
      <c r="F557" s="103"/>
      <c r="G557" s="104" t="s">
        <v>765</v>
      </c>
      <c r="H557" s="104" t="s">
        <v>562</v>
      </c>
      <c r="I557" s="21">
        <f t="shared" si="514"/>
        <v>17940</v>
      </c>
      <c r="J557" s="3">
        <v>0</v>
      </c>
      <c r="K557" s="15">
        <v>0.1</v>
      </c>
      <c r="L557" s="15">
        <v>0.43</v>
      </c>
      <c r="M557" s="58"/>
      <c r="N557" s="58">
        <v>0.03</v>
      </c>
      <c r="O557" s="92">
        <f t="shared" si="536"/>
        <v>0</v>
      </c>
      <c r="P557" s="92" t="e">
        <f t="shared" si="479"/>
        <v>#REF!</v>
      </c>
      <c r="Q557" s="92" t="e">
        <f t="shared" si="480"/>
        <v>#REF!</v>
      </c>
      <c r="R557" s="92">
        <f t="shared" si="537"/>
        <v>0</v>
      </c>
      <c r="S557" s="92" t="e">
        <f t="shared" si="538"/>
        <v>#REF!</v>
      </c>
      <c r="T557" s="3" t="e">
        <f>#REF!</f>
        <v>#REF!</v>
      </c>
      <c r="U557" s="3" t="e">
        <f>#REF!*D557</f>
        <v>#REF!</v>
      </c>
      <c r="V557" s="3">
        <f t="shared" si="539"/>
        <v>33.6</v>
      </c>
      <c r="W557" s="37" t="e">
        <f t="shared" si="540"/>
        <v>#REF!</v>
      </c>
      <c r="X557" s="60" t="e">
        <f>#REF!</f>
        <v>#REF!</v>
      </c>
      <c r="Y557" s="37" t="e">
        <f t="shared" si="541"/>
        <v>#REF!</v>
      </c>
      <c r="Z557" s="16" t="e">
        <f t="shared" si="542"/>
        <v>#REF!</v>
      </c>
      <c r="AA557" s="36" t="e">
        <f t="shared" si="543"/>
        <v>#REF!</v>
      </c>
      <c r="AB557" s="162"/>
      <c r="AC557" s="16" t="e">
        <f t="shared" si="544"/>
        <v>#REF!</v>
      </c>
      <c r="AD557" s="3" t="e">
        <f t="shared" si="545"/>
        <v>#REF!</v>
      </c>
      <c r="AE557" s="97" t="e">
        <f t="shared" si="545"/>
        <v>#REF!</v>
      </c>
      <c r="AF557" s="97" t="e">
        <f t="shared" si="546"/>
        <v>#REF!</v>
      </c>
      <c r="AG557" s="3" t="e">
        <f t="shared" si="547"/>
        <v>#REF!</v>
      </c>
      <c r="AH557" s="16" t="e">
        <f t="shared" si="548"/>
        <v>#REF!</v>
      </c>
      <c r="AI557" s="16">
        <f t="shared" si="549"/>
        <v>560</v>
      </c>
      <c r="AK557" s="3">
        <f t="shared" si="550"/>
        <v>395</v>
      </c>
      <c r="AL557" s="19">
        <f t="shared" si="551"/>
        <v>392</v>
      </c>
      <c r="AM557" s="46" t="s">
        <v>855</v>
      </c>
      <c r="AN557" s="180" t="e">
        <f t="shared" si="535"/>
        <v>#REF!</v>
      </c>
      <c r="AO557" s="185" t="e">
        <f t="shared" si="531"/>
        <v>#REF!</v>
      </c>
      <c r="AP557" s="163"/>
      <c r="AQ557" s="177">
        <v>186.30732533532597</v>
      </c>
      <c r="AR557" s="185">
        <f t="shared" si="532"/>
        <v>0.33269165238451065</v>
      </c>
      <c r="AS557" s="46" t="e">
        <f t="shared" si="552"/>
        <v>#REF!</v>
      </c>
      <c r="AT557" s="185" t="e">
        <f t="shared" si="534"/>
        <v>#REF!</v>
      </c>
      <c r="AU557" s="185"/>
      <c r="AX557" s="168"/>
      <c r="AY557" s="168"/>
    </row>
    <row r="558" spans="1:52" s="12" customFormat="1" ht="13.5" hidden="1" outlineLevel="1" collapsed="1" x14ac:dyDescent="0.15">
      <c r="A558" s="26">
        <v>22014</v>
      </c>
      <c r="B558" s="20" t="s">
        <v>417</v>
      </c>
      <c r="C558" s="16">
        <v>500</v>
      </c>
      <c r="D558" s="3">
        <v>30</v>
      </c>
      <c r="E558" s="3"/>
      <c r="F558" s="103"/>
      <c r="G558" s="104" t="s">
        <v>765</v>
      </c>
      <c r="H558" s="104" t="s">
        <v>562</v>
      </c>
      <c r="I558" s="21">
        <f t="shared" si="514"/>
        <v>17940</v>
      </c>
      <c r="J558" s="3">
        <v>0</v>
      </c>
      <c r="K558" s="15">
        <v>0.1</v>
      </c>
      <c r="L558" s="15">
        <v>0.43</v>
      </c>
      <c r="M558" s="58"/>
      <c r="N558" s="58">
        <v>0.03</v>
      </c>
      <c r="O558" s="92">
        <f t="shared" si="536"/>
        <v>0</v>
      </c>
      <c r="P558" s="92" t="e">
        <f t="shared" si="479"/>
        <v>#REF!</v>
      </c>
      <c r="Q558" s="92" t="e">
        <f t="shared" si="480"/>
        <v>#REF!</v>
      </c>
      <c r="R558" s="92">
        <f t="shared" si="537"/>
        <v>0</v>
      </c>
      <c r="S558" s="92" t="e">
        <f t="shared" si="538"/>
        <v>#REF!</v>
      </c>
      <c r="T558" s="3" t="e">
        <f>#REF!</f>
        <v>#REF!</v>
      </c>
      <c r="U558" s="3" t="e">
        <f>#REF!*D558</f>
        <v>#REF!</v>
      </c>
      <c r="V558" s="3">
        <f t="shared" si="539"/>
        <v>30</v>
      </c>
      <c r="W558" s="37" t="e">
        <f t="shared" si="540"/>
        <v>#REF!</v>
      </c>
      <c r="X558" s="60" t="e">
        <f>#REF!</f>
        <v>#REF!</v>
      </c>
      <c r="Y558" s="37" t="e">
        <f t="shared" si="541"/>
        <v>#REF!</v>
      </c>
      <c r="Z558" s="16" t="e">
        <f t="shared" si="542"/>
        <v>#REF!</v>
      </c>
      <c r="AA558" s="36" t="e">
        <f t="shared" si="543"/>
        <v>#REF!</v>
      </c>
      <c r="AB558" s="162"/>
      <c r="AC558" s="16" t="e">
        <f t="shared" si="544"/>
        <v>#REF!</v>
      </c>
      <c r="AD558" s="3" t="e">
        <f t="shared" si="545"/>
        <v>#REF!</v>
      </c>
      <c r="AE558" s="97" t="e">
        <f t="shared" si="545"/>
        <v>#REF!</v>
      </c>
      <c r="AF558" s="97" t="e">
        <f t="shared" si="546"/>
        <v>#REF!</v>
      </c>
      <c r="AG558" s="3" t="e">
        <f t="shared" si="547"/>
        <v>#REF!</v>
      </c>
      <c r="AH558" s="16" t="e">
        <f t="shared" si="548"/>
        <v>#REF!</v>
      </c>
      <c r="AI558" s="16">
        <f t="shared" si="549"/>
        <v>500</v>
      </c>
      <c r="AK558" s="3">
        <f t="shared" si="550"/>
        <v>350</v>
      </c>
      <c r="AL558" s="19">
        <f t="shared" si="551"/>
        <v>350</v>
      </c>
      <c r="AM558" s="46" t="s">
        <v>855</v>
      </c>
      <c r="AN558" s="180" t="e">
        <f t="shared" si="535"/>
        <v>#REF!</v>
      </c>
      <c r="AO558" s="185" t="e">
        <f t="shared" si="531"/>
        <v>#REF!</v>
      </c>
      <c r="AP558" s="163"/>
      <c r="AQ558" s="177">
        <v>163.49532533532599</v>
      </c>
      <c r="AR558" s="185">
        <f t="shared" si="532"/>
        <v>0.32699065067065197</v>
      </c>
      <c r="AS558" s="46" t="e">
        <f t="shared" si="552"/>
        <v>#REF!</v>
      </c>
      <c r="AT558" s="185" t="e">
        <f t="shared" si="534"/>
        <v>#REF!</v>
      </c>
      <c r="AU558" s="185"/>
      <c r="AX558" s="168"/>
      <c r="AY558" s="168"/>
    </row>
    <row r="559" spans="1:52" s="12" customFormat="1" ht="13.5" hidden="1" outlineLevel="1" collapsed="1" x14ac:dyDescent="0.15">
      <c r="A559" s="26">
        <v>22015</v>
      </c>
      <c r="B559" s="20" t="s">
        <v>433</v>
      </c>
      <c r="C559" s="16">
        <v>1250</v>
      </c>
      <c r="D559" s="3">
        <v>40</v>
      </c>
      <c r="E559" s="3"/>
      <c r="F559" s="103"/>
      <c r="G559" s="104" t="s">
        <v>765</v>
      </c>
      <c r="H559" s="104" t="s">
        <v>562</v>
      </c>
      <c r="I559" s="21">
        <f t="shared" si="514"/>
        <v>17940</v>
      </c>
      <c r="J559" s="3">
        <v>0</v>
      </c>
      <c r="K559" s="15">
        <v>0.1</v>
      </c>
      <c r="L559" s="15">
        <v>0.43</v>
      </c>
      <c r="M559" s="58"/>
      <c r="N559" s="58">
        <v>0.03</v>
      </c>
      <c r="O559" s="92">
        <f t="shared" si="536"/>
        <v>0</v>
      </c>
      <c r="P559" s="92" t="e">
        <f t="shared" si="479"/>
        <v>#REF!</v>
      </c>
      <c r="Q559" s="92" t="e">
        <f t="shared" si="480"/>
        <v>#REF!</v>
      </c>
      <c r="R559" s="92">
        <f t="shared" si="537"/>
        <v>0</v>
      </c>
      <c r="S559" s="92" t="e">
        <f t="shared" si="538"/>
        <v>#REF!</v>
      </c>
      <c r="T559" s="3" t="e">
        <f>#REF!</f>
        <v>#REF!</v>
      </c>
      <c r="U559" s="3" t="e">
        <f>#REF!*D559</f>
        <v>#REF!</v>
      </c>
      <c r="V559" s="3">
        <f t="shared" si="539"/>
        <v>75</v>
      </c>
      <c r="W559" s="37" t="e">
        <f t="shared" si="540"/>
        <v>#REF!</v>
      </c>
      <c r="X559" s="60" t="e">
        <f>#REF!</f>
        <v>#REF!</v>
      </c>
      <c r="Y559" s="37" t="e">
        <f t="shared" si="541"/>
        <v>#REF!</v>
      </c>
      <c r="Z559" s="16" t="e">
        <f t="shared" si="542"/>
        <v>#REF!</v>
      </c>
      <c r="AA559" s="36" t="e">
        <f t="shared" si="543"/>
        <v>#REF!</v>
      </c>
      <c r="AB559" s="162"/>
      <c r="AC559" s="16" t="e">
        <f t="shared" si="544"/>
        <v>#REF!</v>
      </c>
      <c r="AD559" s="3" t="e">
        <f t="shared" si="545"/>
        <v>#REF!</v>
      </c>
      <c r="AE559" s="97" t="e">
        <f t="shared" si="545"/>
        <v>#REF!</v>
      </c>
      <c r="AF559" s="97" t="e">
        <f t="shared" si="546"/>
        <v>#REF!</v>
      </c>
      <c r="AG559" s="3" t="e">
        <f t="shared" si="547"/>
        <v>#REF!</v>
      </c>
      <c r="AH559" s="16" t="e">
        <f t="shared" si="548"/>
        <v>#REF!</v>
      </c>
      <c r="AI559" s="16">
        <f t="shared" si="549"/>
        <v>1250</v>
      </c>
      <c r="AK559" s="3">
        <f t="shared" si="550"/>
        <v>875</v>
      </c>
      <c r="AL559" s="19">
        <f t="shared" si="551"/>
        <v>875</v>
      </c>
      <c r="AM559" s="46" t="s">
        <v>855</v>
      </c>
      <c r="AN559" s="180" t="e">
        <f t="shared" si="535"/>
        <v>#REF!</v>
      </c>
      <c r="AO559" s="185" t="e">
        <f t="shared" si="531"/>
        <v>#REF!</v>
      </c>
      <c r="AP559" s="163"/>
      <c r="AQ559" s="177">
        <v>439.09260529480798</v>
      </c>
      <c r="AR559" s="185">
        <f t="shared" si="532"/>
        <v>0.35127408423584638</v>
      </c>
      <c r="AS559" s="46" t="e">
        <f t="shared" si="552"/>
        <v>#REF!</v>
      </c>
      <c r="AT559" s="185" t="e">
        <f t="shared" si="534"/>
        <v>#REF!</v>
      </c>
      <c r="AU559" s="185"/>
      <c r="AX559" s="168"/>
      <c r="AY559" s="168"/>
      <c r="AZ559" s="12" t="e">
        <f>AX559/AY559</f>
        <v>#DIV/0!</v>
      </c>
    </row>
    <row r="560" spans="1:52" s="12" customFormat="1" ht="13.5" hidden="1" outlineLevel="1" collapsed="1" x14ac:dyDescent="0.15">
      <c r="A560" s="26">
        <v>22016</v>
      </c>
      <c r="B560" s="20" t="s">
        <v>418</v>
      </c>
      <c r="C560" s="16">
        <v>520</v>
      </c>
      <c r="D560" s="3">
        <v>30</v>
      </c>
      <c r="E560" s="3"/>
      <c r="F560" s="103"/>
      <c r="G560" s="104" t="s">
        <v>765</v>
      </c>
      <c r="H560" s="104" t="s">
        <v>562</v>
      </c>
      <c r="I560" s="21">
        <f t="shared" si="514"/>
        <v>17940</v>
      </c>
      <c r="J560" s="3">
        <v>0</v>
      </c>
      <c r="K560" s="15">
        <v>0.1</v>
      </c>
      <c r="L560" s="15">
        <v>0.43</v>
      </c>
      <c r="M560" s="58"/>
      <c r="N560" s="58">
        <v>0.03</v>
      </c>
      <c r="O560" s="92">
        <f t="shared" si="536"/>
        <v>0</v>
      </c>
      <c r="P560" s="92" t="e">
        <f t="shared" si="479"/>
        <v>#REF!</v>
      </c>
      <c r="Q560" s="92" t="e">
        <f t="shared" si="480"/>
        <v>#REF!</v>
      </c>
      <c r="R560" s="92">
        <f t="shared" si="537"/>
        <v>0</v>
      </c>
      <c r="S560" s="92" t="e">
        <f t="shared" si="538"/>
        <v>#REF!</v>
      </c>
      <c r="T560" s="3" t="e">
        <f>#REF!</f>
        <v>#REF!</v>
      </c>
      <c r="U560" s="3" t="e">
        <f>#REF!*D560</f>
        <v>#REF!</v>
      </c>
      <c r="V560" s="3">
        <f t="shared" si="539"/>
        <v>31.2</v>
      </c>
      <c r="W560" s="37" t="e">
        <f t="shared" si="540"/>
        <v>#REF!</v>
      </c>
      <c r="X560" s="60" t="e">
        <f>#REF!</f>
        <v>#REF!</v>
      </c>
      <c r="Y560" s="37" t="e">
        <f t="shared" si="541"/>
        <v>#REF!</v>
      </c>
      <c r="Z560" s="16" t="e">
        <f t="shared" si="542"/>
        <v>#REF!</v>
      </c>
      <c r="AA560" s="36" t="e">
        <f t="shared" si="543"/>
        <v>#REF!</v>
      </c>
      <c r="AB560" s="162"/>
      <c r="AC560" s="16" t="e">
        <f t="shared" si="544"/>
        <v>#REF!</v>
      </c>
      <c r="AD560" s="3" t="e">
        <f t="shared" si="545"/>
        <v>#REF!</v>
      </c>
      <c r="AE560" s="97" t="e">
        <f t="shared" si="545"/>
        <v>#REF!</v>
      </c>
      <c r="AF560" s="97" t="e">
        <f t="shared" si="546"/>
        <v>#REF!</v>
      </c>
      <c r="AG560" s="3" t="e">
        <f t="shared" si="547"/>
        <v>#REF!</v>
      </c>
      <c r="AH560" s="16" t="e">
        <f t="shared" si="548"/>
        <v>#REF!</v>
      </c>
      <c r="AI560" s="16">
        <f t="shared" si="549"/>
        <v>520</v>
      </c>
      <c r="AK560" s="3">
        <f t="shared" si="550"/>
        <v>365</v>
      </c>
      <c r="AL560" s="19">
        <f t="shared" si="551"/>
        <v>364</v>
      </c>
      <c r="AM560" s="46" t="s">
        <v>855</v>
      </c>
      <c r="AN560" s="180" t="e">
        <f t="shared" si="535"/>
        <v>#REF!</v>
      </c>
      <c r="AO560" s="185" t="e">
        <f t="shared" si="531"/>
        <v>#REF!</v>
      </c>
      <c r="AP560" s="163"/>
      <c r="AQ560" s="177">
        <v>171.09932533532597</v>
      </c>
      <c r="AR560" s="185">
        <f t="shared" si="532"/>
        <v>0.32903716410639611</v>
      </c>
      <c r="AS560" s="46" t="e">
        <f t="shared" si="552"/>
        <v>#REF!</v>
      </c>
      <c r="AT560" s="185" t="e">
        <f t="shared" si="534"/>
        <v>#REF!</v>
      </c>
      <c r="AU560" s="185"/>
      <c r="AX560" s="168"/>
      <c r="AY560" s="168"/>
    </row>
    <row r="561" spans="1:51" s="12" customFormat="1" ht="13.5" hidden="1" outlineLevel="1" collapsed="1" x14ac:dyDescent="0.15">
      <c r="A561" s="26">
        <v>22017</v>
      </c>
      <c r="B561" s="20" t="s">
        <v>419</v>
      </c>
      <c r="C561" s="16">
        <v>620</v>
      </c>
      <c r="D561" s="3">
        <v>30</v>
      </c>
      <c r="E561" s="3"/>
      <c r="F561" s="103"/>
      <c r="G561" s="104" t="s">
        <v>765</v>
      </c>
      <c r="H561" s="104" t="s">
        <v>562</v>
      </c>
      <c r="I561" s="21">
        <f t="shared" si="514"/>
        <v>17940</v>
      </c>
      <c r="J561" s="3">
        <v>0</v>
      </c>
      <c r="K561" s="15">
        <v>0.1</v>
      </c>
      <c r="L561" s="15">
        <v>0.43</v>
      </c>
      <c r="M561" s="58"/>
      <c r="N561" s="58">
        <v>0.03</v>
      </c>
      <c r="O561" s="92">
        <f t="shared" si="536"/>
        <v>0</v>
      </c>
      <c r="P561" s="92" t="e">
        <f t="shared" si="479"/>
        <v>#REF!</v>
      </c>
      <c r="Q561" s="92" t="e">
        <f t="shared" si="480"/>
        <v>#REF!</v>
      </c>
      <c r="R561" s="92">
        <f t="shared" si="537"/>
        <v>0</v>
      </c>
      <c r="S561" s="92" t="e">
        <f t="shared" si="538"/>
        <v>#REF!</v>
      </c>
      <c r="T561" s="3" t="e">
        <f>#REF!</f>
        <v>#REF!</v>
      </c>
      <c r="U561" s="3" t="e">
        <f>#REF!*D561</f>
        <v>#REF!</v>
      </c>
      <c r="V561" s="3">
        <f t="shared" si="539"/>
        <v>37.199999999999996</v>
      </c>
      <c r="W561" s="37" t="e">
        <f t="shared" si="540"/>
        <v>#REF!</v>
      </c>
      <c r="X561" s="60" t="e">
        <f>#REF!</f>
        <v>#REF!</v>
      </c>
      <c r="Y561" s="37" t="e">
        <f t="shared" si="541"/>
        <v>#REF!</v>
      </c>
      <c r="Z561" s="16" t="e">
        <f t="shared" si="542"/>
        <v>#REF!</v>
      </c>
      <c r="AA561" s="36" t="e">
        <f t="shared" si="543"/>
        <v>#REF!</v>
      </c>
      <c r="AB561" s="162"/>
      <c r="AC561" s="16" t="e">
        <f t="shared" si="544"/>
        <v>#REF!</v>
      </c>
      <c r="AD561" s="3" t="e">
        <f t="shared" si="545"/>
        <v>#REF!</v>
      </c>
      <c r="AE561" s="97" t="e">
        <f t="shared" si="545"/>
        <v>#REF!</v>
      </c>
      <c r="AF561" s="97" t="e">
        <f t="shared" si="546"/>
        <v>#REF!</v>
      </c>
      <c r="AG561" s="3" t="e">
        <f t="shared" si="547"/>
        <v>#REF!</v>
      </c>
      <c r="AH561" s="16" t="e">
        <f t="shared" si="548"/>
        <v>#REF!</v>
      </c>
      <c r="AI561" s="16">
        <f t="shared" si="549"/>
        <v>620</v>
      </c>
      <c r="AK561" s="3">
        <f t="shared" si="550"/>
        <v>435</v>
      </c>
      <c r="AL561" s="19">
        <f t="shared" si="551"/>
        <v>434</v>
      </c>
      <c r="AM561" s="46" t="s">
        <v>855</v>
      </c>
      <c r="AN561" s="180" t="e">
        <f t="shared" si="535"/>
        <v>#REF!</v>
      </c>
      <c r="AO561" s="185" t="e">
        <f t="shared" si="531"/>
        <v>#REF!</v>
      </c>
      <c r="AP561" s="163"/>
      <c r="AQ561" s="177">
        <v>209.11932533532595</v>
      </c>
      <c r="AR561" s="185">
        <f t="shared" si="532"/>
        <v>0.33728923441181607</v>
      </c>
      <c r="AS561" s="46" t="e">
        <f t="shared" si="552"/>
        <v>#REF!</v>
      </c>
      <c r="AT561" s="185" t="e">
        <f t="shared" si="534"/>
        <v>#REF!</v>
      </c>
      <c r="AU561" s="185"/>
      <c r="AX561" s="168"/>
      <c r="AY561" s="168"/>
    </row>
    <row r="562" spans="1:51" s="12" customFormat="1" ht="13.5" hidden="1" outlineLevel="1" collapsed="1" x14ac:dyDescent="0.15">
      <c r="A562" s="26">
        <v>22018</v>
      </c>
      <c r="B562" s="20" t="s">
        <v>420</v>
      </c>
      <c r="C562" s="16">
        <v>2500</v>
      </c>
      <c r="D562" s="3">
        <v>90</v>
      </c>
      <c r="E562" s="3"/>
      <c r="F562" s="103"/>
      <c r="G562" s="104" t="s">
        <v>765</v>
      </c>
      <c r="H562" s="104" t="s">
        <v>562</v>
      </c>
      <c r="I562" s="21">
        <f t="shared" si="514"/>
        <v>17940</v>
      </c>
      <c r="J562" s="3">
        <v>0</v>
      </c>
      <c r="K562" s="15">
        <v>0.1</v>
      </c>
      <c r="L562" s="15">
        <v>0.43</v>
      </c>
      <c r="M562" s="58"/>
      <c r="N562" s="58">
        <v>0.03</v>
      </c>
      <c r="O562" s="92">
        <f t="shared" si="536"/>
        <v>0</v>
      </c>
      <c r="P562" s="92" t="e">
        <f t="shared" si="479"/>
        <v>#REF!</v>
      </c>
      <c r="Q562" s="92" t="e">
        <f t="shared" si="480"/>
        <v>#REF!</v>
      </c>
      <c r="R562" s="92">
        <f t="shared" si="537"/>
        <v>0</v>
      </c>
      <c r="S562" s="92" t="e">
        <f t="shared" si="538"/>
        <v>#REF!</v>
      </c>
      <c r="T562" s="3" t="e">
        <f>#REF!</f>
        <v>#REF!</v>
      </c>
      <c r="U562" s="3" t="e">
        <f>#REF!*D562</f>
        <v>#REF!</v>
      </c>
      <c r="V562" s="3">
        <f t="shared" si="539"/>
        <v>150</v>
      </c>
      <c r="W562" s="37" t="e">
        <f t="shared" si="540"/>
        <v>#REF!</v>
      </c>
      <c r="X562" s="60" t="e">
        <f>#REF!</f>
        <v>#REF!</v>
      </c>
      <c r="Y562" s="37" t="e">
        <f t="shared" si="541"/>
        <v>#REF!</v>
      </c>
      <c r="Z562" s="16" t="e">
        <f t="shared" si="542"/>
        <v>#REF!</v>
      </c>
      <c r="AA562" s="36" t="e">
        <f t="shared" si="543"/>
        <v>#REF!</v>
      </c>
      <c r="AB562" s="162"/>
      <c r="AC562" s="16" t="e">
        <f t="shared" si="544"/>
        <v>#REF!</v>
      </c>
      <c r="AD562" s="3" t="e">
        <f t="shared" si="545"/>
        <v>#REF!</v>
      </c>
      <c r="AE562" s="97" t="e">
        <f t="shared" si="545"/>
        <v>#REF!</v>
      </c>
      <c r="AF562" s="97" t="e">
        <f t="shared" si="546"/>
        <v>#REF!</v>
      </c>
      <c r="AG562" s="3" t="e">
        <f t="shared" si="547"/>
        <v>#REF!</v>
      </c>
      <c r="AH562" s="16" t="e">
        <f t="shared" si="548"/>
        <v>#REF!</v>
      </c>
      <c r="AI562" s="16">
        <f t="shared" si="549"/>
        <v>2500</v>
      </c>
      <c r="AK562" s="3">
        <f t="shared" si="550"/>
        <v>1750</v>
      </c>
      <c r="AL562" s="19">
        <f t="shared" si="551"/>
        <v>1750</v>
      </c>
      <c r="AM562" s="46" t="s">
        <v>855</v>
      </c>
      <c r="AN562" s="180" t="e">
        <f t="shared" si="535"/>
        <v>#REF!</v>
      </c>
      <c r="AO562" s="185" t="e">
        <f t="shared" si="531"/>
        <v>#REF!</v>
      </c>
      <c r="AP562" s="163"/>
      <c r="AQ562" s="177">
        <v>883.97947709541813</v>
      </c>
      <c r="AR562" s="185">
        <f t="shared" si="532"/>
        <v>0.35359179083816727</v>
      </c>
      <c r="AS562" s="46" t="e">
        <f t="shared" si="552"/>
        <v>#REF!</v>
      </c>
      <c r="AT562" s="185" t="e">
        <f t="shared" si="534"/>
        <v>#REF!</v>
      </c>
      <c r="AU562" s="185"/>
      <c r="AX562" s="168"/>
      <c r="AY562" s="168"/>
    </row>
    <row r="563" spans="1:51" s="12" customFormat="1" ht="13.5" hidden="1" outlineLevel="1" collapsed="1" x14ac:dyDescent="0.15">
      <c r="A563" s="26">
        <v>22019</v>
      </c>
      <c r="B563" s="20" t="s">
        <v>452</v>
      </c>
      <c r="C563" s="16">
        <v>1150</v>
      </c>
      <c r="D563" s="3">
        <v>40</v>
      </c>
      <c r="E563" s="3"/>
      <c r="F563" s="103"/>
      <c r="G563" s="104" t="s">
        <v>765</v>
      </c>
      <c r="H563" s="104" t="s">
        <v>562</v>
      </c>
      <c r="I563" s="21">
        <f t="shared" si="514"/>
        <v>17940</v>
      </c>
      <c r="J563" s="3">
        <v>0</v>
      </c>
      <c r="K563" s="15">
        <v>0.1</v>
      </c>
      <c r="L563" s="15">
        <v>0.43</v>
      </c>
      <c r="M563" s="58"/>
      <c r="N563" s="58">
        <v>0.03</v>
      </c>
      <c r="O563" s="92">
        <f t="shared" si="536"/>
        <v>0</v>
      </c>
      <c r="P563" s="92" t="e">
        <f t="shared" si="479"/>
        <v>#REF!</v>
      </c>
      <c r="Q563" s="92" t="e">
        <f t="shared" si="480"/>
        <v>#REF!</v>
      </c>
      <c r="R563" s="92">
        <f t="shared" si="537"/>
        <v>0</v>
      </c>
      <c r="S563" s="92" t="e">
        <f t="shared" si="538"/>
        <v>#REF!</v>
      </c>
      <c r="T563" s="3" t="e">
        <f>#REF!</f>
        <v>#REF!</v>
      </c>
      <c r="U563" s="3" t="e">
        <f>#REF!*D563</f>
        <v>#REF!</v>
      </c>
      <c r="V563" s="3">
        <f t="shared" si="539"/>
        <v>69</v>
      </c>
      <c r="W563" s="37" t="e">
        <f t="shared" si="540"/>
        <v>#REF!</v>
      </c>
      <c r="X563" s="60" t="e">
        <f>#REF!</f>
        <v>#REF!</v>
      </c>
      <c r="Y563" s="37" t="e">
        <f t="shared" si="541"/>
        <v>#REF!</v>
      </c>
      <c r="Z563" s="16" t="e">
        <f t="shared" si="542"/>
        <v>#REF!</v>
      </c>
      <c r="AA563" s="36" t="e">
        <f t="shared" si="543"/>
        <v>#REF!</v>
      </c>
      <c r="AB563" s="162"/>
      <c r="AC563" s="16" t="e">
        <f t="shared" si="544"/>
        <v>#REF!</v>
      </c>
      <c r="AD563" s="3" t="e">
        <f t="shared" si="545"/>
        <v>#REF!</v>
      </c>
      <c r="AE563" s="97" t="e">
        <f t="shared" si="545"/>
        <v>#REF!</v>
      </c>
      <c r="AF563" s="97" t="e">
        <f t="shared" si="546"/>
        <v>#REF!</v>
      </c>
      <c r="AG563" s="3" t="e">
        <f t="shared" si="547"/>
        <v>#REF!</v>
      </c>
      <c r="AH563" s="16" t="e">
        <f t="shared" si="548"/>
        <v>#REF!</v>
      </c>
      <c r="AI563" s="16">
        <f t="shared" si="549"/>
        <v>1150</v>
      </c>
      <c r="AK563" s="3">
        <f t="shared" si="550"/>
        <v>805</v>
      </c>
      <c r="AL563" s="19">
        <f t="shared" si="551"/>
        <v>805</v>
      </c>
      <c r="AM563" s="46" t="s">
        <v>855</v>
      </c>
      <c r="AN563" s="180" t="e">
        <f t="shared" si="535"/>
        <v>#REF!</v>
      </c>
      <c r="AO563" s="185" t="e">
        <f t="shared" si="531"/>
        <v>#REF!</v>
      </c>
      <c r="AP563" s="163"/>
      <c r="AQ563" s="177">
        <v>405.20037529544788</v>
      </c>
      <c r="AR563" s="185">
        <f t="shared" si="532"/>
        <v>0.35234815243082424</v>
      </c>
      <c r="AS563" s="46" t="e">
        <f t="shared" si="552"/>
        <v>#REF!</v>
      </c>
      <c r="AT563" s="185" t="e">
        <f t="shared" si="534"/>
        <v>#REF!</v>
      </c>
      <c r="AU563" s="185"/>
      <c r="AX563" s="168"/>
      <c r="AY563" s="168"/>
    </row>
    <row r="564" spans="1:51" s="12" customFormat="1" ht="13.5" hidden="1" outlineLevel="1" collapsed="1" x14ac:dyDescent="0.15">
      <c r="A564" s="26">
        <v>22020</v>
      </c>
      <c r="B564" s="20" t="s">
        <v>449</v>
      </c>
      <c r="C564" s="16">
        <v>670</v>
      </c>
      <c r="D564" s="3">
        <v>30</v>
      </c>
      <c r="E564" s="3"/>
      <c r="F564" s="103"/>
      <c r="G564" s="104" t="s">
        <v>765</v>
      </c>
      <c r="H564" s="104" t="s">
        <v>562</v>
      </c>
      <c r="I564" s="21">
        <f t="shared" si="514"/>
        <v>17940</v>
      </c>
      <c r="J564" s="3">
        <v>0</v>
      </c>
      <c r="K564" s="15">
        <v>0.1</v>
      </c>
      <c r="L564" s="15">
        <v>0.43</v>
      </c>
      <c r="M564" s="58"/>
      <c r="N564" s="58">
        <v>0.03</v>
      </c>
      <c r="O564" s="92">
        <f t="shared" si="536"/>
        <v>0</v>
      </c>
      <c r="P564" s="92" t="e">
        <f t="shared" si="479"/>
        <v>#REF!</v>
      </c>
      <c r="Q564" s="92" t="e">
        <f t="shared" si="480"/>
        <v>#REF!</v>
      </c>
      <c r="R564" s="92">
        <f t="shared" si="537"/>
        <v>0</v>
      </c>
      <c r="S564" s="92" t="e">
        <f t="shared" si="538"/>
        <v>#REF!</v>
      </c>
      <c r="T564" s="3" t="e">
        <f>#REF!</f>
        <v>#REF!</v>
      </c>
      <c r="U564" s="3" t="e">
        <f>#REF!*D564</f>
        <v>#REF!</v>
      </c>
      <c r="V564" s="3">
        <f t="shared" si="539"/>
        <v>40.199999999999996</v>
      </c>
      <c r="W564" s="37" t="e">
        <f t="shared" si="540"/>
        <v>#REF!</v>
      </c>
      <c r="X564" s="60" t="e">
        <f>#REF!</f>
        <v>#REF!</v>
      </c>
      <c r="Y564" s="37" t="e">
        <f t="shared" si="541"/>
        <v>#REF!</v>
      </c>
      <c r="Z564" s="16" t="e">
        <f t="shared" si="542"/>
        <v>#REF!</v>
      </c>
      <c r="AA564" s="36" t="e">
        <f t="shared" si="543"/>
        <v>#REF!</v>
      </c>
      <c r="AB564" s="162"/>
      <c r="AC564" s="16" t="e">
        <f t="shared" si="544"/>
        <v>#REF!</v>
      </c>
      <c r="AD564" s="3" t="e">
        <f t="shared" si="545"/>
        <v>#REF!</v>
      </c>
      <c r="AE564" s="97" t="e">
        <f t="shared" si="545"/>
        <v>#REF!</v>
      </c>
      <c r="AF564" s="97" t="e">
        <f t="shared" si="546"/>
        <v>#REF!</v>
      </c>
      <c r="AG564" s="3" t="e">
        <f t="shared" si="547"/>
        <v>#REF!</v>
      </c>
      <c r="AH564" s="16" t="e">
        <f t="shared" si="548"/>
        <v>#REF!</v>
      </c>
      <c r="AI564" s="16">
        <f t="shared" si="549"/>
        <v>670</v>
      </c>
      <c r="AK564" s="3">
        <f t="shared" si="550"/>
        <v>470</v>
      </c>
      <c r="AL564" s="19">
        <f t="shared" si="551"/>
        <v>468.99999999999994</v>
      </c>
      <c r="AM564" s="46" t="s">
        <v>855</v>
      </c>
      <c r="AN564" s="180" t="e">
        <f t="shared" si="535"/>
        <v>#REF!</v>
      </c>
      <c r="AO564" s="185" t="e">
        <f t="shared" si="531"/>
        <v>#REF!</v>
      </c>
      <c r="AP564" s="163"/>
      <c r="AQ564" s="177">
        <v>228.129325335326</v>
      </c>
      <c r="AR564" s="185">
        <f t="shared" si="532"/>
        <v>0.34049153035123286</v>
      </c>
      <c r="AS564" s="46" t="e">
        <f t="shared" si="552"/>
        <v>#REF!</v>
      </c>
      <c r="AT564" s="185" t="e">
        <f t="shared" si="534"/>
        <v>#REF!</v>
      </c>
      <c r="AU564" s="185"/>
      <c r="AX564" s="168"/>
      <c r="AY564" s="168"/>
    </row>
    <row r="565" spans="1:51" s="12" customFormat="1" ht="13.5" hidden="1" outlineLevel="1" collapsed="1" x14ac:dyDescent="0.15">
      <c r="A565" s="26">
        <v>22021</v>
      </c>
      <c r="B565" s="20" t="s">
        <v>451</v>
      </c>
      <c r="C565" s="16">
        <v>820</v>
      </c>
      <c r="D565" s="3">
        <v>40</v>
      </c>
      <c r="E565" s="3"/>
      <c r="F565" s="103"/>
      <c r="G565" s="104" t="s">
        <v>765</v>
      </c>
      <c r="H565" s="104" t="s">
        <v>562</v>
      </c>
      <c r="I565" s="21">
        <f t="shared" si="514"/>
        <v>17940</v>
      </c>
      <c r="J565" s="3">
        <v>0</v>
      </c>
      <c r="K565" s="15">
        <v>0.1</v>
      </c>
      <c r="L565" s="15">
        <v>0.43</v>
      </c>
      <c r="M565" s="58"/>
      <c r="N565" s="58">
        <v>0.03</v>
      </c>
      <c r="O565" s="92">
        <f t="shared" si="536"/>
        <v>0</v>
      </c>
      <c r="P565" s="92" t="e">
        <f t="shared" si="479"/>
        <v>#REF!</v>
      </c>
      <c r="Q565" s="92" t="e">
        <f t="shared" si="480"/>
        <v>#REF!</v>
      </c>
      <c r="R565" s="92">
        <f t="shared" si="537"/>
        <v>0</v>
      </c>
      <c r="S565" s="92" t="e">
        <f t="shared" si="538"/>
        <v>#REF!</v>
      </c>
      <c r="T565" s="3" t="e">
        <f>#REF!</f>
        <v>#REF!</v>
      </c>
      <c r="U565" s="3" t="e">
        <f>#REF!*D565</f>
        <v>#REF!</v>
      </c>
      <c r="V565" s="3">
        <f t="shared" si="539"/>
        <v>49.199999999999996</v>
      </c>
      <c r="W565" s="37" t="e">
        <f t="shared" si="540"/>
        <v>#REF!</v>
      </c>
      <c r="X565" s="60" t="e">
        <f>#REF!</f>
        <v>#REF!</v>
      </c>
      <c r="Y565" s="37" t="e">
        <f t="shared" si="541"/>
        <v>#REF!</v>
      </c>
      <c r="Z565" s="16" t="e">
        <f t="shared" si="542"/>
        <v>#REF!</v>
      </c>
      <c r="AA565" s="36" t="e">
        <f t="shared" si="543"/>
        <v>#REF!</v>
      </c>
      <c r="AB565" s="162"/>
      <c r="AC565" s="16" t="e">
        <f t="shared" si="544"/>
        <v>#REF!</v>
      </c>
      <c r="AD565" s="3" t="e">
        <f t="shared" si="545"/>
        <v>#REF!</v>
      </c>
      <c r="AE565" s="97" t="e">
        <f t="shared" si="545"/>
        <v>#REF!</v>
      </c>
      <c r="AF565" s="97" t="e">
        <f t="shared" si="546"/>
        <v>#REF!</v>
      </c>
      <c r="AG565" s="3" t="e">
        <f t="shared" si="547"/>
        <v>#REF!</v>
      </c>
      <c r="AH565" s="16" t="e">
        <f t="shared" si="548"/>
        <v>#REF!</v>
      </c>
      <c r="AI565" s="16">
        <f t="shared" si="549"/>
        <v>820</v>
      </c>
      <c r="AK565" s="3">
        <f t="shared" si="550"/>
        <v>575</v>
      </c>
      <c r="AL565" s="19">
        <f t="shared" si="551"/>
        <v>574</v>
      </c>
      <c r="AM565" s="46" t="s">
        <v>855</v>
      </c>
      <c r="AN565" s="180" t="e">
        <f t="shared" si="535"/>
        <v>#REF!</v>
      </c>
      <c r="AO565" s="185" t="e">
        <f t="shared" si="531"/>
        <v>#REF!</v>
      </c>
      <c r="AP565" s="163"/>
      <c r="AQ565" s="177">
        <v>279.73437529544793</v>
      </c>
      <c r="AR565" s="185">
        <f t="shared" si="532"/>
        <v>0.3411394820676194</v>
      </c>
      <c r="AS565" s="46" t="e">
        <f t="shared" si="552"/>
        <v>#REF!</v>
      </c>
      <c r="AT565" s="185" t="e">
        <f t="shared" si="534"/>
        <v>#REF!</v>
      </c>
      <c r="AU565" s="185"/>
      <c r="AX565" s="168"/>
      <c r="AY565" s="168"/>
    </row>
    <row r="566" spans="1:51" s="12" customFormat="1" ht="13.5" hidden="1" outlineLevel="1" collapsed="1" x14ac:dyDescent="0.15">
      <c r="A566" s="26">
        <v>22022</v>
      </c>
      <c r="B566" s="20" t="s">
        <v>450</v>
      </c>
      <c r="C566" s="16">
        <v>500</v>
      </c>
      <c r="D566" s="3">
        <v>20</v>
      </c>
      <c r="E566" s="3"/>
      <c r="F566" s="103"/>
      <c r="G566" s="104" t="s">
        <v>765</v>
      </c>
      <c r="H566" s="104" t="s">
        <v>562</v>
      </c>
      <c r="I566" s="21">
        <f t="shared" si="514"/>
        <v>17940</v>
      </c>
      <c r="J566" s="3">
        <v>0</v>
      </c>
      <c r="K566" s="15">
        <v>0.1</v>
      </c>
      <c r="L566" s="15">
        <v>0.43</v>
      </c>
      <c r="M566" s="58"/>
      <c r="N566" s="58">
        <v>0.03</v>
      </c>
      <c r="O566" s="92">
        <f t="shared" si="536"/>
        <v>0</v>
      </c>
      <c r="P566" s="92" t="e">
        <f t="shared" si="479"/>
        <v>#REF!</v>
      </c>
      <c r="Q566" s="92" t="e">
        <f t="shared" si="480"/>
        <v>#REF!</v>
      </c>
      <c r="R566" s="92">
        <f t="shared" si="537"/>
        <v>0</v>
      </c>
      <c r="S566" s="92" t="e">
        <f t="shared" si="538"/>
        <v>#REF!</v>
      </c>
      <c r="T566" s="3" t="e">
        <f>#REF!</f>
        <v>#REF!</v>
      </c>
      <c r="U566" s="3" t="e">
        <f>#REF!*D566</f>
        <v>#REF!</v>
      </c>
      <c r="V566" s="3">
        <f t="shared" si="539"/>
        <v>30</v>
      </c>
      <c r="W566" s="37" t="e">
        <f t="shared" si="540"/>
        <v>#REF!</v>
      </c>
      <c r="X566" s="60" t="e">
        <f>#REF!</f>
        <v>#REF!</v>
      </c>
      <c r="Y566" s="37" t="e">
        <f t="shared" si="541"/>
        <v>#REF!</v>
      </c>
      <c r="Z566" s="16" t="e">
        <f t="shared" si="542"/>
        <v>#REF!</v>
      </c>
      <c r="AA566" s="36" t="e">
        <f t="shared" si="543"/>
        <v>#REF!</v>
      </c>
      <c r="AB566" s="162"/>
      <c r="AC566" s="16" t="e">
        <f t="shared" si="544"/>
        <v>#REF!</v>
      </c>
      <c r="AD566" s="3" t="e">
        <f t="shared" si="545"/>
        <v>#REF!</v>
      </c>
      <c r="AE566" s="97" t="e">
        <f t="shared" si="545"/>
        <v>#REF!</v>
      </c>
      <c r="AF566" s="97" t="e">
        <f t="shared" si="546"/>
        <v>#REF!</v>
      </c>
      <c r="AG566" s="3" t="e">
        <f t="shared" si="547"/>
        <v>#REF!</v>
      </c>
      <c r="AH566" s="16" t="e">
        <f t="shared" si="548"/>
        <v>#REF!</v>
      </c>
      <c r="AI566" s="16">
        <f t="shared" si="549"/>
        <v>500</v>
      </c>
      <c r="AK566" s="3">
        <f t="shared" si="550"/>
        <v>350</v>
      </c>
      <c r="AL566" s="19">
        <f t="shared" si="551"/>
        <v>350</v>
      </c>
      <c r="AM566" s="46" t="s">
        <v>855</v>
      </c>
      <c r="AN566" s="180" t="e">
        <f t="shared" si="535"/>
        <v>#REF!</v>
      </c>
      <c r="AO566" s="185" t="e">
        <f t="shared" si="531"/>
        <v>#REF!</v>
      </c>
      <c r="AP566" s="163"/>
      <c r="AQ566" s="177">
        <v>168.920275375204</v>
      </c>
      <c r="AR566" s="185">
        <f t="shared" si="532"/>
        <v>0.33784055075040798</v>
      </c>
      <c r="AS566" s="46" t="e">
        <f t="shared" si="552"/>
        <v>#REF!</v>
      </c>
      <c r="AT566" s="185" t="e">
        <f t="shared" si="534"/>
        <v>#REF!</v>
      </c>
      <c r="AU566" s="185"/>
      <c r="AX566" s="168"/>
      <c r="AY566" s="168"/>
    </row>
    <row r="567" spans="1:51" s="12" customFormat="1" ht="13.5" hidden="1" outlineLevel="1" x14ac:dyDescent="0.15">
      <c r="A567" s="26">
        <v>22039</v>
      </c>
      <c r="B567" s="20" t="s">
        <v>476</v>
      </c>
      <c r="C567" s="16">
        <v>960</v>
      </c>
      <c r="D567" s="3">
        <v>40</v>
      </c>
      <c r="E567" s="3"/>
      <c r="F567" s="103"/>
      <c r="G567" s="104" t="s">
        <v>765</v>
      </c>
      <c r="H567" s="104" t="s">
        <v>562</v>
      </c>
      <c r="I567" s="21">
        <f t="shared" si="514"/>
        <v>17940</v>
      </c>
      <c r="J567" s="3">
        <v>0</v>
      </c>
      <c r="K567" s="15">
        <v>0.1</v>
      </c>
      <c r="L567" s="15">
        <v>0.43</v>
      </c>
      <c r="M567" s="58"/>
      <c r="N567" s="58">
        <v>0.03</v>
      </c>
      <c r="O567" s="92">
        <f t="shared" si="536"/>
        <v>0</v>
      </c>
      <c r="P567" s="92" t="e">
        <f t="shared" si="479"/>
        <v>#REF!</v>
      </c>
      <c r="Q567" s="92" t="e">
        <f t="shared" si="480"/>
        <v>#REF!</v>
      </c>
      <c r="R567" s="92">
        <f t="shared" si="537"/>
        <v>0</v>
      </c>
      <c r="S567" s="92" t="e">
        <f t="shared" si="538"/>
        <v>#REF!</v>
      </c>
      <c r="T567" s="3" t="e">
        <f>#REF!</f>
        <v>#REF!</v>
      </c>
      <c r="U567" s="3" t="e">
        <f>#REF!*D567</f>
        <v>#REF!</v>
      </c>
      <c r="V567" s="3">
        <f t="shared" si="539"/>
        <v>57.599999999999994</v>
      </c>
      <c r="W567" s="37" t="e">
        <f t="shared" si="540"/>
        <v>#REF!</v>
      </c>
      <c r="X567" s="60" t="e">
        <f>#REF!</f>
        <v>#REF!</v>
      </c>
      <c r="Y567" s="37" t="e">
        <f t="shared" si="541"/>
        <v>#REF!</v>
      </c>
      <c r="Z567" s="16" t="e">
        <f t="shared" si="542"/>
        <v>#REF!</v>
      </c>
      <c r="AA567" s="36" t="e">
        <f t="shared" si="543"/>
        <v>#REF!</v>
      </c>
      <c r="AB567" s="162"/>
      <c r="AC567" s="16" t="e">
        <f t="shared" si="544"/>
        <v>#REF!</v>
      </c>
      <c r="AD567" s="3" t="e">
        <f t="shared" si="545"/>
        <v>#REF!</v>
      </c>
      <c r="AE567" s="97" t="e">
        <f t="shared" si="545"/>
        <v>#REF!</v>
      </c>
      <c r="AF567" s="97" t="e">
        <f t="shared" si="546"/>
        <v>#REF!</v>
      </c>
      <c r="AG567" s="3" t="e">
        <f t="shared" si="547"/>
        <v>#REF!</v>
      </c>
      <c r="AH567" s="16" t="e">
        <f t="shared" si="548"/>
        <v>#REF!</v>
      </c>
      <c r="AI567" s="16">
        <f t="shared" si="549"/>
        <v>960</v>
      </c>
      <c r="AK567" s="3">
        <f t="shared" si="550"/>
        <v>675</v>
      </c>
      <c r="AL567" s="19">
        <f t="shared" si="551"/>
        <v>672</v>
      </c>
      <c r="AM567" s="46" t="s">
        <v>855</v>
      </c>
      <c r="AN567" s="180" t="e">
        <f t="shared" si="535"/>
        <v>#REF!</v>
      </c>
      <c r="AO567" s="185" t="e">
        <f t="shared" si="531"/>
        <v>#REF!</v>
      </c>
      <c r="AP567" s="163"/>
      <c r="AQ567" s="177">
        <v>320.89825529608794</v>
      </c>
      <c r="AR567" s="185">
        <f t="shared" si="532"/>
        <v>0.33426901593342495</v>
      </c>
      <c r="AS567" s="46" t="e">
        <f t="shared" si="552"/>
        <v>#REF!</v>
      </c>
      <c r="AT567" s="185" t="e">
        <f t="shared" si="534"/>
        <v>#REF!</v>
      </c>
      <c r="AU567" s="185"/>
      <c r="AX567" s="168"/>
      <c r="AY567" s="168"/>
    </row>
    <row r="568" spans="1:51" s="12" customFormat="1" ht="13.5" hidden="1" outlineLevel="1" x14ac:dyDescent="0.15">
      <c r="A568" s="26">
        <v>22040</v>
      </c>
      <c r="B568" s="20" t="s">
        <v>477</v>
      </c>
      <c r="C568" s="16">
        <v>400</v>
      </c>
      <c r="D568" s="3">
        <v>15</v>
      </c>
      <c r="E568" s="3"/>
      <c r="F568" s="103"/>
      <c r="G568" s="104" t="s">
        <v>765</v>
      </c>
      <c r="H568" s="104" t="s">
        <v>562</v>
      </c>
      <c r="I568" s="21">
        <f t="shared" si="514"/>
        <v>17940</v>
      </c>
      <c r="J568" s="3">
        <v>0</v>
      </c>
      <c r="K568" s="15">
        <v>0.1</v>
      </c>
      <c r="L568" s="15">
        <v>0.43</v>
      </c>
      <c r="M568" s="58"/>
      <c r="N568" s="58">
        <v>0.03</v>
      </c>
      <c r="O568" s="92">
        <f t="shared" si="536"/>
        <v>0</v>
      </c>
      <c r="P568" s="92" t="e">
        <f t="shared" si="479"/>
        <v>#REF!</v>
      </c>
      <c r="Q568" s="92" t="e">
        <f t="shared" si="480"/>
        <v>#REF!</v>
      </c>
      <c r="R568" s="92">
        <f t="shared" si="537"/>
        <v>0</v>
      </c>
      <c r="S568" s="92" t="e">
        <f t="shared" si="538"/>
        <v>#REF!</v>
      </c>
      <c r="T568" s="3" t="e">
        <f>#REF!</f>
        <v>#REF!</v>
      </c>
      <c r="U568" s="3" t="e">
        <f>#REF!*D568</f>
        <v>#REF!</v>
      </c>
      <c r="V568" s="3">
        <f t="shared" si="539"/>
        <v>24</v>
      </c>
      <c r="W568" s="37" t="e">
        <f t="shared" si="540"/>
        <v>#REF!</v>
      </c>
      <c r="X568" s="60" t="e">
        <f>#REF!</f>
        <v>#REF!</v>
      </c>
      <c r="Y568" s="37" t="e">
        <f t="shared" si="541"/>
        <v>#REF!</v>
      </c>
      <c r="Z568" s="16" t="e">
        <f t="shared" si="542"/>
        <v>#REF!</v>
      </c>
      <c r="AA568" s="36" t="e">
        <f t="shared" si="543"/>
        <v>#REF!</v>
      </c>
      <c r="AB568" s="162"/>
      <c r="AC568" s="16" t="e">
        <f t="shared" si="544"/>
        <v>#REF!</v>
      </c>
      <c r="AD568" s="3" t="e">
        <f t="shared" si="545"/>
        <v>#REF!</v>
      </c>
      <c r="AE568" s="97" t="e">
        <f t="shared" si="545"/>
        <v>#REF!</v>
      </c>
      <c r="AF568" s="97" t="e">
        <f t="shared" si="546"/>
        <v>#REF!</v>
      </c>
      <c r="AG568" s="3" t="e">
        <f t="shared" si="547"/>
        <v>#REF!</v>
      </c>
      <c r="AH568" s="16" t="e">
        <f t="shared" si="548"/>
        <v>#REF!</v>
      </c>
      <c r="AI568" s="16">
        <f t="shared" si="549"/>
        <v>400</v>
      </c>
      <c r="AK568" s="3">
        <f t="shared" si="550"/>
        <v>280</v>
      </c>
      <c r="AL568" s="19">
        <f t="shared" si="551"/>
        <v>280</v>
      </c>
      <c r="AM568" s="46" t="s">
        <v>855</v>
      </c>
      <c r="AN568" s="180" t="e">
        <f t="shared" si="535"/>
        <v>#REF!</v>
      </c>
      <c r="AO568" s="185" t="e">
        <f t="shared" si="531"/>
        <v>#REF!</v>
      </c>
      <c r="AP568" s="163"/>
      <c r="AQ568" s="177">
        <v>134.50214239578301</v>
      </c>
      <c r="AR568" s="185">
        <f t="shared" si="532"/>
        <v>0.33625535598945755</v>
      </c>
      <c r="AS568" s="46" t="e">
        <f t="shared" si="552"/>
        <v>#REF!</v>
      </c>
      <c r="AT568" s="185" t="e">
        <f t="shared" si="534"/>
        <v>#REF!</v>
      </c>
      <c r="AU568" s="185"/>
      <c r="AX568" s="168"/>
      <c r="AY568" s="168"/>
    </row>
    <row r="569" spans="1:51" s="12" customFormat="1" ht="13.5" hidden="1" outlineLevel="1" x14ac:dyDescent="0.15">
      <c r="A569" s="25"/>
      <c r="B569" s="56" t="s">
        <v>453</v>
      </c>
      <c r="C569" s="192"/>
      <c r="D569" s="56"/>
      <c r="E569" s="56"/>
      <c r="F569" s="133"/>
      <c r="G569" s="137"/>
      <c r="H569" s="137"/>
      <c r="I569" s="6"/>
      <c r="J569" s="6"/>
      <c r="K569" s="7"/>
      <c r="L569" s="7"/>
      <c r="M569" s="7"/>
      <c r="N569" s="7"/>
      <c r="O569" s="13"/>
      <c r="P569" s="13"/>
      <c r="Q569" s="13"/>
      <c r="R569" s="13"/>
      <c r="S569" s="13"/>
      <c r="T569" s="6"/>
      <c r="U569" s="6"/>
      <c r="V569" s="6"/>
      <c r="W569" s="18"/>
      <c r="X569" s="9"/>
      <c r="Y569" s="18"/>
      <c r="Z569" s="18"/>
      <c r="AA569" s="68"/>
      <c r="AB569" s="162"/>
      <c r="AC569" s="192"/>
      <c r="AD569" s="70"/>
      <c r="AE569" s="96"/>
      <c r="AF569" s="96"/>
      <c r="AG569" s="57"/>
      <c r="AH569" s="192"/>
      <c r="AI569" s="192"/>
      <c r="AK569" s="70"/>
      <c r="AL569" s="19"/>
      <c r="AM569" s="180"/>
      <c r="AN569" s="180"/>
      <c r="AO569" s="185"/>
      <c r="AP569" s="163"/>
      <c r="AQ569" s="177"/>
      <c r="AR569" s="185"/>
      <c r="AS569" s="1"/>
      <c r="AT569" s="185"/>
      <c r="AU569" s="185"/>
      <c r="AX569" s="168"/>
      <c r="AY569" s="168"/>
    </row>
    <row r="570" spans="1:51" s="12" customFormat="1" ht="13.5" outlineLevel="1" collapsed="1" x14ac:dyDescent="0.15">
      <c r="A570" s="26">
        <v>22023</v>
      </c>
      <c r="B570" s="20" t="s">
        <v>455</v>
      </c>
      <c r="C570" s="16">
        <v>1500</v>
      </c>
      <c r="D570" s="3">
        <v>70</v>
      </c>
      <c r="E570" s="3"/>
      <c r="F570" s="103"/>
      <c r="G570" s="104" t="s">
        <v>765</v>
      </c>
      <c r="H570" s="104" t="s">
        <v>562</v>
      </c>
      <c r="I570" s="21">
        <f t="shared" si="514"/>
        <v>17940</v>
      </c>
      <c r="J570" s="3">
        <v>0</v>
      </c>
      <c r="K570" s="15">
        <v>0.1</v>
      </c>
      <c r="L570" s="15">
        <v>0.43</v>
      </c>
      <c r="M570" s="58"/>
      <c r="N570" s="58">
        <v>0.03</v>
      </c>
      <c r="O570" s="92">
        <f t="shared" ref="O570:O573" si="553">J570/I570*D570</f>
        <v>0</v>
      </c>
      <c r="P570" s="92" t="e">
        <f t="shared" ref="P570:P633" si="554">(C570-T570-U570)*K570</f>
        <v>#REF!</v>
      </c>
      <c r="Q570" s="92" t="e">
        <f t="shared" ref="Q570:Q633" si="555">(C570-T570-U570)*L570</f>
        <v>#REF!</v>
      </c>
      <c r="R570" s="92">
        <f t="shared" ref="R570:R573" si="556">(C570*M570)</f>
        <v>0</v>
      </c>
      <c r="S570" s="92" t="e">
        <f t="shared" ref="S570:S573" si="557">(C570-T570-U570)*N570</f>
        <v>#REF!</v>
      </c>
      <c r="T570" s="3" t="e">
        <f>#REF!</f>
        <v>#REF!</v>
      </c>
      <c r="U570" s="3" t="e">
        <f>#REF!*D570</f>
        <v>#REF!</v>
      </c>
      <c r="V570" s="3">
        <f t="shared" ref="V570:V573" si="558">C570*0.06</f>
        <v>90</v>
      </c>
      <c r="W570" s="37" t="e">
        <f t="shared" ref="W570:W573" si="559">SUM(O570:V570)</f>
        <v>#REF!</v>
      </c>
      <c r="X570" s="60" t="e">
        <f>#REF!</f>
        <v>#REF!</v>
      </c>
      <c r="Y570" s="37" t="e">
        <f t="shared" ref="Y570:Y573" si="560">21000/I570*D570*X570</f>
        <v>#REF!</v>
      </c>
      <c r="Z570" s="16" t="e">
        <f>W570+Y570</f>
        <v>#REF!</v>
      </c>
      <c r="AA570" s="36" t="e">
        <f>(C570-Z570)/Z570</f>
        <v>#REF!</v>
      </c>
      <c r="AB570" s="162"/>
      <c r="AC570" s="16" t="e">
        <f t="shared" ref="AC570:AC573" si="561">AD570+AE570+AF570</f>
        <v>#REF!</v>
      </c>
      <c r="AD570" s="3" t="e">
        <f t="shared" ref="AD570:AE573" si="562">T570</f>
        <v>#REF!</v>
      </c>
      <c r="AE570" s="97" t="e">
        <f t="shared" si="562"/>
        <v>#REF!</v>
      </c>
      <c r="AF570" s="97" t="e">
        <f t="shared" ref="AF570:AF573" si="563">(C570-Z570)*0.15</f>
        <v>#REF!</v>
      </c>
      <c r="AG570" s="3" t="e">
        <f t="shared" ref="AG570:AG573" si="564">AE570+AF570</f>
        <v>#REF!</v>
      </c>
      <c r="AH570" s="16" t="e">
        <f t="shared" ref="AH570:AH573" si="565">AI570-AC570</f>
        <v>#REF!</v>
      </c>
      <c r="AI570" s="16">
        <f>C570</f>
        <v>1500</v>
      </c>
      <c r="AK570" s="3">
        <f t="shared" ref="AK570:AK573" si="566">CEILING(AL570,5)</f>
        <v>1050</v>
      </c>
      <c r="AL570" s="19">
        <f t="shared" ref="AL570:AL573" si="567">C570*0.7</f>
        <v>1050</v>
      </c>
      <c r="AM570" s="46" t="s">
        <v>855</v>
      </c>
      <c r="AN570" s="180" t="e">
        <f t="shared" si="535"/>
        <v>#REF!</v>
      </c>
      <c r="AO570" s="185" t="e">
        <f t="shared" si="531"/>
        <v>#REF!</v>
      </c>
      <c r="AP570" s="163"/>
      <c r="AQ570" s="177">
        <v>521.10613317517402</v>
      </c>
      <c r="AR570" s="185">
        <f t="shared" si="532"/>
        <v>0.34740408878344936</v>
      </c>
      <c r="AS570" s="46" t="e">
        <f t="shared" ref="AS570:AS573" si="568">AN570-AQ570</f>
        <v>#REF!</v>
      </c>
      <c r="AT570" s="185" t="e">
        <f t="shared" si="534"/>
        <v>#REF!</v>
      </c>
      <c r="AU570" s="185"/>
      <c r="AX570" s="168"/>
      <c r="AY570" s="168"/>
    </row>
    <row r="571" spans="1:51" s="12" customFormat="1" ht="13.5" outlineLevel="1" collapsed="1" x14ac:dyDescent="0.15">
      <c r="A571" s="26">
        <v>22024</v>
      </c>
      <c r="B571" s="20" t="s">
        <v>454</v>
      </c>
      <c r="C571" s="16">
        <v>2000</v>
      </c>
      <c r="D571" s="3">
        <v>90</v>
      </c>
      <c r="E571" s="3"/>
      <c r="F571" s="103"/>
      <c r="G571" s="104" t="s">
        <v>765</v>
      </c>
      <c r="H571" s="104" t="s">
        <v>562</v>
      </c>
      <c r="I571" s="21">
        <f t="shared" si="514"/>
        <v>17940</v>
      </c>
      <c r="J571" s="3">
        <v>0</v>
      </c>
      <c r="K571" s="15">
        <v>0.1</v>
      </c>
      <c r="L571" s="15">
        <v>0.43</v>
      </c>
      <c r="M571" s="58"/>
      <c r="N571" s="58">
        <v>0.03</v>
      </c>
      <c r="O571" s="92">
        <f t="shared" si="553"/>
        <v>0</v>
      </c>
      <c r="P571" s="92" t="e">
        <f t="shared" si="554"/>
        <v>#REF!</v>
      </c>
      <c r="Q571" s="92" t="e">
        <f t="shared" si="555"/>
        <v>#REF!</v>
      </c>
      <c r="R571" s="92">
        <f t="shared" si="556"/>
        <v>0</v>
      </c>
      <c r="S571" s="92" t="e">
        <f t="shared" si="557"/>
        <v>#REF!</v>
      </c>
      <c r="T571" s="3" t="e">
        <f>#REF!</f>
        <v>#REF!</v>
      </c>
      <c r="U571" s="3" t="e">
        <f>#REF!*D571</f>
        <v>#REF!</v>
      </c>
      <c r="V571" s="3">
        <f t="shared" si="558"/>
        <v>120</v>
      </c>
      <c r="W571" s="37" t="e">
        <f t="shared" si="559"/>
        <v>#REF!</v>
      </c>
      <c r="X571" s="60" t="e">
        <f>#REF!</f>
        <v>#REF!</v>
      </c>
      <c r="Y571" s="37" t="e">
        <f t="shared" si="560"/>
        <v>#REF!</v>
      </c>
      <c r="Z571" s="16" t="e">
        <f>W571+Y571</f>
        <v>#REF!</v>
      </c>
      <c r="AA571" s="36" t="e">
        <f>(C571-Z571)/Z571</f>
        <v>#REF!</v>
      </c>
      <c r="AB571" s="162"/>
      <c r="AC571" s="16" t="e">
        <f t="shared" si="561"/>
        <v>#REF!</v>
      </c>
      <c r="AD571" s="3" t="e">
        <f t="shared" si="562"/>
        <v>#REF!</v>
      </c>
      <c r="AE571" s="97" t="e">
        <f t="shared" si="562"/>
        <v>#REF!</v>
      </c>
      <c r="AF571" s="97" t="e">
        <f t="shared" si="563"/>
        <v>#REF!</v>
      </c>
      <c r="AG571" s="3" t="e">
        <f t="shared" si="564"/>
        <v>#REF!</v>
      </c>
      <c r="AH571" s="16" t="e">
        <f t="shared" si="565"/>
        <v>#REF!</v>
      </c>
      <c r="AI571" s="16">
        <f>C571</f>
        <v>2000</v>
      </c>
      <c r="AK571" s="3">
        <f t="shared" si="566"/>
        <v>1400</v>
      </c>
      <c r="AL571" s="19">
        <f t="shared" si="567"/>
        <v>1400</v>
      </c>
      <c r="AM571" s="46" t="s">
        <v>855</v>
      </c>
      <c r="AN571" s="180" t="e">
        <f t="shared" si="535"/>
        <v>#REF!</v>
      </c>
      <c r="AO571" s="185" t="e">
        <f t="shared" si="531"/>
        <v>#REF!</v>
      </c>
      <c r="AP571" s="163"/>
      <c r="AQ571" s="177">
        <v>698.00724709605788</v>
      </c>
      <c r="AR571" s="185">
        <f t="shared" si="532"/>
        <v>0.34900362354802894</v>
      </c>
      <c r="AS571" s="46" t="e">
        <f t="shared" si="568"/>
        <v>#REF!</v>
      </c>
      <c r="AT571" s="185" t="e">
        <f t="shared" si="534"/>
        <v>#REF!</v>
      </c>
      <c r="AU571" s="185"/>
      <c r="AX571" s="168"/>
      <c r="AY571" s="168"/>
    </row>
    <row r="572" spans="1:51" s="12" customFormat="1" ht="13.5" outlineLevel="1" collapsed="1" x14ac:dyDescent="0.15">
      <c r="A572" s="26">
        <v>22025</v>
      </c>
      <c r="B572" s="20" t="s">
        <v>425</v>
      </c>
      <c r="C572" s="16">
        <v>600</v>
      </c>
      <c r="D572" s="3">
        <v>30</v>
      </c>
      <c r="E572" s="3"/>
      <c r="F572" s="103"/>
      <c r="G572" s="104" t="s">
        <v>765</v>
      </c>
      <c r="H572" s="104" t="s">
        <v>562</v>
      </c>
      <c r="I572" s="21">
        <f t="shared" si="514"/>
        <v>17940</v>
      </c>
      <c r="J572" s="3">
        <v>0</v>
      </c>
      <c r="K572" s="15">
        <v>0.1</v>
      </c>
      <c r="L572" s="15">
        <v>0.43</v>
      </c>
      <c r="M572" s="58"/>
      <c r="N572" s="58">
        <v>0.03</v>
      </c>
      <c r="O572" s="92">
        <f t="shared" si="553"/>
        <v>0</v>
      </c>
      <c r="P572" s="92" t="e">
        <f t="shared" si="554"/>
        <v>#REF!</v>
      </c>
      <c r="Q572" s="92" t="e">
        <f t="shared" si="555"/>
        <v>#REF!</v>
      </c>
      <c r="R572" s="92">
        <f t="shared" si="556"/>
        <v>0</v>
      </c>
      <c r="S572" s="92" t="e">
        <f t="shared" si="557"/>
        <v>#REF!</v>
      </c>
      <c r="T572" s="3" t="e">
        <f>#REF!</f>
        <v>#REF!</v>
      </c>
      <c r="U572" s="3" t="e">
        <f>#REF!*D572</f>
        <v>#REF!</v>
      </c>
      <c r="V572" s="3">
        <f t="shared" si="558"/>
        <v>36</v>
      </c>
      <c r="W572" s="37" t="e">
        <f t="shared" si="559"/>
        <v>#REF!</v>
      </c>
      <c r="X572" s="60" t="e">
        <f>#REF!</f>
        <v>#REF!</v>
      </c>
      <c r="Y572" s="37" t="e">
        <f t="shared" si="560"/>
        <v>#REF!</v>
      </c>
      <c r="Z572" s="16" t="e">
        <f>W572+Y572</f>
        <v>#REF!</v>
      </c>
      <c r="AA572" s="36" t="e">
        <f>(C572-Z572)/Z572</f>
        <v>#REF!</v>
      </c>
      <c r="AB572" s="162"/>
      <c r="AC572" s="16" t="e">
        <f t="shared" si="561"/>
        <v>#REF!</v>
      </c>
      <c r="AD572" s="3" t="e">
        <f t="shared" si="562"/>
        <v>#REF!</v>
      </c>
      <c r="AE572" s="97" t="e">
        <f t="shared" si="562"/>
        <v>#REF!</v>
      </c>
      <c r="AF572" s="97" t="e">
        <f t="shared" si="563"/>
        <v>#REF!</v>
      </c>
      <c r="AG572" s="3" t="e">
        <f t="shared" si="564"/>
        <v>#REF!</v>
      </c>
      <c r="AH572" s="16" t="e">
        <f t="shared" si="565"/>
        <v>#REF!</v>
      </c>
      <c r="AI572" s="16">
        <f>C572</f>
        <v>600</v>
      </c>
      <c r="AK572" s="3">
        <f t="shared" si="566"/>
        <v>420</v>
      </c>
      <c r="AL572" s="19">
        <f t="shared" si="567"/>
        <v>420</v>
      </c>
      <c r="AM572" s="46" t="s">
        <v>855</v>
      </c>
      <c r="AN572" s="180" t="e">
        <f t="shared" si="535"/>
        <v>#REF!</v>
      </c>
      <c r="AO572" s="185" t="e">
        <f t="shared" si="531"/>
        <v>#REF!</v>
      </c>
      <c r="AP572" s="163"/>
      <c r="AQ572" s="177">
        <v>200.62593333468601</v>
      </c>
      <c r="AR572" s="185">
        <f t="shared" si="532"/>
        <v>0.33437655555781004</v>
      </c>
      <c r="AS572" s="46" t="e">
        <f t="shared" si="568"/>
        <v>#REF!</v>
      </c>
      <c r="AT572" s="185" t="e">
        <f t="shared" si="534"/>
        <v>#REF!</v>
      </c>
      <c r="AU572" s="185"/>
      <c r="AX572" s="168"/>
      <c r="AY572" s="168"/>
    </row>
    <row r="573" spans="1:51" s="12" customFormat="1" ht="13.5" outlineLevel="1" collapsed="1" x14ac:dyDescent="0.15">
      <c r="A573" s="26">
        <v>22026</v>
      </c>
      <c r="B573" s="20" t="s">
        <v>456</v>
      </c>
      <c r="C573" s="16">
        <v>800</v>
      </c>
      <c r="D573" s="3">
        <v>30</v>
      </c>
      <c r="E573" s="3"/>
      <c r="F573" s="103"/>
      <c r="G573" s="104" t="s">
        <v>765</v>
      </c>
      <c r="H573" s="104" t="s">
        <v>562</v>
      </c>
      <c r="I573" s="21">
        <f t="shared" si="514"/>
        <v>17940</v>
      </c>
      <c r="J573" s="3">
        <v>0</v>
      </c>
      <c r="K573" s="15">
        <v>0.1</v>
      </c>
      <c r="L573" s="15">
        <v>0.43</v>
      </c>
      <c r="M573" s="58"/>
      <c r="N573" s="58">
        <v>0.03</v>
      </c>
      <c r="O573" s="92">
        <f t="shared" si="553"/>
        <v>0</v>
      </c>
      <c r="P573" s="92" t="e">
        <f t="shared" si="554"/>
        <v>#REF!</v>
      </c>
      <c r="Q573" s="92" t="e">
        <f t="shared" si="555"/>
        <v>#REF!</v>
      </c>
      <c r="R573" s="92">
        <f t="shared" si="556"/>
        <v>0</v>
      </c>
      <c r="S573" s="92" t="e">
        <f t="shared" si="557"/>
        <v>#REF!</v>
      </c>
      <c r="T573" s="3" t="e">
        <f>#REF!</f>
        <v>#REF!</v>
      </c>
      <c r="U573" s="3" t="e">
        <f>#REF!*D573</f>
        <v>#REF!</v>
      </c>
      <c r="V573" s="3">
        <f t="shared" si="558"/>
        <v>48</v>
      </c>
      <c r="W573" s="37" t="e">
        <f t="shared" si="559"/>
        <v>#REF!</v>
      </c>
      <c r="X573" s="60" t="e">
        <f>#REF!</f>
        <v>#REF!</v>
      </c>
      <c r="Y573" s="37" t="e">
        <f t="shared" si="560"/>
        <v>#REF!</v>
      </c>
      <c r="Z573" s="16" t="e">
        <f>W573+Y573</f>
        <v>#REF!</v>
      </c>
      <c r="AA573" s="36" t="e">
        <f>(C573-Z573)/Z573</f>
        <v>#REF!</v>
      </c>
      <c r="AB573" s="162"/>
      <c r="AC573" s="16" t="e">
        <f t="shared" si="561"/>
        <v>#REF!</v>
      </c>
      <c r="AD573" s="3" t="e">
        <f t="shared" si="562"/>
        <v>#REF!</v>
      </c>
      <c r="AE573" s="97" t="e">
        <f t="shared" si="562"/>
        <v>#REF!</v>
      </c>
      <c r="AF573" s="97" t="e">
        <f t="shared" si="563"/>
        <v>#REF!</v>
      </c>
      <c r="AG573" s="3" t="e">
        <f t="shared" si="564"/>
        <v>#REF!</v>
      </c>
      <c r="AH573" s="16" t="e">
        <f t="shared" si="565"/>
        <v>#REF!</v>
      </c>
      <c r="AI573" s="16">
        <f>C573</f>
        <v>800</v>
      </c>
      <c r="AK573" s="3">
        <f t="shared" si="566"/>
        <v>560</v>
      </c>
      <c r="AL573" s="19">
        <f t="shared" si="567"/>
        <v>560</v>
      </c>
      <c r="AM573" s="46" t="s">
        <v>855</v>
      </c>
      <c r="AN573" s="180" t="e">
        <f t="shared" si="535"/>
        <v>#REF!</v>
      </c>
      <c r="AO573" s="185" t="e">
        <f t="shared" si="531"/>
        <v>#REF!</v>
      </c>
      <c r="AP573" s="163"/>
      <c r="AQ573" s="177">
        <v>277.55532533532596</v>
      </c>
      <c r="AR573" s="185">
        <f t="shared" si="532"/>
        <v>0.34694415666915746</v>
      </c>
      <c r="AS573" s="46" t="e">
        <f t="shared" si="568"/>
        <v>#REF!</v>
      </c>
      <c r="AT573" s="185" t="e">
        <f t="shared" si="534"/>
        <v>#REF!</v>
      </c>
      <c r="AU573" s="185"/>
      <c r="AX573" s="168"/>
      <c r="AY573" s="168"/>
    </row>
    <row r="574" spans="1:51" s="12" customFormat="1" ht="13.5" hidden="1" outlineLevel="1" x14ac:dyDescent="0.15">
      <c r="A574" s="25"/>
      <c r="B574" s="56" t="s">
        <v>457</v>
      </c>
      <c r="C574" s="192"/>
      <c r="D574" s="56"/>
      <c r="E574" s="56"/>
      <c r="F574" s="133"/>
      <c r="G574" s="137"/>
      <c r="H574" s="137"/>
      <c r="I574" s="6"/>
      <c r="J574" s="6"/>
      <c r="K574" s="7"/>
      <c r="L574" s="7"/>
      <c r="M574" s="7"/>
      <c r="N574" s="7"/>
      <c r="O574" s="13"/>
      <c r="P574" s="13"/>
      <c r="Q574" s="13"/>
      <c r="R574" s="13"/>
      <c r="S574" s="13"/>
      <c r="T574" s="6"/>
      <c r="U574" s="6"/>
      <c r="V574" s="6"/>
      <c r="W574" s="18"/>
      <c r="X574" s="9"/>
      <c r="Y574" s="18"/>
      <c r="Z574" s="18"/>
      <c r="AA574" s="68"/>
      <c r="AB574" s="162"/>
      <c r="AC574" s="192"/>
      <c r="AD574" s="70"/>
      <c r="AE574" s="96"/>
      <c r="AF574" s="96"/>
      <c r="AG574" s="57"/>
      <c r="AH574" s="192"/>
      <c r="AI574" s="192"/>
      <c r="AK574" s="70"/>
      <c r="AL574" s="19"/>
      <c r="AM574" s="180"/>
      <c r="AN574" s="180"/>
      <c r="AO574" s="185"/>
      <c r="AP574" s="163"/>
      <c r="AQ574" s="177"/>
      <c r="AR574" s="185"/>
      <c r="AS574" s="1"/>
      <c r="AT574" s="185"/>
      <c r="AU574" s="185"/>
      <c r="AX574" s="168"/>
      <c r="AY574" s="168"/>
    </row>
    <row r="575" spans="1:51" s="12" customFormat="1" ht="13.5" hidden="1" outlineLevel="1" collapsed="1" x14ac:dyDescent="0.15">
      <c r="A575" s="26">
        <v>22027</v>
      </c>
      <c r="B575" s="20" t="s">
        <v>458</v>
      </c>
      <c r="C575" s="16">
        <v>1100</v>
      </c>
      <c r="D575" s="3">
        <v>40</v>
      </c>
      <c r="E575" s="3"/>
      <c r="F575" s="103"/>
      <c r="G575" s="104" t="s">
        <v>765</v>
      </c>
      <c r="H575" s="104" t="s">
        <v>562</v>
      </c>
      <c r="I575" s="21">
        <f t="shared" si="514"/>
        <v>17940</v>
      </c>
      <c r="J575" s="3">
        <v>0</v>
      </c>
      <c r="K575" s="15">
        <v>0.1</v>
      </c>
      <c r="L575" s="15">
        <v>0.43</v>
      </c>
      <c r="M575" s="58"/>
      <c r="N575" s="58">
        <v>0.03</v>
      </c>
      <c r="O575" s="92">
        <f t="shared" ref="O575:O577" si="569">J575/I575*D575</f>
        <v>0</v>
      </c>
      <c r="P575" s="92" t="e">
        <f t="shared" si="554"/>
        <v>#REF!</v>
      </c>
      <c r="Q575" s="92" t="e">
        <f t="shared" si="555"/>
        <v>#REF!</v>
      </c>
      <c r="R575" s="92">
        <f t="shared" ref="R575:R577" si="570">(C575*M575)</f>
        <v>0</v>
      </c>
      <c r="S575" s="92" t="e">
        <f t="shared" ref="S575:S577" si="571">(C575-T575-U575)*N575</f>
        <v>#REF!</v>
      </c>
      <c r="T575" s="3" t="e">
        <f>#REF!</f>
        <v>#REF!</v>
      </c>
      <c r="U575" s="3" t="e">
        <f>#REF!*D575</f>
        <v>#REF!</v>
      </c>
      <c r="V575" s="3">
        <f t="shared" ref="V575:V577" si="572">C575*0.06</f>
        <v>66</v>
      </c>
      <c r="W575" s="37" t="e">
        <f t="shared" ref="W575:W577" si="573">SUM(O575:V575)</f>
        <v>#REF!</v>
      </c>
      <c r="X575" s="60" t="e">
        <f>#REF!</f>
        <v>#REF!</v>
      </c>
      <c r="Y575" s="37" t="e">
        <f t="shared" ref="Y575:Y577" si="574">21000/I575*D575*X575</f>
        <v>#REF!</v>
      </c>
      <c r="Z575" s="16" t="e">
        <f>W575+Y575</f>
        <v>#REF!</v>
      </c>
      <c r="AA575" s="36" t="e">
        <f>(C575-Z575)/Z575</f>
        <v>#REF!</v>
      </c>
      <c r="AB575" s="162"/>
      <c r="AC575" s="16" t="e">
        <f t="shared" ref="AC575:AC577" si="575">AD575+AE575+AF575</f>
        <v>#REF!</v>
      </c>
      <c r="AD575" s="3" t="e">
        <f t="shared" ref="AD575:AE577" si="576">T575</f>
        <v>#REF!</v>
      </c>
      <c r="AE575" s="97" t="e">
        <f t="shared" si="576"/>
        <v>#REF!</v>
      </c>
      <c r="AF575" s="97" t="e">
        <f t="shared" ref="AF575:AF577" si="577">(C575-Z575)*0.15</f>
        <v>#REF!</v>
      </c>
      <c r="AG575" s="3" t="e">
        <f t="shared" ref="AG575:AG577" si="578">AE575+AF575</f>
        <v>#REF!</v>
      </c>
      <c r="AH575" s="16" t="e">
        <f t="shared" ref="AH575:AH577" si="579">AI575-AC575</f>
        <v>#REF!</v>
      </c>
      <c r="AI575" s="16">
        <f>C575</f>
        <v>1100</v>
      </c>
      <c r="AK575" s="3">
        <f t="shared" ref="AK575:AK577" si="580">CEILING(AL575,5)</f>
        <v>770</v>
      </c>
      <c r="AL575" s="19">
        <f t="shared" ref="AL575:AL577" si="581">C575*0.7</f>
        <v>770</v>
      </c>
      <c r="AM575" s="46" t="s">
        <v>855</v>
      </c>
      <c r="AN575" s="180" t="e">
        <f t="shared" si="535"/>
        <v>#REF!</v>
      </c>
      <c r="AO575" s="185" t="e">
        <f t="shared" si="531"/>
        <v>#REF!</v>
      </c>
      <c r="AP575" s="163"/>
      <c r="AQ575" s="177">
        <v>385.30098329480802</v>
      </c>
      <c r="AR575" s="185">
        <f t="shared" si="532"/>
        <v>0.3502736211770982</v>
      </c>
      <c r="AS575" s="46" t="e">
        <f t="shared" ref="AS575:AS577" si="582">AN575-AQ575</f>
        <v>#REF!</v>
      </c>
      <c r="AT575" s="185" t="e">
        <f t="shared" si="534"/>
        <v>#REF!</v>
      </c>
      <c r="AU575" s="185"/>
      <c r="AX575" s="168"/>
      <c r="AY575" s="168"/>
    </row>
    <row r="576" spans="1:51" s="12" customFormat="1" ht="13.5" hidden="1" outlineLevel="1" collapsed="1" x14ac:dyDescent="0.15">
      <c r="A576" s="26">
        <v>22028</v>
      </c>
      <c r="B576" s="20" t="s">
        <v>459</v>
      </c>
      <c r="C576" s="16">
        <v>1100</v>
      </c>
      <c r="D576" s="3">
        <v>40</v>
      </c>
      <c r="E576" s="3"/>
      <c r="F576" s="103"/>
      <c r="G576" s="104" t="s">
        <v>765</v>
      </c>
      <c r="H576" s="104" t="s">
        <v>562</v>
      </c>
      <c r="I576" s="21">
        <f t="shared" si="514"/>
        <v>17940</v>
      </c>
      <c r="J576" s="3">
        <v>0</v>
      </c>
      <c r="K576" s="15">
        <v>0.1</v>
      </c>
      <c r="L576" s="15">
        <v>0.43</v>
      </c>
      <c r="M576" s="58"/>
      <c r="N576" s="58">
        <v>0.03</v>
      </c>
      <c r="O576" s="92">
        <f t="shared" si="569"/>
        <v>0</v>
      </c>
      <c r="P576" s="92" t="e">
        <f t="shared" si="554"/>
        <v>#REF!</v>
      </c>
      <c r="Q576" s="92" t="e">
        <f t="shared" si="555"/>
        <v>#REF!</v>
      </c>
      <c r="R576" s="92">
        <f t="shared" si="570"/>
        <v>0</v>
      </c>
      <c r="S576" s="92" t="e">
        <f t="shared" si="571"/>
        <v>#REF!</v>
      </c>
      <c r="T576" s="3" t="e">
        <f>#REF!</f>
        <v>#REF!</v>
      </c>
      <c r="U576" s="3" t="e">
        <f>#REF!*D576</f>
        <v>#REF!</v>
      </c>
      <c r="V576" s="3">
        <f t="shared" si="572"/>
        <v>66</v>
      </c>
      <c r="W576" s="37" t="e">
        <f t="shared" si="573"/>
        <v>#REF!</v>
      </c>
      <c r="X576" s="60" t="e">
        <f>#REF!</f>
        <v>#REF!</v>
      </c>
      <c r="Y576" s="37" t="e">
        <f t="shared" si="574"/>
        <v>#REF!</v>
      </c>
      <c r="Z576" s="16" t="e">
        <f>W576+Y576</f>
        <v>#REF!</v>
      </c>
      <c r="AA576" s="36" t="e">
        <f>(C576-Z576)/Z576</f>
        <v>#REF!</v>
      </c>
      <c r="AB576" s="162"/>
      <c r="AC576" s="16" t="e">
        <f t="shared" si="575"/>
        <v>#REF!</v>
      </c>
      <c r="AD576" s="3" t="e">
        <f t="shared" si="576"/>
        <v>#REF!</v>
      </c>
      <c r="AE576" s="97" t="e">
        <f t="shared" si="576"/>
        <v>#REF!</v>
      </c>
      <c r="AF576" s="97" t="e">
        <f t="shared" si="577"/>
        <v>#REF!</v>
      </c>
      <c r="AG576" s="3" t="e">
        <f t="shared" si="578"/>
        <v>#REF!</v>
      </c>
      <c r="AH576" s="16" t="e">
        <f t="shared" si="579"/>
        <v>#REF!</v>
      </c>
      <c r="AI576" s="16">
        <f>C576</f>
        <v>1100</v>
      </c>
      <c r="AK576" s="3">
        <f t="shared" si="580"/>
        <v>770</v>
      </c>
      <c r="AL576" s="19">
        <f t="shared" si="581"/>
        <v>770</v>
      </c>
      <c r="AM576" s="46" t="s">
        <v>855</v>
      </c>
      <c r="AN576" s="180" t="e">
        <f t="shared" si="535"/>
        <v>#REF!</v>
      </c>
      <c r="AO576" s="185" t="e">
        <f t="shared" si="531"/>
        <v>#REF!</v>
      </c>
      <c r="AP576" s="163"/>
      <c r="AQ576" s="177">
        <v>385.30098329480802</v>
      </c>
      <c r="AR576" s="185">
        <f t="shared" si="532"/>
        <v>0.3502736211770982</v>
      </c>
      <c r="AS576" s="46" t="e">
        <f t="shared" si="582"/>
        <v>#REF!</v>
      </c>
      <c r="AT576" s="185" t="e">
        <f t="shared" si="534"/>
        <v>#REF!</v>
      </c>
      <c r="AU576" s="185"/>
      <c r="AX576" s="168"/>
      <c r="AY576" s="168"/>
    </row>
    <row r="577" spans="1:51" s="12" customFormat="1" ht="13.5" hidden="1" outlineLevel="1" collapsed="1" x14ac:dyDescent="0.15">
      <c r="A577" s="26">
        <v>22029</v>
      </c>
      <c r="B577" s="20" t="s">
        <v>460</v>
      </c>
      <c r="C577" s="16">
        <v>1700</v>
      </c>
      <c r="D577" s="3">
        <v>90</v>
      </c>
      <c r="E577" s="3"/>
      <c r="F577" s="103"/>
      <c r="G577" s="104" t="s">
        <v>765</v>
      </c>
      <c r="H577" s="104" t="s">
        <v>562</v>
      </c>
      <c r="I577" s="21">
        <f t="shared" si="514"/>
        <v>17940</v>
      </c>
      <c r="J577" s="3">
        <v>0</v>
      </c>
      <c r="K577" s="15">
        <v>0.1</v>
      </c>
      <c r="L577" s="15">
        <v>0.43</v>
      </c>
      <c r="M577" s="58"/>
      <c r="N577" s="58">
        <v>0.03</v>
      </c>
      <c r="O577" s="92">
        <f t="shared" si="569"/>
        <v>0</v>
      </c>
      <c r="P577" s="92" t="e">
        <f t="shared" si="554"/>
        <v>#REF!</v>
      </c>
      <c r="Q577" s="92" t="e">
        <f t="shared" si="555"/>
        <v>#REF!</v>
      </c>
      <c r="R577" s="92">
        <f t="shared" si="570"/>
        <v>0</v>
      </c>
      <c r="S577" s="92" t="e">
        <f t="shared" si="571"/>
        <v>#REF!</v>
      </c>
      <c r="T577" s="3" t="e">
        <f>#REF!</f>
        <v>#REF!</v>
      </c>
      <c r="U577" s="3" t="e">
        <f>#REF!*D577</f>
        <v>#REF!</v>
      </c>
      <c r="V577" s="3">
        <f t="shared" si="572"/>
        <v>102</v>
      </c>
      <c r="W577" s="37" t="e">
        <f t="shared" si="573"/>
        <v>#REF!</v>
      </c>
      <c r="X577" s="60" t="e">
        <f>#REF!</f>
        <v>#REF!</v>
      </c>
      <c r="Y577" s="37" t="e">
        <f t="shared" si="574"/>
        <v>#REF!</v>
      </c>
      <c r="Z577" s="16" t="e">
        <f>W577+Y577</f>
        <v>#REF!</v>
      </c>
      <c r="AA577" s="36" t="e">
        <f>(C577-Z577)/Z577</f>
        <v>#REF!</v>
      </c>
      <c r="AB577" s="162"/>
      <c r="AC577" s="16" t="e">
        <f t="shared" si="575"/>
        <v>#REF!</v>
      </c>
      <c r="AD577" s="3" t="e">
        <f t="shared" si="576"/>
        <v>#REF!</v>
      </c>
      <c r="AE577" s="97" t="e">
        <f t="shared" si="576"/>
        <v>#REF!</v>
      </c>
      <c r="AF577" s="97" t="e">
        <f t="shared" si="577"/>
        <v>#REF!</v>
      </c>
      <c r="AG577" s="3" t="e">
        <f t="shared" si="578"/>
        <v>#REF!</v>
      </c>
      <c r="AH577" s="16" t="e">
        <f t="shared" si="579"/>
        <v>#REF!</v>
      </c>
      <c r="AI577" s="16">
        <f>C577</f>
        <v>1700</v>
      </c>
      <c r="AK577" s="3">
        <f t="shared" si="580"/>
        <v>1190</v>
      </c>
      <c r="AL577" s="19">
        <f t="shared" si="581"/>
        <v>1190</v>
      </c>
      <c r="AM577" s="46" t="s">
        <v>855</v>
      </c>
      <c r="AN577" s="180" t="e">
        <f t="shared" si="535"/>
        <v>#REF!</v>
      </c>
      <c r="AO577" s="185" t="e">
        <f t="shared" si="531"/>
        <v>#REF!</v>
      </c>
      <c r="AP577" s="163"/>
      <c r="AQ577" s="177">
        <v>586.29623309541796</v>
      </c>
      <c r="AR577" s="185">
        <f t="shared" si="532"/>
        <v>0.34488013711495175</v>
      </c>
      <c r="AS577" s="46" t="e">
        <f t="shared" si="582"/>
        <v>#REF!</v>
      </c>
      <c r="AT577" s="185" t="e">
        <f t="shared" si="534"/>
        <v>#REF!</v>
      </c>
      <c r="AU577" s="185"/>
      <c r="AX577" s="168"/>
      <c r="AY577" s="168"/>
    </row>
    <row r="578" spans="1:51" s="12" customFormat="1" ht="13.5" hidden="1" outlineLevel="1" x14ac:dyDescent="0.15">
      <c r="A578" s="25"/>
      <c r="B578" s="56" t="s">
        <v>461</v>
      </c>
      <c r="C578" s="192"/>
      <c r="D578" s="56"/>
      <c r="E578" s="56"/>
      <c r="F578" s="133"/>
      <c r="G578" s="137"/>
      <c r="H578" s="137"/>
      <c r="I578" s="6"/>
      <c r="J578" s="6"/>
      <c r="K578" s="7"/>
      <c r="L578" s="7"/>
      <c r="M578" s="7"/>
      <c r="N578" s="7"/>
      <c r="O578" s="13"/>
      <c r="P578" s="13"/>
      <c r="Q578" s="13"/>
      <c r="R578" s="13"/>
      <c r="S578" s="13"/>
      <c r="T578" s="6"/>
      <c r="U578" s="6"/>
      <c r="V578" s="6"/>
      <c r="W578" s="18"/>
      <c r="X578" s="9"/>
      <c r="Y578" s="18"/>
      <c r="Z578" s="18"/>
      <c r="AA578" s="68"/>
      <c r="AB578" s="162"/>
      <c r="AC578" s="192"/>
      <c r="AD578" s="70"/>
      <c r="AE578" s="96"/>
      <c r="AF578" s="96"/>
      <c r="AG578" s="57"/>
      <c r="AH578" s="192"/>
      <c r="AI578" s="192"/>
      <c r="AK578" s="70"/>
      <c r="AL578" s="19"/>
      <c r="AM578" s="180"/>
      <c r="AN578" s="180"/>
      <c r="AO578" s="185"/>
      <c r="AP578" s="163"/>
      <c r="AQ578" s="177"/>
      <c r="AR578" s="185"/>
      <c r="AS578" s="1"/>
      <c r="AT578" s="185"/>
      <c r="AU578" s="185"/>
      <c r="AX578" s="168"/>
      <c r="AY578" s="168"/>
    </row>
    <row r="579" spans="1:51" s="12" customFormat="1" ht="13.5" hidden="1" outlineLevel="1" collapsed="1" x14ac:dyDescent="0.15">
      <c r="A579" s="26">
        <v>22030</v>
      </c>
      <c r="B579" s="20" t="s">
        <v>422</v>
      </c>
      <c r="C579" s="16">
        <v>1700</v>
      </c>
      <c r="D579" s="3">
        <v>90</v>
      </c>
      <c r="E579" s="3"/>
      <c r="F579" s="103"/>
      <c r="G579" s="104" t="s">
        <v>765</v>
      </c>
      <c r="H579" s="104" t="s">
        <v>562</v>
      </c>
      <c r="I579" s="21">
        <f t="shared" si="514"/>
        <v>17940</v>
      </c>
      <c r="J579" s="3">
        <v>0</v>
      </c>
      <c r="K579" s="15">
        <v>0.1</v>
      </c>
      <c r="L579" s="15">
        <v>0.43</v>
      </c>
      <c r="M579" s="58"/>
      <c r="N579" s="58">
        <v>0.03</v>
      </c>
      <c r="O579" s="92">
        <f t="shared" ref="O579:O586" si="583">J579/I579*D579</f>
        <v>0</v>
      </c>
      <c r="P579" s="92" t="e">
        <f t="shared" si="554"/>
        <v>#REF!</v>
      </c>
      <c r="Q579" s="92" t="e">
        <f t="shared" si="555"/>
        <v>#REF!</v>
      </c>
      <c r="R579" s="92">
        <f t="shared" ref="R579:R586" si="584">(C579*M579)</f>
        <v>0</v>
      </c>
      <c r="S579" s="92" t="e">
        <f t="shared" ref="S579:S586" si="585">(C579-T579-U579)*N579</f>
        <v>#REF!</v>
      </c>
      <c r="T579" s="3" t="e">
        <f>#REF!</f>
        <v>#REF!</v>
      </c>
      <c r="U579" s="3" t="e">
        <f>#REF!*D579</f>
        <v>#REF!</v>
      </c>
      <c r="V579" s="3">
        <f t="shared" ref="V579:V642" si="586">C579*0.06</f>
        <v>102</v>
      </c>
      <c r="W579" s="37" t="e">
        <f t="shared" ref="W579:W586" si="587">SUM(O579:V579)</f>
        <v>#REF!</v>
      </c>
      <c r="X579" s="60" t="e">
        <f>#REF!</f>
        <v>#REF!</v>
      </c>
      <c r="Y579" s="37" t="e">
        <f t="shared" ref="Y579:Y586" si="588">21000/I579*D579*X579</f>
        <v>#REF!</v>
      </c>
      <c r="Z579" s="16" t="e">
        <f t="shared" ref="Z579:Z586" si="589">W579+Y579</f>
        <v>#REF!</v>
      </c>
      <c r="AA579" s="36" t="e">
        <f t="shared" ref="AA579:AA586" si="590">(C579-Z579)/Z579</f>
        <v>#REF!</v>
      </c>
      <c r="AB579" s="162"/>
      <c r="AC579" s="16" t="e">
        <f t="shared" ref="AC579:AC586" si="591">AD579+AE579+AF579</f>
        <v>#REF!</v>
      </c>
      <c r="AD579" s="3" t="e">
        <f t="shared" ref="AD579:AE586" si="592">T579</f>
        <v>#REF!</v>
      </c>
      <c r="AE579" s="97" t="e">
        <f t="shared" si="592"/>
        <v>#REF!</v>
      </c>
      <c r="AF579" s="97" t="e">
        <f t="shared" ref="AF579:AF586" si="593">(C579-Z579)*0.15</f>
        <v>#REF!</v>
      </c>
      <c r="AG579" s="3" t="e">
        <f t="shared" ref="AG579:AG586" si="594">AE579+AF579</f>
        <v>#REF!</v>
      </c>
      <c r="AH579" s="16" t="e">
        <f t="shared" ref="AH579:AH586" si="595">AI579-AC579</f>
        <v>#REF!</v>
      </c>
      <c r="AI579" s="16">
        <f t="shared" ref="AI579:AI586" si="596">C579</f>
        <v>1700</v>
      </c>
      <c r="AK579" s="3">
        <f t="shared" ref="AK579:AK586" si="597">CEILING(AL579,5)</f>
        <v>1190</v>
      </c>
      <c r="AL579" s="19">
        <f t="shared" ref="AL579:AL586" si="598">C579*0.7</f>
        <v>1190</v>
      </c>
      <c r="AM579" s="46" t="s">
        <v>855</v>
      </c>
      <c r="AN579" s="180" t="e">
        <f t="shared" si="535"/>
        <v>#REF!</v>
      </c>
      <c r="AO579" s="185" t="e">
        <f t="shared" si="531"/>
        <v>#REF!</v>
      </c>
      <c r="AP579" s="163"/>
      <c r="AQ579" s="177">
        <v>586.6114171760579</v>
      </c>
      <c r="AR579" s="185">
        <f t="shared" si="532"/>
        <v>0.3450655395153282</v>
      </c>
      <c r="AS579" s="46" t="e">
        <f t="shared" ref="AS579:AS586" si="599">AN579-AQ579</f>
        <v>#REF!</v>
      </c>
      <c r="AT579" s="185" t="e">
        <f t="shared" si="534"/>
        <v>#REF!</v>
      </c>
      <c r="AU579" s="185"/>
      <c r="AX579" s="168"/>
      <c r="AY579" s="168"/>
    </row>
    <row r="580" spans="1:51" s="12" customFormat="1" ht="13.5" hidden="1" outlineLevel="1" collapsed="1" x14ac:dyDescent="0.15">
      <c r="A580" s="26">
        <v>22031</v>
      </c>
      <c r="B580" s="20" t="s">
        <v>423</v>
      </c>
      <c r="C580" s="16">
        <v>2500</v>
      </c>
      <c r="D580" s="3">
        <v>90</v>
      </c>
      <c r="E580" s="3"/>
      <c r="F580" s="103"/>
      <c r="G580" s="104" t="s">
        <v>765</v>
      </c>
      <c r="H580" s="104" t="s">
        <v>562</v>
      </c>
      <c r="I580" s="21">
        <f t="shared" si="514"/>
        <v>17940</v>
      </c>
      <c r="J580" s="3">
        <v>0</v>
      </c>
      <c r="K580" s="15">
        <v>0.1</v>
      </c>
      <c r="L580" s="15">
        <v>0.43</v>
      </c>
      <c r="M580" s="58"/>
      <c r="N580" s="58">
        <v>0.03</v>
      </c>
      <c r="O580" s="92">
        <f t="shared" si="583"/>
        <v>0</v>
      </c>
      <c r="P580" s="92" t="e">
        <f t="shared" si="554"/>
        <v>#REF!</v>
      </c>
      <c r="Q580" s="92" t="e">
        <f t="shared" si="555"/>
        <v>#REF!</v>
      </c>
      <c r="R580" s="92">
        <f t="shared" si="584"/>
        <v>0</v>
      </c>
      <c r="S580" s="92" t="e">
        <f t="shared" si="585"/>
        <v>#REF!</v>
      </c>
      <c r="T580" s="3" t="e">
        <f>#REF!</f>
        <v>#REF!</v>
      </c>
      <c r="U580" s="3" t="e">
        <f>#REF!*D580</f>
        <v>#REF!</v>
      </c>
      <c r="V580" s="3">
        <f t="shared" si="586"/>
        <v>150</v>
      </c>
      <c r="W580" s="37" t="e">
        <f t="shared" si="587"/>
        <v>#REF!</v>
      </c>
      <c r="X580" s="60" t="e">
        <f>#REF!</f>
        <v>#REF!</v>
      </c>
      <c r="Y580" s="37" t="e">
        <f t="shared" si="588"/>
        <v>#REF!</v>
      </c>
      <c r="Z580" s="16" t="e">
        <f t="shared" si="589"/>
        <v>#REF!</v>
      </c>
      <c r="AA580" s="36" t="e">
        <f t="shared" si="590"/>
        <v>#REF!</v>
      </c>
      <c r="AB580" s="162"/>
      <c r="AC580" s="16" t="e">
        <f t="shared" si="591"/>
        <v>#REF!</v>
      </c>
      <c r="AD580" s="3" t="e">
        <f t="shared" si="592"/>
        <v>#REF!</v>
      </c>
      <c r="AE580" s="97" t="e">
        <f t="shared" si="592"/>
        <v>#REF!</v>
      </c>
      <c r="AF580" s="97" t="e">
        <f t="shared" si="593"/>
        <v>#REF!</v>
      </c>
      <c r="AG580" s="3" t="e">
        <f t="shared" si="594"/>
        <v>#REF!</v>
      </c>
      <c r="AH580" s="16" t="e">
        <f t="shared" si="595"/>
        <v>#REF!</v>
      </c>
      <c r="AI580" s="16">
        <f t="shared" si="596"/>
        <v>2500</v>
      </c>
      <c r="AK580" s="3">
        <f t="shared" si="597"/>
        <v>1750</v>
      </c>
      <c r="AL580" s="19">
        <f t="shared" si="598"/>
        <v>1750</v>
      </c>
      <c r="AM580" s="46" t="s">
        <v>855</v>
      </c>
      <c r="AN580" s="180" t="e">
        <f t="shared" si="535"/>
        <v>#REF!</v>
      </c>
      <c r="AO580" s="185" t="e">
        <f t="shared" si="531"/>
        <v>#REF!</v>
      </c>
      <c r="AP580" s="163"/>
      <c r="AQ580" s="177">
        <v>891.34562509605803</v>
      </c>
      <c r="AR580" s="185">
        <f t="shared" si="532"/>
        <v>0.35653825003842321</v>
      </c>
      <c r="AS580" s="46" t="e">
        <f t="shared" si="599"/>
        <v>#REF!</v>
      </c>
      <c r="AT580" s="185" t="e">
        <f t="shared" si="534"/>
        <v>#REF!</v>
      </c>
      <c r="AU580" s="185"/>
      <c r="AX580" s="168"/>
      <c r="AY580" s="168"/>
    </row>
    <row r="581" spans="1:51" s="12" customFormat="1" ht="13.5" hidden="1" outlineLevel="1" collapsed="1" x14ac:dyDescent="0.15">
      <c r="A581" s="26">
        <v>22032</v>
      </c>
      <c r="B581" s="20" t="s">
        <v>462</v>
      </c>
      <c r="C581" s="16">
        <v>3190</v>
      </c>
      <c r="D581" s="3">
        <v>170</v>
      </c>
      <c r="E581" s="3"/>
      <c r="F581" s="103"/>
      <c r="G581" s="104">
        <v>201</v>
      </c>
      <c r="H581" s="104" t="s">
        <v>421</v>
      </c>
      <c r="I581" s="21">
        <f t="shared" si="514"/>
        <v>17940</v>
      </c>
      <c r="J581" s="3">
        <v>0</v>
      </c>
      <c r="K581" s="15">
        <v>0.1</v>
      </c>
      <c r="L581" s="15">
        <v>0.43</v>
      </c>
      <c r="M581" s="58"/>
      <c r="N581" s="58">
        <v>0.03</v>
      </c>
      <c r="O581" s="92">
        <f t="shared" si="583"/>
        <v>0</v>
      </c>
      <c r="P581" s="92" t="e">
        <f t="shared" si="554"/>
        <v>#REF!</v>
      </c>
      <c r="Q581" s="92" t="e">
        <f t="shared" si="555"/>
        <v>#REF!</v>
      </c>
      <c r="R581" s="92">
        <f t="shared" si="584"/>
        <v>0</v>
      </c>
      <c r="S581" s="92" t="e">
        <f t="shared" si="585"/>
        <v>#REF!</v>
      </c>
      <c r="T581" s="3" t="e">
        <f>#REF!</f>
        <v>#REF!</v>
      </c>
      <c r="U581" s="3" t="e">
        <f>#REF!*D581</f>
        <v>#REF!</v>
      </c>
      <c r="V581" s="3">
        <f t="shared" si="586"/>
        <v>191.4</v>
      </c>
      <c r="W581" s="37" t="e">
        <f t="shared" si="587"/>
        <v>#REF!</v>
      </c>
      <c r="X581" s="60" t="e">
        <f>#REF!</f>
        <v>#REF!</v>
      </c>
      <c r="Y581" s="37" t="e">
        <f t="shared" si="588"/>
        <v>#REF!</v>
      </c>
      <c r="Z581" s="16" t="e">
        <f t="shared" si="589"/>
        <v>#REF!</v>
      </c>
      <c r="AA581" s="36" t="e">
        <f t="shared" si="590"/>
        <v>#REF!</v>
      </c>
      <c r="AB581" s="162"/>
      <c r="AC581" s="16" t="e">
        <f t="shared" si="591"/>
        <v>#REF!</v>
      </c>
      <c r="AD581" s="3" t="e">
        <f t="shared" si="592"/>
        <v>#REF!</v>
      </c>
      <c r="AE581" s="97" t="e">
        <f t="shared" si="592"/>
        <v>#REF!</v>
      </c>
      <c r="AF581" s="97" t="e">
        <f t="shared" si="593"/>
        <v>#REF!</v>
      </c>
      <c r="AG581" s="3" t="e">
        <f t="shared" si="594"/>
        <v>#REF!</v>
      </c>
      <c r="AH581" s="16" t="e">
        <f t="shared" si="595"/>
        <v>#REF!</v>
      </c>
      <c r="AI581" s="16">
        <f t="shared" si="596"/>
        <v>3190</v>
      </c>
      <c r="AK581" s="3">
        <f t="shared" si="597"/>
        <v>2235</v>
      </c>
      <c r="AL581" s="19">
        <f t="shared" si="598"/>
        <v>2233</v>
      </c>
      <c r="AM581" s="46" t="s">
        <v>855</v>
      </c>
      <c r="AN581" s="180" t="e">
        <f t="shared" si="535"/>
        <v>#REF!</v>
      </c>
      <c r="AO581" s="185" t="e">
        <f t="shared" si="531"/>
        <v>#REF!</v>
      </c>
      <c r="AP581" s="163"/>
      <c r="AQ581" s="177">
        <v>1102.917876776394</v>
      </c>
      <c r="AR581" s="185">
        <f t="shared" si="532"/>
        <v>0.34574228112112665</v>
      </c>
      <c r="AS581" s="46" t="e">
        <f t="shared" si="599"/>
        <v>#REF!</v>
      </c>
      <c r="AT581" s="185" t="e">
        <f t="shared" si="534"/>
        <v>#REF!</v>
      </c>
      <c r="AU581" s="185"/>
      <c r="AX581" s="168"/>
      <c r="AY581" s="168"/>
    </row>
    <row r="582" spans="1:51" s="12" customFormat="1" ht="13.5" hidden="1" outlineLevel="1" collapsed="1" x14ac:dyDescent="0.15">
      <c r="A582" s="26">
        <v>22033</v>
      </c>
      <c r="B582" s="20" t="s">
        <v>463</v>
      </c>
      <c r="C582" s="16">
        <v>2500</v>
      </c>
      <c r="D582" s="3">
        <v>90</v>
      </c>
      <c r="E582" s="3"/>
      <c r="F582" s="103"/>
      <c r="G582" s="104">
        <v>206</v>
      </c>
      <c r="H582" s="104" t="s">
        <v>424</v>
      </c>
      <c r="I582" s="21">
        <f t="shared" si="514"/>
        <v>17940</v>
      </c>
      <c r="J582" s="3">
        <v>0</v>
      </c>
      <c r="K582" s="15">
        <v>0.1</v>
      </c>
      <c r="L582" s="15">
        <v>0.43</v>
      </c>
      <c r="M582" s="58"/>
      <c r="N582" s="58">
        <v>0.03</v>
      </c>
      <c r="O582" s="92">
        <f t="shared" si="583"/>
        <v>0</v>
      </c>
      <c r="P582" s="92" t="e">
        <f t="shared" si="554"/>
        <v>#REF!</v>
      </c>
      <c r="Q582" s="92" t="e">
        <f t="shared" si="555"/>
        <v>#REF!</v>
      </c>
      <c r="R582" s="92">
        <f t="shared" si="584"/>
        <v>0</v>
      </c>
      <c r="S582" s="92" t="e">
        <f t="shared" si="585"/>
        <v>#REF!</v>
      </c>
      <c r="T582" s="3" t="e">
        <f>#REF!</f>
        <v>#REF!</v>
      </c>
      <c r="U582" s="3" t="e">
        <f>#REF!*D582</f>
        <v>#REF!</v>
      </c>
      <c r="V582" s="3">
        <f t="shared" si="586"/>
        <v>150</v>
      </c>
      <c r="W582" s="37" t="e">
        <f t="shared" si="587"/>
        <v>#REF!</v>
      </c>
      <c r="X582" s="60" t="e">
        <f>#REF!</f>
        <v>#REF!</v>
      </c>
      <c r="Y582" s="37" t="e">
        <f t="shared" si="588"/>
        <v>#REF!</v>
      </c>
      <c r="Z582" s="16" t="e">
        <f t="shared" si="589"/>
        <v>#REF!</v>
      </c>
      <c r="AA582" s="36" t="e">
        <f t="shared" si="590"/>
        <v>#REF!</v>
      </c>
      <c r="AB582" s="162"/>
      <c r="AC582" s="16" t="e">
        <f t="shared" si="591"/>
        <v>#REF!</v>
      </c>
      <c r="AD582" s="3" t="e">
        <f t="shared" si="592"/>
        <v>#REF!</v>
      </c>
      <c r="AE582" s="97" t="e">
        <f t="shared" si="592"/>
        <v>#REF!</v>
      </c>
      <c r="AF582" s="97" t="e">
        <f t="shared" si="593"/>
        <v>#REF!</v>
      </c>
      <c r="AG582" s="3" t="e">
        <f t="shared" si="594"/>
        <v>#REF!</v>
      </c>
      <c r="AH582" s="16" t="e">
        <f t="shared" si="595"/>
        <v>#REF!</v>
      </c>
      <c r="AI582" s="16">
        <f t="shared" si="596"/>
        <v>2500</v>
      </c>
      <c r="AK582" s="3">
        <f t="shared" si="597"/>
        <v>1750</v>
      </c>
      <c r="AL582" s="19">
        <f t="shared" si="598"/>
        <v>1750</v>
      </c>
      <c r="AM582" s="46" t="s">
        <v>855</v>
      </c>
      <c r="AN582" s="180" t="e">
        <f t="shared" si="535"/>
        <v>#REF!</v>
      </c>
      <c r="AO582" s="185" t="e">
        <f t="shared" si="531"/>
        <v>#REF!</v>
      </c>
      <c r="AP582" s="163"/>
      <c r="AQ582" s="177">
        <v>864.54920909541806</v>
      </c>
      <c r="AR582" s="185">
        <f t="shared" si="532"/>
        <v>0.34581968363816723</v>
      </c>
      <c r="AS582" s="46" t="e">
        <f t="shared" si="599"/>
        <v>#REF!</v>
      </c>
      <c r="AT582" s="185" t="e">
        <f t="shared" si="534"/>
        <v>#REF!</v>
      </c>
      <c r="AU582" s="185"/>
      <c r="AX582" s="168"/>
      <c r="AY582" s="168"/>
    </row>
    <row r="583" spans="1:51" s="12" customFormat="1" ht="13.5" hidden="1" outlineLevel="1" collapsed="1" x14ac:dyDescent="0.15">
      <c r="A583" s="26">
        <v>22034</v>
      </c>
      <c r="B583" s="20" t="s">
        <v>464</v>
      </c>
      <c r="C583" s="16">
        <v>2880</v>
      </c>
      <c r="D583" s="3">
        <v>100</v>
      </c>
      <c r="E583" s="3"/>
      <c r="F583" s="103"/>
      <c r="G583" s="104">
        <v>201</v>
      </c>
      <c r="H583" s="104" t="s">
        <v>421</v>
      </c>
      <c r="I583" s="21">
        <f t="shared" si="514"/>
        <v>17940</v>
      </c>
      <c r="J583" s="3">
        <v>0</v>
      </c>
      <c r="K583" s="15">
        <v>0.1</v>
      </c>
      <c r="L583" s="15">
        <v>0.43</v>
      </c>
      <c r="M583" s="58"/>
      <c r="N583" s="58">
        <v>0.03</v>
      </c>
      <c r="O583" s="92">
        <f t="shared" si="583"/>
        <v>0</v>
      </c>
      <c r="P583" s="92" t="e">
        <f t="shared" si="554"/>
        <v>#REF!</v>
      </c>
      <c r="Q583" s="92" t="e">
        <f t="shared" si="555"/>
        <v>#REF!</v>
      </c>
      <c r="R583" s="92">
        <f t="shared" si="584"/>
        <v>0</v>
      </c>
      <c r="S583" s="92" t="e">
        <f t="shared" si="585"/>
        <v>#REF!</v>
      </c>
      <c r="T583" s="3" t="e">
        <f>#REF!</f>
        <v>#REF!</v>
      </c>
      <c r="U583" s="3" t="e">
        <f>#REF!*D583</f>
        <v>#REF!</v>
      </c>
      <c r="V583" s="3">
        <f t="shared" si="586"/>
        <v>172.79999999999998</v>
      </c>
      <c r="W583" s="37" t="e">
        <f t="shared" si="587"/>
        <v>#REF!</v>
      </c>
      <c r="X583" s="60" t="e">
        <f>#REF!</f>
        <v>#REF!</v>
      </c>
      <c r="Y583" s="37" t="e">
        <f t="shared" si="588"/>
        <v>#REF!</v>
      </c>
      <c r="Z583" s="16" t="e">
        <f t="shared" si="589"/>
        <v>#REF!</v>
      </c>
      <c r="AA583" s="36" t="e">
        <f t="shared" si="590"/>
        <v>#REF!</v>
      </c>
      <c r="AB583" s="162"/>
      <c r="AC583" s="16" t="e">
        <f t="shared" si="591"/>
        <v>#REF!</v>
      </c>
      <c r="AD583" s="3" t="e">
        <f t="shared" si="592"/>
        <v>#REF!</v>
      </c>
      <c r="AE583" s="97" t="e">
        <f t="shared" si="592"/>
        <v>#REF!</v>
      </c>
      <c r="AF583" s="97" t="e">
        <f t="shared" si="593"/>
        <v>#REF!</v>
      </c>
      <c r="AG583" s="3" t="e">
        <f t="shared" si="594"/>
        <v>#REF!</v>
      </c>
      <c r="AH583" s="16" t="e">
        <f t="shared" si="595"/>
        <v>#REF!</v>
      </c>
      <c r="AI583" s="16">
        <f t="shared" si="596"/>
        <v>2880</v>
      </c>
      <c r="AK583" s="3">
        <f t="shared" si="597"/>
        <v>2020</v>
      </c>
      <c r="AL583" s="19">
        <f t="shared" si="598"/>
        <v>2015.9999999999998</v>
      </c>
      <c r="AM583" s="46" t="s">
        <v>855</v>
      </c>
      <c r="AN583" s="180" t="e">
        <f t="shared" si="535"/>
        <v>#REF!</v>
      </c>
      <c r="AO583" s="185" t="e">
        <f t="shared" si="531"/>
        <v>#REF!</v>
      </c>
      <c r="AP583" s="163"/>
      <c r="AQ583" s="177">
        <v>1005.2243742568201</v>
      </c>
      <c r="AR583" s="185">
        <f t="shared" si="532"/>
        <v>0.34903624106139586</v>
      </c>
      <c r="AS583" s="46" t="e">
        <f t="shared" si="599"/>
        <v>#REF!</v>
      </c>
      <c r="AT583" s="185" t="e">
        <f t="shared" si="534"/>
        <v>#REF!</v>
      </c>
      <c r="AU583" s="185"/>
      <c r="AX583" s="168"/>
      <c r="AY583" s="168"/>
    </row>
    <row r="584" spans="1:51" s="12" customFormat="1" ht="13.5" hidden="1" outlineLevel="1" collapsed="1" x14ac:dyDescent="0.15">
      <c r="A584" s="26">
        <v>22035</v>
      </c>
      <c r="B584" s="20" t="s">
        <v>465</v>
      </c>
      <c r="C584" s="16">
        <v>1560</v>
      </c>
      <c r="D584" s="3">
        <v>60</v>
      </c>
      <c r="E584" s="3"/>
      <c r="F584" s="103"/>
      <c r="G584" s="104">
        <v>201</v>
      </c>
      <c r="H584" s="104" t="s">
        <v>421</v>
      </c>
      <c r="I584" s="21">
        <f t="shared" si="514"/>
        <v>17940</v>
      </c>
      <c r="J584" s="3">
        <v>0</v>
      </c>
      <c r="K584" s="15">
        <v>0.1</v>
      </c>
      <c r="L584" s="15">
        <v>0.43</v>
      </c>
      <c r="M584" s="58"/>
      <c r="N584" s="58">
        <v>0.03</v>
      </c>
      <c r="O584" s="92">
        <f t="shared" si="583"/>
        <v>0</v>
      </c>
      <c r="P584" s="92" t="e">
        <f t="shared" si="554"/>
        <v>#REF!</v>
      </c>
      <c r="Q584" s="92" t="e">
        <f t="shared" si="555"/>
        <v>#REF!</v>
      </c>
      <c r="R584" s="92">
        <f t="shared" si="584"/>
        <v>0</v>
      </c>
      <c r="S584" s="92" t="e">
        <f t="shared" si="585"/>
        <v>#REF!</v>
      </c>
      <c r="T584" s="3" t="e">
        <f>#REF!</f>
        <v>#REF!</v>
      </c>
      <c r="U584" s="3" t="e">
        <f>#REF!*D584</f>
        <v>#REF!</v>
      </c>
      <c r="V584" s="3">
        <f t="shared" si="586"/>
        <v>93.6</v>
      </c>
      <c r="W584" s="37" t="e">
        <f t="shared" si="587"/>
        <v>#REF!</v>
      </c>
      <c r="X584" s="60" t="e">
        <f>#REF!</f>
        <v>#REF!</v>
      </c>
      <c r="Y584" s="37" t="e">
        <f t="shared" si="588"/>
        <v>#REF!</v>
      </c>
      <c r="Z584" s="16" t="e">
        <f t="shared" si="589"/>
        <v>#REF!</v>
      </c>
      <c r="AA584" s="36" t="e">
        <f t="shared" si="590"/>
        <v>#REF!</v>
      </c>
      <c r="AB584" s="162"/>
      <c r="AC584" s="16" t="e">
        <f t="shared" si="591"/>
        <v>#REF!</v>
      </c>
      <c r="AD584" s="3" t="e">
        <f t="shared" si="592"/>
        <v>#REF!</v>
      </c>
      <c r="AE584" s="97" t="e">
        <f t="shared" si="592"/>
        <v>#REF!</v>
      </c>
      <c r="AF584" s="97" t="e">
        <f t="shared" si="593"/>
        <v>#REF!</v>
      </c>
      <c r="AG584" s="3" t="e">
        <f t="shared" si="594"/>
        <v>#REF!</v>
      </c>
      <c r="AH584" s="16" t="e">
        <f t="shared" si="595"/>
        <v>#REF!</v>
      </c>
      <c r="AI584" s="16">
        <f t="shared" si="596"/>
        <v>1560</v>
      </c>
      <c r="AK584" s="3">
        <f t="shared" si="597"/>
        <v>1095</v>
      </c>
      <c r="AL584" s="19">
        <f t="shared" si="598"/>
        <v>1092</v>
      </c>
      <c r="AM584" s="46" t="s">
        <v>855</v>
      </c>
      <c r="AN584" s="180" t="e">
        <f t="shared" si="535"/>
        <v>#REF!</v>
      </c>
      <c r="AO584" s="185" t="e">
        <f t="shared" si="531"/>
        <v>#REF!</v>
      </c>
      <c r="AP584" s="163"/>
      <c r="AQ584" s="177">
        <v>525.06017441633207</v>
      </c>
      <c r="AR584" s="185">
        <f t="shared" si="532"/>
        <v>0.33657703488226415</v>
      </c>
      <c r="AS584" s="46" t="e">
        <f t="shared" si="599"/>
        <v>#REF!</v>
      </c>
      <c r="AT584" s="185" t="e">
        <f t="shared" si="534"/>
        <v>#REF!</v>
      </c>
      <c r="AU584" s="185"/>
      <c r="AX584" s="168"/>
      <c r="AY584" s="168"/>
    </row>
    <row r="585" spans="1:51" s="12" customFormat="1" ht="13.5" hidden="1" outlineLevel="1" collapsed="1" x14ac:dyDescent="0.15">
      <c r="A585" s="26">
        <v>22036</v>
      </c>
      <c r="B585" s="20" t="s">
        <v>466</v>
      </c>
      <c r="C585" s="16">
        <v>1400</v>
      </c>
      <c r="D585" s="3">
        <v>60</v>
      </c>
      <c r="E585" s="3"/>
      <c r="F585" s="103"/>
      <c r="G585" s="104">
        <v>201</v>
      </c>
      <c r="H585" s="104" t="s">
        <v>421</v>
      </c>
      <c r="I585" s="21">
        <f t="shared" si="514"/>
        <v>17940</v>
      </c>
      <c r="J585" s="3">
        <v>0</v>
      </c>
      <c r="K585" s="15">
        <v>0.1</v>
      </c>
      <c r="L585" s="15">
        <v>0.43</v>
      </c>
      <c r="M585" s="58"/>
      <c r="N585" s="58">
        <v>0.03</v>
      </c>
      <c r="O585" s="92">
        <f t="shared" si="583"/>
        <v>0</v>
      </c>
      <c r="P585" s="92" t="e">
        <f t="shared" si="554"/>
        <v>#REF!</v>
      </c>
      <c r="Q585" s="92" t="e">
        <f t="shared" si="555"/>
        <v>#REF!</v>
      </c>
      <c r="R585" s="92">
        <f t="shared" si="584"/>
        <v>0</v>
      </c>
      <c r="S585" s="92" t="e">
        <f t="shared" si="585"/>
        <v>#REF!</v>
      </c>
      <c r="T585" s="3" t="e">
        <f>#REF!</f>
        <v>#REF!</v>
      </c>
      <c r="U585" s="3" t="e">
        <f>#REF!*D585</f>
        <v>#REF!</v>
      </c>
      <c r="V585" s="3">
        <f t="shared" si="586"/>
        <v>84</v>
      </c>
      <c r="W585" s="37" t="e">
        <f t="shared" si="587"/>
        <v>#REF!</v>
      </c>
      <c r="X585" s="60" t="e">
        <f>#REF!</f>
        <v>#REF!</v>
      </c>
      <c r="Y585" s="37" t="e">
        <f t="shared" si="588"/>
        <v>#REF!</v>
      </c>
      <c r="Z585" s="16" t="e">
        <f t="shared" si="589"/>
        <v>#REF!</v>
      </c>
      <c r="AA585" s="36" t="e">
        <f t="shared" si="590"/>
        <v>#REF!</v>
      </c>
      <c r="AB585" s="162"/>
      <c r="AC585" s="16" t="e">
        <f t="shared" si="591"/>
        <v>#REF!</v>
      </c>
      <c r="AD585" s="3" t="e">
        <f t="shared" si="592"/>
        <v>#REF!</v>
      </c>
      <c r="AE585" s="97" t="e">
        <f t="shared" si="592"/>
        <v>#REF!</v>
      </c>
      <c r="AF585" s="97" t="e">
        <f t="shared" si="593"/>
        <v>#REF!</v>
      </c>
      <c r="AG585" s="3" t="e">
        <f t="shared" si="594"/>
        <v>#REF!</v>
      </c>
      <c r="AH585" s="16" t="e">
        <f t="shared" si="595"/>
        <v>#REF!</v>
      </c>
      <c r="AI585" s="16">
        <f t="shared" si="596"/>
        <v>1400</v>
      </c>
      <c r="AK585" s="3">
        <f t="shared" si="597"/>
        <v>980</v>
      </c>
      <c r="AL585" s="19">
        <f t="shared" si="598"/>
        <v>979.99999999999989</v>
      </c>
      <c r="AM585" s="46" t="s">
        <v>855</v>
      </c>
      <c r="AN585" s="180" t="e">
        <f t="shared" si="535"/>
        <v>#REF!</v>
      </c>
      <c r="AO585" s="185" t="e">
        <f t="shared" si="531"/>
        <v>#REF!</v>
      </c>
      <c r="AP585" s="163"/>
      <c r="AQ585" s="177">
        <v>464.22817441633197</v>
      </c>
      <c r="AR585" s="185">
        <f t="shared" si="532"/>
        <v>0.33159155315452282</v>
      </c>
      <c r="AS585" s="46" t="e">
        <f t="shared" si="599"/>
        <v>#REF!</v>
      </c>
      <c r="AT585" s="185" t="e">
        <f t="shared" si="534"/>
        <v>#REF!</v>
      </c>
      <c r="AU585" s="185"/>
      <c r="AX585" s="168"/>
      <c r="AY585" s="168"/>
    </row>
    <row r="586" spans="1:51" s="12" customFormat="1" ht="13.5" hidden="1" outlineLevel="1" collapsed="1" x14ac:dyDescent="0.15">
      <c r="A586" s="26">
        <v>22037</v>
      </c>
      <c r="B586" s="20" t="s">
        <v>434</v>
      </c>
      <c r="C586" s="16">
        <v>1400</v>
      </c>
      <c r="D586" s="3">
        <v>60</v>
      </c>
      <c r="E586" s="3"/>
      <c r="F586" s="103"/>
      <c r="G586" s="104">
        <v>206</v>
      </c>
      <c r="H586" s="104" t="s">
        <v>421</v>
      </c>
      <c r="I586" s="21">
        <f t="shared" si="514"/>
        <v>17940</v>
      </c>
      <c r="J586" s="3">
        <v>0</v>
      </c>
      <c r="K586" s="15">
        <v>0.1</v>
      </c>
      <c r="L586" s="15">
        <v>0.43</v>
      </c>
      <c r="M586" s="58"/>
      <c r="N586" s="58">
        <v>0.03</v>
      </c>
      <c r="O586" s="92">
        <f t="shared" si="583"/>
        <v>0</v>
      </c>
      <c r="P586" s="92" t="e">
        <f t="shared" si="554"/>
        <v>#REF!</v>
      </c>
      <c r="Q586" s="92" t="e">
        <f t="shared" si="555"/>
        <v>#REF!</v>
      </c>
      <c r="R586" s="92">
        <f t="shared" si="584"/>
        <v>0</v>
      </c>
      <c r="S586" s="92" t="e">
        <f t="shared" si="585"/>
        <v>#REF!</v>
      </c>
      <c r="T586" s="3" t="e">
        <f>#REF!</f>
        <v>#REF!</v>
      </c>
      <c r="U586" s="3" t="e">
        <f>#REF!*D586</f>
        <v>#REF!</v>
      </c>
      <c r="V586" s="3">
        <f t="shared" si="586"/>
        <v>84</v>
      </c>
      <c r="W586" s="37" t="e">
        <f t="shared" si="587"/>
        <v>#REF!</v>
      </c>
      <c r="X586" s="60" t="e">
        <f>#REF!</f>
        <v>#REF!</v>
      </c>
      <c r="Y586" s="37" t="e">
        <f t="shared" si="588"/>
        <v>#REF!</v>
      </c>
      <c r="Z586" s="16" t="e">
        <f t="shared" si="589"/>
        <v>#REF!</v>
      </c>
      <c r="AA586" s="36" t="e">
        <f t="shared" si="590"/>
        <v>#REF!</v>
      </c>
      <c r="AB586" s="162"/>
      <c r="AC586" s="16" t="e">
        <f t="shared" si="591"/>
        <v>#REF!</v>
      </c>
      <c r="AD586" s="3" t="e">
        <f t="shared" si="592"/>
        <v>#REF!</v>
      </c>
      <c r="AE586" s="97" t="e">
        <f t="shared" si="592"/>
        <v>#REF!</v>
      </c>
      <c r="AF586" s="97" t="e">
        <f t="shared" si="593"/>
        <v>#REF!</v>
      </c>
      <c r="AG586" s="3" t="e">
        <f t="shared" si="594"/>
        <v>#REF!</v>
      </c>
      <c r="AH586" s="16" t="e">
        <f t="shared" si="595"/>
        <v>#REF!</v>
      </c>
      <c r="AI586" s="16">
        <f t="shared" si="596"/>
        <v>1400</v>
      </c>
      <c r="AK586" s="3">
        <f t="shared" si="597"/>
        <v>980</v>
      </c>
      <c r="AL586" s="19">
        <f t="shared" si="598"/>
        <v>979.99999999999989</v>
      </c>
      <c r="AM586" s="46" t="s">
        <v>855</v>
      </c>
      <c r="AN586" s="180" t="e">
        <f t="shared" si="535"/>
        <v>#REF!</v>
      </c>
      <c r="AO586" s="185" t="e">
        <f t="shared" si="531"/>
        <v>#REF!</v>
      </c>
      <c r="AP586" s="163"/>
      <c r="AQ586" s="177">
        <v>488.511083215052</v>
      </c>
      <c r="AR586" s="185">
        <f t="shared" si="532"/>
        <v>0.34893648801075144</v>
      </c>
      <c r="AS586" s="46" t="e">
        <f t="shared" si="599"/>
        <v>#REF!</v>
      </c>
      <c r="AT586" s="185" t="e">
        <f t="shared" si="534"/>
        <v>#REF!</v>
      </c>
      <c r="AU586" s="185"/>
      <c r="AX586" s="168"/>
      <c r="AY586" s="168"/>
    </row>
    <row r="587" spans="1:51" s="12" customFormat="1" ht="13.5" hidden="1" x14ac:dyDescent="0.15">
      <c r="A587" s="25"/>
      <c r="B587" s="56" t="s">
        <v>747</v>
      </c>
      <c r="C587" s="192"/>
      <c r="D587" s="56"/>
      <c r="E587" s="56"/>
      <c r="F587" s="133"/>
      <c r="G587" s="137"/>
      <c r="H587" s="137"/>
      <c r="I587" s="6"/>
      <c r="J587" s="6"/>
      <c r="K587" s="7"/>
      <c r="L587" s="7"/>
      <c r="M587" s="7"/>
      <c r="N587" s="7"/>
      <c r="O587" s="13"/>
      <c r="P587" s="13"/>
      <c r="Q587" s="13"/>
      <c r="R587" s="13"/>
      <c r="S587" s="13"/>
      <c r="T587" s="6"/>
      <c r="U587" s="6"/>
      <c r="V587" s="6"/>
      <c r="W587" s="18"/>
      <c r="X587" s="9"/>
      <c r="Y587" s="18"/>
      <c r="Z587" s="18"/>
      <c r="AA587" s="68"/>
      <c r="AB587" s="69"/>
      <c r="AC587" s="192"/>
      <c r="AD587" s="70"/>
      <c r="AE587" s="96"/>
      <c r="AF587" s="96"/>
      <c r="AG587" s="57"/>
      <c r="AH587" s="192"/>
      <c r="AI587" s="192"/>
      <c r="AK587" s="70"/>
      <c r="AL587" s="19"/>
      <c r="AM587" s="180"/>
      <c r="AN587" s="180"/>
      <c r="AO587" s="182"/>
      <c r="AQ587" s="177"/>
      <c r="AR587" s="185"/>
      <c r="AT587" s="177"/>
      <c r="AU587" s="185"/>
      <c r="AX587" s="188"/>
      <c r="AY587" s="188"/>
    </row>
    <row r="588" spans="1:51" s="12" customFormat="1" ht="13.5" hidden="1" outlineLevel="2" x14ac:dyDescent="0.15">
      <c r="A588" s="29">
        <v>13003</v>
      </c>
      <c r="B588" s="71" t="s">
        <v>672</v>
      </c>
      <c r="C588" s="73">
        <v>200</v>
      </c>
      <c r="D588" s="72">
        <v>5</v>
      </c>
      <c r="E588" s="3"/>
      <c r="F588" s="103"/>
      <c r="G588" s="104" t="s">
        <v>654</v>
      </c>
      <c r="H588" s="104" t="s">
        <v>748</v>
      </c>
      <c r="I588" s="21">
        <f t="shared" ref="I588:I651" si="600">((247*12)+(52*7)+(52*5))*60/12</f>
        <v>17940</v>
      </c>
      <c r="J588" s="3">
        <v>23150</v>
      </c>
      <c r="K588" s="15">
        <v>0.15</v>
      </c>
      <c r="L588" s="15"/>
      <c r="M588" s="58"/>
      <c r="N588" s="58">
        <v>2.5000000000000001E-2</v>
      </c>
      <c r="O588" s="92">
        <f t="shared" ref="O588:O651" si="601">J588/I588*D588</f>
        <v>6.4520624303233003</v>
      </c>
      <c r="P588" s="92" t="e">
        <f t="shared" si="554"/>
        <v>#REF!</v>
      </c>
      <c r="Q588" s="92" t="e">
        <f t="shared" si="555"/>
        <v>#REF!</v>
      </c>
      <c r="R588" s="92">
        <f t="shared" ref="R588:R651" si="602">(C588*M588)</f>
        <v>0</v>
      </c>
      <c r="S588" s="92" t="e">
        <f t="shared" ref="S588:S651" si="603">(C588-T588-U588)*N588</f>
        <v>#REF!</v>
      </c>
      <c r="T588" s="3" t="e">
        <f>#REF!</f>
        <v>#REF!</v>
      </c>
      <c r="U588" s="3" t="e">
        <f>#REF!*D588</f>
        <v>#REF!</v>
      </c>
      <c r="V588" s="3">
        <f t="shared" si="586"/>
        <v>12</v>
      </c>
      <c r="W588" s="37" t="e">
        <f t="shared" ref="W588:W651" si="604">SUM(O588:V588)</f>
        <v>#REF!</v>
      </c>
      <c r="X588" s="60" t="e">
        <f>#REF!</f>
        <v>#REF!</v>
      </c>
      <c r="Y588" s="37" t="e">
        <f>X588*O588</f>
        <v>#REF!</v>
      </c>
      <c r="Z588" s="16" t="e">
        <f t="shared" ref="Z588:Z651" si="605">W588+Y588</f>
        <v>#REF!</v>
      </c>
      <c r="AA588" s="36" t="e">
        <f t="shared" ref="AA588:AA651" si="606">(C588-Z588)/Z588</f>
        <v>#REF!</v>
      </c>
      <c r="AB588" s="49"/>
      <c r="AC588" s="16" t="e">
        <f t="shared" ref="AC588:AC651" si="607">AD588+AE588+AF588</f>
        <v>#REF!</v>
      </c>
      <c r="AD588" s="3" t="e">
        <f t="shared" ref="AD588:AE619" si="608">T588</f>
        <v>#REF!</v>
      </c>
      <c r="AE588" s="97" t="e">
        <f t="shared" si="608"/>
        <v>#REF!</v>
      </c>
      <c r="AF588" s="97" t="e">
        <f t="shared" ref="AF588:AF651" si="609">(C588-Z588)*0.15</f>
        <v>#REF!</v>
      </c>
      <c r="AG588" s="3" t="e">
        <f t="shared" ref="AG588:AG651" si="610">AE588+AF588</f>
        <v>#REF!</v>
      </c>
      <c r="AH588" s="16" t="e">
        <f t="shared" ref="AH588:AH651" si="611">AI588-AC588</f>
        <v>#REF!</v>
      </c>
      <c r="AI588" s="16">
        <f t="shared" ref="AI588:AI651" si="612">C588</f>
        <v>200</v>
      </c>
      <c r="AK588" s="3" t="s">
        <v>40</v>
      </c>
      <c r="AL588" s="19"/>
      <c r="AM588" s="180"/>
      <c r="AN588" s="180"/>
      <c r="AO588" s="182"/>
      <c r="AQ588" s="177"/>
      <c r="AR588" s="185"/>
      <c r="AT588" s="177"/>
      <c r="AU588" s="185"/>
    </row>
    <row r="589" spans="1:51" s="12" customFormat="1" ht="13.5" hidden="1" outlineLevel="2" x14ac:dyDescent="0.15">
      <c r="A589" s="29">
        <v>13004</v>
      </c>
      <c r="B589" s="71" t="s">
        <v>673</v>
      </c>
      <c r="C589" s="73">
        <v>220</v>
      </c>
      <c r="D589" s="72">
        <v>5</v>
      </c>
      <c r="E589" s="3"/>
      <c r="F589" s="103"/>
      <c r="G589" s="104" t="s">
        <v>654</v>
      </c>
      <c r="H589" s="104" t="s">
        <v>748</v>
      </c>
      <c r="I589" s="21">
        <f t="shared" si="600"/>
        <v>17940</v>
      </c>
      <c r="J589" s="3">
        <v>23150</v>
      </c>
      <c r="K589" s="15">
        <v>0.15</v>
      </c>
      <c r="L589" s="15"/>
      <c r="M589" s="58"/>
      <c r="N589" s="58">
        <v>2.5000000000000001E-2</v>
      </c>
      <c r="O589" s="92">
        <f t="shared" si="601"/>
        <v>6.4520624303233003</v>
      </c>
      <c r="P589" s="92" t="e">
        <f t="shared" si="554"/>
        <v>#REF!</v>
      </c>
      <c r="Q589" s="92" t="e">
        <f t="shared" si="555"/>
        <v>#REF!</v>
      </c>
      <c r="R589" s="92">
        <f t="shared" si="602"/>
        <v>0</v>
      </c>
      <c r="S589" s="92" t="e">
        <f t="shared" si="603"/>
        <v>#REF!</v>
      </c>
      <c r="T589" s="3" t="e">
        <f>#REF!</f>
        <v>#REF!</v>
      </c>
      <c r="U589" s="3" t="e">
        <f>#REF!*D589</f>
        <v>#REF!</v>
      </c>
      <c r="V589" s="3">
        <f t="shared" si="586"/>
        <v>13.2</v>
      </c>
      <c r="W589" s="37" t="e">
        <f t="shared" si="604"/>
        <v>#REF!</v>
      </c>
      <c r="X589" s="60" t="e">
        <f>#REF!</f>
        <v>#REF!</v>
      </c>
      <c r="Y589" s="37" t="e">
        <f t="shared" ref="Y589:Y652" si="613">X589*O589</f>
        <v>#REF!</v>
      </c>
      <c r="Z589" s="16" t="e">
        <f t="shared" si="605"/>
        <v>#REF!</v>
      </c>
      <c r="AA589" s="36" t="e">
        <f t="shared" si="606"/>
        <v>#REF!</v>
      </c>
      <c r="AB589" s="49"/>
      <c r="AC589" s="16" t="e">
        <f t="shared" si="607"/>
        <v>#REF!</v>
      </c>
      <c r="AD589" s="3" t="e">
        <f t="shared" si="608"/>
        <v>#REF!</v>
      </c>
      <c r="AE589" s="97" t="e">
        <f t="shared" si="608"/>
        <v>#REF!</v>
      </c>
      <c r="AF589" s="97" t="e">
        <f t="shared" si="609"/>
        <v>#REF!</v>
      </c>
      <c r="AG589" s="3" t="e">
        <f t="shared" si="610"/>
        <v>#REF!</v>
      </c>
      <c r="AH589" s="16" t="e">
        <f t="shared" si="611"/>
        <v>#REF!</v>
      </c>
      <c r="AI589" s="16">
        <f t="shared" si="612"/>
        <v>220</v>
      </c>
      <c r="AK589" s="3" t="s">
        <v>40</v>
      </c>
      <c r="AL589" s="19"/>
      <c r="AM589" s="180"/>
      <c r="AN589" s="180"/>
      <c r="AO589" s="182"/>
      <c r="AQ589" s="177"/>
      <c r="AR589" s="185"/>
      <c r="AT589" s="177"/>
      <c r="AU589" s="185"/>
    </row>
    <row r="590" spans="1:51" s="12" customFormat="1" ht="13.5" hidden="1" outlineLevel="2" x14ac:dyDescent="0.15">
      <c r="A590" s="29">
        <v>13005</v>
      </c>
      <c r="B590" s="71" t="s">
        <v>164</v>
      </c>
      <c r="C590" s="73">
        <v>530</v>
      </c>
      <c r="D590" s="72">
        <v>15</v>
      </c>
      <c r="E590" s="3"/>
      <c r="F590" s="103"/>
      <c r="G590" s="104" t="s">
        <v>654</v>
      </c>
      <c r="H590" s="104" t="s">
        <v>748</v>
      </c>
      <c r="I590" s="21">
        <f t="shared" si="600"/>
        <v>17940</v>
      </c>
      <c r="J590" s="3">
        <v>23150</v>
      </c>
      <c r="K590" s="15">
        <v>0.15</v>
      </c>
      <c r="L590" s="15"/>
      <c r="M590" s="58"/>
      <c r="N590" s="58">
        <v>2.5000000000000001E-2</v>
      </c>
      <c r="O590" s="92">
        <f t="shared" si="601"/>
        <v>19.356187290969899</v>
      </c>
      <c r="P590" s="92" t="e">
        <f t="shared" si="554"/>
        <v>#REF!</v>
      </c>
      <c r="Q590" s="92" t="e">
        <f t="shared" si="555"/>
        <v>#REF!</v>
      </c>
      <c r="R590" s="92">
        <f t="shared" si="602"/>
        <v>0</v>
      </c>
      <c r="S590" s="92" t="e">
        <f t="shared" si="603"/>
        <v>#REF!</v>
      </c>
      <c r="T590" s="3" t="e">
        <f>#REF!</f>
        <v>#REF!</v>
      </c>
      <c r="U590" s="3" t="e">
        <f>#REF!*D590</f>
        <v>#REF!</v>
      </c>
      <c r="V590" s="3">
        <f t="shared" si="586"/>
        <v>31.799999999999997</v>
      </c>
      <c r="W590" s="37" t="e">
        <f t="shared" si="604"/>
        <v>#REF!</v>
      </c>
      <c r="X590" s="60" t="e">
        <f>#REF!</f>
        <v>#REF!</v>
      </c>
      <c r="Y590" s="37" t="e">
        <f t="shared" si="613"/>
        <v>#REF!</v>
      </c>
      <c r="Z590" s="16" t="e">
        <f t="shared" si="605"/>
        <v>#REF!</v>
      </c>
      <c r="AA590" s="36" t="e">
        <f t="shared" si="606"/>
        <v>#REF!</v>
      </c>
      <c r="AB590" s="49"/>
      <c r="AC590" s="16" t="e">
        <f t="shared" si="607"/>
        <v>#REF!</v>
      </c>
      <c r="AD590" s="3" t="e">
        <f t="shared" si="608"/>
        <v>#REF!</v>
      </c>
      <c r="AE590" s="97" t="e">
        <f t="shared" si="608"/>
        <v>#REF!</v>
      </c>
      <c r="AF590" s="97" t="e">
        <f t="shared" si="609"/>
        <v>#REF!</v>
      </c>
      <c r="AG590" s="3" t="e">
        <f t="shared" si="610"/>
        <v>#REF!</v>
      </c>
      <c r="AH590" s="16" t="e">
        <f t="shared" si="611"/>
        <v>#REF!</v>
      </c>
      <c r="AI590" s="16">
        <f t="shared" si="612"/>
        <v>530</v>
      </c>
      <c r="AK590" s="3" t="s">
        <v>40</v>
      </c>
      <c r="AL590" s="19"/>
      <c r="AM590" s="180"/>
      <c r="AN590" s="180"/>
      <c r="AO590" s="182"/>
      <c r="AQ590" s="177"/>
      <c r="AR590" s="185"/>
      <c r="AT590" s="177"/>
      <c r="AU590" s="185"/>
    </row>
    <row r="591" spans="1:51" s="12" customFormat="1" ht="13.5" hidden="1" outlineLevel="2" x14ac:dyDescent="0.15">
      <c r="A591" s="29">
        <v>13006</v>
      </c>
      <c r="B591" s="74" t="s">
        <v>674</v>
      </c>
      <c r="C591" s="113">
        <v>1000</v>
      </c>
      <c r="D591" s="75">
        <v>20</v>
      </c>
      <c r="E591" s="3"/>
      <c r="F591" s="103"/>
      <c r="G591" s="104" t="s">
        <v>654</v>
      </c>
      <c r="H591" s="104" t="s">
        <v>748</v>
      </c>
      <c r="I591" s="21">
        <f t="shared" si="600"/>
        <v>17940</v>
      </c>
      <c r="J591" s="3">
        <v>23150</v>
      </c>
      <c r="K591" s="15">
        <v>0.15</v>
      </c>
      <c r="L591" s="15"/>
      <c r="M591" s="58"/>
      <c r="N591" s="58">
        <v>2.5000000000000001E-2</v>
      </c>
      <c r="O591" s="92">
        <f t="shared" si="601"/>
        <v>25.808249721293201</v>
      </c>
      <c r="P591" s="92" t="e">
        <f t="shared" si="554"/>
        <v>#REF!</v>
      </c>
      <c r="Q591" s="92" t="e">
        <f t="shared" si="555"/>
        <v>#REF!</v>
      </c>
      <c r="R591" s="92">
        <f t="shared" si="602"/>
        <v>0</v>
      </c>
      <c r="S591" s="92" t="e">
        <f t="shared" si="603"/>
        <v>#REF!</v>
      </c>
      <c r="T591" s="3" t="e">
        <f>#REF!</f>
        <v>#REF!</v>
      </c>
      <c r="U591" s="3" t="e">
        <f>#REF!*D591</f>
        <v>#REF!</v>
      </c>
      <c r="V591" s="3">
        <f t="shared" si="586"/>
        <v>60</v>
      </c>
      <c r="W591" s="37" t="e">
        <f t="shared" si="604"/>
        <v>#REF!</v>
      </c>
      <c r="X591" s="60" t="e">
        <f>#REF!</f>
        <v>#REF!</v>
      </c>
      <c r="Y591" s="37" t="e">
        <f t="shared" si="613"/>
        <v>#REF!</v>
      </c>
      <c r="Z591" s="16" t="e">
        <f t="shared" si="605"/>
        <v>#REF!</v>
      </c>
      <c r="AA591" s="36" t="e">
        <f t="shared" si="606"/>
        <v>#REF!</v>
      </c>
      <c r="AB591" s="49"/>
      <c r="AC591" s="16" t="e">
        <f t="shared" si="607"/>
        <v>#REF!</v>
      </c>
      <c r="AD591" s="3" t="e">
        <f t="shared" si="608"/>
        <v>#REF!</v>
      </c>
      <c r="AE591" s="97" t="e">
        <f t="shared" si="608"/>
        <v>#REF!</v>
      </c>
      <c r="AF591" s="97" t="e">
        <f t="shared" si="609"/>
        <v>#REF!</v>
      </c>
      <c r="AG591" s="3" t="e">
        <f t="shared" si="610"/>
        <v>#REF!</v>
      </c>
      <c r="AH591" s="16" t="e">
        <f t="shared" si="611"/>
        <v>#REF!</v>
      </c>
      <c r="AI591" s="16">
        <f t="shared" si="612"/>
        <v>1000</v>
      </c>
      <c r="AK591" s="3" t="s">
        <v>40</v>
      </c>
      <c r="AL591" s="19"/>
      <c r="AM591" s="180"/>
      <c r="AN591" s="180"/>
      <c r="AO591" s="182"/>
      <c r="AQ591" s="177"/>
      <c r="AR591" s="185"/>
      <c r="AT591" s="177"/>
      <c r="AU591" s="185"/>
    </row>
    <row r="592" spans="1:51" s="12" customFormat="1" ht="13.5" hidden="1" outlineLevel="2" x14ac:dyDescent="0.15">
      <c r="A592" s="29">
        <v>13007</v>
      </c>
      <c r="B592" s="71" t="s">
        <v>675</v>
      </c>
      <c r="C592" s="73">
        <v>300</v>
      </c>
      <c r="D592" s="72">
        <v>15</v>
      </c>
      <c r="E592" s="3"/>
      <c r="F592" s="103"/>
      <c r="G592" s="104" t="s">
        <v>654</v>
      </c>
      <c r="H592" s="104" t="s">
        <v>748</v>
      </c>
      <c r="I592" s="21">
        <f t="shared" si="600"/>
        <v>17940</v>
      </c>
      <c r="J592" s="3">
        <v>23150</v>
      </c>
      <c r="K592" s="15">
        <v>0.15</v>
      </c>
      <c r="L592" s="15"/>
      <c r="M592" s="58"/>
      <c r="N592" s="58">
        <v>2.5000000000000001E-2</v>
      </c>
      <c r="O592" s="92">
        <f t="shared" si="601"/>
        <v>19.356187290969899</v>
      </c>
      <c r="P592" s="92" t="e">
        <f t="shared" si="554"/>
        <v>#REF!</v>
      </c>
      <c r="Q592" s="92" t="e">
        <f t="shared" si="555"/>
        <v>#REF!</v>
      </c>
      <c r="R592" s="92">
        <f t="shared" si="602"/>
        <v>0</v>
      </c>
      <c r="S592" s="92" t="e">
        <f t="shared" si="603"/>
        <v>#REF!</v>
      </c>
      <c r="T592" s="3" t="e">
        <f>#REF!</f>
        <v>#REF!</v>
      </c>
      <c r="U592" s="3" t="e">
        <f>#REF!*D592</f>
        <v>#REF!</v>
      </c>
      <c r="V592" s="3">
        <f t="shared" si="586"/>
        <v>18</v>
      </c>
      <c r="W592" s="37" t="e">
        <f t="shared" si="604"/>
        <v>#REF!</v>
      </c>
      <c r="X592" s="60" t="e">
        <f>#REF!</f>
        <v>#REF!</v>
      </c>
      <c r="Y592" s="37" t="e">
        <f t="shared" si="613"/>
        <v>#REF!</v>
      </c>
      <c r="Z592" s="16" t="e">
        <f t="shared" si="605"/>
        <v>#REF!</v>
      </c>
      <c r="AA592" s="36" t="e">
        <f t="shared" si="606"/>
        <v>#REF!</v>
      </c>
      <c r="AB592" s="49"/>
      <c r="AC592" s="16" t="e">
        <f t="shared" si="607"/>
        <v>#REF!</v>
      </c>
      <c r="AD592" s="3" t="e">
        <f t="shared" si="608"/>
        <v>#REF!</v>
      </c>
      <c r="AE592" s="97" t="e">
        <f t="shared" si="608"/>
        <v>#REF!</v>
      </c>
      <c r="AF592" s="97" t="e">
        <f t="shared" si="609"/>
        <v>#REF!</v>
      </c>
      <c r="AG592" s="3" t="e">
        <f t="shared" si="610"/>
        <v>#REF!</v>
      </c>
      <c r="AH592" s="16" t="e">
        <f t="shared" si="611"/>
        <v>#REF!</v>
      </c>
      <c r="AI592" s="16">
        <f t="shared" si="612"/>
        <v>300</v>
      </c>
      <c r="AK592" s="3" t="s">
        <v>40</v>
      </c>
      <c r="AL592" s="19"/>
      <c r="AM592" s="180"/>
      <c r="AN592" s="180"/>
      <c r="AO592" s="182"/>
      <c r="AQ592" s="177"/>
      <c r="AR592" s="185"/>
      <c r="AT592" s="177"/>
      <c r="AU592" s="185"/>
    </row>
    <row r="593" spans="1:47" s="12" customFormat="1" ht="13.5" hidden="1" outlineLevel="2" x14ac:dyDescent="0.15">
      <c r="A593" s="29">
        <v>13008</v>
      </c>
      <c r="B593" s="76" t="s">
        <v>676</v>
      </c>
      <c r="C593" s="73">
        <v>300</v>
      </c>
      <c r="D593" s="72">
        <v>20</v>
      </c>
      <c r="E593" s="3"/>
      <c r="F593" s="103"/>
      <c r="G593" s="104" t="s">
        <v>654</v>
      </c>
      <c r="H593" s="104" t="s">
        <v>748</v>
      </c>
      <c r="I593" s="21">
        <f t="shared" si="600"/>
        <v>17940</v>
      </c>
      <c r="J593" s="3">
        <v>23150</v>
      </c>
      <c r="K593" s="15">
        <v>0.15</v>
      </c>
      <c r="L593" s="15"/>
      <c r="M593" s="58"/>
      <c r="N593" s="58">
        <v>2.5000000000000001E-2</v>
      </c>
      <c r="O593" s="92">
        <f t="shared" si="601"/>
        <v>25.808249721293201</v>
      </c>
      <c r="P593" s="92" t="e">
        <f t="shared" si="554"/>
        <v>#REF!</v>
      </c>
      <c r="Q593" s="92" t="e">
        <f t="shared" si="555"/>
        <v>#REF!</v>
      </c>
      <c r="R593" s="92">
        <f t="shared" si="602"/>
        <v>0</v>
      </c>
      <c r="S593" s="92" t="e">
        <f t="shared" si="603"/>
        <v>#REF!</v>
      </c>
      <c r="T593" s="3" t="e">
        <f>#REF!</f>
        <v>#REF!</v>
      </c>
      <c r="U593" s="3" t="e">
        <f>#REF!*D593</f>
        <v>#REF!</v>
      </c>
      <c r="V593" s="3">
        <f t="shared" si="586"/>
        <v>18</v>
      </c>
      <c r="W593" s="37" t="e">
        <f t="shared" si="604"/>
        <v>#REF!</v>
      </c>
      <c r="X593" s="60" t="e">
        <f>#REF!</f>
        <v>#REF!</v>
      </c>
      <c r="Y593" s="37" t="e">
        <f t="shared" si="613"/>
        <v>#REF!</v>
      </c>
      <c r="Z593" s="16" t="e">
        <f t="shared" si="605"/>
        <v>#REF!</v>
      </c>
      <c r="AA593" s="36" t="e">
        <f t="shared" si="606"/>
        <v>#REF!</v>
      </c>
      <c r="AB593" s="49"/>
      <c r="AC593" s="16" t="e">
        <f t="shared" si="607"/>
        <v>#REF!</v>
      </c>
      <c r="AD593" s="3" t="e">
        <f t="shared" si="608"/>
        <v>#REF!</v>
      </c>
      <c r="AE593" s="97" t="e">
        <f t="shared" si="608"/>
        <v>#REF!</v>
      </c>
      <c r="AF593" s="97" t="e">
        <f t="shared" si="609"/>
        <v>#REF!</v>
      </c>
      <c r="AG593" s="3" t="e">
        <f t="shared" si="610"/>
        <v>#REF!</v>
      </c>
      <c r="AH593" s="16" t="e">
        <f t="shared" si="611"/>
        <v>#REF!</v>
      </c>
      <c r="AI593" s="16">
        <f t="shared" si="612"/>
        <v>300</v>
      </c>
      <c r="AK593" s="3" t="s">
        <v>40</v>
      </c>
      <c r="AL593" s="19"/>
      <c r="AM593" s="180"/>
      <c r="AN593" s="180"/>
      <c r="AO593" s="182"/>
      <c r="AQ593" s="177"/>
      <c r="AR593" s="185"/>
      <c r="AT593" s="177"/>
      <c r="AU593" s="185"/>
    </row>
    <row r="594" spans="1:47" s="12" customFormat="1" ht="13.5" hidden="1" outlineLevel="2" x14ac:dyDescent="0.15">
      <c r="A594" s="29">
        <v>13009</v>
      </c>
      <c r="B594" s="71" t="s">
        <v>677</v>
      </c>
      <c r="C594" s="73">
        <v>700</v>
      </c>
      <c r="D594" s="72">
        <v>25</v>
      </c>
      <c r="E594" s="3"/>
      <c r="F594" s="103"/>
      <c r="G594" s="104" t="s">
        <v>654</v>
      </c>
      <c r="H594" s="104" t="s">
        <v>748</v>
      </c>
      <c r="I594" s="21">
        <f t="shared" si="600"/>
        <v>17940</v>
      </c>
      <c r="J594" s="3">
        <v>23150</v>
      </c>
      <c r="K594" s="15">
        <v>0.15</v>
      </c>
      <c r="L594" s="15"/>
      <c r="M594" s="58"/>
      <c r="N594" s="58">
        <v>2.5000000000000001E-2</v>
      </c>
      <c r="O594" s="92">
        <f t="shared" si="601"/>
        <v>32.260312151616496</v>
      </c>
      <c r="P594" s="92" t="e">
        <f t="shared" si="554"/>
        <v>#REF!</v>
      </c>
      <c r="Q594" s="92" t="e">
        <f t="shared" si="555"/>
        <v>#REF!</v>
      </c>
      <c r="R594" s="92">
        <f t="shared" si="602"/>
        <v>0</v>
      </c>
      <c r="S594" s="92" t="e">
        <f t="shared" si="603"/>
        <v>#REF!</v>
      </c>
      <c r="T594" s="3" t="e">
        <f>#REF!</f>
        <v>#REF!</v>
      </c>
      <c r="U594" s="3" t="e">
        <f>#REF!*D594</f>
        <v>#REF!</v>
      </c>
      <c r="V594" s="3">
        <f t="shared" si="586"/>
        <v>42</v>
      </c>
      <c r="W594" s="37" t="e">
        <f t="shared" si="604"/>
        <v>#REF!</v>
      </c>
      <c r="X594" s="60" t="e">
        <f>#REF!</f>
        <v>#REF!</v>
      </c>
      <c r="Y594" s="37" t="e">
        <f t="shared" si="613"/>
        <v>#REF!</v>
      </c>
      <c r="Z594" s="16" t="e">
        <f t="shared" si="605"/>
        <v>#REF!</v>
      </c>
      <c r="AA594" s="36" t="e">
        <f t="shared" si="606"/>
        <v>#REF!</v>
      </c>
      <c r="AB594" s="49"/>
      <c r="AC594" s="16" t="e">
        <f t="shared" si="607"/>
        <v>#REF!</v>
      </c>
      <c r="AD594" s="3" t="e">
        <f t="shared" si="608"/>
        <v>#REF!</v>
      </c>
      <c r="AE594" s="97" t="e">
        <f t="shared" si="608"/>
        <v>#REF!</v>
      </c>
      <c r="AF594" s="97" t="e">
        <f t="shared" si="609"/>
        <v>#REF!</v>
      </c>
      <c r="AG594" s="3" t="e">
        <f t="shared" si="610"/>
        <v>#REF!</v>
      </c>
      <c r="AH594" s="16" t="e">
        <f t="shared" si="611"/>
        <v>#REF!</v>
      </c>
      <c r="AI594" s="16">
        <f t="shared" si="612"/>
        <v>700</v>
      </c>
      <c r="AK594" s="3" t="s">
        <v>40</v>
      </c>
      <c r="AL594" s="19"/>
      <c r="AM594" s="180"/>
      <c r="AN594" s="180"/>
      <c r="AO594" s="182"/>
      <c r="AQ594" s="177"/>
      <c r="AR594" s="185"/>
      <c r="AT594" s="177"/>
      <c r="AU594" s="185"/>
    </row>
    <row r="595" spans="1:47" s="12" customFormat="1" ht="13.5" hidden="1" outlineLevel="2" x14ac:dyDescent="0.15">
      <c r="A595" s="29">
        <v>13010</v>
      </c>
      <c r="B595" s="71" t="s">
        <v>678</v>
      </c>
      <c r="C595" s="73">
        <v>400</v>
      </c>
      <c r="D595" s="72">
        <v>25</v>
      </c>
      <c r="E595" s="3"/>
      <c r="F595" s="103"/>
      <c r="G595" s="104" t="s">
        <v>654</v>
      </c>
      <c r="H595" s="104" t="s">
        <v>748</v>
      </c>
      <c r="I595" s="21">
        <f t="shared" si="600"/>
        <v>17940</v>
      </c>
      <c r="J595" s="3">
        <v>23150</v>
      </c>
      <c r="K595" s="15">
        <v>0.15</v>
      </c>
      <c r="L595" s="15"/>
      <c r="M595" s="58"/>
      <c r="N595" s="58">
        <v>2.5000000000000001E-2</v>
      </c>
      <c r="O595" s="92">
        <f t="shared" si="601"/>
        <v>32.260312151616496</v>
      </c>
      <c r="P595" s="92" t="e">
        <f t="shared" si="554"/>
        <v>#REF!</v>
      </c>
      <c r="Q595" s="92" t="e">
        <f t="shared" si="555"/>
        <v>#REF!</v>
      </c>
      <c r="R595" s="92">
        <f t="shared" si="602"/>
        <v>0</v>
      </c>
      <c r="S595" s="92" t="e">
        <f t="shared" si="603"/>
        <v>#REF!</v>
      </c>
      <c r="T595" s="3" t="e">
        <f>#REF!</f>
        <v>#REF!</v>
      </c>
      <c r="U595" s="3" t="e">
        <f>#REF!*D595</f>
        <v>#REF!</v>
      </c>
      <c r="V595" s="3">
        <f t="shared" si="586"/>
        <v>24</v>
      </c>
      <c r="W595" s="37" t="e">
        <f t="shared" si="604"/>
        <v>#REF!</v>
      </c>
      <c r="X595" s="60" t="e">
        <f>#REF!</f>
        <v>#REF!</v>
      </c>
      <c r="Y595" s="37" t="e">
        <f t="shared" si="613"/>
        <v>#REF!</v>
      </c>
      <c r="Z595" s="16" t="e">
        <f t="shared" si="605"/>
        <v>#REF!</v>
      </c>
      <c r="AA595" s="36" t="e">
        <f t="shared" si="606"/>
        <v>#REF!</v>
      </c>
      <c r="AB595" s="49"/>
      <c r="AC595" s="16" t="e">
        <f t="shared" si="607"/>
        <v>#REF!</v>
      </c>
      <c r="AD595" s="3" t="e">
        <f t="shared" si="608"/>
        <v>#REF!</v>
      </c>
      <c r="AE595" s="97" t="e">
        <f t="shared" si="608"/>
        <v>#REF!</v>
      </c>
      <c r="AF595" s="97" t="e">
        <f t="shared" si="609"/>
        <v>#REF!</v>
      </c>
      <c r="AG595" s="3" t="e">
        <f t="shared" si="610"/>
        <v>#REF!</v>
      </c>
      <c r="AH595" s="16" t="e">
        <f t="shared" si="611"/>
        <v>#REF!</v>
      </c>
      <c r="AI595" s="16">
        <f t="shared" si="612"/>
        <v>400</v>
      </c>
      <c r="AK595" s="3" t="s">
        <v>40</v>
      </c>
      <c r="AL595" s="19"/>
      <c r="AM595" s="180"/>
      <c r="AN595" s="180"/>
      <c r="AO595" s="182"/>
      <c r="AQ595" s="177"/>
      <c r="AR595" s="185"/>
      <c r="AT595" s="177"/>
      <c r="AU595" s="185"/>
    </row>
    <row r="596" spans="1:47" s="12" customFormat="1" ht="13.5" hidden="1" outlineLevel="2" x14ac:dyDescent="0.15">
      <c r="A596" s="29">
        <v>13011</v>
      </c>
      <c r="B596" s="71" t="s">
        <v>679</v>
      </c>
      <c r="C596" s="73">
        <v>560</v>
      </c>
      <c r="D596" s="72">
        <v>20</v>
      </c>
      <c r="E596" s="3"/>
      <c r="F596" s="103"/>
      <c r="G596" s="104" t="s">
        <v>654</v>
      </c>
      <c r="H596" s="104" t="s">
        <v>749</v>
      </c>
      <c r="I596" s="21">
        <f t="shared" si="600"/>
        <v>17940</v>
      </c>
      <c r="J596" s="3">
        <v>22000</v>
      </c>
      <c r="K596" s="15">
        <v>0.15</v>
      </c>
      <c r="L596" s="15"/>
      <c r="M596" s="58"/>
      <c r="N596" s="58">
        <v>2.5000000000000001E-2</v>
      </c>
      <c r="O596" s="92">
        <f t="shared" si="601"/>
        <v>24.526198439241917</v>
      </c>
      <c r="P596" s="92" t="e">
        <f t="shared" si="554"/>
        <v>#REF!</v>
      </c>
      <c r="Q596" s="92" t="e">
        <f t="shared" si="555"/>
        <v>#REF!</v>
      </c>
      <c r="R596" s="92">
        <f t="shared" si="602"/>
        <v>0</v>
      </c>
      <c r="S596" s="92" t="e">
        <f t="shared" si="603"/>
        <v>#REF!</v>
      </c>
      <c r="T596" s="3" t="e">
        <f>#REF!</f>
        <v>#REF!</v>
      </c>
      <c r="U596" s="3" t="e">
        <f>#REF!*D596</f>
        <v>#REF!</v>
      </c>
      <c r="V596" s="3">
        <f t="shared" si="586"/>
        <v>33.6</v>
      </c>
      <c r="W596" s="37" t="e">
        <f t="shared" si="604"/>
        <v>#REF!</v>
      </c>
      <c r="X596" s="60" t="e">
        <f>#REF!</f>
        <v>#REF!</v>
      </c>
      <c r="Y596" s="37" t="e">
        <f t="shared" si="613"/>
        <v>#REF!</v>
      </c>
      <c r="Z596" s="16" t="e">
        <f t="shared" si="605"/>
        <v>#REF!</v>
      </c>
      <c r="AA596" s="36" t="e">
        <f t="shared" si="606"/>
        <v>#REF!</v>
      </c>
      <c r="AB596" s="49"/>
      <c r="AC596" s="16" t="e">
        <f t="shared" si="607"/>
        <v>#REF!</v>
      </c>
      <c r="AD596" s="3" t="e">
        <f t="shared" si="608"/>
        <v>#REF!</v>
      </c>
      <c r="AE596" s="97" t="e">
        <f t="shared" si="608"/>
        <v>#REF!</v>
      </c>
      <c r="AF596" s="97" t="e">
        <f t="shared" si="609"/>
        <v>#REF!</v>
      </c>
      <c r="AG596" s="3" t="e">
        <f t="shared" si="610"/>
        <v>#REF!</v>
      </c>
      <c r="AH596" s="16" t="e">
        <f t="shared" si="611"/>
        <v>#REF!</v>
      </c>
      <c r="AI596" s="16">
        <f t="shared" si="612"/>
        <v>560</v>
      </c>
      <c r="AK596" s="3" t="s">
        <v>40</v>
      </c>
      <c r="AL596" s="19"/>
      <c r="AM596" s="180"/>
      <c r="AN596" s="180"/>
      <c r="AO596" s="182"/>
      <c r="AQ596" s="177"/>
      <c r="AR596" s="185"/>
      <c r="AT596" s="177"/>
      <c r="AU596" s="185"/>
    </row>
    <row r="597" spans="1:47" s="12" customFormat="1" ht="13.5" hidden="1" outlineLevel="2" x14ac:dyDescent="0.15">
      <c r="A597" s="29">
        <v>13012</v>
      </c>
      <c r="B597" s="71" t="s">
        <v>680</v>
      </c>
      <c r="C597" s="73">
        <v>330</v>
      </c>
      <c r="D597" s="72">
        <v>10</v>
      </c>
      <c r="E597" s="3"/>
      <c r="F597" s="103"/>
      <c r="G597" s="104" t="s">
        <v>654</v>
      </c>
      <c r="H597" s="104" t="s">
        <v>749</v>
      </c>
      <c r="I597" s="21">
        <f t="shared" si="600"/>
        <v>17940</v>
      </c>
      <c r="J597" s="3">
        <v>22000</v>
      </c>
      <c r="K597" s="15">
        <v>0.15</v>
      </c>
      <c r="L597" s="15"/>
      <c r="M597" s="58"/>
      <c r="N597" s="58">
        <v>2.5000000000000001E-2</v>
      </c>
      <c r="O597" s="92">
        <f t="shared" si="601"/>
        <v>12.263099219620958</v>
      </c>
      <c r="P597" s="92" t="e">
        <f t="shared" si="554"/>
        <v>#REF!</v>
      </c>
      <c r="Q597" s="92" t="e">
        <f t="shared" si="555"/>
        <v>#REF!</v>
      </c>
      <c r="R597" s="92">
        <f t="shared" si="602"/>
        <v>0</v>
      </c>
      <c r="S597" s="92" t="e">
        <f t="shared" si="603"/>
        <v>#REF!</v>
      </c>
      <c r="T597" s="3" t="e">
        <f>#REF!</f>
        <v>#REF!</v>
      </c>
      <c r="U597" s="3" t="e">
        <f>#REF!*D597</f>
        <v>#REF!</v>
      </c>
      <c r="V597" s="3">
        <f t="shared" si="586"/>
        <v>19.8</v>
      </c>
      <c r="W597" s="37" t="e">
        <f t="shared" si="604"/>
        <v>#REF!</v>
      </c>
      <c r="X597" s="60" t="e">
        <f>#REF!</f>
        <v>#REF!</v>
      </c>
      <c r="Y597" s="37" t="e">
        <f t="shared" si="613"/>
        <v>#REF!</v>
      </c>
      <c r="Z597" s="16" t="e">
        <f t="shared" si="605"/>
        <v>#REF!</v>
      </c>
      <c r="AA597" s="36" t="e">
        <f t="shared" si="606"/>
        <v>#REF!</v>
      </c>
      <c r="AB597" s="49"/>
      <c r="AC597" s="16" t="e">
        <f t="shared" si="607"/>
        <v>#REF!</v>
      </c>
      <c r="AD597" s="3" t="e">
        <f t="shared" si="608"/>
        <v>#REF!</v>
      </c>
      <c r="AE597" s="97" t="e">
        <f t="shared" si="608"/>
        <v>#REF!</v>
      </c>
      <c r="AF597" s="97" t="e">
        <f t="shared" si="609"/>
        <v>#REF!</v>
      </c>
      <c r="AG597" s="3" t="e">
        <f t="shared" si="610"/>
        <v>#REF!</v>
      </c>
      <c r="AH597" s="16" t="e">
        <f t="shared" si="611"/>
        <v>#REF!</v>
      </c>
      <c r="AI597" s="16">
        <f t="shared" si="612"/>
        <v>330</v>
      </c>
      <c r="AK597" s="3" t="s">
        <v>40</v>
      </c>
      <c r="AL597" s="19"/>
      <c r="AM597" s="180"/>
      <c r="AN597" s="180"/>
      <c r="AO597" s="182"/>
      <c r="AQ597" s="177"/>
      <c r="AR597" s="185"/>
      <c r="AT597" s="177"/>
      <c r="AU597" s="185"/>
    </row>
    <row r="598" spans="1:47" s="12" customFormat="1" ht="13.5" hidden="1" outlineLevel="2" x14ac:dyDescent="0.15">
      <c r="A598" s="29">
        <v>13013</v>
      </c>
      <c r="B598" s="71" t="s">
        <v>681</v>
      </c>
      <c r="C598" s="73">
        <v>360</v>
      </c>
      <c r="D598" s="72">
        <v>10</v>
      </c>
      <c r="E598" s="3"/>
      <c r="F598" s="103"/>
      <c r="G598" s="104" t="s">
        <v>654</v>
      </c>
      <c r="H598" s="104" t="s">
        <v>749</v>
      </c>
      <c r="I598" s="21">
        <f t="shared" si="600"/>
        <v>17940</v>
      </c>
      <c r="J598" s="3">
        <v>22000</v>
      </c>
      <c r="K598" s="15">
        <v>0.15</v>
      </c>
      <c r="L598" s="15"/>
      <c r="M598" s="58"/>
      <c r="N598" s="58">
        <v>2.5000000000000001E-2</v>
      </c>
      <c r="O598" s="92">
        <f t="shared" si="601"/>
        <v>12.263099219620958</v>
      </c>
      <c r="P598" s="92" t="e">
        <f t="shared" si="554"/>
        <v>#REF!</v>
      </c>
      <c r="Q598" s="92" t="e">
        <f t="shared" si="555"/>
        <v>#REF!</v>
      </c>
      <c r="R598" s="92">
        <f t="shared" si="602"/>
        <v>0</v>
      </c>
      <c r="S598" s="92" t="e">
        <f t="shared" si="603"/>
        <v>#REF!</v>
      </c>
      <c r="T598" s="3" t="e">
        <f>#REF!</f>
        <v>#REF!</v>
      </c>
      <c r="U598" s="3" t="e">
        <f>#REF!*D598</f>
        <v>#REF!</v>
      </c>
      <c r="V598" s="3">
        <f t="shared" si="586"/>
        <v>21.599999999999998</v>
      </c>
      <c r="W598" s="37" t="e">
        <f t="shared" si="604"/>
        <v>#REF!</v>
      </c>
      <c r="X598" s="60" t="e">
        <f>#REF!</f>
        <v>#REF!</v>
      </c>
      <c r="Y598" s="37" t="e">
        <f t="shared" si="613"/>
        <v>#REF!</v>
      </c>
      <c r="Z598" s="16" t="e">
        <f t="shared" si="605"/>
        <v>#REF!</v>
      </c>
      <c r="AA598" s="36" t="e">
        <f t="shared" si="606"/>
        <v>#REF!</v>
      </c>
      <c r="AB598" s="49"/>
      <c r="AC598" s="16" t="e">
        <f t="shared" si="607"/>
        <v>#REF!</v>
      </c>
      <c r="AD598" s="3" t="e">
        <f t="shared" si="608"/>
        <v>#REF!</v>
      </c>
      <c r="AE598" s="97" t="e">
        <f t="shared" si="608"/>
        <v>#REF!</v>
      </c>
      <c r="AF598" s="97" t="e">
        <f t="shared" si="609"/>
        <v>#REF!</v>
      </c>
      <c r="AG598" s="3" t="e">
        <f t="shared" si="610"/>
        <v>#REF!</v>
      </c>
      <c r="AH598" s="16" t="e">
        <f t="shared" si="611"/>
        <v>#REF!</v>
      </c>
      <c r="AI598" s="16">
        <f t="shared" si="612"/>
        <v>360</v>
      </c>
      <c r="AK598" s="3" t="s">
        <v>40</v>
      </c>
      <c r="AL598" s="19"/>
      <c r="AM598" s="180"/>
      <c r="AN598" s="180"/>
      <c r="AO598" s="182"/>
      <c r="AQ598" s="177"/>
      <c r="AR598" s="185"/>
      <c r="AT598" s="177"/>
      <c r="AU598" s="185"/>
    </row>
    <row r="599" spans="1:47" s="12" customFormat="1" ht="13.5" hidden="1" outlineLevel="2" x14ac:dyDescent="0.15">
      <c r="A599" s="29">
        <v>13014</v>
      </c>
      <c r="B599" s="71" t="s">
        <v>682</v>
      </c>
      <c r="C599" s="73">
        <v>560</v>
      </c>
      <c r="D599" s="72">
        <v>15</v>
      </c>
      <c r="E599" s="3"/>
      <c r="F599" s="103"/>
      <c r="G599" s="104" t="s">
        <v>654</v>
      </c>
      <c r="H599" s="104" t="s">
        <v>749</v>
      </c>
      <c r="I599" s="21">
        <f t="shared" si="600"/>
        <v>17940</v>
      </c>
      <c r="J599" s="3">
        <v>22000</v>
      </c>
      <c r="K599" s="15">
        <v>0.15</v>
      </c>
      <c r="L599" s="15"/>
      <c r="M599" s="58"/>
      <c r="N599" s="58">
        <v>2.5000000000000001E-2</v>
      </c>
      <c r="O599" s="92">
        <f t="shared" si="601"/>
        <v>18.394648829431439</v>
      </c>
      <c r="P599" s="92" t="e">
        <f t="shared" si="554"/>
        <v>#REF!</v>
      </c>
      <c r="Q599" s="92" t="e">
        <f t="shared" si="555"/>
        <v>#REF!</v>
      </c>
      <c r="R599" s="92">
        <f t="shared" si="602"/>
        <v>0</v>
      </c>
      <c r="S599" s="92" t="e">
        <f t="shared" si="603"/>
        <v>#REF!</v>
      </c>
      <c r="T599" s="3" t="e">
        <f>#REF!</f>
        <v>#REF!</v>
      </c>
      <c r="U599" s="3" t="e">
        <f>#REF!*D599</f>
        <v>#REF!</v>
      </c>
      <c r="V599" s="3">
        <f t="shared" si="586"/>
        <v>33.6</v>
      </c>
      <c r="W599" s="37" t="e">
        <f t="shared" si="604"/>
        <v>#REF!</v>
      </c>
      <c r="X599" s="60" t="e">
        <f>#REF!</f>
        <v>#REF!</v>
      </c>
      <c r="Y599" s="37" t="e">
        <f t="shared" si="613"/>
        <v>#REF!</v>
      </c>
      <c r="Z599" s="16" t="e">
        <f t="shared" si="605"/>
        <v>#REF!</v>
      </c>
      <c r="AA599" s="36" t="e">
        <f t="shared" si="606"/>
        <v>#REF!</v>
      </c>
      <c r="AB599" s="49"/>
      <c r="AC599" s="16" t="e">
        <f t="shared" si="607"/>
        <v>#REF!</v>
      </c>
      <c r="AD599" s="3" t="e">
        <f t="shared" si="608"/>
        <v>#REF!</v>
      </c>
      <c r="AE599" s="97" t="e">
        <f t="shared" si="608"/>
        <v>#REF!</v>
      </c>
      <c r="AF599" s="97" t="e">
        <f t="shared" si="609"/>
        <v>#REF!</v>
      </c>
      <c r="AG599" s="3" t="e">
        <f t="shared" si="610"/>
        <v>#REF!</v>
      </c>
      <c r="AH599" s="16" t="e">
        <f t="shared" si="611"/>
        <v>#REF!</v>
      </c>
      <c r="AI599" s="16">
        <f t="shared" si="612"/>
        <v>560</v>
      </c>
      <c r="AK599" s="3" t="s">
        <v>40</v>
      </c>
      <c r="AL599" s="19"/>
      <c r="AM599" s="180"/>
      <c r="AN599" s="180"/>
      <c r="AO599" s="182"/>
      <c r="AQ599" s="177"/>
      <c r="AR599" s="185"/>
      <c r="AT599" s="177"/>
      <c r="AU599" s="185"/>
    </row>
    <row r="600" spans="1:47" s="12" customFormat="1" ht="13.5" hidden="1" outlineLevel="2" x14ac:dyDescent="0.15">
      <c r="A600" s="29">
        <v>13015</v>
      </c>
      <c r="B600" s="71" t="s">
        <v>683</v>
      </c>
      <c r="C600" s="73">
        <v>560</v>
      </c>
      <c r="D600" s="72">
        <v>20</v>
      </c>
      <c r="E600" s="3"/>
      <c r="F600" s="103"/>
      <c r="G600" s="104" t="s">
        <v>654</v>
      </c>
      <c r="H600" s="104" t="s">
        <v>749</v>
      </c>
      <c r="I600" s="21">
        <f t="shared" si="600"/>
        <v>17940</v>
      </c>
      <c r="J600" s="3">
        <v>22000</v>
      </c>
      <c r="K600" s="15">
        <v>0.15</v>
      </c>
      <c r="L600" s="15"/>
      <c r="M600" s="58"/>
      <c r="N600" s="58">
        <v>2.5000000000000001E-2</v>
      </c>
      <c r="O600" s="92">
        <f t="shared" si="601"/>
        <v>24.526198439241917</v>
      </c>
      <c r="P600" s="92" t="e">
        <f t="shared" si="554"/>
        <v>#REF!</v>
      </c>
      <c r="Q600" s="92" t="e">
        <f t="shared" si="555"/>
        <v>#REF!</v>
      </c>
      <c r="R600" s="92">
        <f t="shared" si="602"/>
        <v>0</v>
      </c>
      <c r="S600" s="92" t="e">
        <f t="shared" si="603"/>
        <v>#REF!</v>
      </c>
      <c r="T600" s="3" t="e">
        <f>#REF!</f>
        <v>#REF!</v>
      </c>
      <c r="U600" s="3" t="e">
        <f>#REF!*D600</f>
        <v>#REF!</v>
      </c>
      <c r="V600" s="3">
        <f t="shared" si="586"/>
        <v>33.6</v>
      </c>
      <c r="W600" s="37" t="e">
        <f t="shared" si="604"/>
        <v>#REF!</v>
      </c>
      <c r="X600" s="60" t="e">
        <f>#REF!</f>
        <v>#REF!</v>
      </c>
      <c r="Y600" s="37" t="e">
        <f t="shared" si="613"/>
        <v>#REF!</v>
      </c>
      <c r="Z600" s="16" t="e">
        <f t="shared" si="605"/>
        <v>#REF!</v>
      </c>
      <c r="AA600" s="36" t="e">
        <f t="shared" si="606"/>
        <v>#REF!</v>
      </c>
      <c r="AB600" s="49"/>
      <c r="AC600" s="16" t="e">
        <f t="shared" si="607"/>
        <v>#REF!</v>
      </c>
      <c r="AD600" s="3" t="e">
        <f t="shared" si="608"/>
        <v>#REF!</v>
      </c>
      <c r="AE600" s="97" t="e">
        <f t="shared" si="608"/>
        <v>#REF!</v>
      </c>
      <c r="AF600" s="97" t="e">
        <f t="shared" si="609"/>
        <v>#REF!</v>
      </c>
      <c r="AG600" s="3" t="e">
        <f t="shared" si="610"/>
        <v>#REF!</v>
      </c>
      <c r="AH600" s="16" t="e">
        <f t="shared" si="611"/>
        <v>#REF!</v>
      </c>
      <c r="AI600" s="16">
        <f t="shared" si="612"/>
        <v>560</v>
      </c>
      <c r="AK600" s="3" t="s">
        <v>40</v>
      </c>
      <c r="AL600" s="19"/>
      <c r="AM600" s="180"/>
      <c r="AN600" s="180"/>
      <c r="AO600" s="182"/>
      <c r="AQ600" s="177"/>
      <c r="AR600" s="185"/>
      <c r="AT600" s="177"/>
      <c r="AU600" s="185"/>
    </row>
    <row r="601" spans="1:47" s="12" customFormat="1" ht="13.5" hidden="1" outlineLevel="2" x14ac:dyDescent="0.15">
      <c r="A601" s="29">
        <v>13016</v>
      </c>
      <c r="B601" s="71" t="s">
        <v>684</v>
      </c>
      <c r="C601" s="73">
        <v>430</v>
      </c>
      <c r="D601" s="72">
        <v>10</v>
      </c>
      <c r="E601" s="3"/>
      <c r="F601" s="103"/>
      <c r="G601" s="104" t="s">
        <v>654</v>
      </c>
      <c r="H601" s="104" t="s">
        <v>749</v>
      </c>
      <c r="I601" s="21">
        <f t="shared" si="600"/>
        <v>17940</v>
      </c>
      <c r="J601" s="3">
        <v>22000</v>
      </c>
      <c r="K601" s="15">
        <v>0.15</v>
      </c>
      <c r="L601" s="15"/>
      <c r="M601" s="58"/>
      <c r="N601" s="58">
        <v>2.5000000000000001E-2</v>
      </c>
      <c r="O601" s="92">
        <f t="shared" si="601"/>
        <v>12.263099219620958</v>
      </c>
      <c r="P601" s="92" t="e">
        <f t="shared" si="554"/>
        <v>#REF!</v>
      </c>
      <c r="Q601" s="92" t="e">
        <f t="shared" si="555"/>
        <v>#REF!</v>
      </c>
      <c r="R601" s="92">
        <f t="shared" si="602"/>
        <v>0</v>
      </c>
      <c r="S601" s="92" t="e">
        <f t="shared" si="603"/>
        <v>#REF!</v>
      </c>
      <c r="T601" s="3" t="e">
        <f>#REF!</f>
        <v>#REF!</v>
      </c>
      <c r="U601" s="3" t="e">
        <f>#REF!*D601</f>
        <v>#REF!</v>
      </c>
      <c r="V601" s="3">
        <f t="shared" si="586"/>
        <v>25.8</v>
      </c>
      <c r="W601" s="37" t="e">
        <f t="shared" si="604"/>
        <v>#REF!</v>
      </c>
      <c r="X601" s="60" t="e">
        <f>#REF!</f>
        <v>#REF!</v>
      </c>
      <c r="Y601" s="37" t="e">
        <f t="shared" si="613"/>
        <v>#REF!</v>
      </c>
      <c r="Z601" s="16" t="e">
        <f t="shared" si="605"/>
        <v>#REF!</v>
      </c>
      <c r="AA601" s="36" t="e">
        <f t="shared" si="606"/>
        <v>#REF!</v>
      </c>
      <c r="AB601" s="49"/>
      <c r="AC601" s="16" t="e">
        <f t="shared" si="607"/>
        <v>#REF!</v>
      </c>
      <c r="AD601" s="3" t="e">
        <f t="shared" si="608"/>
        <v>#REF!</v>
      </c>
      <c r="AE601" s="97" t="e">
        <f t="shared" si="608"/>
        <v>#REF!</v>
      </c>
      <c r="AF601" s="97" t="e">
        <f t="shared" si="609"/>
        <v>#REF!</v>
      </c>
      <c r="AG601" s="3" t="e">
        <f t="shared" si="610"/>
        <v>#REF!</v>
      </c>
      <c r="AH601" s="16" t="e">
        <f t="shared" si="611"/>
        <v>#REF!</v>
      </c>
      <c r="AI601" s="16">
        <f t="shared" si="612"/>
        <v>430</v>
      </c>
      <c r="AK601" s="3" t="s">
        <v>40</v>
      </c>
      <c r="AL601" s="19"/>
      <c r="AM601" s="180"/>
      <c r="AN601" s="180"/>
      <c r="AO601" s="182"/>
      <c r="AQ601" s="177"/>
      <c r="AR601" s="185"/>
      <c r="AT601" s="177"/>
      <c r="AU601" s="185"/>
    </row>
    <row r="602" spans="1:47" s="12" customFormat="1" ht="13.5" hidden="1" outlineLevel="2" x14ac:dyDescent="0.15">
      <c r="A602" s="29">
        <v>13017</v>
      </c>
      <c r="B602" s="71" t="s">
        <v>685</v>
      </c>
      <c r="C602" s="73">
        <v>650</v>
      </c>
      <c r="D602" s="72">
        <v>20</v>
      </c>
      <c r="E602" s="3"/>
      <c r="F602" s="103"/>
      <c r="G602" s="104" t="s">
        <v>654</v>
      </c>
      <c r="H602" s="104" t="s">
        <v>749</v>
      </c>
      <c r="I602" s="21">
        <f t="shared" si="600"/>
        <v>17940</v>
      </c>
      <c r="J602" s="3">
        <v>22000</v>
      </c>
      <c r="K602" s="15">
        <v>0.15</v>
      </c>
      <c r="L602" s="15"/>
      <c r="M602" s="58"/>
      <c r="N602" s="58">
        <v>2.5000000000000001E-2</v>
      </c>
      <c r="O602" s="92">
        <f t="shared" si="601"/>
        <v>24.526198439241917</v>
      </c>
      <c r="P602" s="92" t="e">
        <f t="shared" si="554"/>
        <v>#REF!</v>
      </c>
      <c r="Q602" s="92" t="e">
        <f t="shared" si="555"/>
        <v>#REF!</v>
      </c>
      <c r="R602" s="92">
        <f t="shared" si="602"/>
        <v>0</v>
      </c>
      <c r="S602" s="92" t="e">
        <f t="shared" si="603"/>
        <v>#REF!</v>
      </c>
      <c r="T602" s="3" t="e">
        <f>#REF!</f>
        <v>#REF!</v>
      </c>
      <c r="U602" s="3" t="e">
        <f>#REF!*D602</f>
        <v>#REF!</v>
      </c>
      <c r="V602" s="3">
        <f t="shared" si="586"/>
        <v>39</v>
      </c>
      <c r="W602" s="37" t="e">
        <f t="shared" si="604"/>
        <v>#REF!</v>
      </c>
      <c r="X602" s="60" t="e">
        <f>#REF!</f>
        <v>#REF!</v>
      </c>
      <c r="Y602" s="37" t="e">
        <f t="shared" si="613"/>
        <v>#REF!</v>
      </c>
      <c r="Z602" s="16" t="e">
        <f t="shared" si="605"/>
        <v>#REF!</v>
      </c>
      <c r="AA602" s="36" t="e">
        <f t="shared" si="606"/>
        <v>#REF!</v>
      </c>
      <c r="AB602" s="49"/>
      <c r="AC602" s="16" t="e">
        <f t="shared" si="607"/>
        <v>#REF!</v>
      </c>
      <c r="AD602" s="3" t="e">
        <f t="shared" si="608"/>
        <v>#REF!</v>
      </c>
      <c r="AE602" s="97" t="e">
        <f t="shared" si="608"/>
        <v>#REF!</v>
      </c>
      <c r="AF602" s="97" t="e">
        <f t="shared" si="609"/>
        <v>#REF!</v>
      </c>
      <c r="AG602" s="3" t="e">
        <f t="shared" si="610"/>
        <v>#REF!</v>
      </c>
      <c r="AH602" s="16" t="e">
        <f t="shared" si="611"/>
        <v>#REF!</v>
      </c>
      <c r="AI602" s="16">
        <f t="shared" si="612"/>
        <v>650</v>
      </c>
      <c r="AK602" s="3" t="s">
        <v>40</v>
      </c>
      <c r="AL602" s="19"/>
      <c r="AM602" s="180"/>
      <c r="AN602" s="180"/>
      <c r="AO602" s="182"/>
      <c r="AQ602" s="177"/>
      <c r="AR602" s="185"/>
      <c r="AT602" s="177"/>
      <c r="AU602" s="185"/>
    </row>
    <row r="603" spans="1:47" s="12" customFormat="1" ht="13.5" hidden="1" outlineLevel="2" x14ac:dyDescent="0.15">
      <c r="A603" s="29">
        <v>13018</v>
      </c>
      <c r="B603" s="71" t="s">
        <v>686</v>
      </c>
      <c r="C603" s="73">
        <v>330</v>
      </c>
      <c r="D603" s="72">
        <v>10</v>
      </c>
      <c r="E603" s="3"/>
      <c r="F603" s="103"/>
      <c r="G603" s="104" t="s">
        <v>654</v>
      </c>
      <c r="H603" s="104" t="s">
        <v>749</v>
      </c>
      <c r="I603" s="21">
        <f t="shared" si="600"/>
        <v>17940</v>
      </c>
      <c r="J603" s="3">
        <v>22000</v>
      </c>
      <c r="K603" s="15">
        <v>0.15</v>
      </c>
      <c r="L603" s="15"/>
      <c r="M603" s="58"/>
      <c r="N603" s="58">
        <v>2.5000000000000001E-2</v>
      </c>
      <c r="O603" s="92">
        <f t="shared" si="601"/>
        <v>12.263099219620958</v>
      </c>
      <c r="P603" s="92" t="e">
        <f t="shared" si="554"/>
        <v>#REF!</v>
      </c>
      <c r="Q603" s="92" t="e">
        <f t="shared" si="555"/>
        <v>#REF!</v>
      </c>
      <c r="R603" s="92">
        <f t="shared" si="602"/>
        <v>0</v>
      </c>
      <c r="S603" s="92" t="e">
        <f t="shared" si="603"/>
        <v>#REF!</v>
      </c>
      <c r="T603" s="3" t="e">
        <f>#REF!</f>
        <v>#REF!</v>
      </c>
      <c r="U603" s="3" t="e">
        <f>#REF!*D603</f>
        <v>#REF!</v>
      </c>
      <c r="V603" s="3">
        <f t="shared" si="586"/>
        <v>19.8</v>
      </c>
      <c r="W603" s="37" t="e">
        <f t="shared" si="604"/>
        <v>#REF!</v>
      </c>
      <c r="X603" s="60" t="e">
        <f>#REF!</f>
        <v>#REF!</v>
      </c>
      <c r="Y603" s="37" t="e">
        <f t="shared" si="613"/>
        <v>#REF!</v>
      </c>
      <c r="Z603" s="16" t="e">
        <f t="shared" si="605"/>
        <v>#REF!</v>
      </c>
      <c r="AA603" s="36" t="e">
        <f t="shared" si="606"/>
        <v>#REF!</v>
      </c>
      <c r="AB603" s="49"/>
      <c r="AC603" s="16" t="e">
        <f t="shared" si="607"/>
        <v>#REF!</v>
      </c>
      <c r="AD603" s="3" t="e">
        <f t="shared" si="608"/>
        <v>#REF!</v>
      </c>
      <c r="AE603" s="97" t="e">
        <f t="shared" si="608"/>
        <v>#REF!</v>
      </c>
      <c r="AF603" s="97" t="e">
        <f t="shared" si="609"/>
        <v>#REF!</v>
      </c>
      <c r="AG603" s="3" t="e">
        <f t="shared" si="610"/>
        <v>#REF!</v>
      </c>
      <c r="AH603" s="16" t="e">
        <f t="shared" si="611"/>
        <v>#REF!</v>
      </c>
      <c r="AI603" s="16">
        <f t="shared" si="612"/>
        <v>330</v>
      </c>
      <c r="AK603" s="3" t="s">
        <v>40</v>
      </c>
      <c r="AL603" s="19"/>
      <c r="AM603" s="180"/>
      <c r="AN603" s="180"/>
      <c r="AO603" s="182"/>
      <c r="AQ603" s="177"/>
      <c r="AR603" s="185"/>
      <c r="AT603" s="177"/>
      <c r="AU603" s="185"/>
    </row>
    <row r="604" spans="1:47" s="12" customFormat="1" ht="13.5" hidden="1" outlineLevel="2" x14ac:dyDescent="0.15">
      <c r="A604" s="29">
        <v>13019</v>
      </c>
      <c r="B604" s="71" t="s">
        <v>687</v>
      </c>
      <c r="C604" s="73">
        <v>360</v>
      </c>
      <c r="D604" s="72">
        <v>10</v>
      </c>
      <c r="E604" s="3"/>
      <c r="F604" s="103"/>
      <c r="G604" s="104" t="s">
        <v>654</v>
      </c>
      <c r="H604" s="104" t="s">
        <v>749</v>
      </c>
      <c r="I604" s="21">
        <f t="shared" si="600"/>
        <v>17940</v>
      </c>
      <c r="J604" s="3">
        <v>22000</v>
      </c>
      <c r="K604" s="15">
        <v>0.15</v>
      </c>
      <c r="L604" s="15"/>
      <c r="M604" s="58"/>
      <c r="N604" s="58">
        <v>2.5000000000000001E-2</v>
      </c>
      <c r="O604" s="92">
        <f t="shared" si="601"/>
        <v>12.263099219620958</v>
      </c>
      <c r="P604" s="92" t="e">
        <f t="shared" si="554"/>
        <v>#REF!</v>
      </c>
      <c r="Q604" s="92" t="e">
        <f t="shared" si="555"/>
        <v>#REF!</v>
      </c>
      <c r="R604" s="92">
        <f t="shared" si="602"/>
        <v>0</v>
      </c>
      <c r="S604" s="92" t="e">
        <f t="shared" si="603"/>
        <v>#REF!</v>
      </c>
      <c r="T604" s="3" t="e">
        <f>#REF!</f>
        <v>#REF!</v>
      </c>
      <c r="U604" s="3" t="e">
        <f>#REF!*D604</f>
        <v>#REF!</v>
      </c>
      <c r="V604" s="3">
        <f t="shared" si="586"/>
        <v>21.599999999999998</v>
      </c>
      <c r="W604" s="37" t="e">
        <f t="shared" si="604"/>
        <v>#REF!</v>
      </c>
      <c r="X604" s="60" t="e">
        <f>#REF!</f>
        <v>#REF!</v>
      </c>
      <c r="Y604" s="37" t="e">
        <f t="shared" si="613"/>
        <v>#REF!</v>
      </c>
      <c r="Z604" s="16" t="e">
        <f t="shared" si="605"/>
        <v>#REF!</v>
      </c>
      <c r="AA604" s="36" t="e">
        <f t="shared" si="606"/>
        <v>#REF!</v>
      </c>
      <c r="AB604" s="49"/>
      <c r="AC604" s="16" t="e">
        <f t="shared" si="607"/>
        <v>#REF!</v>
      </c>
      <c r="AD604" s="3" t="e">
        <f t="shared" si="608"/>
        <v>#REF!</v>
      </c>
      <c r="AE604" s="97" t="e">
        <f t="shared" si="608"/>
        <v>#REF!</v>
      </c>
      <c r="AF604" s="97" t="e">
        <f t="shared" si="609"/>
        <v>#REF!</v>
      </c>
      <c r="AG604" s="3" t="e">
        <f t="shared" si="610"/>
        <v>#REF!</v>
      </c>
      <c r="AH604" s="16" t="e">
        <f t="shared" si="611"/>
        <v>#REF!</v>
      </c>
      <c r="AI604" s="16">
        <f t="shared" si="612"/>
        <v>360</v>
      </c>
      <c r="AK604" s="3" t="s">
        <v>40</v>
      </c>
      <c r="AL604" s="19"/>
      <c r="AM604" s="180"/>
      <c r="AN604" s="180"/>
      <c r="AO604" s="182"/>
      <c r="AQ604" s="177"/>
      <c r="AR604" s="185"/>
      <c r="AT604" s="177"/>
      <c r="AU604" s="185"/>
    </row>
    <row r="605" spans="1:47" s="12" customFormat="1" ht="13.5" hidden="1" outlineLevel="2" x14ac:dyDescent="0.15">
      <c r="A605" s="29">
        <v>13020</v>
      </c>
      <c r="B605" s="71" t="s">
        <v>688</v>
      </c>
      <c r="C605" s="73">
        <v>1000</v>
      </c>
      <c r="D605" s="72">
        <v>30</v>
      </c>
      <c r="E605" s="3"/>
      <c r="F605" s="103"/>
      <c r="G605" s="104" t="s">
        <v>654</v>
      </c>
      <c r="H605" s="104" t="s">
        <v>749</v>
      </c>
      <c r="I605" s="21">
        <f t="shared" si="600"/>
        <v>17940</v>
      </c>
      <c r="J605" s="3">
        <v>22000</v>
      </c>
      <c r="K605" s="15">
        <v>0.15</v>
      </c>
      <c r="L605" s="15"/>
      <c r="M605" s="58"/>
      <c r="N605" s="58">
        <v>2.5000000000000001E-2</v>
      </c>
      <c r="O605" s="92">
        <f t="shared" si="601"/>
        <v>36.789297658862878</v>
      </c>
      <c r="P605" s="92" t="e">
        <f t="shared" si="554"/>
        <v>#REF!</v>
      </c>
      <c r="Q605" s="92" t="e">
        <f t="shared" si="555"/>
        <v>#REF!</v>
      </c>
      <c r="R605" s="92">
        <f t="shared" si="602"/>
        <v>0</v>
      </c>
      <c r="S605" s="92" t="e">
        <f t="shared" si="603"/>
        <v>#REF!</v>
      </c>
      <c r="T605" s="3" t="e">
        <f>#REF!</f>
        <v>#REF!</v>
      </c>
      <c r="U605" s="3" t="e">
        <f>#REF!*D605</f>
        <v>#REF!</v>
      </c>
      <c r="V605" s="3">
        <f t="shared" si="586"/>
        <v>60</v>
      </c>
      <c r="W605" s="37" t="e">
        <f t="shared" si="604"/>
        <v>#REF!</v>
      </c>
      <c r="X605" s="60" t="e">
        <f>#REF!</f>
        <v>#REF!</v>
      </c>
      <c r="Y605" s="37" t="e">
        <f t="shared" si="613"/>
        <v>#REF!</v>
      </c>
      <c r="Z605" s="16" t="e">
        <f t="shared" si="605"/>
        <v>#REF!</v>
      </c>
      <c r="AA605" s="36" t="e">
        <f t="shared" si="606"/>
        <v>#REF!</v>
      </c>
      <c r="AB605" s="49"/>
      <c r="AC605" s="16" t="e">
        <f t="shared" si="607"/>
        <v>#REF!</v>
      </c>
      <c r="AD605" s="3" t="e">
        <f t="shared" si="608"/>
        <v>#REF!</v>
      </c>
      <c r="AE605" s="97" t="e">
        <f t="shared" si="608"/>
        <v>#REF!</v>
      </c>
      <c r="AF605" s="97" t="e">
        <f t="shared" si="609"/>
        <v>#REF!</v>
      </c>
      <c r="AG605" s="3" t="e">
        <f t="shared" si="610"/>
        <v>#REF!</v>
      </c>
      <c r="AH605" s="16" t="e">
        <f t="shared" si="611"/>
        <v>#REF!</v>
      </c>
      <c r="AI605" s="16">
        <f t="shared" si="612"/>
        <v>1000</v>
      </c>
      <c r="AK605" s="3" t="s">
        <v>40</v>
      </c>
      <c r="AL605" s="19"/>
      <c r="AM605" s="180"/>
      <c r="AN605" s="180"/>
      <c r="AO605" s="182"/>
      <c r="AQ605" s="177"/>
      <c r="AR605" s="185"/>
      <c r="AT605" s="177"/>
      <c r="AU605" s="185"/>
    </row>
    <row r="606" spans="1:47" s="12" customFormat="1" ht="13.5" hidden="1" outlineLevel="2" x14ac:dyDescent="0.15">
      <c r="A606" s="29">
        <v>13021</v>
      </c>
      <c r="B606" s="71" t="s">
        <v>689</v>
      </c>
      <c r="C606" s="73">
        <v>1200</v>
      </c>
      <c r="D606" s="72">
        <v>40</v>
      </c>
      <c r="E606" s="3"/>
      <c r="F606" s="103"/>
      <c r="G606" s="104" t="s">
        <v>654</v>
      </c>
      <c r="H606" s="104" t="s">
        <v>749</v>
      </c>
      <c r="I606" s="21">
        <f t="shared" si="600"/>
        <v>17940</v>
      </c>
      <c r="J606" s="3">
        <v>22000</v>
      </c>
      <c r="K606" s="15">
        <v>0.15</v>
      </c>
      <c r="L606" s="15"/>
      <c r="M606" s="58"/>
      <c r="N606" s="58">
        <v>2.5000000000000001E-2</v>
      </c>
      <c r="O606" s="92">
        <f t="shared" si="601"/>
        <v>49.052396878483833</v>
      </c>
      <c r="P606" s="92" t="e">
        <f t="shared" si="554"/>
        <v>#REF!</v>
      </c>
      <c r="Q606" s="92" t="e">
        <f t="shared" si="555"/>
        <v>#REF!</v>
      </c>
      <c r="R606" s="92">
        <f t="shared" si="602"/>
        <v>0</v>
      </c>
      <c r="S606" s="92" t="e">
        <f t="shared" si="603"/>
        <v>#REF!</v>
      </c>
      <c r="T606" s="3" t="e">
        <f>#REF!</f>
        <v>#REF!</v>
      </c>
      <c r="U606" s="3" t="e">
        <f>#REF!*D606</f>
        <v>#REF!</v>
      </c>
      <c r="V606" s="3">
        <f t="shared" si="586"/>
        <v>72</v>
      </c>
      <c r="W606" s="37" t="e">
        <f t="shared" si="604"/>
        <v>#REF!</v>
      </c>
      <c r="X606" s="60" t="e">
        <f>#REF!</f>
        <v>#REF!</v>
      </c>
      <c r="Y606" s="37" t="e">
        <f t="shared" si="613"/>
        <v>#REF!</v>
      </c>
      <c r="Z606" s="16" t="e">
        <f t="shared" si="605"/>
        <v>#REF!</v>
      </c>
      <c r="AA606" s="36" t="e">
        <f t="shared" si="606"/>
        <v>#REF!</v>
      </c>
      <c r="AB606" s="49"/>
      <c r="AC606" s="16" t="e">
        <f t="shared" si="607"/>
        <v>#REF!</v>
      </c>
      <c r="AD606" s="3" t="e">
        <f t="shared" si="608"/>
        <v>#REF!</v>
      </c>
      <c r="AE606" s="97" t="e">
        <f t="shared" si="608"/>
        <v>#REF!</v>
      </c>
      <c r="AF606" s="97" t="e">
        <f t="shared" si="609"/>
        <v>#REF!</v>
      </c>
      <c r="AG606" s="3" t="e">
        <f t="shared" si="610"/>
        <v>#REF!</v>
      </c>
      <c r="AH606" s="16" t="e">
        <f t="shared" si="611"/>
        <v>#REF!</v>
      </c>
      <c r="AI606" s="16">
        <f t="shared" si="612"/>
        <v>1200</v>
      </c>
      <c r="AK606" s="3" t="s">
        <v>40</v>
      </c>
      <c r="AL606" s="19"/>
      <c r="AM606" s="180"/>
      <c r="AN606" s="180"/>
      <c r="AO606" s="182"/>
      <c r="AQ606" s="177"/>
      <c r="AR606" s="185"/>
      <c r="AT606" s="177"/>
      <c r="AU606" s="185"/>
    </row>
    <row r="607" spans="1:47" s="12" customFormat="1" ht="13.5" hidden="1" outlineLevel="2" x14ac:dyDescent="0.15">
      <c r="A607" s="29">
        <v>13022</v>
      </c>
      <c r="B607" s="71" t="s">
        <v>690</v>
      </c>
      <c r="C607" s="73">
        <v>250</v>
      </c>
      <c r="D607" s="72">
        <v>20</v>
      </c>
      <c r="E607" s="3"/>
      <c r="F607" s="103"/>
      <c r="G607" s="104" t="s">
        <v>654</v>
      </c>
      <c r="H607" s="104" t="s">
        <v>748</v>
      </c>
      <c r="I607" s="21">
        <f t="shared" si="600"/>
        <v>17940</v>
      </c>
      <c r="J607" s="3">
        <v>23150</v>
      </c>
      <c r="K607" s="15">
        <v>0.15</v>
      </c>
      <c r="L607" s="15"/>
      <c r="M607" s="58"/>
      <c r="N607" s="58">
        <v>2.5000000000000001E-2</v>
      </c>
      <c r="O607" s="92">
        <f t="shared" si="601"/>
        <v>25.808249721293201</v>
      </c>
      <c r="P607" s="92" t="e">
        <f t="shared" si="554"/>
        <v>#REF!</v>
      </c>
      <c r="Q607" s="92" t="e">
        <f t="shared" si="555"/>
        <v>#REF!</v>
      </c>
      <c r="R607" s="92">
        <f t="shared" si="602"/>
        <v>0</v>
      </c>
      <c r="S607" s="92" t="e">
        <f t="shared" si="603"/>
        <v>#REF!</v>
      </c>
      <c r="T607" s="3" t="e">
        <f>#REF!</f>
        <v>#REF!</v>
      </c>
      <c r="U607" s="3" t="e">
        <f>#REF!*D607</f>
        <v>#REF!</v>
      </c>
      <c r="V607" s="3">
        <f t="shared" si="586"/>
        <v>15</v>
      </c>
      <c r="W607" s="37" t="e">
        <f t="shared" si="604"/>
        <v>#REF!</v>
      </c>
      <c r="X607" s="60" t="e">
        <f>#REF!</f>
        <v>#REF!</v>
      </c>
      <c r="Y607" s="37" t="e">
        <f t="shared" si="613"/>
        <v>#REF!</v>
      </c>
      <c r="Z607" s="16" t="e">
        <f t="shared" si="605"/>
        <v>#REF!</v>
      </c>
      <c r="AA607" s="36" t="e">
        <f t="shared" si="606"/>
        <v>#REF!</v>
      </c>
      <c r="AB607" s="49"/>
      <c r="AC607" s="16" t="e">
        <f t="shared" si="607"/>
        <v>#REF!</v>
      </c>
      <c r="AD607" s="3" t="e">
        <f t="shared" si="608"/>
        <v>#REF!</v>
      </c>
      <c r="AE607" s="97" t="e">
        <f t="shared" si="608"/>
        <v>#REF!</v>
      </c>
      <c r="AF607" s="97" t="e">
        <f t="shared" si="609"/>
        <v>#REF!</v>
      </c>
      <c r="AG607" s="3" t="e">
        <f t="shared" si="610"/>
        <v>#REF!</v>
      </c>
      <c r="AH607" s="16" t="e">
        <f t="shared" si="611"/>
        <v>#REF!</v>
      </c>
      <c r="AI607" s="16">
        <f t="shared" si="612"/>
        <v>250</v>
      </c>
      <c r="AK607" s="3" t="s">
        <v>40</v>
      </c>
      <c r="AL607" s="19"/>
      <c r="AM607" s="180"/>
      <c r="AN607" s="180"/>
      <c r="AO607" s="182"/>
      <c r="AQ607" s="177"/>
      <c r="AR607" s="185"/>
      <c r="AT607" s="177"/>
      <c r="AU607" s="185"/>
    </row>
    <row r="608" spans="1:47" s="12" customFormat="1" ht="13.5" hidden="1" outlineLevel="2" x14ac:dyDescent="0.15">
      <c r="A608" s="29">
        <v>13023</v>
      </c>
      <c r="B608" s="71" t="s">
        <v>70</v>
      </c>
      <c r="C608" s="73">
        <v>780</v>
      </c>
      <c r="D608" s="72">
        <v>40</v>
      </c>
      <c r="E608" s="3"/>
      <c r="F608" s="103"/>
      <c r="G608" s="104" t="s">
        <v>654</v>
      </c>
      <c r="H608" s="104" t="s">
        <v>748</v>
      </c>
      <c r="I608" s="21">
        <f t="shared" si="600"/>
        <v>17940</v>
      </c>
      <c r="J608" s="3">
        <v>23150</v>
      </c>
      <c r="K608" s="15">
        <v>0.15</v>
      </c>
      <c r="L608" s="15"/>
      <c r="M608" s="58"/>
      <c r="N608" s="58">
        <v>2.5000000000000001E-2</v>
      </c>
      <c r="O608" s="92">
        <f t="shared" si="601"/>
        <v>51.616499442586402</v>
      </c>
      <c r="P608" s="92" t="e">
        <f t="shared" si="554"/>
        <v>#REF!</v>
      </c>
      <c r="Q608" s="92" t="e">
        <f t="shared" si="555"/>
        <v>#REF!</v>
      </c>
      <c r="R608" s="92">
        <f t="shared" si="602"/>
        <v>0</v>
      </c>
      <c r="S608" s="92" t="e">
        <f t="shared" si="603"/>
        <v>#REF!</v>
      </c>
      <c r="T608" s="3" t="e">
        <f>#REF!</f>
        <v>#REF!</v>
      </c>
      <c r="U608" s="3" t="e">
        <f>#REF!*D608</f>
        <v>#REF!</v>
      </c>
      <c r="V608" s="3">
        <f t="shared" si="586"/>
        <v>46.8</v>
      </c>
      <c r="W608" s="37" t="e">
        <f t="shared" si="604"/>
        <v>#REF!</v>
      </c>
      <c r="X608" s="60" t="e">
        <f>#REF!</f>
        <v>#REF!</v>
      </c>
      <c r="Y608" s="37" t="e">
        <f t="shared" si="613"/>
        <v>#REF!</v>
      </c>
      <c r="Z608" s="16" t="e">
        <f t="shared" si="605"/>
        <v>#REF!</v>
      </c>
      <c r="AA608" s="36" t="e">
        <f t="shared" si="606"/>
        <v>#REF!</v>
      </c>
      <c r="AB608" s="49"/>
      <c r="AC608" s="16" t="e">
        <f t="shared" si="607"/>
        <v>#REF!</v>
      </c>
      <c r="AD608" s="3" t="e">
        <f t="shared" si="608"/>
        <v>#REF!</v>
      </c>
      <c r="AE608" s="97" t="e">
        <f t="shared" si="608"/>
        <v>#REF!</v>
      </c>
      <c r="AF608" s="97" t="e">
        <f t="shared" si="609"/>
        <v>#REF!</v>
      </c>
      <c r="AG608" s="3" t="e">
        <f t="shared" si="610"/>
        <v>#REF!</v>
      </c>
      <c r="AH608" s="16" t="e">
        <f t="shared" si="611"/>
        <v>#REF!</v>
      </c>
      <c r="AI608" s="16">
        <f t="shared" si="612"/>
        <v>780</v>
      </c>
      <c r="AK608" s="3" t="s">
        <v>40</v>
      </c>
      <c r="AL608" s="19"/>
      <c r="AM608" s="180"/>
      <c r="AN608" s="180"/>
      <c r="AO608" s="182"/>
      <c r="AQ608" s="177"/>
      <c r="AR608" s="185"/>
      <c r="AT608" s="177"/>
      <c r="AU608" s="185"/>
    </row>
    <row r="609" spans="1:47" s="12" customFormat="1" ht="13.5" hidden="1" outlineLevel="2" x14ac:dyDescent="0.15">
      <c r="A609" s="29">
        <v>13024</v>
      </c>
      <c r="B609" s="71" t="s">
        <v>691</v>
      </c>
      <c r="C609" s="73">
        <v>580</v>
      </c>
      <c r="D609" s="72">
        <v>20</v>
      </c>
      <c r="E609" s="3"/>
      <c r="F609" s="103"/>
      <c r="G609" s="104" t="s">
        <v>654</v>
      </c>
      <c r="H609" s="104" t="s">
        <v>748</v>
      </c>
      <c r="I609" s="21">
        <f t="shared" si="600"/>
        <v>17940</v>
      </c>
      <c r="J609" s="3">
        <v>23150</v>
      </c>
      <c r="K609" s="15">
        <v>0.15</v>
      </c>
      <c r="L609" s="15"/>
      <c r="M609" s="58"/>
      <c r="N609" s="58">
        <v>2.5000000000000001E-2</v>
      </c>
      <c r="O609" s="92">
        <f t="shared" si="601"/>
        <v>25.808249721293201</v>
      </c>
      <c r="P609" s="92" t="e">
        <f t="shared" si="554"/>
        <v>#REF!</v>
      </c>
      <c r="Q609" s="92" t="e">
        <f t="shared" si="555"/>
        <v>#REF!</v>
      </c>
      <c r="R609" s="92">
        <f t="shared" si="602"/>
        <v>0</v>
      </c>
      <c r="S609" s="92" t="e">
        <f t="shared" si="603"/>
        <v>#REF!</v>
      </c>
      <c r="T609" s="3" t="e">
        <f>#REF!</f>
        <v>#REF!</v>
      </c>
      <c r="U609" s="3" t="e">
        <f>#REF!*D609</f>
        <v>#REF!</v>
      </c>
      <c r="V609" s="3">
        <f t="shared" si="586"/>
        <v>34.799999999999997</v>
      </c>
      <c r="W609" s="37" t="e">
        <f t="shared" si="604"/>
        <v>#REF!</v>
      </c>
      <c r="X609" s="60" t="e">
        <f>#REF!</f>
        <v>#REF!</v>
      </c>
      <c r="Y609" s="37" t="e">
        <f t="shared" si="613"/>
        <v>#REF!</v>
      </c>
      <c r="Z609" s="16" t="e">
        <f t="shared" si="605"/>
        <v>#REF!</v>
      </c>
      <c r="AA609" s="36" t="e">
        <f t="shared" si="606"/>
        <v>#REF!</v>
      </c>
      <c r="AB609" s="49"/>
      <c r="AC609" s="16" t="e">
        <f t="shared" si="607"/>
        <v>#REF!</v>
      </c>
      <c r="AD609" s="3" t="e">
        <f t="shared" si="608"/>
        <v>#REF!</v>
      </c>
      <c r="AE609" s="97" t="e">
        <f t="shared" si="608"/>
        <v>#REF!</v>
      </c>
      <c r="AF609" s="97" t="e">
        <f t="shared" si="609"/>
        <v>#REF!</v>
      </c>
      <c r="AG609" s="3" t="e">
        <f t="shared" si="610"/>
        <v>#REF!</v>
      </c>
      <c r="AH609" s="16" t="e">
        <f t="shared" si="611"/>
        <v>#REF!</v>
      </c>
      <c r="AI609" s="16">
        <f t="shared" si="612"/>
        <v>580</v>
      </c>
      <c r="AK609" s="3" t="s">
        <v>40</v>
      </c>
      <c r="AL609" s="19"/>
      <c r="AM609" s="180"/>
      <c r="AN609" s="180"/>
      <c r="AO609" s="182"/>
      <c r="AQ609" s="177"/>
      <c r="AR609" s="185"/>
      <c r="AT609" s="177"/>
      <c r="AU609" s="185"/>
    </row>
    <row r="610" spans="1:47" s="12" customFormat="1" ht="13.5" hidden="1" outlineLevel="2" x14ac:dyDescent="0.15">
      <c r="A610" s="29">
        <v>13025</v>
      </c>
      <c r="B610" s="71" t="s">
        <v>72</v>
      </c>
      <c r="C610" s="73">
        <v>530</v>
      </c>
      <c r="D610" s="72">
        <v>20</v>
      </c>
      <c r="E610" s="3"/>
      <c r="F610" s="103"/>
      <c r="G610" s="104" t="s">
        <v>654</v>
      </c>
      <c r="H610" s="104" t="s">
        <v>748</v>
      </c>
      <c r="I610" s="21">
        <f t="shared" si="600"/>
        <v>17940</v>
      </c>
      <c r="J610" s="3">
        <v>23150</v>
      </c>
      <c r="K610" s="15">
        <v>0.15</v>
      </c>
      <c r="L610" s="15"/>
      <c r="M610" s="58"/>
      <c r="N610" s="58">
        <v>2.5000000000000001E-2</v>
      </c>
      <c r="O610" s="92">
        <f t="shared" si="601"/>
        <v>25.808249721293201</v>
      </c>
      <c r="P610" s="92" t="e">
        <f t="shared" si="554"/>
        <v>#REF!</v>
      </c>
      <c r="Q610" s="92" t="e">
        <f t="shared" si="555"/>
        <v>#REF!</v>
      </c>
      <c r="R610" s="92">
        <f t="shared" si="602"/>
        <v>0</v>
      </c>
      <c r="S610" s="92" t="e">
        <f t="shared" si="603"/>
        <v>#REF!</v>
      </c>
      <c r="T610" s="3" t="e">
        <f>#REF!</f>
        <v>#REF!</v>
      </c>
      <c r="U610" s="3" t="e">
        <f>#REF!*D610</f>
        <v>#REF!</v>
      </c>
      <c r="V610" s="3">
        <f t="shared" si="586"/>
        <v>31.799999999999997</v>
      </c>
      <c r="W610" s="37" t="e">
        <f t="shared" si="604"/>
        <v>#REF!</v>
      </c>
      <c r="X610" s="60" t="e">
        <f>#REF!</f>
        <v>#REF!</v>
      </c>
      <c r="Y610" s="37" t="e">
        <f t="shared" si="613"/>
        <v>#REF!</v>
      </c>
      <c r="Z610" s="16" t="e">
        <f t="shared" si="605"/>
        <v>#REF!</v>
      </c>
      <c r="AA610" s="36" t="e">
        <f t="shared" si="606"/>
        <v>#REF!</v>
      </c>
      <c r="AB610" s="49"/>
      <c r="AC610" s="16" t="e">
        <f t="shared" si="607"/>
        <v>#REF!</v>
      </c>
      <c r="AD610" s="3" t="e">
        <f t="shared" si="608"/>
        <v>#REF!</v>
      </c>
      <c r="AE610" s="97" t="e">
        <f t="shared" si="608"/>
        <v>#REF!</v>
      </c>
      <c r="AF610" s="97" t="e">
        <f t="shared" si="609"/>
        <v>#REF!</v>
      </c>
      <c r="AG610" s="3" t="e">
        <f t="shared" si="610"/>
        <v>#REF!</v>
      </c>
      <c r="AH610" s="16" t="e">
        <f t="shared" si="611"/>
        <v>#REF!</v>
      </c>
      <c r="AI610" s="16">
        <f t="shared" si="612"/>
        <v>530</v>
      </c>
      <c r="AK610" s="3" t="s">
        <v>40</v>
      </c>
      <c r="AL610" s="19"/>
      <c r="AM610" s="180"/>
      <c r="AN610" s="180"/>
      <c r="AO610" s="182"/>
      <c r="AQ610" s="177"/>
      <c r="AR610" s="185"/>
      <c r="AT610" s="177"/>
      <c r="AU610" s="185"/>
    </row>
    <row r="611" spans="1:47" s="12" customFormat="1" ht="13.5" hidden="1" outlineLevel="2" x14ac:dyDescent="0.15">
      <c r="A611" s="29">
        <v>13026</v>
      </c>
      <c r="B611" s="71" t="s">
        <v>692</v>
      </c>
      <c r="C611" s="73">
        <v>400</v>
      </c>
      <c r="D611" s="72">
        <v>20</v>
      </c>
      <c r="E611" s="3"/>
      <c r="F611" s="103"/>
      <c r="G611" s="104" t="s">
        <v>654</v>
      </c>
      <c r="H611" s="104" t="s">
        <v>748</v>
      </c>
      <c r="I611" s="21">
        <f t="shared" si="600"/>
        <v>17940</v>
      </c>
      <c r="J611" s="3">
        <v>23150</v>
      </c>
      <c r="K611" s="15">
        <v>0.15</v>
      </c>
      <c r="L611" s="15"/>
      <c r="M611" s="58"/>
      <c r="N611" s="58">
        <v>2.5000000000000001E-2</v>
      </c>
      <c r="O611" s="92">
        <f t="shared" si="601"/>
        <v>25.808249721293201</v>
      </c>
      <c r="P611" s="92" t="e">
        <f t="shared" si="554"/>
        <v>#REF!</v>
      </c>
      <c r="Q611" s="92" t="e">
        <f t="shared" si="555"/>
        <v>#REF!</v>
      </c>
      <c r="R611" s="92">
        <f t="shared" si="602"/>
        <v>0</v>
      </c>
      <c r="S611" s="92" t="e">
        <f t="shared" si="603"/>
        <v>#REF!</v>
      </c>
      <c r="T611" s="3" t="e">
        <f>#REF!</f>
        <v>#REF!</v>
      </c>
      <c r="U611" s="3" t="e">
        <f>#REF!*D611</f>
        <v>#REF!</v>
      </c>
      <c r="V611" s="3">
        <f t="shared" si="586"/>
        <v>24</v>
      </c>
      <c r="W611" s="37" t="e">
        <f t="shared" si="604"/>
        <v>#REF!</v>
      </c>
      <c r="X611" s="60" t="e">
        <f>#REF!</f>
        <v>#REF!</v>
      </c>
      <c r="Y611" s="37" t="e">
        <f t="shared" si="613"/>
        <v>#REF!</v>
      </c>
      <c r="Z611" s="16" t="e">
        <f t="shared" si="605"/>
        <v>#REF!</v>
      </c>
      <c r="AA611" s="36" t="e">
        <f t="shared" si="606"/>
        <v>#REF!</v>
      </c>
      <c r="AB611" s="49"/>
      <c r="AC611" s="16" t="e">
        <f t="shared" si="607"/>
        <v>#REF!</v>
      </c>
      <c r="AD611" s="3" t="e">
        <f t="shared" si="608"/>
        <v>#REF!</v>
      </c>
      <c r="AE611" s="97" t="e">
        <f t="shared" si="608"/>
        <v>#REF!</v>
      </c>
      <c r="AF611" s="97" t="e">
        <f t="shared" si="609"/>
        <v>#REF!</v>
      </c>
      <c r="AG611" s="3" t="e">
        <f t="shared" si="610"/>
        <v>#REF!</v>
      </c>
      <c r="AH611" s="16" t="e">
        <f t="shared" si="611"/>
        <v>#REF!</v>
      </c>
      <c r="AI611" s="16">
        <f t="shared" si="612"/>
        <v>400</v>
      </c>
      <c r="AK611" s="3" t="s">
        <v>40</v>
      </c>
      <c r="AL611" s="19"/>
      <c r="AM611" s="180"/>
      <c r="AN611" s="180"/>
      <c r="AO611" s="182"/>
      <c r="AQ611" s="177"/>
      <c r="AR611" s="185"/>
      <c r="AT611" s="177"/>
      <c r="AU611" s="185"/>
    </row>
    <row r="612" spans="1:47" s="12" customFormat="1" ht="13.5" hidden="1" outlineLevel="2" x14ac:dyDescent="0.15">
      <c r="A612" s="29">
        <v>13027</v>
      </c>
      <c r="B612" s="71" t="s">
        <v>693</v>
      </c>
      <c r="C612" s="73">
        <v>200</v>
      </c>
      <c r="D612" s="72">
        <v>30</v>
      </c>
      <c r="E612" s="3"/>
      <c r="F612" s="103"/>
      <c r="G612" s="104" t="s">
        <v>654</v>
      </c>
      <c r="H612" s="104" t="s">
        <v>748</v>
      </c>
      <c r="I612" s="21">
        <f t="shared" si="600"/>
        <v>17940</v>
      </c>
      <c r="J612" s="3">
        <v>23150</v>
      </c>
      <c r="K612" s="15">
        <v>0.15</v>
      </c>
      <c r="L612" s="15"/>
      <c r="M612" s="58"/>
      <c r="N612" s="58">
        <v>2.5000000000000001E-2</v>
      </c>
      <c r="O612" s="92">
        <f t="shared" si="601"/>
        <v>38.712374581939798</v>
      </c>
      <c r="P612" s="92" t="e">
        <f t="shared" si="554"/>
        <v>#REF!</v>
      </c>
      <c r="Q612" s="92" t="e">
        <f t="shared" si="555"/>
        <v>#REF!</v>
      </c>
      <c r="R612" s="92">
        <f t="shared" si="602"/>
        <v>0</v>
      </c>
      <c r="S612" s="92" t="e">
        <f t="shared" si="603"/>
        <v>#REF!</v>
      </c>
      <c r="T612" s="3" t="e">
        <f>#REF!</f>
        <v>#REF!</v>
      </c>
      <c r="U612" s="3" t="e">
        <f>#REF!*D612</f>
        <v>#REF!</v>
      </c>
      <c r="V612" s="3">
        <f t="shared" si="586"/>
        <v>12</v>
      </c>
      <c r="W612" s="37" t="e">
        <f t="shared" si="604"/>
        <v>#REF!</v>
      </c>
      <c r="X612" s="60" t="e">
        <f>#REF!</f>
        <v>#REF!</v>
      </c>
      <c r="Y612" s="37" t="e">
        <f t="shared" si="613"/>
        <v>#REF!</v>
      </c>
      <c r="Z612" s="16" t="e">
        <f t="shared" si="605"/>
        <v>#REF!</v>
      </c>
      <c r="AA612" s="36" t="e">
        <f t="shared" si="606"/>
        <v>#REF!</v>
      </c>
      <c r="AB612" s="49"/>
      <c r="AC612" s="16" t="e">
        <f t="shared" si="607"/>
        <v>#REF!</v>
      </c>
      <c r="AD612" s="3" t="e">
        <f t="shared" si="608"/>
        <v>#REF!</v>
      </c>
      <c r="AE612" s="97" t="e">
        <f t="shared" si="608"/>
        <v>#REF!</v>
      </c>
      <c r="AF612" s="97" t="e">
        <f t="shared" si="609"/>
        <v>#REF!</v>
      </c>
      <c r="AG612" s="3" t="e">
        <f t="shared" si="610"/>
        <v>#REF!</v>
      </c>
      <c r="AH612" s="16" t="e">
        <f t="shared" si="611"/>
        <v>#REF!</v>
      </c>
      <c r="AI612" s="16">
        <f t="shared" si="612"/>
        <v>200</v>
      </c>
      <c r="AK612" s="3" t="s">
        <v>40</v>
      </c>
      <c r="AL612" s="19"/>
      <c r="AM612" s="180"/>
      <c r="AN612" s="180"/>
      <c r="AO612" s="182"/>
      <c r="AQ612" s="177"/>
      <c r="AR612" s="185"/>
      <c r="AT612" s="177"/>
      <c r="AU612" s="185"/>
    </row>
    <row r="613" spans="1:47" s="12" customFormat="1" ht="13.5" hidden="1" outlineLevel="2" x14ac:dyDescent="0.15">
      <c r="A613" s="29">
        <v>13028</v>
      </c>
      <c r="B613" s="71" t="s">
        <v>694</v>
      </c>
      <c r="C613" s="73">
        <v>400</v>
      </c>
      <c r="D613" s="72">
        <v>20</v>
      </c>
      <c r="E613" s="3"/>
      <c r="F613" s="103"/>
      <c r="G613" s="104" t="s">
        <v>654</v>
      </c>
      <c r="H613" s="104" t="s">
        <v>748</v>
      </c>
      <c r="I613" s="21">
        <f t="shared" si="600"/>
        <v>17940</v>
      </c>
      <c r="J613" s="3">
        <v>23150</v>
      </c>
      <c r="K613" s="15">
        <v>0.15</v>
      </c>
      <c r="L613" s="15"/>
      <c r="M613" s="58"/>
      <c r="N613" s="58">
        <v>2.5000000000000001E-2</v>
      </c>
      <c r="O613" s="92">
        <f t="shared" si="601"/>
        <v>25.808249721293201</v>
      </c>
      <c r="P613" s="92" t="e">
        <f t="shared" si="554"/>
        <v>#REF!</v>
      </c>
      <c r="Q613" s="92" t="e">
        <f t="shared" si="555"/>
        <v>#REF!</v>
      </c>
      <c r="R613" s="92">
        <f t="shared" si="602"/>
        <v>0</v>
      </c>
      <c r="S613" s="92" t="e">
        <f t="shared" si="603"/>
        <v>#REF!</v>
      </c>
      <c r="T613" s="3" t="e">
        <f>#REF!</f>
        <v>#REF!</v>
      </c>
      <c r="U613" s="3" t="e">
        <f>#REF!*D613</f>
        <v>#REF!</v>
      </c>
      <c r="V613" s="3">
        <f t="shared" si="586"/>
        <v>24</v>
      </c>
      <c r="W613" s="37" t="e">
        <f t="shared" si="604"/>
        <v>#REF!</v>
      </c>
      <c r="X613" s="60" t="e">
        <f>#REF!</f>
        <v>#REF!</v>
      </c>
      <c r="Y613" s="37" t="e">
        <f t="shared" si="613"/>
        <v>#REF!</v>
      </c>
      <c r="Z613" s="16" t="e">
        <f t="shared" si="605"/>
        <v>#REF!</v>
      </c>
      <c r="AA613" s="36" t="e">
        <f t="shared" si="606"/>
        <v>#REF!</v>
      </c>
      <c r="AB613" s="49"/>
      <c r="AC613" s="16" t="e">
        <f t="shared" si="607"/>
        <v>#REF!</v>
      </c>
      <c r="AD613" s="3" t="e">
        <f t="shared" si="608"/>
        <v>#REF!</v>
      </c>
      <c r="AE613" s="97" t="e">
        <f t="shared" si="608"/>
        <v>#REF!</v>
      </c>
      <c r="AF613" s="97" t="e">
        <f t="shared" si="609"/>
        <v>#REF!</v>
      </c>
      <c r="AG613" s="3" t="e">
        <f t="shared" si="610"/>
        <v>#REF!</v>
      </c>
      <c r="AH613" s="16" t="e">
        <f t="shared" si="611"/>
        <v>#REF!</v>
      </c>
      <c r="AI613" s="16">
        <f t="shared" si="612"/>
        <v>400</v>
      </c>
      <c r="AK613" s="3" t="s">
        <v>40</v>
      </c>
      <c r="AL613" s="19"/>
      <c r="AM613" s="180"/>
      <c r="AN613" s="180"/>
      <c r="AO613" s="182"/>
      <c r="AQ613" s="177"/>
      <c r="AR613" s="185"/>
      <c r="AT613" s="177"/>
      <c r="AU613" s="185"/>
    </row>
    <row r="614" spans="1:47" s="12" customFormat="1" ht="13.5" hidden="1" outlineLevel="2" x14ac:dyDescent="0.15">
      <c r="A614" s="29">
        <v>13029</v>
      </c>
      <c r="B614" s="62" t="s">
        <v>695</v>
      </c>
      <c r="C614" s="73">
        <v>400</v>
      </c>
      <c r="D614" s="72">
        <v>20</v>
      </c>
      <c r="E614" s="3"/>
      <c r="F614" s="103"/>
      <c r="G614" s="104" t="s">
        <v>654</v>
      </c>
      <c r="H614" s="104" t="s">
        <v>748</v>
      </c>
      <c r="I614" s="21">
        <f t="shared" si="600"/>
        <v>17940</v>
      </c>
      <c r="J614" s="3">
        <v>23150</v>
      </c>
      <c r="K614" s="15">
        <v>0.15</v>
      </c>
      <c r="L614" s="15"/>
      <c r="M614" s="58"/>
      <c r="N614" s="58">
        <v>2.5000000000000001E-2</v>
      </c>
      <c r="O614" s="92">
        <f t="shared" si="601"/>
        <v>25.808249721293201</v>
      </c>
      <c r="P614" s="92" t="e">
        <f t="shared" si="554"/>
        <v>#REF!</v>
      </c>
      <c r="Q614" s="92" t="e">
        <f t="shared" si="555"/>
        <v>#REF!</v>
      </c>
      <c r="R614" s="92">
        <f t="shared" si="602"/>
        <v>0</v>
      </c>
      <c r="S614" s="92" t="e">
        <f t="shared" si="603"/>
        <v>#REF!</v>
      </c>
      <c r="T614" s="3" t="e">
        <f>#REF!</f>
        <v>#REF!</v>
      </c>
      <c r="U614" s="3" t="e">
        <f>#REF!*D614</f>
        <v>#REF!</v>
      </c>
      <c r="V614" s="3">
        <f t="shared" si="586"/>
        <v>24</v>
      </c>
      <c r="W614" s="37" t="e">
        <f t="shared" si="604"/>
        <v>#REF!</v>
      </c>
      <c r="X614" s="60" t="e">
        <f>#REF!</f>
        <v>#REF!</v>
      </c>
      <c r="Y614" s="37" t="e">
        <f t="shared" si="613"/>
        <v>#REF!</v>
      </c>
      <c r="Z614" s="16" t="e">
        <f t="shared" si="605"/>
        <v>#REF!</v>
      </c>
      <c r="AA614" s="36" t="e">
        <f t="shared" si="606"/>
        <v>#REF!</v>
      </c>
      <c r="AB614" s="49"/>
      <c r="AC614" s="16" t="e">
        <f t="shared" si="607"/>
        <v>#REF!</v>
      </c>
      <c r="AD614" s="3" t="e">
        <f t="shared" si="608"/>
        <v>#REF!</v>
      </c>
      <c r="AE614" s="97" t="e">
        <f t="shared" si="608"/>
        <v>#REF!</v>
      </c>
      <c r="AF614" s="97" t="e">
        <f t="shared" si="609"/>
        <v>#REF!</v>
      </c>
      <c r="AG614" s="3" t="e">
        <f t="shared" si="610"/>
        <v>#REF!</v>
      </c>
      <c r="AH614" s="16" t="e">
        <f t="shared" si="611"/>
        <v>#REF!</v>
      </c>
      <c r="AI614" s="16">
        <f t="shared" si="612"/>
        <v>400</v>
      </c>
      <c r="AK614" s="3" t="s">
        <v>40</v>
      </c>
      <c r="AL614" s="19"/>
      <c r="AM614" s="180"/>
      <c r="AN614" s="180"/>
      <c r="AO614" s="182"/>
      <c r="AQ614" s="177"/>
      <c r="AR614" s="185"/>
      <c r="AT614" s="177"/>
      <c r="AU614" s="185"/>
    </row>
    <row r="615" spans="1:47" s="12" customFormat="1" ht="13.5" hidden="1" outlineLevel="2" x14ac:dyDescent="0.15">
      <c r="A615" s="29">
        <v>13030</v>
      </c>
      <c r="B615" s="62" t="s">
        <v>696</v>
      </c>
      <c r="C615" s="73">
        <v>400</v>
      </c>
      <c r="D615" s="72">
        <v>20</v>
      </c>
      <c r="E615" s="3"/>
      <c r="F615" s="103"/>
      <c r="G615" s="104" t="s">
        <v>654</v>
      </c>
      <c r="H615" s="104" t="s">
        <v>748</v>
      </c>
      <c r="I615" s="21">
        <f t="shared" si="600"/>
        <v>17940</v>
      </c>
      <c r="J615" s="3">
        <v>23150</v>
      </c>
      <c r="K615" s="15">
        <v>0.15</v>
      </c>
      <c r="L615" s="15"/>
      <c r="M615" s="58"/>
      <c r="N615" s="58">
        <v>2.5000000000000001E-2</v>
      </c>
      <c r="O615" s="92">
        <f t="shared" si="601"/>
        <v>25.808249721293201</v>
      </c>
      <c r="P615" s="92" t="e">
        <f t="shared" si="554"/>
        <v>#REF!</v>
      </c>
      <c r="Q615" s="92" t="e">
        <f t="shared" si="555"/>
        <v>#REF!</v>
      </c>
      <c r="R615" s="92">
        <f t="shared" si="602"/>
        <v>0</v>
      </c>
      <c r="S615" s="92" t="e">
        <f t="shared" si="603"/>
        <v>#REF!</v>
      </c>
      <c r="T615" s="3" t="e">
        <f>#REF!</f>
        <v>#REF!</v>
      </c>
      <c r="U615" s="3" t="e">
        <f>#REF!*D615</f>
        <v>#REF!</v>
      </c>
      <c r="V615" s="3">
        <f t="shared" si="586"/>
        <v>24</v>
      </c>
      <c r="W615" s="37" t="e">
        <f t="shared" si="604"/>
        <v>#REF!</v>
      </c>
      <c r="X615" s="60" t="e">
        <f>#REF!</f>
        <v>#REF!</v>
      </c>
      <c r="Y615" s="37" t="e">
        <f t="shared" si="613"/>
        <v>#REF!</v>
      </c>
      <c r="Z615" s="16" t="e">
        <f t="shared" si="605"/>
        <v>#REF!</v>
      </c>
      <c r="AA615" s="36" t="e">
        <f t="shared" si="606"/>
        <v>#REF!</v>
      </c>
      <c r="AB615" s="49"/>
      <c r="AC615" s="16" t="e">
        <f t="shared" si="607"/>
        <v>#REF!</v>
      </c>
      <c r="AD615" s="3" t="e">
        <f t="shared" si="608"/>
        <v>#REF!</v>
      </c>
      <c r="AE615" s="97" t="e">
        <f t="shared" si="608"/>
        <v>#REF!</v>
      </c>
      <c r="AF615" s="97" t="e">
        <f t="shared" si="609"/>
        <v>#REF!</v>
      </c>
      <c r="AG615" s="3" t="e">
        <f t="shared" si="610"/>
        <v>#REF!</v>
      </c>
      <c r="AH615" s="16" t="e">
        <f t="shared" si="611"/>
        <v>#REF!</v>
      </c>
      <c r="AI615" s="16">
        <f t="shared" si="612"/>
        <v>400</v>
      </c>
      <c r="AK615" s="3" t="s">
        <v>40</v>
      </c>
      <c r="AL615" s="19"/>
      <c r="AM615" s="180"/>
      <c r="AN615" s="180"/>
      <c r="AO615" s="182"/>
      <c r="AQ615" s="177"/>
      <c r="AR615" s="185"/>
      <c r="AT615" s="177"/>
      <c r="AU615" s="185"/>
    </row>
    <row r="616" spans="1:47" s="12" customFormat="1" ht="13.5" hidden="1" outlineLevel="2" x14ac:dyDescent="0.15">
      <c r="A616" s="29">
        <v>13031</v>
      </c>
      <c r="B616" s="71" t="s">
        <v>697</v>
      </c>
      <c r="C616" s="73">
        <v>250</v>
      </c>
      <c r="D616" s="72">
        <v>40</v>
      </c>
      <c r="E616" s="3"/>
      <c r="F616" s="103"/>
      <c r="G616" s="104" t="s">
        <v>654</v>
      </c>
      <c r="H616" s="104" t="s">
        <v>750</v>
      </c>
      <c r="I616" s="21">
        <f t="shared" si="600"/>
        <v>17940</v>
      </c>
      <c r="J616" s="3">
        <v>21000</v>
      </c>
      <c r="K616" s="15">
        <v>0.15</v>
      </c>
      <c r="L616" s="15"/>
      <c r="M616" s="58">
        <v>0</v>
      </c>
      <c r="N616" s="58">
        <v>2.5000000000000001E-2</v>
      </c>
      <c r="O616" s="92">
        <f t="shared" si="601"/>
        <v>46.822742474916396</v>
      </c>
      <c r="P616" s="92" t="e">
        <f t="shared" si="554"/>
        <v>#REF!</v>
      </c>
      <c r="Q616" s="92" t="e">
        <f t="shared" si="555"/>
        <v>#REF!</v>
      </c>
      <c r="R616" s="92">
        <f t="shared" si="602"/>
        <v>0</v>
      </c>
      <c r="S616" s="92" t="e">
        <f t="shared" si="603"/>
        <v>#REF!</v>
      </c>
      <c r="T616" s="60" t="e">
        <f>#REF!</f>
        <v>#REF!</v>
      </c>
      <c r="U616" s="3" t="e">
        <f>#REF!*D616</f>
        <v>#REF!</v>
      </c>
      <c r="V616" s="3">
        <f t="shared" si="586"/>
        <v>15</v>
      </c>
      <c r="W616" s="37" t="e">
        <f t="shared" si="604"/>
        <v>#REF!</v>
      </c>
      <c r="X616" s="60" t="e">
        <f>#REF!</f>
        <v>#REF!</v>
      </c>
      <c r="Y616" s="37" t="e">
        <f t="shared" si="613"/>
        <v>#REF!</v>
      </c>
      <c r="Z616" s="16" t="e">
        <f t="shared" si="605"/>
        <v>#REF!</v>
      </c>
      <c r="AA616" s="36" t="e">
        <f t="shared" si="606"/>
        <v>#REF!</v>
      </c>
      <c r="AB616" s="49"/>
      <c r="AC616" s="16" t="e">
        <f t="shared" si="607"/>
        <v>#REF!</v>
      </c>
      <c r="AD616" s="3" t="e">
        <f t="shared" si="608"/>
        <v>#REF!</v>
      </c>
      <c r="AE616" s="97" t="e">
        <f t="shared" si="608"/>
        <v>#REF!</v>
      </c>
      <c r="AF616" s="97" t="e">
        <f t="shared" si="609"/>
        <v>#REF!</v>
      </c>
      <c r="AG616" s="3" t="e">
        <f t="shared" si="610"/>
        <v>#REF!</v>
      </c>
      <c r="AH616" s="16" t="e">
        <f t="shared" si="611"/>
        <v>#REF!</v>
      </c>
      <c r="AI616" s="16">
        <f t="shared" si="612"/>
        <v>250</v>
      </c>
      <c r="AK616" s="3" t="s">
        <v>40</v>
      </c>
      <c r="AL616" s="19"/>
      <c r="AM616" s="180"/>
      <c r="AN616" s="180"/>
      <c r="AO616" s="182"/>
      <c r="AQ616" s="177"/>
      <c r="AR616" s="185"/>
      <c r="AT616" s="177"/>
      <c r="AU616" s="185"/>
    </row>
    <row r="617" spans="1:47" s="12" customFormat="1" ht="13.5" hidden="1" outlineLevel="2" x14ac:dyDescent="0.15">
      <c r="A617" s="29">
        <v>13032</v>
      </c>
      <c r="B617" s="71" t="s">
        <v>698</v>
      </c>
      <c r="C617" s="73">
        <v>600</v>
      </c>
      <c r="D617" s="72">
        <v>30</v>
      </c>
      <c r="E617" s="3"/>
      <c r="F617" s="103"/>
      <c r="G617" s="104" t="s">
        <v>654</v>
      </c>
      <c r="H617" s="104" t="s">
        <v>750</v>
      </c>
      <c r="I617" s="21">
        <f t="shared" si="600"/>
        <v>17940</v>
      </c>
      <c r="J617" s="3">
        <v>21000</v>
      </c>
      <c r="K617" s="15">
        <v>0.15</v>
      </c>
      <c r="L617" s="15"/>
      <c r="M617" s="58">
        <v>0</v>
      </c>
      <c r="N617" s="58">
        <v>2.5000000000000001E-2</v>
      </c>
      <c r="O617" s="92">
        <f t="shared" si="601"/>
        <v>35.117056856187297</v>
      </c>
      <c r="P617" s="92" t="e">
        <f t="shared" si="554"/>
        <v>#REF!</v>
      </c>
      <c r="Q617" s="92" t="e">
        <f t="shared" si="555"/>
        <v>#REF!</v>
      </c>
      <c r="R617" s="92">
        <f t="shared" si="602"/>
        <v>0</v>
      </c>
      <c r="S617" s="92" t="e">
        <f t="shared" si="603"/>
        <v>#REF!</v>
      </c>
      <c r="T617" s="60" t="e">
        <f>#REF!</f>
        <v>#REF!</v>
      </c>
      <c r="U617" s="3" t="e">
        <f>#REF!*D617</f>
        <v>#REF!</v>
      </c>
      <c r="V617" s="3">
        <f t="shared" si="586"/>
        <v>36</v>
      </c>
      <c r="W617" s="37" t="e">
        <f t="shared" si="604"/>
        <v>#REF!</v>
      </c>
      <c r="X617" s="60" t="e">
        <f>#REF!</f>
        <v>#REF!</v>
      </c>
      <c r="Y617" s="37" t="e">
        <f t="shared" si="613"/>
        <v>#REF!</v>
      </c>
      <c r="Z617" s="16" t="e">
        <f t="shared" si="605"/>
        <v>#REF!</v>
      </c>
      <c r="AA617" s="36" t="e">
        <f t="shared" si="606"/>
        <v>#REF!</v>
      </c>
      <c r="AB617" s="49"/>
      <c r="AC617" s="16" t="e">
        <f t="shared" si="607"/>
        <v>#REF!</v>
      </c>
      <c r="AD617" s="3" t="e">
        <f t="shared" si="608"/>
        <v>#REF!</v>
      </c>
      <c r="AE617" s="97" t="e">
        <f t="shared" si="608"/>
        <v>#REF!</v>
      </c>
      <c r="AF617" s="97" t="e">
        <f t="shared" si="609"/>
        <v>#REF!</v>
      </c>
      <c r="AG617" s="3" t="e">
        <f t="shared" si="610"/>
        <v>#REF!</v>
      </c>
      <c r="AH617" s="16" t="e">
        <f t="shared" si="611"/>
        <v>#REF!</v>
      </c>
      <c r="AI617" s="16">
        <f t="shared" si="612"/>
        <v>600</v>
      </c>
      <c r="AK617" s="3" t="s">
        <v>40</v>
      </c>
      <c r="AL617" s="19"/>
      <c r="AM617" s="180"/>
      <c r="AN617" s="180"/>
      <c r="AO617" s="182"/>
      <c r="AQ617" s="177"/>
      <c r="AR617" s="185"/>
      <c r="AT617" s="177"/>
      <c r="AU617" s="185"/>
    </row>
    <row r="618" spans="1:47" s="12" customFormat="1" ht="13.5" hidden="1" outlineLevel="2" x14ac:dyDescent="0.15">
      <c r="A618" s="29">
        <v>13033</v>
      </c>
      <c r="B618" s="71" t="s">
        <v>699</v>
      </c>
      <c r="C618" s="73">
        <v>700</v>
      </c>
      <c r="D618" s="72">
        <v>30</v>
      </c>
      <c r="E618" s="3"/>
      <c r="F618" s="103"/>
      <c r="G618" s="104" t="s">
        <v>654</v>
      </c>
      <c r="H618" s="104" t="s">
        <v>750</v>
      </c>
      <c r="I618" s="21">
        <f t="shared" si="600"/>
        <v>17940</v>
      </c>
      <c r="J618" s="3">
        <v>21000</v>
      </c>
      <c r="K618" s="15">
        <v>0.15</v>
      </c>
      <c r="L618" s="15"/>
      <c r="M618" s="58">
        <v>0</v>
      </c>
      <c r="N618" s="58">
        <v>2.5000000000000001E-2</v>
      </c>
      <c r="O618" s="92">
        <f t="shared" si="601"/>
        <v>35.117056856187297</v>
      </c>
      <c r="P618" s="92" t="e">
        <f t="shared" si="554"/>
        <v>#REF!</v>
      </c>
      <c r="Q618" s="92" t="e">
        <f t="shared" si="555"/>
        <v>#REF!</v>
      </c>
      <c r="R618" s="92">
        <f t="shared" si="602"/>
        <v>0</v>
      </c>
      <c r="S618" s="92" t="e">
        <f t="shared" si="603"/>
        <v>#REF!</v>
      </c>
      <c r="T618" s="3" t="e">
        <f>#REF!</f>
        <v>#REF!</v>
      </c>
      <c r="U618" s="3" t="e">
        <f>#REF!*D618</f>
        <v>#REF!</v>
      </c>
      <c r="V618" s="3">
        <f t="shared" si="586"/>
        <v>42</v>
      </c>
      <c r="W618" s="37" t="e">
        <f t="shared" si="604"/>
        <v>#REF!</v>
      </c>
      <c r="X618" s="60" t="e">
        <f>#REF!</f>
        <v>#REF!</v>
      </c>
      <c r="Y618" s="37" t="e">
        <f t="shared" si="613"/>
        <v>#REF!</v>
      </c>
      <c r="Z618" s="16" t="e">
        <f t="shared" si="605"/>
        <v>#REF!</v>
      </c>
      <c r="AA618" s="36" t="e">
        <f t="shared" si="606"/>
        <v>#REF!</v>
      </c>
      <c r="AB618" s="49"/>
      <c r="AC618" s="16" t="e">
        <f t="shared" si="607"/>
        <v>#REF!</v>
      </c>
      <c r="AD618" s="3" t="e">
        <f t="shared" si="608"/>
        <v>#REF!</v>
      </c>
      <c r="AE618" s="97" t="e">
        <f t="shared" si="608"/>
        <v>#REF!</v>
      </c>
      <c r="AF618" s="97" t="e">
        <f t="shared" si="609"/>
        <v>#REF!</v>
      </c>
      <c r="AG618" s="3" t="e">
        <f t="shared" si="610"/>
        <v>#REF!</v>
      </c>
      <c r="AH618" s="16" t="e">
        <f t="shared" si="611"/>
        <v>#REF!</v>
      </c>
      <c r="AI618" s="16">
        <f t="shared" si="612"/>
        <v>700</v>
      </c>
      <c r="AK618" s="3" t="s">
        <v>40</v>
      </c>
      <c r="AL618" s="19"/>
      <c r="AM618" s="180"/>
      <c r="AN618" s="180"/>
      <c r="AO618" s="182"/>
      <c r="AQ618" s="177"/>
      <c r="AR618" s="185"/>
      <c r="AT618" s="177"/>
      <c r="AU618" s="185"/>
    </row>
    <row r="619" spans="1:47" s="12" customFormat="1" ht="13.5" hidden="1" outlineLevel="2" x14ac:dyDescent="0.15">
      <c r="A619" s="29">
        <v>13034</v>
      </c>
      <c r="B619" s="71" t="s">
        <v>700</v>
      </c>
      <c r="C619" s="73">
        <v>500</v>
      </c>
      <c r="D619" s="72">
        <v>60</v>
      </c>
      <c r="E619" s="3"/>
      <c r="F619" s="103"/>
      <c r="G619" s="104" t="s">
        <v>654</v>
      </c>
      <c r="H619" s="104" t="s">
        <v>750</v>
      </c>
      <c r="I619" s="21">
        <f t="shared" si="600"/>
        <v>17940</v>
      </c>
      <c r="J619" s="3">
        <v>21000</v>
      </c>
      <c r="K619" s="15">
        <v>0.15</v>
      </c>
      <c r="L619" s="15"/>
      <c r="M619" s="58">
        <v>0</v>
      </c>
      <c r="N619" s="58">
        <v>2.5000000000000001E-2</v>
      </c>
      <c r="O619" s="92">
        <f t="shared" si="601"/>
        <v>70.234113712374594</v>
      </c>
      <c r="P619" s="92" t="e">
        <f t="shared" si="554"/>
        <v>#REF!</v>
      </c>
      <c r="Q619" s="92" t="e">
        <f t="shared" si="555"/>
        <v>#REF!</v>
      </c>
      <c r="R619" s="92">
        <f t="shared" si="602"/>
        <v>0</v>
      </c>
      <c r="S619" s="92" t="e">
        <f t="shared" si="603"/>
        <v>#REF!</v>
      </c>
      <c r="T619" s="60" t="e">
        <f>#REF!</f>
        <v>#REF!</v>
      </c>
      <c r="U619" s="3" t="e">
        <f>#REF!*D619</f>
        <v>#REF!</v>
      </c>
      <c r="V619" s="3">
        <f t="shared" si="586"/>
        <v>30</v>
      </c>
      <c r="W619" s="37" t="e">
        <f t="shared" si="604"/>
        <v>#REF!</v>
      </c>
      <c r="X619" s="60" t="e">
        <f>#REF!</f>
        <v>#REF!</v>
      </c>
      <c r="Y619" s="37" t="e">
        <f t="shared" si="613"/>
        <v>#REF!</v>
      </c>
      <c r="Z619" s="16" t="e">
        <f t="shared" si="605"/>
        <v>#REF!</v>
      </c>
      <c r="AA619" s="36" t="e">
        <f t="shared" si="606"/>
        <v>#REF!</v>
      </c>
      <c r="AB619" s="49"/>
      <c r="AC619" s="16" t="e">
        <f t="shared" si="607"/>
        <v>#REF!</v>
      </c>
      <c r="AD619" s="3" t="e">
        <f t="shared" si="608"/>
        <v>#REF!</v>
      </c>
      <c r="AE619" s="97" t="e">
        <f t="shared" si="608"/>
        <v>#REF!</v>
      </c>
      <c r="AF619" s="97" t="e">
        <f t="shared" si="609"/>
        <v>#REF!</v>
      </c>
      <c r="AG619" s="3" t="e">
        <f t="shared" si="610"/>
        <v>#REF!</v>
      </c>
      <c r="AH619" s="16" t="e">
        <f t="shared" si="611"/>
        <v>#REF!</v>
      </c>
      <c r="AI619" s="16">
        <f t="shared" si="612"/>
        <v>500</v>
      </c>
      <c r="AK619" s="3" t="s">
        <v>40</v>
      </c>
      <c r="AL619" s="19"/>
      <c r="AM619" s="180"/>
      <c r="AN619" s="180"/>
      <c r="AO619" s="182"/>
      <c r="AQ619" s="177"/>
      <c r="AR619" s="185"/>
      <c r="AT619" s="177"/>
      <c r="AU619" s="185"/>
    </row>
    <row r="620" spans="1:47" s="12" customFormat="1" ht="13.5" hidden="1" outlineLevel="2" x14ac:dyDescent="0.15">
      <c r="A620" s="29">
        <v>13035</v>
      </c>
      <c r="B620" s="71" t="s">
        <v>701</v>
      </c>
      <c r="C620" s="73">
        <v>500</v>
      </c>
      <c r="D620" s="72">
        <v>60</v>
      </c>
      <c r="E620" s="3"/>
      <c r="F620" s="103"/>
      <c r="G620" s="104" t="s">
        <v>654</v>
      </c>
      <c r="H620" s="104" t="s">
        <v>750</v>
      </c>
      <c r="I620" s="21">
        <f t="shared" si="600"/>
        <v>17940</v>
      </c>
      <c r="J620" s="3">
        <v>21000</v>
      </c>
      <c r="K620" s="15">
        <v>0.15</v>
      </c>
      <c r="L620" s="15"/>
      <c r="M620" s="58">
        <v>0</v>
      </c>
      <c r="N620" s="58">
        <v>2.5000000000000001E-2</v>
      </c>
      <c r="O620" s="92">
        <f t="shared" si="601"/>
        <v>70.234113712374594</v>
      </c>
      <c r="P620" s="92" t="e">
        <f t="shared" si="554"/>
        <v>#REF!</v>
      </c>
      <c r="Q620" s="92" t="e">
        <f t="shared" si="555"/>
        <v>#REF!</v>
      </c>
      <c r="R620" s="92">
        <f t="shared" si="602"/>
        <v>0</v>
      </c>
      <c r="S620" s="92" t="e">
        <f t="shared" si="603"/>
        <v>#REF!</v>
      </c>
      <c r="T620" s="60" t="e">
        <f>#REF!</f>
        <v>#REF!</v>
      </c>
      <c r="U620" s="3" t="e">
        <f>#REF!*D620</f>
        <v>#REF!</v>
      </c>
      <c r="V620" s="3">
        <f t="shared" si="586"/>
        <v>30</v>
      </c>
      <c r="W620" s="37" t="e">
        <f t="shared" si="604"/>
        <v>#REF!</v>
      </c>
      <c r="X620" s="60" t="e">
        <f>#REF!</f>
        <v>#REF!</v>
      </c>
      <c r="Y620" s="37" t="e">
        <f t="shared" si="613"/>
        <v>#REF!</v>
      </c>
      <c r="Z620" s="16" t="e">
        <f t="shared" si="605"/>
        <v>#REF!</v>
      </c>
      <c r="AA620" s="36" t="e">
        <f t="shared" si="606"/>
        <v>#REF!</v>
      </c>
      <c r="AB620" s="49"/>
      <c r="AC620" s="16" t="e">
        <f t="shared" si="607"/>
        <v>#REF!</v>
      </c>
      <c r="AD620" s="3" t="e">
        <f t="shared" ref="AD620:AE651" si="614">T620</f>
        <v>#REF!</v>
      </c>
      <c r="AE620" s="97" t="e">
        <f t="shared" si="614"/>
        <v>#REF!</v>
      </c>
      <c r="AF620" s="97" t="e">
        <f t="shared" si="609"/>
        <v>#REF!</v>
      </c>
      <c r="AG620" s="3" t="e">
        <f t="shared" si="610"/>
        <v>#REF!</v>
      </c>
      <c r="AH620" s="16" t="e">
        <f t="shared" si="611"/>
        <v>#REF!</v>
      </c>
      <c r="AI620" s="16">
        <f t="shared" si="612"/>
        <v>500</v>
      </c>
      <c r="AK620" s="3" t="s">
        <v>40</v>
      </c>
      <c r="AL620" s="19"/>
      <c r="AM620" s="180"/>
      <c r="AN620" s="180"/>
      <c r="AO620" s="182"/>
      <c r="AQ620" s="177"/>
      <c r="AR620" s="185"/>
      <c r="AT620" s="177"/>
      <c r="AU620" s="185"/>
    </row>
    <row r="621" spans="1:47" s="12" customFormat="1" ht="13.5" hidden="1" outlineLevel="2" x14ac:dyDescent="0.15">
      <c r="A621" s="29">
        <v>13036</v>
      </c>
      <c r="B621" s="71" t="s">
        <v>702</v>
      </c>
      <c r="C621" s="73">
        <v>1000</v>
      </c>
      <c r="D621" s="72">
        <v>30</v>
      </c>
      <c r="E621" s="3"/>
      <c r="F621" s="103"/>
      <c r="G621" s="104" t="s">
        <v>654</v>
      </c>
      <c r="H621" s="104" t="s">
        <v>751</v>
      </c>
      <c r="I621" s="21">
        <f t="shared" si="600"/>
        <v>17940</v>
      </c>
      <c r="J621" s="3">
        <v>21000</v>
      </c>
      <c r="K621" s="15">
        <v>0.15</v>
      </c>
      <c r="L621" s="15"/>
      <c r="M621" s="58">
        <v>0</v>
      </c>
      <c r="N621" s="58">
        <v>2.5000000000000001E-2</v>
      </c>
      <c r="O621" s="92">
        <f t="shared" si="601"/>
        <v>35.117056856187297</v>
      </c>
      <c r="P621" s="92" t="e">
        <f t="shared" si="554"/>
        <v>#REF!</v>
      </c>
      <c r="Q621" s="92" t="e">
        <f t="shared" si="555"/>
        <v>#REF!</v>
      </c>
      <c r="R621" s="92">
        <f t="shared" si="602"/>
        <v>0</v>
      </c>
      <c r="S621" s="92" t="e">
        <f t="shared" si="603"/>
        <v>#REF!</v>
      </c>
      <c r="T621" s="3" t="e">
        <f>#REF!</f>
        <v>#REF!</v>
      </c>
      <c r="U621" s="3" t="e">
        <f>#REF!*D621</f>
        <v>#REF!</v>
      </c>
      <c r="V621" s="3">
        <f t="shared" si="586"/>
        <v>60</v>
      </c>
      <c r="W621" s="37" t="e">
        <f t="shared" si="604"/>
        <v>#REF!</v>
      </c>
      <c r="X621" s="60" t="e">
        <f>#REF!</f>
        <v>#REF!</v>
      </c>
      <c r="Y621" s="37" t="e">
        <f t="shared" si="613"/>
        <v>#REF!</v>
      </c>
      <c r="Z621" s="16" t="e">
        <f t="shared" si="605"/>
        <v>#REF!</v>
      </c>
      <c r="AA621" s="36" t="e">
        <f t="shared" si="606"/>
        <v>#REF!</v>
      </c>
      <c r="AB621" s="49"/>
      <c r="AC621" s="16" t="e">
        <f t="shared" si="607"/>
        <v>#REF!</v>
      </c>
      <c r="AD621" s="3" t="e">
        <f t="shared" si="614"/>
        <v>#REF!</v>
      </c>
      <c r="AE621" s="97" t="e">
        <f t="shared" si="614"/>
        <v>#REF!</v>
      </c>
      <c r="AF621" s="97" t="e">
        <f t="shared" si="609"/>
        <v>#REF!</v>
      </c>
      <c r="AG621" s="3" t="e">
        <f t="shared" si="610"/>
        <v>#REF!</v>
      </c>
      <c r="AH621" s="16" t="e">
        <f t="shared" si="611"/>
        <v>#REF!</v>
      </c>
      <c r="AI621" s="16">
        <f t="shared" si="612"/>
        <v>1000</v>
      </c>
      <c r="AK621" s="3" t="s">
        <v>40</v>
      </c>
      <c r="AL621" s="19"/>
      <c r="AM621" s="180"/>
      <c r="AN621" s="180"/>
      <c r="AO621" s="182"/>
      <c r="AQ621" s="177"/>
      <c r="AR621" s="185"/>
      <c r="AT621" s="177"/>
      <c r="AU621" s="185"/>
    </row>
    <row r="622" spans="1:47" s="12" customFormat="1" ht="13.5" hidden="1" outlineLevel="2" x14ac:dyDescent="0.15">
      <c r="A622" s="29">
        <v>13037</v>
      </c>
      <c r="B622" s="71" t="s">
        <v>703</v>
      </c>
      <c r="C622" s="73">
        <v>700</v>
      </c>
      <c r="D622" s="72">
        <v>20</v>
      </c>
      <c r="E622" s="3"/>
      <c r="F622" s="103"/>
      <c r="G622" s="104" t="s">
        <v>654</v>
      </c>
      <c r="H622" s="104" t="s">
        <v>751</v>
      </c>
      <c r="I622" s="21">
        <f t="shared" si="600"/>
        <v>17940</v>
      </c>
      <c r="J622" s="3">
        <v>21000</v>
      </c>
      <c r="K622" s="15">
        <v>0.15</v>
      </c>
      <c r="L622" s="15"/>
      <c r="M622" s="58">
        <v>0</v>
      </c>
      <c r="N622" s="58">
        <v>2.5000000000000001E-2</v>
      </c>
      <c r="O622" s="92">
        <f t="shared" si="601"/>
        <v>23.411371237458198</v>
      </c>
      <c r="P622" s="92" t="e">
        <f t="shared" si="554"/>
        <v>#REF!</v>
      </c>
      <c r="Q622" s="92" t="e">
        <f t="shared" si="555"/>
        <v>#REF!</v>
      </c>
      <c r="R622" s="92">
        <f t="shared" si="602"/>
        <v>0</v>
      </c>
      <c r="S622" s="92" t="e">
        <f t="shared" si="603"/>
        <v>#REF!</v>
      </c>
      <c r="T622" s="3" t="e">
        <f>#REF!</f>
        <v>#REF!</v>
      </c>
      <c r="U622" s="3" t="e">
        <f>#REF!*D622</f>
        <v>#REF!</v>
      </c>
      <c r="V622" s="3">
        <f t="shared" si="586"/>
        <v>42</v>
      </c>
      <c r="W622" s="37" t="e">
        <f t="shared" si="604"/>
        <v>#REF!</v>
      </c>
      <c r="X622" s="60" t="e">
        <f>#REF!</f>
        <v>#REF!</v>
      </c>
      <c r="Y622" s="37" t="e">
        <f t="shared" si="613"/>
        <v>#REF!</v>
      </c>
      <c r="Z622" s="16" t="e">
        <f t="shared" si="605"/>
        <v>#REF!</v>
      </c>
      <c r="AA622" s="36" t="e">
        <f t="shared" si="606"/>
        <v>#REF!</v>
      </c>
      <c r="AB622" s="49"/>
      <c r="AC622" s="16" t="e">
        <f t="shared" si="607"/>
        <v>#REF!</v>
      </c>
      <c r="AD622" s="3" t="e">
        <f t="shared" si="614"/>
        <v>#REF!</v>
      </c>
      <c r="AE622" s="97" t="e">
        <f t="shared" si="614"/>
        <v>#REF!</v>
      </c>
      <c r="AF622" s="97" t="e">
        <f t="shared" si="609"/>
        <v>#REF!</v>
      </c>
      <c r="AG622" s="3" t="e">
        <f t="shared" si="610"/>
        <v>#REF!</v>
      </c>
      <c r="AH622" s="16" t="e">
        <f t="shared" si="611"/>
        <v>#REF!</v>
      </c>
      <c r="AI622" s="16">
        <f t="shared" si="612"/>
        <v>700</v>
      </c>
      <c r="AK622" s="3" t="s">
        <v>40</v>
      </c>
      <c r="AL622" s="19"/>
      <c r="AM622" s="180"/>
      <c r="AN622" s="180"/>
      <c r="AO622" s="182"/>
      <c r="AQ622" s="177"/>
      <c r="AR622" s="185"/>
      <c r="AT622" s="177"/>
      <c r="AU622" s="185"/>
    </row>
    <row r="623" spans="1:47" s="12" customFormat="1" ht="13.5" hidden="1" outlineLevel="2" x14ac:dyDescent="0.15">
      <c r="A623" s="29">
        <v>13038</v>
      </c>
      <c r="B623" s="71" t="s">
        <v>704</v>
      </c>
      <c r="C623" s="73">
        <v>500</v>
      </c>
      <c r="D623" s="72">
        <v>20</v>
      </c>
      <c r="E623" s="3"/>
      <c r="F623" s="103"/>
      <c r="G623" s="104" t="s">
        <v>654</v>
      </c>
      <c r="H623" s="104" t="s">
        <v>751</v>
      </c>
      <c r="I623" s="21">
        <f t="shared" si="600"/>
        <v>17940</v>
      </c>
      <c r="J623" s="3">
        <v>21000</v>
      </c>
      <c r="K623" s="15">
        <v>0.15</v>
      </c>
      <c r="L623" s="15"/>
      <c r="M623" s="58">
        <v>0</v>
      </c>
      <c r="N623" s="58">
        <v>2.5000000000000001E-2</v>
      </c>
      <c r="O623" s="92">
        <f t="shared" si="601"/>
        <v>23.411371237458198</v>
      </c>
      <c r="P623" s="92" t="e">
        <f t="shared" si="554"/>
        <v>#REF!</v>
      </c>
      <c r="Q623" s="92" t="e">
        <f t="shared" si="555"/>
        <v>#REF!</v>
      </c>
      <c r="R623" s="92">
        <f t="shared" si="602"/>
        <v>0</v>
      </c>
      <c r="S623" s="92" t="e">
        <f t="shared" si="603"/>
        <v>#REF!</v>
      </c>
      <c r="T623" s="3" t="e">
        <f>#REF!</f>
        <v>#REF!</v>
      </c>
      <c r="U623" s="3" t="e">
        <f>#REF!*D623</f>
        <v>#REF!</v>
      </c>
      <c r="V623" s="3">
        <f t="shared" si="586"/>
        <v>30</v>
      </c>
      <c r="W623" s="37" t="e">
        <f t="shared" si="604"/>
        <v>#REF!</v>
      </c>
      <c r="X623" s="60" t="e">
        <f>#REF!</f>
        <v>#REF!</v>
      </c>
      <c r="Y623" s="37" t="e">
        <f t="shared" si="613"/>
        <v>#REF!</v>
      </c>
      <c r="Z623" s="16" t="e">
        <f t="shared" si="605"/>
        <v>#REF!</v>
      </c>
      <c r="AA623" s="36" t="e">
        <f t="shared" si="606"/>
        <v>#REF!</v>
      </c>
      <c r="AB623" s="49"/>
      <c r="AC623" s="16" t="e">
        <f t="shared" si="607"/>
        <v>#REF!</v>
      </c>
      <c r="AD623" s="3" t="e">
        <f t="shared" si="614"/>
        <v>#REF!</v>
      </c>
      <c r="AE623" s="97" t="e">
        <f t="shared" si="614"/>
        <v>#REF!</v>
      </c>
      <c r="AF623" s="97" t="e">
        <f t="shared" si="609"/>
        <v>#REF!</v>
      </c>
      <c r="AG623" s="3" t="e">
        <f t="shared" si="610"/>
        <v>#REF!</v>
      </c>
      <c r="AH623" s="16" t="e">
        <f t="shared" si="611"/>
        <v>#REF!</v>
      </c>
      <c r="AI623" s="16">
        <f t="shared" si="612"/>
        <v>500</v>
      </c>
      <c r="AK623" s="3" t="s">
        <v>40</v>
      </c>
      <c r="AL623" s="19"/>
      <c r="AM623" s="180"/>
      <c r="AN623" s="180"/>
      <c r="AO623" s="182"/>
      <c r="AQ623" s="177"/>
      <c r="AR623" s="185"/>
      <c r="AT623" s="177"/>
      <c r="AU623" s="185"/>
    </row>
    <row r="624" spans="1:47" s="12" customFormat="1" ht="13.5" hidden="1" outlineLevel="2" x14ac:dyDescent="0.15">
      <c r="A624" s="29">
        <v>13039</v>
      </c>
      <c r="B624" s="71" t="s">
        <v>705</v>
      </c>
      <c r="C624" s="73">
        <v>560</v>
      </c>
      <c r="D624" s="72">
        <v>30</v>
      </c>
      <c r="E624" s="3"/>
      <c r="F624" s="103"/>
      <c r="G624" s="104" t="s">
        <v>654</v>
      </c>
      <c r="H624" s="104" t="s">
        <v>748</v>
      </c>
      <c r="I624" s="21">
        <f t="shared" si="600"/>
        <v>17940</v>
      </c>
      <c r="J624" s="3">
        <v>23150</v>
      </c>
      <c r="K624" s="15">
        <v>0.15</v>
      </c>
      <c r="L624" s="15"/>
      <c r="M624" s="58"/>
      <c r="N624" s="58">
        <v>2.5000000000000001E-2</v>
      </c>
      <c r="O624" s="92">
        <f t="shared" si="601"/>
        <v>38.712374581939798</v>
      </c>
      <c r="P624" s="92" t="e">
        <f t="shared" si="554"/>
        <v>#REF!</v>
      </c>
      <c r="Q624" s="92" t="e">
        <f t="shared" si="555"/>
        <v>#REF!</v>
      </c>
      <c r="R624" s="92">
        <f t="shared" si="602"/>
        <v>0</v>
      </c>
      <c r="S624" s="92" t="e">
        <f t="shared" si="603"/>
        <v>#REF!</v>
      </c>
      <c r="T624" s="3" t="e">
        <f>#REF!</f>
        <v>#REF!</v>
      </c>
      <c r="U624" s="3" t="e">
        <f>#REF!*D624</f>
        <v>#REF!</v>
      </c>
      <c r="V624" s="3">
        <f t="shared" si="586"/>
        <v>33.6</v>
      </c>
      <c r="W624" s="37" t="e">
        <f t="shared" si="604"/>
        <v>#REF!</v>
      </c>
      <c r="X624" s="60" t="e">
        <f>#REF!</f>
        <v>#REF!</v>
      </c>
      <c r="Y624" s="37" t="e">
        <f t="shared" si="613"/>
        <v>#REF!</v>
      </c>
      <c r="Z624" s="16" t="e">
        <f t="shared" si="605"/>
        <v>#REF!</v>
      </c>
      <c r="AA624" s="36" t="e">
        <f t="shared" si="606"/>
        <v>#REF!</v>
      </c>
      <c r="AB624" s="49"/>
      <c r="AC624" s="16" t="e">
        <f t="shared" si="607"/>
        <v>#REF!</v>
      </c>
      <c r="AD624" s="3" t="e">
        <f t="shared" si="614"/>
        <v>#REF!</v>
      </c>
      <c r="AE624" s="97" t="e">
        <f t="shared" si="614"/>
        <v>#REF!</v>
      </c>
      <c r="AF624" s="97" t="e">
        <f t="shared" si="609"/>
        <v>#REF!</v>
      </c>
      <c r="AG624" s="3" t="e">
        <f t="shared" si="610"/>
        <v>#REF!</v>
      </c>
      <c r="AH624" s="16" t="e">
        <f t="shared" si="611"/>
        <v>#REF!</v>
      </c>
      <c r="AI624" s="16">
        <f t="shared" si="612"/>
        <v>560</v>
      </c>
      <c r="AK624" s="3" t="s">
        <v>40</v>
      </c>
      <c r="AL624" s="19"/>
      <c r="AM624" s="180"/>
      <c r="AN624" s="180"/>
      <c r="AO624" s="182"/>
      <c r="AQ624" s="177"/>
      <c r="AR624" s="185"/>
      <c r="AT624" s="177"/>
      <c r="AU624" s="185"/>
    </row>
    <row r="625" spans="1:47" s="12" customFormat="1" ht="25.5" hidden="1" outlineLevel="2" x14ac:dyDescent="0.15">
      <c r="A625" s="29">
        <v>13040</v>
      </c>
      <c r="B625" s="71" t="s">
        <v>706</v>
      </c>
      <c r="C625" s="73">
        <v>780</v>
      </c>
      <c r="D625" s="72">
        <v>40</v>
      </c>
      <c r="E625" s="3"/>
      <c r="F625" s="103"/>
      <c r="G625" s="104" t="s">
        <v>654</v>
      </c>
      <c r="H625" s="104" t="s">
        <v>748</v>
      </c>
      <c r="I625" s="21">
        <f t="shared" si="600"/>
        <v>17940</v>
      </c>
      <c r="J625" s="3">
        <v>23150</v>
      </c>
      <c r="K625" s="15">
        <v>0.15</v>
      </c>
      <c r="L625" s="15"/>
      <c r="M625" s="58"/>
      <c r="N625" s="58">
        <v>2.5000000000000001E-2</v>
      </c>
      <c r="O625" s="92">
        <f t="shared" si="601"/>
        <v>51.616499442586402</v>
      </c>
      <c r="P625" s="92" t="e">
        <f t="shared" si="554"/>
        <v>#REF!</v>
      </c>
      <c r="Q625" s="92" t="e">
        <f t="shared" si="555"/>
        <v>#REF!</v>
      </c>
      <c r="R625" s="92">
        <f t="shared" si="602"/>
        <v>0</v>
      </c>
      <c r="S625" s="92" t="e">
        <f t="shared" si="603"/>
        <v>#REF!</v>
      </c>
      <c r="T625" s="3" t="e">
        <f>#REF!</f>
        <v>#REF!</v>
      </c>
      <c r="U625" s="3" t="e">
        <f>#REF!*D625</f>
        <v>#REF!</v>
      </c>
      <c r="V625" s="3">
        <f t="shared" si="586"/>
        <v>46.8</v>
      </c>
      <c r="W625" s="37" t="e">
        <f t="shared" si="604"/>
        <v>#REF!</v>
      </c>
      <c r="X625" s="60" t="e">
        <f>#REF!</f>
        <v>#REF!</v>
      </c>
      <c r="Y625" s="37" t="e">
        <f t="shared" si="613"/>
        <v>#REF!</v>
      </c>
      <c r="Z625" s="16" t="e">
        <f t="shared" si="605"/>
        <v>#REF!</v>
      </c>
      <c r="AA625" s="36" t="e">
        <f t="shared" si="606"/>
        <v>#REF!</v>
      </c>
      <c r="AB625" s="49"/>
      <c r="AC625" s="16" t="e">
        <f t="shared" si="607"/>
        <v>#REF!</v>
      </c>
      <c r="AD625" s="3" t="e">
        <f t="shared" si="614"/>
        <v>#REF!</v>
      </c>
      <c r="AE625" s="97" t="e">
        <f t="shared" si="614"/>
        <v>#REF!</v>
      </c>
      <c r="AF625" s="97" t="e">
        <f t="shared" si="609"/>
        <v>#REF!</v>
      </c>
      <c r="AG625" s="3" t="e">
        <f t="shared" si="610"/>
        <v>#REF!</v>
      </c>
      <c r="AH625" s="16" t="e">
        <f t="shared" si="611"/>
        <v>#REF!</v>
      </c>
      <c r="AI625" s="16">
        <f t="shared" si="612"/>
        <v>780</v>
      </c>
      <c r="AK625" s="3" t="s">
        <v>40</v>
      </c>
      <c r="AL625" s="19"/>
      <c r="AM625" s="180"/>
      <c r="AN625" s="180"/>
      <c r="AO625" s="182"/>
      <c r="AQ625" s="177"/>
      <c r="AR625" s="185"/>
      <c r="AT625" s="177"/>
      <c r="AU625" s="185"/>
    </row>
    <row r="626" spans="1:47" s="12" customFormat="1" ht="13.5" hidden="1" outlineLevel="2" x14ac:dyDescent="0.15">
      <c r="A626" s="29">
        <v>13041</v>
      </c>
      <c r="B626" s="71" t="s">
        <v>707</v>
      </c>
      <c r="C626" s="73">
        <v>820</v>
      </c>
      <c r="D626" s="72">
        <v>30</v>
      </c>
      <c r="E626" s="3"/>
      <c r="F626" s="103"/>
      <c r="G626" s="104" t="s">
        <v>654</v>
      </c>
      <c r="H626" s="104" t="s">
        <v>748</v>
      </c>
      <c r="I626" s="21">
        <f t="shared" si="600"/>
        <v>17940</v>
      </c>
      <c r="J626" s="3">
        <v>23150</v>
      </c>
      <c r="K626" s="15">
        <v>0.15</v>
      </c>
      <c r="L626" s="15"/>
      <c r="M626" s="58"/>
      <c r="N626" s="58">
        <v>2.5000000000000001E-2</v>
      </c>
      <c r="O626" s="92">
        <f t="shared" si="601"/>
        <v>38.712374581939798</v>
      </c>
      <c r="P626" s="92" t="e">
        <f t="shared" si="554"/>
        <v>#REF!</v>
      </c>
      <c r="Q626" s="92" t="e">
        <f t="shared" si="555"/>
        <v>#REF!</v>
      </c>
      <c r="R626" s="92">
        <f t="shared" si="602"/>
        <v>0</v>
      </c>
      <c r="S626" s="92" t="e">
        <f t="shared" si="603"/>
        <v>#REF!</v>
      </c>
      <c r="T626" s="3" t="e">
        <f>#REF!</f>
        <v>#REF!</v>
      </c>
      <c r="U626" s="3" t="e">
        <f>#REF!*D626</f>
        <v>#REF!</v>
      </c>
      <c r="V626" s="3">
        <f t="shared" si="586"/>
        <v>49.199999999999996</v>
      </c>
      <c r="W626" s="37" t="e">
        <f t="shared" si="604"/>
        <v>#REF!</v>
      </c>
      <c r="X626" s="60" t="e">
        <f>#REF!</f>
        <v>#REF!</v>
      </c>
      <c r="Y626" s="37" t="e">
        <f t="shared" si="613"/>
        <v>#REF!</v>
      </c>
      <c r="Z626" s="16" t="e">
        <f t="shared" si="605"/>
        <v>#REF!</v>
      </c>
      <c r="AA626" s="36" t="e">
        <f t="shared" si="606"/>
        <v>#REF!</v>
      </c>
      <c r="AB626" s="49"/>
      <c r="AC626" s="16" t="e">
        <f t="shared" si="607"/>
        <v>#REF!</v>
      </c>
      <c r="AD626" s="3" t="e">
        <f t="shared" si="614"/>
        <v>#REF!</v>
      </c>
      <c r="AE626" s="97" t="e">
        <f t="shared" si="614"/>
        <v>#REF!</v>
      </c>
      <c r="AF626" s="97" t="e">
        <f t="shared" si="609"/>
        <v>#REF!</v>
      </c>
      <c r="AG626" s="3" t="e">
        <f t="shared" si="610"/>
        <v>#REF!</v>
      </c>
      <c r="AH626" s="16" t="e">
        <f t="shared" si="611"/>
        <v>#REF!</v>
      </c>
      <c r="AI626" s="16">
        <f t="shared" si="612"/>
        <v>820</v>
      </c>
      <c r="AK626" s="3" t="s">
        <v>40</v>
      </c>
      <c r="AL626" s="19"/>
      <c r="AM626" s="180"/>
      <c r="AN626" s="180"/>
      <c r="AO626" s="182"/>
      <c r="AQ626" s="177"/>
      <c r="AR626" s="185"/>
      <c r="AT626" s="177"/>
      <c r="AU626" s="185"/>
    </row>
    <row r="627" spans="1:47" s="12" customFormat="1" ht="13.5" hidden="1" outlineLevel="2" x14ac:dyDescent="0.15">
      <c r="A627" s="29">
        <v>13042</v>
      </c>
      <c r="B627" s="71" t="s">
        <v>708</v>
      </c>
      <c r="C627" s="73">
        <v>950</v>
      </c>
      <c r="D627" s="72">
        <v>30</v>
      </c>
      <c r="E627" s="3"/>
      <c r="F627" s="103"/>
      <c r="G627" s="104" t="s">
        <v>654</v>
      </c>
      <c r="H627" s="104" t="s">
        <v>748</v>
      </c>
      <c r="I627" s="21">
        <f t="shared" si="600"/>
        <v>17940</v>
      </c>
      <c r="J627" s="3">
        <v>23150</v>
      </c>
      <c r="K627" s="15">
        <v>0.15</v>
      </c>
      <c r="L627" s="15"/>
      <c r="M627" s="58"/>
      <c r="N627" s="58">
        <v>2.5000000000000001E-2</v>
      </c>
      <c r="O627" s="92">
        <f t="shared" si="601"/>
        <v>38.712374581939798</v>
      </c>
      <c r="P627" s="92" t="e">
        <f t="shared" si="554"/>
        <v>#REF!</v>
      </c>
      <c r="Q627" s="92" t="e">
        <f t="shared" si="555"/>
        <v>#REF!</v>
      </c>
      <c r="R627" s="92">
        <f t="shared" si="602"/>
        <v>0</v>
      </c>
      <c r="S627" s="92" t="e">
        <f t="shared" si="603"/>
        <v>#REF!</v>
      </c>
      <c r="T627" s="3" t="e">
        <f>#REF!</f>
        <v>#REF!</v>
      </c>
      <c r="U627" s="3" t="e">
        <f>#REF!*D627</f>
        <v>#REF!</v>
      </c>
      <c r="V627" s="3">
        <f t="shared" si="586"/>
        <v>57</v>
      </c>
      <c r="W627" s="37" t="e">
        <f t="shared" si="604"/>
        <v>#REF!</v>
      </c>
      <c r="X627" s="60" t="e">
        <f>#REF!</f>
        <v>#REF!</v>
      </c>
      <c r="Y627" s="37" t="e">
        <f t="shared" si="613"/>
        <v>#REF!</v>
      </c>
      <c r="Z627" s="16" t="e">
        <f t="shared" si="605"/>
        <v>#REF!</v>
      </c>
      <c r="AA627" s="36" t="e">
        <f t="shared" si="606"/>
        <v>#REF!</v>
      </c>
      <c r="AB627" s="49"/>
      <c r="AC627" s="16" t="e">
        <f t="shared" si="607"/>
        <v>#REF!</v>
      </c>
      <c r="AD627" s="3" t="e">
        <f t="shared" si="614"/>
        <v>#REF!</v>
      </c>
      <c r="AE627" s="97" t="e">
        <f t="shared" si="614"/>
        <v>#REF!</v>
      </c>
      <c r="AF627" s="97" t="e">
        <f t="shared" si="609"/>
        <v>#REF!</v>
      </c>
      <c r="AG627" s="3" t="e">
        <f t="shared" si="610"/>
        <v>#REF!</v>
      </c>
      <c r="AH627" s="16" t="e">
        <f t="shared" si="611"/>
        <v>#REF!</v>
      </c>
      <c r="AI627" s="16">
        <f t="shared" si="612"/>
        <v>950</v>
      </c>
      <c r="AK627" s="3" t="s">
        <v>40</v>
      </c>
      <c r="AL627" s="19"/>
      <c r="AM627" s="180"/>
      <c r="AN627" s="180"/>
      <c r="AO627" s="182"/>
      <c r="AQ627" s="177"/>
      <c r="AR627" s="185"/>
      <c r="AT627" s="177"/>
      <c r="AU627" s="185"/>
    </row>
    <row r="628" spans="1:47" s="12" customFormat="1" ht="13.5" hidden="1" outlineLevel="2" x14ac:dyDescent="0.15">
      <c r="A628" s="29">
        <v>13043</v>
      </c>
      <c r="B628" s="71" t="s">
        <v>709</v>
      </c>
      <c r="C628" s="73">
        <v>250</v>
      </c>
      <c r="D628" s="72">
        <v>40</v>
      </c>
      <c r="E628" s="3"/>
      <c r="F628" s="103"/>
      <c r="G628" s="104" t="s">
        <v>654</v>
      </c>
      <c r="H628" s="104" t="s">
        <v>748</v>
      </c>
      <c r="I628" s="21">
        <f t="shared" si="600"/>
        <v>17940</v>
      </c>
      <c r="J628" s="3">
        <v>23150</v>
      </c>
      <c r="K628" s="15">
        <v>0.15</v>
      </c>
      <c r="L628" s="15"/>
      <c r="M628" s="58"/>
      <c r="N628" s="58">
        <v>2.5000000000000001E-2</v>
      </c>
      <c r="O628" s="92">
        <f t="shared" si="601"/>
        <v>51.616499442586402</v>
      </c>
      <c r="P628" s="92" t="e">
        <f t="shared" si="554"/>
        <v>#REF!</v>
      </c>
      <c r="Q628" s="92" t="e">
        <f t="shared" si="555"/>
        <v>#REF!</v>
      </c>
      <c r="R628" s="92">
        <f t="shared" si="602"/>
        <v>0</v>
      </c>
      <c r="S628" s="92" t="e">
        <f t="shared" si="603"/>
        <v>#REF!</v>
      </c>
      <c r="T628" s="3" t="e">
        <f>#REF!</f>
        <v>#REF!</v>
      </c>
      <c r="U628" s="3" t="e">
        <f>#REF!*D628</f>
        <v>#REF!</v>
      </c>
      <c r="V628" s="3">
        <f t="shared" si="586"/>
        <v>15</v>
      </c>
      <c r="W628" s="37" t="e">
        <f t="shared" si="604"/>
        <v>#REF!</v>
      </c>
      <c r="X628" s="60" t="e">
        <f>#REF!</f>
        <v>#REF!</v>
      </c>
      <c r="Y628" s="37" t="e">
        <f t="shared" si="613"/>
        <v>#REF!</v>
      </c>
      <c r="Z628" s="16" t="e">
        <f t="shared" si="605"/>
        <v>#REF!</v>
      </c>
      <c r="AA628" s="36" t="e">
        <f t="shared" si="606"/>
        <v>#REF!</v>
      </c>
      <c r="AB628" s="49"/>
      <c r="AC628" s="16" t="e">
        <f t="shared" si="607"/>
        <v>#REF!</v>
      </c>
      <c r="AD628" s="3" t="e">
        <f t="shared" si="614"/>
        <v>#REF!</v>
      </c>
      <c r="AE628" s="97" t="e">
        <f t="shared" si="614"/>
        <v>#REF!</v>
      </c>
      <c r="AF628" s="97" t="e">
        <f t="shared" si="609"/>
        <v>#REF!</v>
      </c>
      <c r="AG628" s="3" t="e">
        <f t="shared" si="610"/>
        <v>#REF!</v>
      </c>
      <c r="AH628" s="16" t="e">
        <f t="shared" si="611"/>
        <v>#REF!</v>
      </c>
      <c r="AI628" s="16">
        <f t="shared" si="612"/>
        <v>250</v>
      </c>
      <c r="AK628" s="3" t="s">
        <v>40</v>
      </c>
      <c r="AL628" s="19"/>
      <c r="AM628" s="180"/>
      <c r="AN628" s="180"/>
      <c r="AO628" s="182"/>
      <c r="AQ628" s="177"/>
      <c r="AR628" s="185"/>
      <c r="AT628" s="177"/>
      <c r="AU628" s="185"/>
    </row>
    <row r="629" spans="1:47" s="12" customFormat="1" ht="13.5" hidden="1" outlineLevel="2" x14ac:dyDescent="0.15">
      <c r="A629" s="29">
        <v>13044</v>
      </c>
      <c r="B629" s="71" t="s">
        <v>710</v>
      </c>
      <c r="C629" s="73">
        <v>300</v>
      </c>
      <c r="D629" s="72">
        <v>20</v>
      </c>
      <c r="E629" s="3"/>
      <c r="F629" s="103"/>
      <c r="G629" s="104" t="s">
        <v>654</v>
      </c>
      <c r="H629" s="104" t="s">
        <v>748</v>
      </c>
      <c r="I629" s="21">
        <f t="shared" si="600"/>
        <v>17940</v>
      </c>
      <c r="J629" s="3">
        <v>23150</v>
      </c>
      <c r="K629" s="15">
        <v>0.15</v>
      </c>
      <c r="L629" s="15"/>
      <c r="M629" s="58"/>
      <c r="N629" s="58">
        <v>2.5000000000000001E-2</v>
      </c>
      <c r="O629" s="92">
        <f t="shared" si="601"/>
        <v>25.808249721293201</v>
      </c>
      <c r="P629" s="92" t="e">
        <f t="shared" si="554"/>
        <v>#REF!</v>
      </c>
      <c r="Q629" s="92" t="e">
        <f t="shared" si="555"/>
        <v>#REF!</v>
      </c>
      <c r="R629" s="92">
        <f t="shared" si="602"/>
        <v>0</v>
      </c>
      <c r="S629" s="92" t="e">
        <f t="shared" si="603"/>
        <v>#REF!</v>
      </c>
      <c r="T629" s="3" t="e">
        <f>#REF!</f>
        <v>#REF!</v>
      </c>
      <c r="U629" s="3" t="e">
        <f>#REF!*D629</f>
        <v>#REF!</v>
      </c>
      <c r="V629" s="3">
        <f t="shared" si="586"/>
        <v>18</v>
      </c>
      <c r="W629" s="37" t="e">
        <f t="shared" si="604"/>
        <v>#REF!</v>
      </c>
      <c r="X629" s="60" t="e">
        <f>#REF!</f>
        <v>#REF!</v>
      </c>
      <c r="Y629" s="37" t="e">
        <f t="shared" si="613"/>
        <v>#REF!</v>
      </c>
      <c r="Z629" s="16" t="e">
        <f t="shared" si="605"/>
        <v>#REF!</v>
      </c>
      <c r="AA629" s="36" t="e">
        <f t="shared" si="606"/>
        <v>#REF!</v>
      </c>
      <c r="AB629" s="49"/>
      <c r="AC629" s="16" t="e">
        <f t="shared" si="607"/>
        <v>#REF!</v>
      </c>
      <c r="AD629" s="3" t="e">
        <f t="shared" si="614"/>
        <v>#REF!</v>
      </c>
      <c r="AE629" s="97" t="e">
        <f t="shared" si="614"/>
        <v>#REF!</v>
      </c>
      <c r="AF629" s="97" t="e">
        <f t="shared" si="609"/>
        <v>#REF!</v>
      </c>
      <c r="AG629" s="3" t="e">
        <f t="shared" si="610"/>
        <v>#REF!</v>
      </c>
      <c r="AH629" s="16" t="e">
        <f t="shared" si="611"/>
        <v>#REF!</v>
      </c>
      <c r="AI629" s="16">
        <f t="shared" si="612"/>
        <v>300</v>
      </c>
      <c r="AK629" s="3" t="s">
        <v>40</v>
      </c>
      <c r="AL629" s="19"/>
      <c r="AM629" s="180"/>
      <c r="AN629" s="180"/>
      <c r="AO629" s="182"/>
      <c r="AQ629" s="177"/>
      <c r="AR629" s="185"/>
      <c r="AT629" s="177"/>
      <c r="AU629" s="185"/>
    </row>
    <row r="630" spans="1:47" s="12" customFormat="1" ht="13.5" hidden="1" outlineLevel="2" x14ac:dyDescent="0.15">
      <c r="A630" s="29">
        <v>13045</v>
      </c>
      <c r="B630" s="76" t="s">
        <v>711</v>
      </c>
      <c r="C630" s="114">
        <v>550</v>
      </c>
      <c r="D630" s="77">
        <v>30</v>
      </c>
      <c r="E630" s="3"/>
      <c r="F630" s="103"/>
      <c r="G630" s="104" t="s">
        <v>654</v>
      </c>
      <c r="H630" s="104" t="s">
        <v>748</v>
      </c>
      <c r="I630" s="21">
        <f t="shared" si="600"/>
        <v>17940</v>
      </c>
      <c r="J630" s="3">
        <v>23150</v>
      </c>
      <c r="K630" s="15">
        <v>0.15</v>
      </c>
      <c r="L630" s="15"/>
      <c r="M630" s="58"/>
      <c r="N630" s="58">
        <v>2.5000000000000001E-2</v>
      </c>
      <c r="O630" s="92">
        <f t="shared" si="601"/>
        <v>38.712374581939798</v>
      </c>
      <c r="P630" s="92" t="e">
        <f t="shared" si="554"/>
        <v>#REF!</v>
      </c>
      <c r="Q630" s="92" t="e">
        <f t="shared" si="555"/>
        <v>#REF!</v>
      </c>
      <c r="R630" s="92">
        <f t="shared" si="602"/>
        <v>0</v>
      </c>
      <c r="S630" s="92" t="e">
        <f t="shared" si="603"/>
        <v>#REF!</v>
      </c>
      <c r="T630" s="3" t="e">
        <f>#REF!</f>
        <v>#REF!</v>
      </c>
      <c r="U630" s="3" t="e">
        <f>#REF!*D630</f>
        <v>#REF!</v>
      </c>
      <c r="V630" s="3">
        <f t="shared" si="586"/>
        <v>33</v>
      </c>
      <c r="W630" s="37" t="e">
        <f t="shared" si="604"/>
        <v>#REF!</v>
      </c>
      <c r="X630" s="60" t="e">
        <f>#REF!</f>
        <v>#REF!</v>
      </c>
      <c r="Y630" s="37" t="e">
        <f t="shared" si="613"/>
        <v>#REF!</v>
      </c>
      <c r="Z630" s="16" t="e">
        <f t="shared" si="605"/>
        <v>#REF!</v>
      </c>
      <c r="AA630" s="36" t="e">
        <f t="shared" si="606"/>
        <v>#REF!</v>
      </c>
      <c r="AB630" s="49"/>
      <c r="AC630" s="16" t="e">
        <f t="shared" si="607"/>
        <v>#REF!</v>
      </c>
      <c r="AD630" s="3" t="e">
        <f t="shared" si="614"/>
        <v>#REF!</v>
      </c>
      <c r="AE630" s="97" t="e">
        <f t="shared" si="614"/>
        <v>#REF!</v>
      </c>
      <c r="AF630" s="97" t="e">
        <f t="shared" si="609"/>
        <v>#REF!</v>
      </c>
      <c r="AG630" s="3" t="e">
        <f t="shared" si="610"/>
        <v>#REF!</v>
      </c>
      <c r="AH630" s="16" t="e">
        <f t="shared" si="611"/>
        <v>#REF!</v>
      </c>
      <c r="AI630" s="16">
        <f t="shared" si="612"/>
        <v>550</v>
      </c>
      <c r="AK630" s="3" t="s">
        <v>40</v>
      </c>
      <c r="AL630" s="19"/>
      <c r="AM630" s="180"/>
      <c r="AN630" s="180"/>
      <c r="AO630" s="182"/>
      <c r="AQ630" s="177"/>
      <c r="AR630" s="185"/>
      <c r="AT630" s="177"/>
      <c r="AU630" s="185"/>
    </row>
    <row r="631" spans="1:47" s="12" customFormat="1" ht="13.5" hidden="1" outlineLevel="2" x14ac:dyDescent="0.15">
      <c r="A631" s="29">
        <v>13046</v>
      </c>
      <c r="B631" s="76" t="s">
        <v>712</v>
      </c>
      <c r="C631" s="114">
        <v>280</v>
      </c>
      <c r="D631" s="77">
        <v>10</v>
      </c>
      <c r="E631" s="3"/>
      <c r="F631" s="103"/>
      <c r="G631" s="104" t="s">
        <v>654</v>
      </c>
      <c r="H631" s="104" t="s">
        <v>748</v>
      </c>
      <c r="I631" s="21">
        <f t="shared" si="600"/>
        <v>17940</v>
      </c>
      <c r="J631" s="3">
        <v>23150</v>
      </c>
      <c r="K631" s="15">
        <v>0.15</v>
      </c>
      <c r="L631" s="15"/>
      <c r="M631" s="58"/>
      <c r="N631" s="58">
        <v>2.5000000000000001E-2</v>
      </c>
      <c r="O631" s="92">
        <f t="shared" si="601"/>
        <v>12.904124860646601</v>
      </c>
      <c r="P631" s="92" t="e">
        <f t="shared" si="554"/>
        <v>#REF!</v>
      </c>
      <c r="Q631" s="92" t="e">
        <f t="shared" si="555"/>
        <v>#REF!</v>
      </c>
      <c r="R631" s="92">
        <f t="shared" si="602"/>
        <v>0</v>
      </c>
      <c r="S631" s="92" t="e">
        <f t="shared" si="603"/>
        <v>#REF!</v>
      </c>
      <c r="T631" s="3" t="e">
        <f>#REF!</f>
        <v>#REF!</v>
      </c>
      <c r="U631" s="3" t="e">
        <f>#REF!*D631</f>
        <v>#REF!</v>
      </c>
      <c r="V631" s="3">
        <f t="shared" si="586"/>
        <v>16.8</v>
      </c>
      <c r="W631" s="37" t="e">
        <f t="shared" si="604"/>
        <v>#REF!</v>
      </c>
      <c r="X631" s="60" t="e">
        <f>#REF!</f>
        <v>#REF!</v>
      </c>
      <c r="Y631" s="37" t="e">
        <f t="shared" si="613"/>
        <v>#REF!</v>
      </c>
      <c r="Z631" s="16" t="e">
        <f t="shared" si="605"/>
        <v>#REF!</v>
      </c>
      <c r="AA631" s="36" t="e">
        <f t="shared" si="606"/>
        <v>#REF!</v>
      </c>
      <c r="AB631" s="49"/>
      <c r="AC631" s="16" t="e">
        <f t="shared" si="607"/>
        <v>#REF!</v>
      </c>
      <c r="AD631" s="3" t="e">
        <f t="shared" si="614"/>
        <v>#REF!</v>
      </c>
      <c r="AE631" s="97" t="e">
        <f t="shared" si="614"/>
        <v>#REF!</v>
      </c>
      <c r="AF631" s="97" t="e">
        <f t="shared" si="609"/>
        <v>#REF!</v>
      </c>
      <c r="AG631" s="3" t="e">
        <f t="shared" si="610"/>
        <v>#REF!</v>
      </c>
      <c r="AH631" s="16" t="e">
        <f t="shared" si="611"/>
        <v>#REF!</v>
      </c>
      <c r="AI631" s="16">
        <f t="shared" si="612"/>
        <v>280</v>
      </c>
      <c r="AK631" s="3" t="s">
        <v>40</v>
      </c>
      <c r="AL631" s="19"/>
      <c r="AM631" s="180"/>
      <c r="AN631" s="180"/>
      <c r="AO631" s="182"/>
      <c r="AQ631" s="177"/>
      <c r="AR631" s="185"/>
      <c r="AT631" s="177"/>
      <c r="AU631" s="185"/>
    </row>
    <row r="632" spans="1:47" s="12" customFormat="1" ht="13.5" hidden="1" outlineLevel="2" x14ac:dyDescent="0.15">
      <c r="A632" s="29">
        <v>13047</v>
      </c>
      <c r="B632" s="71" t="s">
        <v>713</v>
      </c>
      <c r="C632" s="73">
        <v>280</v>
      </c>
      <c r="D632" s="72">
        <v>30</v>
      </c>
      <c r="E632" s="3"/>
      <c r="F632" s="103"/>
      <c r="G632" s="104" t="s">
        <v>654</v>
      </c>
      <c r="H632" s="104" t="s">
        <v>748</v>
      </c>
      <c r="I632" s="21">
        <f t="shared" si="600"/>
        <v>17940</v>
      </c>
      <c r="J632" s="3">
        <v>23150</v>
      </c>
      <c r="K632" s="15">
        <v>0.15</v>
      </c>
      <c r="L632" s="15"/>
      <c r="M632" s="58"/>
      <c r="N632" s="58">
        <v>2.5000000000000001E-2</v>
      </c>
      <c r="O632" s="92">
        <f t="shared" si="601"/>
        <v>38.712374581939798</v>
      </c>
      <c r="P632" s="92" t="e">
        <f t="shared" si="554"/>
        <v>#REF!</v>
      </c>
      <c r="Q632" s="92" t="e">
        <f t="shared" si="555"/>
        <v>#REF!</v>
      </c>
      <c r="R632" s="92">
        <f t="shared" si="602"/>
        <v>0</v>
      </c>
      <c r="S632" s="92" t="e">
        <f t="shared" si="603"/>
        <v>#REF!</v>
      </c>
      <c r="T632" s="3" t="e">
        <f>#REF!</f>
        <v>#REF!</v>
      </c>
      <c r="U632" s="3" t="e">
        <f>#REF!*D632</f>
        <v>#REF!</v>
      </c>
      <c r="V632" s="3">
        <f t="shared" si="586"/>
        <v>16.8</v>
      </c>
      <c r="W632" s="37" t="e">
        <f t="shared" si="604"/>
        <v>#REF!</v>
      </c>
      <c r="X632" s="60" t="e">
        <f>#REF!</f>
        <v>#REF!</v>
      </c>
      <c r="Y632" s="37" t="e">
        <f t="shared" si="613"/>
        <v>#REF!</v>
      </c>
      <c r="Z632" s="16" t="e">
        <f t="shared" si="605"/>
        <v>#REF!</v>
      </c>
      <c r="AA632" s="36" t="e">
        <f t="shared" si="606"/>
        <v>#REF!</v>
      </c>
      <c r="AB632" s="49"/>
      <c r="AC632" s="16" t="e">
        <f t="shared" si="607"/>
        <v>#REF!</v>
      </c>
      <c r="AD632" s="3" t="e">
        <f t="shared" si="614"/>
        <v>#REF!</v>
      </c>
      <c r="AE632" s="97" t="e">
        <f t="shared" si="614"/>
        <v>#REF!</v>
      </c>
      <c r="AF632" s="97" t="e">
        <f t="shared" si="609"/>
        <v>#REF!</v>
      </c>
      <c r="AG632" s="3" t="e">
        <f t="shared" si="610"/>
        <v>#REF!</v>
      </c>
      <c r="AH632" s="16" t="e">
        <f t="shared" si="611"/>
        <v>#REF!</v>
      </c>
      <c r="AI632" s="16">
        <f t="shared" si="612"/>
        <v>280</v>
      </c>
      <c r="AK632" s="3" t="s">
        <v>40</v>
      </c>
      <c r="AL632" s="19"/>
      <c r="AM632" s="180"/>
      <c r="AN632" s="180"/>
      <c r="AO632" s="182"/>
      <c r="AQ632" s="177"/>
      <c r="AR632" s="185"/>
      <c r="AT632" s="177"/>
      <c r="AU632" s="185"/>
    </row>
    <row r="633" spans="1:47" s="12" customFormat="1" ht="13.5" hidden="1" outlineLevel="2" x14ac:dyDescent="0.15">
      <c r="A633" s="29">
        <v>13048</v>
      </c>
      <c r="B633" s="71" t="s">
        <v>392</v>
      </c>
      <c r="C633" s="73">
        <v>200</v>
      </c>
      <c r="D633" s="72">
        <v>20</v>
      </c>
      <c r="E633" s="3"/>
      <c r="F633" s="103"/>
      <c r="G633" s="104" t="s">
        <v>654</v>
      </c>
      <c r="H633" s="104" t="s">
        <v>748</v>
      </c>
      <c r="I633" s="21">
        <f t="shared" si="600"/>
        <v>17940</v>
      </c>
      <c r="J633" s="3">
        <v>23150</v>
      </c>
      <c r="K633" s="15">
        <v>0.15</v>
      </c>
      <c r="L633" s="15"/>
      <c r="M633" s="58"/>
      <c r="N633" s="58">
        <v>2.5000000000000001E-2</v>
      </c>
      <c r="O633" s="92">
        <f t="shared" si="601"/>
        <v>25.808249721293201</v>
      </c>
      <c r="P633" s="92" t="e">
        <f t="shared" si="554"/>
        <v>#REF!</v>
      </c>
      <c r="Q633" s="92" t="e">
        <f t="shared" si="555"/>
        <v>#REF!</v>
      </c>
      <c r="R633" s="92">
        <f t="shared" si="602"/>
        <v>0</v>
      </c>
      <c r="S633" s="92" t="e">
        <f t="shared" si="603"/>
        <v>#REF!</v>
      </c>
      <c r="T633" s="3" t="e">
        <f>#REF!</f>
        <v>#REF!</v>
      </c>
      <c r="U633" s="3" t="e">
        <f>#REF!*D633</f>
        <v>#REF!</v>
      </c>
      <c r="V633" s="3">
        <f t="shared" si="586"/>
        <v>12</v>
      </c>
      <c r="W633" s="37" t="e">
        <f t="shared" si="604"/>
        <v>#REF!</v>
      </c>
      <c r="X633" s="60" t="e">
        <f>#REF!</f>
        <v>#REF!</v>
      </c>
      <c r="Y633" s="37" t="e">
        <f t="shared" si="613"/>
        <v>#REF!</v>
      </c>
      <c r="Z633" s="16" t="e">
        <f t="shared" si="605"/>
        <v>#REF!</v>
      </c>
      <c r="AA633" s="36" t="e">
        <f t="shared" si="606"/>
        <v>#REF!</v>
      </c>
      <c r="AB633" s="49"/>
      <c r="AC633" s="16" t="e">
        <f t="shared" si="607"/>
        <v>#REF!</v>
      </c>
      <c r="AD633" s="3" t="e">
        <f t="shared" si="614"/>
        <v>#REF!</v>
      </c>
      <c r="AE633" s="97" t="e">
        <f t="shared" si="614"/>
        <v>#REF!</v>
      </c>
      <c r="AF633" s="97" t="e">
        <f t="shared" si="609"/>
        <v>#REF!</v>
      </c>
      <c r="AG633" s="3" t="e">
        <f t="shared" si="610"/>
        <v>#REF!</v>
      </c>
      <c r="AH633" s="16" t="e">
        <f t="shared" si="611"/>
        <v>#REF!</v>
      </c>
      <c r="AI633" s="16">
        <f t="shared" si="612"/>
        <v>200</v>
      </c>
      <c r="AK633" s="3" t="s">
        <v>40</v>
      </c>
      <c r="AL633" s="19"/>
      <c r="AM633" s="180"/>
      <c r="AN633" s="180"/>
      <c r="AO633" s="182"/>
      <c r="AQ633" s="177"/>
      <c r="AR633" s="185"/>
      <c r="AT633" s="177"/>
      <c r="AU633" s="185"/>
    </row>
    <row r="634" spans="1:47" s="12" customFormat="1" ht="13.5" hidden="1" outlineLevel="2" x14ac:dyDescent="0.15">
      <c r="A634" s="29">
        <v>13049</v>
      </c>
      <c r="B634" s="71" t="s">
        <v>714</v>
      </c>
      <c r="C634" s="73">
        <v>440</v>
      </c>
      <c r="D634" s="72">
        <v>20</v>
      </c>
      <c r="E634" s="3"/>
      <c r="F634" s="103"/>
      <c r="G634" s="104" t="s">
        <v>654</v>
      </c>
      <c r="H634" s="104" t="s">
        <v>748</v>
      </c>
      <c r="I634" s="21">
        <f t="shared" si="600"/>
        <v>17940</v>
      </c>
      <c r="J634" s="3">
        <v>23150</v>
      </c>
      <c r="K634" s="15">
        <v>0.15</v>
      </c>
      <c r="L634" s="15"/>
      <c r="M634" s="58"/>
      <c r="N634" s="58">
        <v>2.5000000000000001E-2</v>
      </c>
      <c r="O634" s="92">
        <f t="shared" si="601"/>
        <v>25.808249721293201</v>
      </c>
      <c r="P634" s="92" t="e">
        <f t="shared" ref="P634:P669" si="615">(C634-T634-U634)*K634</f>
        <v>#REF!</v>
      </c>
      <c r="Q634" s="92" t="e">
        <f t="shared" ref="Q634:Q669" si="616">(C634-T634-U634)*L634</f>
        <v>#REF!</v>
      </c>
      <c r="R634" s="92">
        <f t="shared" si="602"/>
        <v>0</v>
      </c>
      <c r="S634" s="92" t="e">
        <f t="shared" si="603"/>
        <v>#REF!</v>
      </c>
      <c r="T634" s="3" t="e">
        <f>#REF!</f>
        <v>#REF!</v>
      </c>
      <c r="U634" s="3" t="e">
        <f>#REF!*D634</f>
        <v>#REF!</v>
      </c>
      <c r="V634" s="3">
        <f t="shared" si="586"/>
        <v>26.4</v>
      </c>
      <c r="W634" s="37" t="e">
        <f t="shared" si="604"/>
        <v>#REF!</v>
      </c>
      <c r="X634" s="60" t="e">
        <f>#REF!</f>
        <v>#REF!</v>
      </c>
      <c r="Y634" s="37" t="e">
        <f t="shared" si="613"/>
        <v>#REF!</v>
      </c>
      <c r="Z634" s="16" t="e">
        <f t="shared" si="605"/>
        <v>#REF!</v>
      </c>
      <c r="AA634" s="36" t="e">
        <f t="shared" si="606"/>
        <v>#REF!</v>
      </c>
      <c r="AB634" s="49"/>
      <c r="AC634" s="16" t="e">
        <f t="shared" si="607"/>
        <v>#REF!</v>
      </c>
      <c r="AD634" s="3" t="e">
        <f t="shared" si="614"/>
        <v>#REF!</v>
      </c>
      <c r="AE634" s="97" t="e">
        <f t="shared" si="614"/>
        <v>#REF!</v>
      </c>
      <c r="AF634" s="97" t="e">
        <f t="shared" si="609"/>
        <v>#REF!</v>
      </c>
      <c r="AG634" s="3" t="e">
        <f t="shared" si="610"/>
        <v>#REF!</v>
      </c>
      <c r="AH634" s="16" t="e">
        <f t="shared" si="611"/>
        <v>#REF!</v>
      </c>
      <c r="AI634" s="16">
        <f t="shared" si="612"/>
        <v>440</v>
      </c>
      <c r="AK634" s="3" t="s">
        <v>40</v>
      </c>
      <c r="AL634" s="19"/>
      <c r="AM634" s="180"/>
      <c r="AN634" s="180"/>
      <c r="AO634" s="182"/>
      <c r="AQ634" s="177"/>
      <c r="AR634" s="185"/>
      <c r="AT634" s="177"/>
      <c r="AU634" s="185"/>
    </row>
    <row r="635" spans="1:47" s="12" customFormat="1" ht="13.5" hidden="1" outlineLevel="2" x14ac:dyDescent="0.15">
      <c r="A635" s="29">
        <v>13050</v>
      </c>
      <c r="B635" s="71" t="s">
        <v>715</v>
      </c>
      <c r="C635" s="73">
        <v>400</v>
      </c>
      <c r="D635" s="72">
        <v>20</v>
      </c>
      <c r="E635" s="3"/>
      <c r="F635" s="103"/>
      <c r="G635" s="104" t="s">
        <v>654</v>
      </c>
      <c r="H635" s="104" t="s">
        <v>748</v>
      </c>
      <c r="I635" s="21">
        <f t="shared" si="600"/>
        <v>17940</v>
      </c>
      <c r="J635" s="3">
        <v>23150</v>
      </c>
      <c r="K635" s="15">
        <v>0.15</v>
      </c>
      <c r="L635" s="15"/>
      <c r="M635" s="58"/>
      <c r="N635" s="58">
        <v>2.5000000000000001E-2</v>
      </c>
      <c r="O635" s="92">
        <f t="shared" si="601"/>
        <v>25.808249721293201</v>
      </c>
      <c r="P635" s="92" t="e">
        <f t="shared" si="615"/>
        <v>#REF!</v>
      </c>
      <c r="Q635" s="92" t="e">
        <f t="shared" si="616"/>
        <v>#REF!</v>
      </c>
      <c r="R635" s="92">
        <f t="shared" si="602"/>
        <v>0</v>
      </c>
      <c r="S635" s="92" t="e">
        <f t="shared" si="603"/>
        <v>#REF!</v>
      </c>
      <c r="T635" s="3" t="e">
        <f>#REF!</f>
        <v>#REF!</v>
      </c>
      <c r="U635" s="3" t="e">
        <f>#REF!*D635</f>
        <v>#REF!</v>
      </c>
      <c r="V635" s="3">
        <f t="shared" si="586"/>
        <v>24</v>
      </c>
      <c r="W635" s="37" t="e">
        <f t="shared" si="604"/>
        <v>#REF!</v>
      </c>
      <c r="X635" s="60" t="e">
        <f>#REF!</f>
        <v>#REF!</v>
      </c>
      <c r="Y635" s="37" t="e">
        <f t="shared" si="613"/>
        <v>#REF!</v>
      </c>
      <c r="Z635" s="16" t="e">
        <f t="shared" si="605"/>
        <v>#REF!</v>
      </c>
      <c r="AA635" s="36" t="e">
        <f t="shared" si="606"/>
        <v>#REF!</v>
      </c>
      <c r="AB635" s="49"/>
      <c r="AC635" s="16" t="e">
        <f t="shared" si="607"/>
        <v>#REF!</v>
      </c>
      <c r="AD635" s="3" t="e">
        <f t="shared" si="614"/>
        <v>#REF!</v>
      </c>
      <c r="AE635" s="97" t="e">
        <f t="shared" si="614"/>
        <v>#REF!</v>
      </c>
      <c r="AF635" s="97" t="e">
        <f t="shared" si="609"/>
        <v>#REF!</v>
      </c>
      <c r="AG635" s="3" t="e">
        <f t="shared" si="610"/>
        <v>#REF!</v>
      </c>
      <c r="AH635" s="16" t="e">
        <f t="shared" si="611"/>
        <v>#REF!</v>
      </c>
      <c r="AI635" s="16">
        <f t="shared" si="612"/>
        <v>400</v>
      </c>
      <c r="AK635" s="3" t="s">
        <v>40</v>
      </c>
      <c r="AL635" s="19"/>
      <c r="AM635" s="180"/>
      <c r="AN635" s="180"/>
      <c r="AO635" s="182"/>
      <c r="AQ635" s="177"/>
      <c r="AR635" s="185"/>
      <c r="AT635" s="177"/>
      <c r="AU635" s="185"/>
    </row>
    <row r="636" spans="1:47" s="12" customFormat="1" ht="25.5" hidden="1" outlineLevel="2" x14ac:dyDescent="0.15">
      <c r="A636" s="29">
        <v>13051</v>
      </c>
      <c r="B636" s="71" t="s">
        <v>716</v>
      </c>
      <c r="C636" s="73">
        <v>440</v>
      </c>
      <c r="D636" s="72">
        <v>20</v>
      </c>
      <c r="E636" s="3"/>
      <c r="F636" s="103"/>
      <c r="G636" s="104" t="s">
        <v>654</v>
      </c>
      <c r="H636" s="104" t="s">
        <v>748</v>
      </c>
      <c r="I636" s="21">
        <f t="shared" si="600"/>
        <v>17940</v>
      </c>
      <c r="J636" s="3">
        <v>23150</v>
      </c>
      <c r="K636" s="15">
        <v>0.15</v>
      </c>
      <c r="L636" s="15"/>
      <c r="M636" s="58"/>
      <c r="N636" s="58">
        <v>2.5000000000000001E-2</v>
      </c>
      <c r="O636" s="92">
        <f t="shared" si="601"/>
        <v>25.808249721293201</v>
      </c>
      <c r="P636" s="92" t="e">
        <f t="shared" si="615"/>
        <v>#REF!</v>
      </c>
      <c r="Q636" s="92" t="e">
        <f t="shared" si="616"/>
        <v>#REF!</v>
      </c>
      <c r="R636" s="92">
        <f t="shared" si="602"/>
        <v>0</v>
      </c>
      <c r="S636" s="92" t="e">
        <f t="shared" si="603"/>
        <v>#REF!</v>
      </c>
      <c r="T636" s="3" t="e">
        <f>#REF!</f>
        <v>#REF!</v>
      </c>
      <c r="U636" s="3" t="e">
        <f>#REF!*D636</f>
        <v>#REF!</v>
      </c>
      <c r="V636" s="3">
        <f t="shared" si="586"/>
        <v>26.4</v>
      </c>
      <c r="W636" s="37" t="e">
        <f t="shared" si="604"/>
        <v>#REF!</v>
      </c>
      <c r="X636" s="60" t="e">
        <f>#REF!</f>
        <v>#REF!</v>
      </c>
      <c r="Y636" s="37" t="e">
        <f t="shared" si="613"/>
        <v>#REF!</v>
      </c>
      <c r="Z636" s="16" t="e">
        <f t="shared" si="605"/>
        <v>#REF!</v>
      </c>
      <c r="AA636" s="36" t="e">
        <f t="shared" si="606"/>
        <v>#REF!</v>
      </c>
      <c r="AB636" s="49"/>
      <c r="AC636" s="16" t="e">
        <f t="shared" si="607"/>
        <v>#REF!</v>
      </c>
      <c r="AD636" s="3" t="e">
        <f t="shared" si="614"/>
        <v>#REF!</v>
      </c>
      <c r="AE636" s="97" t="e">
        <f t="shared" si="614"/>
        <v>#REF!</v>
      </c>
      <c r="AF636" s="97" t="e">
        <f t="shared" si="609"/>
        <v>#REF!</v>
      </c>
      <c r="AG636" s="3" t="e">
        <f t="shared" si="610"/>
        <v>#REF!</v>
      </c>
      <c r="AH636" s="16" t="e">
        <f t="shared" si="611"/>
        <v>#REF!</v>
      </c>
      <c r="AI636" s="16">
        <f t="shared" si="612"/>
        <v>440</v>
      </c>
      <c r="AK636" s="3" t="s">
        <v>40</v>
      </c>
      <c r="AL636" s="19"/>
      <c r="AM636" s="180"/>
      <c r="AN636" s="180"/>
      <c r="AO636" s="182"/>
      <c r="AQ636" s="177"/>
      <c r="AR636" s="185"/>
      <c r="AT636" s="177"/>
      <c r="AU636" s="185"/>
    </row>
    <row r="637" spans="1:47" s="12" customFormat="1" ht="13.5" hidden="1" outlineLevel="2" x14ac:dyDescent="0.15">
      <c r="A637" s="29">
        <v>13052</v>
      </c>
      <c r="B637" s="76" t="s">
        <v>717</v>
      </c>
      <c r="C637" s="114">
        <v>300</v>
      </c>
      <c r="D637" s="77">
        <v>30</v>
      </c>
      <c r="E637" s="3"/>
      <c r="F637" s="103"/>
      <c r="G637" s="104" t="s">
        <v>654</v>
      </c>
      <c r="H637" s="104" t="s">
        <v>748</v>
      </c>
      <c r="I637" s="21">
        <f t="shared" si="600"/>
        <v>17940</v>
      </c>
      <c r="J637" s="3">
        <v>23150</v>
      </c>
      <c r="K637" s="15">
        <v>0.15</v>
      </c>
      <c r="L637" s="15"/>
      <c r="M637" s="58"/>
      <c r="N637" s="58">
        <v>2.5000000000000001E-2</v>
      </c>
      <c r="O637" s="92">
        <f t="shared" si="601"/>
        <v>38.712374581939798</v>
      </c>
      <c r="P637" s="92" t="e">
        <f t="shared" si="615"/>
        <v>#REF!</v>
      </c>
      <c r="Q637" s="92" t="e">
        <f t="shared" si="616"/>
        <v>#REF!</v>
      </c>
      <c r="R637" s="92">
        <f t="shared" si="602"/>
        <v>0</v>
      </c>
      <c r="S637" s="92" t="e">
        <f t="shared" si="603"/>
        <v>#REF!</v>
      </c>
      <c r="T637" s="3" t="e">
        <f>#REF!</f>
        <v>#REF!</v>
      </c>
      <c r="U637" s="3" t="e">
        <f>#REF!*D637</f>
        <v>#REF!</v>
      </c>
      <c r="V637" s="3">
        <f t="shared" si="586"/>
        <v>18</v>
      </c>
      <c r="W637" s="37" t="e">
        <f t="shared" si="604"/>
        <v>#REF!</v>
      </c>
      <c r="X637" s="60" t="e">
        <f>#REF!</f>
        <v>#REF!</v>
      </c>
      <c r="Y637" s="37" t="e">
        <f t="shared" si="613"/>
        <v>#REF!</v>
      </c>
      <c r="Z637" s="16" t="e">
        <f t="shared" si="605"/>
        <v>#REF!</v>
      </c>
      <c r="AA637" s="36" t="e">
        <f t="shared" si="606"/>
        <v>#REF!</v>
      </c>
      <c r="AB637" s="49"/>
      <c r="AC637" s="16" t="e">
        <f t="shared" si="607"/>
        <v>#REF!</v>
      </c>
      <c r="AD637" s="3" t="e">
        <f t="shared" si="614"/>
        <v>#REF!</v>
      </c>
      <c r="AE637" s="97" t="e">
        <f t="shared" si="614"/>
        <v>#REF!</v>
      </c>
      <c r="AF637" s="97" t="e">
        <f t="shared" si="609"/>
        <v>#REF!</v>
      </c>
      <c r="AG637" s="3" t="e">
        <f t="shared" si="610"/>
        <v>#REF!</v>
      </c>
      <c r="AH637" s="16" t="e">
        <f t="shared" si="611"/>
        <v>#REF!</v>
      </c>
      <c r="AI637" s="16">
        <f t="shared" si="612"/>
        <v>300</v>
      </c>
      <c r="AK637" s="3" t="s">
        <v>40</v>
      </c>
      <c r="AL637" s="19"/>
      <c r="AM637" s="180"/>
      <c r="AN637" s="180"/>
      <c r="AO637" s="182"/>
      <c r="AQ637" s="177"/>
      <c r="AR637" s="185"/>
      <c r="AT637" s="177"/>
      <c r="AU637" s="185"/>
    </row>
    <row r="638" spans="1:47" s="12" customFormat="1" ht="13.5" hidden="1" outlineLevel="2" x14ac:dyDescent="0.15">
      <c r="A638" s="29">
        <v>13053</v>
      </c>
      <c r="B638" s="76" t="s">
        <v>718</v>
      </c>
      <c r="C638" s="114">
        <v>420</v>
      </c>
      <c r="D638" s="77">
        <v>20</v>
      </c>
      <c r="E638" s="3"/>
      <c r="F638" s="103"/>
      <c r="G638" s="104" t="s">
        <v>654</v>
      </c>
      <c r="H638" s="104" t="s">
        <v>748</v>
      </c>
      <c r="I638" s="21">
        <f t="shared" si="600"/>
        <v>17940</v>
      </c>
      <c r="J638" s="3">
        <v>23150</v>
      </c>
      <c r="K638" s="15">
        <v>0.15</v>
      </c>
      <c r="L638" s="15"/>
      <c r="M638" s="58"/>
      <c r="N638" s="58">
        <v>2.5000000000000001E-2</v>
      </c>
      <c r="O638" s="92">
        <f t="shared" si="601"/>
        <v>25.808249721293201</v>
      </c>
      <c r="P638" s="92" t="e">
        <f t="shared" si="615"/>
        <v>#REF!</v>
      </c>
      <c r="Q638" s="92" t="e">
        <f t="shared" si="616"/>
        <v>#REF!</v>
      </c>
      <c r="R638" s="92">
        <f t="shared" si="602"/>
        <v>0</v>
      </c>
      <c r="S638" s="92" t="e">
        <f t="shared" si="603"/>
        <v>#REF!</v>
      </c>
      <c r="T638" s="3" t="e">
        <f>#REF!</f>
        <v>#REF!</v>
      </c>
      <c r="U638" s="3" t="e">
        <f>#REF!*D638</f>
        <v>#REF!</v>
      </c>
      <c r="V638" s="3">
        <f t="shared" si="586"/>
        <v>25.2</v>
      </c>
      <c r="W638" s="37" t="e">
        <f t="shared" si="604"/>
        <v>#REF!</v>
      </c>
      <c r="X638" s="60" t="e">
        <f>#REF!</f>
        <v>#REF!</v>
      </c>
      <c r="Y638" s="37" t="e">
        <f t="shared" si="613"/>
        <v>#REF!</v>
      </c>
      <c r="Z638" s="16" t="e">
        <f t="shared" si="605"/>
        <v>#REF!</v>
      </c>
      <c r="AA638" s="36" t="e">
        <f t="shared" si="606"/>
        <v>#REF!</v>
      </c>
      <c r="AB638" s="49"/>
      <c r="AC638" s="16" t="e">
        <f t="shared" si="607"/>
        <v>#REF!</v>
      </c>
      <c r="AD638" s="3" t="e">
        <f t="shared" si="614"/>
        <v>#REF!</v>
      </c>
      <c r="AE638" s="97" t="e">
        <f t="shared" si="614"/>
        <v>#REF!</v>
      </c>
      <c r="AF638" s="97" t="e">
        <f t="shared" si="609"/>
        <v>#REF!</v>
      </c>
      <c r="AG638" s="3" t="e">
        <f t="shared" si="610"/>
        <v>#REF!</v>
      </c>
      <c r="AH638" s="16" t="e">
        <f t="shared" si="611"/>
        <v>#REF!</v>
      </c>
      <c r="AI638" s="16">
        <f t="shared" si="612"/>
        <v>420</v>
      </c>
      <c r="AK638" s="3" t="s">
        <v>40</v>
      </c>
      <c r="AL638" s="19"/>
      <c r="AM638" s="180"/>
      <c r="AN638" s="180"/>
      <c r="AO638" s="182"/>
      <c r="AQ638" s="177"/>
      <c r="AR638" s="185"/>
      <c r="AT638" s="177"/>
      <c r="AU638" s="185"/>
    </row>
    <row r="639" spans="1:47" s="12" customFormat="1" ht="13.5" hidden="1" outlineLevel="2" x14ac:dyDescent="0.15">
      <c r="A639" s="29">
        <v>13054</v>
      </c>
      <c r="B639" s="71" t="s">
        <v>719</v>
      </c>
      <c r="C639" s="73">
        <v>420</v>
      </c>
      <c r="D639" s="72">
        <v>20</v>
      </c>
      <c r="E639" s="3"/>
      <c r="F639" s="103"/>
      <c r="G639" s="104" t="s">
        <v>654</v>
      </c>
      <c r="H639" s="104" t="s">
        <v>748</v>
      </c>
      <c r="I639" s="21">
        <f t="shared" si="600"/>
        <v>17940</v>
      </c>
      <c r="J639" s="3">
        <v>23150</v>
      </c>
      <c r="K639" s="15">
        <v>0.15</v>
      </c>
      <c r="L639" s="15"/>
      <c r="M639" s="58"/>
      <c r="N639" s="58">
        <v>2.5000000000000001E-2</v>
      </c>
      <c r="O639" s="92">
        <f t="shared" si="601"/>
        <v>25.808249721293201</v>
      </c>
      <c r="P639" s="92" t="e">
        <f t="shared" si="615"/>
        <v>#REF!</v>
      </c>
      <c r="Q639" s="92" t="e">
        <f t="shared" si="616"/>
        <v>#REF!</v>
      </c>
      <c r="R639" s="92">
        <f t="shared" si="602"/>
        <v>0</v>
      </c>
      <c r="S639" s="92" t="e">
        <f t="shared" si="603"/>
        <v>#REF!</v>
      </c>
      <c r="T639" s="3" t="e">
        <f>#REF!</f>
        <v>#REF!</v>
      </c>
      <c r="U639" s="3" t="e">
        <f>#REF!*D639</f>
        <v>#REF!</v>
      </c>
      <c r="V639" s="3">
        <f t="shared" si="586"/>
        <v>25.2</v>
      </c>
      <c r="W639" s="37" t="e">
        <f t="shared" si="604"/>
        <v>#REF!</v>
      </c>
      <c r="X639" s="60" t="e">
        <f>#REF!</f>
        <v>#REF!</v>
      </c>
      <c r="Y639" s="37" t="e">
        <f t="shared" si="613"/>
        <v>#REF!</v>
      </c>
      <c r="Z639" s="16" t="e">
        <f t="shared" si="605"/>
        <v>#REF!</v>
      </c>
      <c r="AA639" s="36" t="e">
        <f t="shared" si="606"/>
        <v>#REF!</v>
      </c>
      <c r="AB639" s="49"/>
      <c r="AC639" s="16" t="e">
        <f t="shared" si="607"/>
        <v>#REF!</v>
      </c>
      <c r="AD639" s="3" t="e">
        <f t="shared" si="614"/>
        <v>#REF!</v>
      </c>
      <c r="AE639" s="97" t="e">
        <f t="shared" si="614"/>
        <v>#REF!</v>
      </c>
      <c r="AF639" s="97" t="e">
        <f t="shared" si="609"/>
        <v>#REF!</v>
      </c>
      <c r="AG639" s="3" t="e">
        <f t="shared" si="610"/>
        <v>#REF!</v>
      </c>
      <c r="AH639" s="16" t="e">
        <f t="shared" si="611"/>
        <v>#REF!</v>
      </c>
      <c r="AI639" s="16">
        <f t="shared" si="612"/>
        <v>420</v>
      </c>
      <c r="AK639" s="3" t="s">
        <v>40</v>
      </c>
      <c r="AL639" s="19"/>
      <c r="AM639" s="180"/>
      <c r="AN639" s="180"/>
      <c r="AO639" s="182"/>
      <c r="AQ639" s="177"/>
      <c r="AR639" s="185"/>
      <c r="AT639" s="177"/>
      <c r="AU639" s="185"/>
    </row>
    <row r="640" spans="1:47" s="12" customFormat="1" ht="13.5" hidden="1" outlineLevel="2" x14ac:dyDescent="0.15">
      <c r="A640" s="29">
        <v>13055</v>
      </c>
      <c r="B640" s="71" t="s">
        <v>720</v>
      </c>
      <c r="C640" s="73">
        <v>580</v>
      </c>
      <c r="D640" s="72">
        <v>40</v>
      </c>
      <c r="E640" s="3"/>
      <c r="F640" s="103"/>
      <c r="G640" s="104" t="s">
        <v>654</v>
      </c>
      <c r="H640" s="104" t="s">
        <v>748</v>
      </c>
      <c r="I640" s="21">
        <f t="shared" si="600"/>
        <v>17940</v>
      </c>
      <c r="J640" s="3">
        <v>23150</v>
      </c>
      <c r="K640" s="15">
        <v>0.15</v>
      </c>
      <c r="L640" s="15"/>
      <c r="M640" s="58"/>
      <c r="N640" s="58">
        <v>2.5000000000000001E-2</v>
      </c>
      <c r="O640" s="92">
        <f t="shared" si="601"/>
        <v>51.616499442586402</v>
      </c>
      <c r="P640" s="92" t="e">
        <f t="shared" si="615"/>
        <v>#REF!</v>
      </c>
      <c r="Q640" s="92" t="e">
        <f t="shared" si="616"/>
        <v>#REF!</v>
      </c>
      <c r="R640" s="92">
        <f t="shared" si="602"/>
        <v>0</v>
      </c>
      <c r="S640" s="92" t="e">
        <f t="shared" si="603"/>
        <v>#REF!</v>
      </c>
      <c r="T640" s="3" t="e">
        <f>#REF!</f>
        <v>#REF!</v>
      </c>
      <c r="U640" s="3" t="e">
        <f>#REF!*D640</f>
        <v>#REF!</v>
      </c>
      <c r="V640" s="3">
        <f t="shared" si="586"/>
        <v>34.799999999999997</v>
      </c>
      <c r="W640" s="37" t="e">
        <f t="shared" si="604"/>
        <v>#REF!</v>
      </c>
      <c r="X640" s="60" t="e">
        <f>#REF!</f>
        <v>#REF!</v>
      </c>
      <c r="Y640" s="37" t="e">
        <f t="shared" si="613"/>
        <v>#REF!</v>
      </c>
      <c r="Z640" s="16" t="e">
        <f t="shared" si="605"/>
        <v>#REF!</v>
      </c>
      <c r="AA640" s="36" t="e">
        <f t="shared" si="606"/>
        <v>#REF!</v>
      </c>
      <c r="AB640" s="49"/>
      <c r="AC640" s="16" t="e">
        <f t="shared" si="607"/>
        <v>#REF!</v>
      </c>
      <c r="AD640" s="3" t="e">
        <f t="shared" si="614"/>
        <v>#REF!</v>
      </c>
      <c r="AE640" s="97" t="e">
        <f t="shared" si="614"/>
        <v>#REF!</v>
      </c>
      <c r="AF640" s="97" t="e">
        <f t="shared" si="609"/>
        <v>#REF!</v>
      </c>
      <c r="AG640" s="3" t="e">
        <f t="shared" si="610"/>
        <v>#REF!</v>
      </c>
      <c r="AH640" s="16" t="e">
        <f t="shared" si="611"/>
        <v>#REF!</v>
      </c>
      <c r="AI640" s="16">
        <f t="shared" si="612"/>
        <v>580</v>
      </c>
      <c r="AK640" s="3" t="s">
        <v>40</v>
      </c>
      <c r="AL640" s="19"/>
      <c r="AM640" s="180"/>
      <c r="AN640" s="180"/>
      <c r="AO640" s="182"/>
      <c r="AQ640" s="177"/>
      <c r="AR640" s="185"/>
      <c r="AT640" s="177"/>
      <c r="AU640" s="185"/>
    </row>
    <row r="641" spans="1:47" s="12" customFormat="1" ht="13.5" hidden="1" outlineLevel="2" x14ac:dyDescent="0.15">
      <c r="A641" s="29">
        <v>13056</v>
      </c>
      <c r="B641" s="71" t="s">
        <v>721</v>
      </c>
      <c r="C641" s="73">
        <v>250</v>
      </c>
      <c r="D641" s="72">
        <v>40</v>
      </c>
      <c r="E641" s="3"/>
      <c r="F641" s="103"/>
      <c r="G641" s="104" t="s">
        <v>654</v>
      </c>
      <c r="H641" s="104" t="s">
        <v>748</v>
      </c>
      <c r="I641" s="21">
        <f t="shared" si="600"/>
        <v>17940</v>
      </c>
      <c r="J641" s="3">
        <v>23150</v>
      </c>
      <c r="K641" s="15">
        <v>0.15</v>
      </c>
      <c r="L641" s="15"/>
      <c r="M641" s="58"/>
      <c r="N641" s="58">
        <v>2.5000000000000001E-2</v>
      </c>
      <c r="O641" s="92">
        <f t="shared" si="601"/>
        <v>51.616499442586402</v>
      </c>
      <c r="P641" s="92" t="e">
        <f t="shared" si="615"/>
        <v>#REF!</v>
      </c>
      <c r="Q641" s="92" t="e">
        <f t="shared" si="616"/>
        <v>#REF!</v>
      </c>
      <c r="R641" s="92">
        <f t="shared" si="602"/>
        <v>0</v>
      </c>
      <c r="S641" s="92" t="e">
        <f t="shared" si="603"/>
        <v>#REF!</v>
      </c>
      <c r="T641" s="3" t="e">
        <f>#REF!</f>
        <v>#REF!</v>
      </c>
      <c r="U641" s="3" t="e">
        <f>#REF!*D641</f>
        <v>#REF!</v>
      </c>
      <c r="V641" s="3">
        <f t="shared" si="586"/>
        <v>15</v>
      </c>
      <c r="W641" s="37" t="e">
        <f t="shared" si="604"/>
        <v>#REF!</v>
      </c>
      <c r="X641" s="60" t="e">
        <f>#REF!</f>
        <v>#REF!</v>
      </c>
      <c r="Y641" s="37" t="e">
        <f t="shared" si="613"/>
        <v>#REF!</v>
      </c>
      <c r="Z641" s="16" t="e">
        <f t="shared" si="605"/>
        <v>#REF!</v>
      </c>
      <c r="AA641" s="36" t="e">
        <f t="shared" si="606"/>
        <v>#REF!</v>
      </c>
      <c r="AB641" s="49"/>
      <c r="AC641" s="16" t="e">
        <f t="shared" si="607"/>
        <v>#REF!</v>
      </c>
      <c r="AD641" s="3" t="e">
        <f t="shared" si="614"/>
        <v>#REF!</v>
      </c>
      <c r="AE641" s="97" t="e">
        <f t="shared" si="614"/>
        <v>#REF!</v>
      </c>
      <c r="AF641" s="97" t="e">
        <f t="shared" si="609"/>
        <v>#REF!</v>
      </c>
      <c r="AG641" s="3" t="e">
        <f t="shared" si="610"/>
        <v>#REF!</v>
      </c>
      <c r="AH641" s="16" t="e">
        <f t="shared" si="611"/>
        <v>#REF!</v>
      </c>
      <c r="AI641" s="16">
        <f t="shared" si="612"/>
        <v>250</v>
      </c>
      <c r="AK641" s="3" t="s">
        <v>40</v>
      </c>
      <c r="AL641" s="19"/>
      <c r="AM641" s="180"/>
      <c r="AN641" s="180"/>
      <c r="AO641" s="182"/>
      <c r="AQ641" s="177"/>
      <c r="AR641" s="185"/>
      <c r="AT641" s="177"/>
      <c r="AU641" s="185"/>
    </row>
    <row r="642" spans="1:47" s="12" customFormat="1" ht="13.5" hidden="1" outlineLevel="2" x14ac:dyDescent="0.15">
      <c r="A642" s="29">
        <v>13057</v>
      </c>
      <c r="B642" s="71" t="s">
        <v>722</v>
      </c>
      <c r="C642" s="73">
        <v>400</v>
      </c>
      <c r="D642" s="72">
        <v>30</v>
      </c>
      <c r="E642" s="3"/>
      <c r="F642" s="103"/>
      <c r="G642" s="104" t="s">
        <v>654</v>
      </c>
      <c r="H642" s="104" t="s">
        <v>748</v>
      </c>
      <c r="I642" s="21">
        <f t="shared" si="600"/>
        <v>17940</v>
      </c>
      <c r="J642" s="3">
        <v>23150</v>
      </c>
      <c r="K642" s="15">
        <v>0.15</v>
      </c>
      <c r="L642" s="15"/>
      <c r="M642" s="58"/>
      <c r="N642" s="58">
        <v>2.5000000000000001E-2</v>
      </c>
      <c r="O642" s="92">
        <f t="shared" si="601"/>
        <v>38.712374581939798</v>
      </c>
      <c r="P642" s="92" t="e">
        <f t="shared" si="615"/>
        <v>#REF!</v>
      </c>
      <c r="Q642" s="92" t="e">
        <f t="shared" si="616"/>
        <v>#REF!</v>
      </c>
      <c r="R642" s="92">
        <f t="shared" si="602"/>
        <v>0</v>
      </c>
      <c r="S642" s="92" t="e">
        <f t="shared" si="603"/>
        <v>#REF!</v>
      </c>
      <c r="T642" s="3" t="e">
        <f>#REF!</f>
        <v>#REF!</v>
      </c>
      <c r="U642" s="3" t="e">
        <f>#REF!*D642</f>
        <v>#REF!</v>
      </c>
      <c r="V642" s="3">
        <f t="shared" si="586"/>
        <v>24</v>
      </c>
      <c r="W642" s="37" t="e">
        <f t="shared" si="604"/>
        <v>#REF!</v>
      </c>
      <c r="X642" s="60" t="e">
        <f>#REF!</f>
        <v>#REF!</v>
      </c>
      <c r="Y642" s="37" t="e">
        <f t="shared" si="613"/>
        <v>#REF!</v>
      </c>
      <c r="Z642" s="16" t="e">
        <f t="shared" si="605"/>
        <v>#REF!</v>
      </c>
      <c r="AA642" s="36" t="e">
        <f t="shared" si="606"/>
        <v>#REF!</v>
      </c>
      <c r="AB642" s="49"/>
      <c r="AC642" s="16" t="e">
        <f t="shared" si="607"/>
        <v>#REF!</v>
      </c>
      <c r="AD642" s="3" t="e">
        <f t="shared" si="614"/>
        <v>#REF!</v>
      </c>
      <c r="AE642" s="97" t="e">
        <f t="shared" si="614"/>
        <v>#REF!</v>
      </c>
      <c r="AF642" s="97" t="e">
        <f t="shared" si="609"/>
        <v>#REF!</v>
      </c>
      <c r="AG642" s="3" t="e">
        <f t="shared" si="610"/>
        <v>#REF!</v>
      </c>
      <c r="AH642" s="16" t="e">
        <f t="shared" si="611"/>
        <v>#REF!</v>
      </c>
      <c r="AI642" s="16">
        <f t="shared" si="612"/>
        <v>400</v>
      </c>
      <c r="AK642" s="3" t="s">
        <v>40</v>
      </c>
      <c r="AL642" s="19"/>
      <c r="AM642" s="180"/>
      <c r="AN642" s="180"/>
      <c r="AO642" s="182"/>
      <c r="AQ642" s="177"/>
      <c r="AR642" s="185"/>
      <c r="AT642" s="177"/>
      <c r="AU642" s="185"/>
    </row>
    <row r="643" spans="1:47" s="12" customFormat="1" ht="13.5" hidden="1" outlineLevel="2" x14ac:dyDescent="0.15">
      <c r="A643" s="29">
        <v>13058</v>
      </c>
      <c r="B643" s="71" t="s">
        <v>723</v>
      </c>
      <c r="C643" s="73">
        <v>330</v>
      </c>
      <c r="D643" s="72">
        <v>20</v>
      </c>
      <c r="E643" s="3"/>
      <c r="F643" s="103"/>
      <c r="G643" s="104" t="s">
        <v>654</v>
      </c>
      <c r="H643" s="104" t="s">
        <v>748</v>
      </c>
      <c r="I643" s="21">
        <f t="shared" si="600"/>
        <v>17940</v>
      </c>
      <c r="J643" s="3">
        <v>23150</v>
      </c>
      <c r="K643" s="15">
        <v>0.15</v>
      </c>
      <c r="L643" s="15"/>
      <c r="M643" s="58"/>
      <c r="N643" s="58">
        <v>2.5000000000000001E-2</v>
      </c>
      <c r="O643" s="92">
        <f t="shared" si="601"/>
        <v>25.808249721293201</v>
      </c>
      <c r="P643" s="92" t="e">
        <f t="shared" si="615"/>
        <v>#REF!</v>
      </c>
      <c r="Q643" s="92" t="e">
        <f t="shared" si="616"/>
        <v>#REF!</v>
      </c>
      <c r="R643" s="92">
        <f t="shared" si="602"/>
        <v>0</v>
      </c>
      <c r="S643" s="92" t="e">
        <f t="shared" si="603"/>
        <v>#REF!</v>
      </c>
      <c r="T643" s="3" t="e">
        <f>#REF!</f>
        <v>#REF!</v>
      </c>
      <c r="U643" s="3" t="e">
        <f>#REF!*D643</f>
        <v>#REF!</v>
      </c>
      <c r="V643" s="3">
        <f t="shared" ref="V643:V669" si="617">C643*0.06</f>
        <v>19.8</v>
      </c>
      <c r="W643" s="37" t="e">
        <f t="shared" si="604"/>
        <v>#REF!</v>
      </c>
      <c r="X643" s="60" t="e">
        <f>#REF!</f>
        <v>#REF!</v>
      </c>
      <c r="Y643" s="37" t="e">
        <f t="shared" si="613"/>
        <v>#REF!</v>
      </c>
      <c r="Z643" s="16" t="e">
        <f t="shared" si="605"/>
        <v>#REF!</v>
      </c>
      <c r="AA643" s="36" t="e">
        <f t="shared" si="606"/>
        <v>#REF!</v>
      </c>
      <c r="AB643" s="49"/>
      <c r="AC643" s="16" t="e">
        <f t="shared" si="607"/>
        <v>#REF!</v>
      </c>
      <c r="AD643" s="3" t="e">
        <f t="shared" si="614"/>
        <v>#REF!</v>
      </c>
      <c r="AE643" s="97" t="e">
        <f t="shared" si="614"/>
        <v>#REF!</v>
      </c>
      <c r="AF643" s="97" t="e">
        <f t="shared" si="609"/>
        <v>#REF!</v>
      </c>
      <c r="AG643" s="3" t="e">
        <f t="shared" si="610"/>
        <v>#REF!</v>
      </c>
      <c r="AH643" s="16" t="e">
        <f t="shared" si="611"/>
        <v>#REF!</v>
      </c>
      <c r="AI643" s="16">
        <f t="shared" si="612"/>
        <v>330</v>
      </c>
      <c r="AK643" s="3" t="s">
        <v>40</v>
      </c>
      <c r="AL643" s="19"/>
      <c r="AM643" s="180"/>
      <c r="AN643" s="180"/>
      <c r="AO643" s="182"/>
      <c r="AQ643" s="177"/>
      <c r="AR643" s="185"/>
      <c r="AT643" s="177"/>
      <c r="AU643" s="185"/>
    </row>
    <row r="644" spans="1:47" s="12" customFormat="1" ht="13.5" hidden="1" outlineLevel="2" x14ac:dyDescent="0.15">
      <c r="A644" s="29">
        <v>13059</v>
      </c>
      <c r="B644" s="71" t="s">
        <v>724</v>
      </c>
      <c r="C644" s="73">
        <v>440</v>
      </c>
      <c r="D644" s="72">
        <v>20</v>
      </c>
      <c r="E644" s="3"/>
      <c r="F644" s="103"/>
      <c r="G644" s="104" t="s">
        <v>654</v>
      </c>
      <c r="H644" s="104" t="s">
        <v>748</v>
      </c>
      <c r="I644" s="21">
        <f t="shared" si="600"/>
        <v>17940</v>
      </c>
      <c r="J644" s="3">
        <v>23150</v>
      </c>
      <c r="K644" s="15">
        <v>0.15</v>
      </c>
      <c r="L644" s="15"/>
      <c r="M644" s="58"/>
      <c r="N644" s="58">
        <v>2.5000000000000001E-2</v>
      </c>
      <c r="O644" s="92">
        <f t="shared" si="601"/>
        <v>25.808249721293201</v>
      </c>
      <c r="P644" s="92" t="e">
        <f t="shared" si="615"/>
        <v>#REF!</v>
      </c>
      <c r="Q644" s="92" t="e">
        <f t="shared" si="616"/>
        <v>#REF!</v>
      </c>
      <c r="R644" s="92">
        <f t="shared" si="602"/>
        <v>0</v>
      </c>
      <c r="S644" s="92" t="e">
        <f t="shared" si="603"/>
        <v>#REF!</v>
      </c>
      <c r="T644" s="3" t="e">
        <f>#REF!</f>
        <v>#REF!</v>
      </c>
      <c r="U644" s="3" t="e">
        <f>#REF!*D644</f>
        <v>#REF!</v>
      </c>
      <c r="V644" s="3">
        <f t="shared" si="617"/>
        <v>26.4</v>
      </c>
      <c r="W644" s="37" t="e">
        <f t="shared" si="604"/>
        <v>#REF!</v>
      </c>
      <c r="X644" s="60" t="e">
        <f>#REF!</f>
        <v>#REF!</v>
      </c>
      <c r="Y644" s="37" t="e">
        <f t="shared" si="613"/>
        <v>#REF!</v>
      </c>
      <c r="Z644" s="16" t="e">
        <f t="shared" si="605"/>
        <v>#REF!</v>
      </c>
      <c r="AA644" s="36" t="e">
        <f t="shared" si="606"/>
        <v>#REF!</v>
      </c>
      <c r="AB644" s="49"/>
      <c r="AC644" s="16" t="e">
        <f t="shared" si="607"/>
        <v>#REF!</v>
      </c>
      <c r="AD644" s="3" t="e">
        <f t="shared" si="614"/>
        <v>#REF!</v>
      </c>
      <c r="AE644" s="97" t="e">
        <f t="shared" si="614"/>
        <v>#REF!</v>
      </c>
      <c r="AF644" s="97" t="e">
        <f t="shared" si="609"/>
        <v>#REF!</v>
      </c>
      <c r="AG644" s="3" t="e">
        <f t="shared" si="610"/>
        <v>#REF!</v>
      </c>
      <c r="AH644" s="16" t="e">
        <f t="shared" si="611"/>
        <v>#REF!</v>
      </c>
      <c r="AI644" s="16">
        <f t="shared" si="612"/>
        <v>440</v>
      </c>
      <c r="AK644" s="3" t="s">
        <v>40</v>
      </c>
      <c r="AL644" s="19"/>
      <c r="AM644" s="180"/>
      <c r="AN644" s="180"/>
      <c r="AO644" s="182"/>
      <c r="AQ644" s="177"/>
      <c r="AR644" s="185"/>
      <c r="AT644" s="177"/>
      <c r="AU644" s="185"/>
    </row>
    <row r="645" spans="1:47" s="12" customFormat="1" ht="13.5" hidden="1" outlineLevel="2" x14ac:dyDescent="0.15">
      <c r="A645" s="29">
        <v>13060</v>
      </c>
      <c r="B645" s="71" t="s">
        <v>725</v>
      </c>
      <c r="C645" s="73">
        <v>300</v>
      </c>
      <c r="D645" s="72">
        <v>40</v>
      </c>
      <c r="E645" s="3"/>
      <c r="F645" s="103"/>
      <c r="G645" s="104" t="s">
        <v>654</v>
      </c>
      <c r="H645" s="104" t="s">
        <v>748</v>
      </c>
      <c r="I645" s="21">
        <f t="shared" si="600"/>
        <v>17940</v>
      </c>
      <c r="J645" s="3">
        <v>23150</v>
      </c>
      <c r="K645" s="15">
        <v>0.15</v>
      </c>
      <c r="L645" s="15"/>
      <c r="M645" s="58"/>
      <c r="N645" s="58">
        <v>2.5000000000000001E-2</v>
      </c>
      <c r="O645" s="92">
        <f t="shared" si="601"/>
        <v>51.616499442586402</v>
      </c>
      <c r="P645" s="92" t="e">
        <f t="shared" si="615"/>
        <v>#REF!</v>
      </c>
      <c r="Q645" s="92" t="e">
        <f t="shared" si="616"/>
        <v>#REF!</v>
      </c>
      <c r="R645" s="92">
        <f t="shared" si="602"/>
        <v>0</v>
      </c>
      <c r="S645" s="92" t="e">
        <f t="shared" si="603"/>
        <v>#REF!</v>
      </c>
      <c r="T645" s="3" t="e">
        <f>#REF!</f>
        <v>#REF!</v>
      </c>
      <c r="U645" s="3" t="e">
        <f>#REF!*D645</f>
        <v>#REF!</v>
      </c>
      <c r="V645" s="3">
        <f t="shared" si="617"/>
        <v>18</v>
      </c>
      <c r="W645" s="37" t="e">
        <f t="shared" si="604"/>
        <v>#REF!</v>
      </c>
      <c r="X645" s="60" t="e">
        <f>#REF!</f>
        <v>#REF!</v>
      </c>
      <c r="Y645" s="37" t="e">
        <f t="shared" si="613"/>
        <v>#REF!</v>
      </c>
      <c r="Z645" s="16" t="e">
        <f t="shared" si="605"/>
        <v>#REF!</v>
      </c>
      <c r="AA645" s="36" t="e">
        <f t="shared" si="606"/>
        <v>#REF!</v>
      </c>
      <c r="AB645" s="49"/>
      <c r="AC645" s="16" t="e">
        <f t="shared" si="607"/>
        <v>#REF!</v>
      </c>
      <c r="AD645" s="3" t="e">
        <f t="shared" si="614"/>
        <v>#REF!</v>
      </c>
      <c r="AE645" s="97" t="e">
        <f t="shared" si="614"/>
        <v>#REF!</v>
      </c>
      <c r="AF645" s="97" t="e">
        <f t="shared" si="609"/>
        <v>#REF!</v>
      </c>
      <c r="AG645" s="3" t="e">
        <f t="shared" si="610"/>
        <v>#REF!</v>
      </c>
      <c r="AH645" s="16" t="e">
        <f t="shared" si="611"/>
        <v>#REF!</v>
      </c>
      <c r="AI645" s="16">
        <f t="shared" si="612"/>
        <v>300</v>
      </c>
      <c r="AK645" s="3" t="s">
        <v>40</v>
      </c>
      <c r="AL645" s="19"/>
      <c r="AM645" s="180"/>
      <c r="AN645" s="180"/>
      <c r="AO645" s="182"/>
      <c r="AQ645" s="177"/>
      <c r="AR645" s="185"/>
      <c r="AT645" s="177"/>
      <c r="AU645" s="185"/>
    </row>
    <row r="646" spans="1:47" s="12" customFormat="1" ht="13.5" hidden="1" outlineLevel="2" x14ac:dyDescent="0.15">
      <c r="A646" s="29">
        <v>13061</v>
      </c>
      <c r="B646" s="71" t="s">
        <v>494</v>
      </c>
      <c r="C646" s="73">
        <v>1000</v>
      </c>
      <c r="D646" s="72">
        <v>70</v>
      </c>
      <c r="E646" s="3"/>
      <c r="F646" s="103"/>
      <c r="G646" s="104" t="s">
        <v>654</v>
      </c>
      <c r="H646" s="104" t="s">
        <v>748</v>
      </c>
      <c r="I646" s="21">
        <f t="shared" si="600"/>
        <v>17940</v>
      </c>
      <c r="J646" s="3">
        <v>23150</v>
      </c>
      <c r="K646" s="15">
        <v>0.15</v>
      </c>
      <c r="L646" s="15"/>
      <c r="M646" s="58"/>
      <c r="N646" s="58">
        <v>2.5000000000000001E-2</v>
      </c>
      <c r="O646" s="92">
        <f t="shared" si="601"/>
        <v>90.328874024526201</v>
      </c>
      <c r="P646" s="92" t="e">
        <f t="shared" si="615"/>
        <v>#REF!</v>
      </c>
      <c r="Q646" s="92" t="e">
        <f t="shared" si="616"/>
        <v>#REF!</v>
      </c>
      <c r="R646" s="92">
        <f t="shared" si="602"/>
        <v>0</v>
      </c>
      <c r="S646" s="92" t="e">
        <f t="shared" si="603"/>
        <v>#REF!</v>
      </c>
      <c r="T646" s="3" t="e">
        <f>#REF!</f>
        <v>#REF!</v>
      </c>
      <c r="U646" s="3" t="e">
        <f>#REF!*D646</f>
        <v>#REF!</v>
      </c>
      <c r="V646" s="3">
        <f t="shared" si="617"/>
        <v>60</v>
      </c>
      <c r="W646" s="37" t="e">
        <f t="shared" si="604"/>
        <v>#REF!</v>
      </c>
      <c r="X646" s="60" t="e">
        <f>#REF!</f>
        <v>#REF!</v>
      </c>
      <c r="Y646" s="37" t="e">
        <f t="shared" si="613"/>
        <v>#REF!</v>
      </c>
      <c r="Z646" s="16" t="e">
        <f t="shared" si="605"/>
        <v>#REF!</v>
      </c>
      <c r="AA646" s="36" t="e">
        <f t="shared" si="606"/>
        <v>#REF!</v>
      </c>
      <c r="AB646" s="49"/>
      <c r="AC646" s="16" t="e">
        <f t="shared" si="607"/>
        <v>#REF!</v>
      </c>
      <c r="AD646" s="3" t="e">
        <f t="shared" si="614"/>
        <v>#REF!</v>
      </c>
      <c r="AE646" s="97" t="e">
        <f t="shared" si="614"/>
        <v>#REF!</v>
      </c>
      <c r="AF646" s="97" t="e">
        <f t="shared" si="609"/>
        <v>#REF!</v>
      </c>
      <c r="AG646" s="3" t="e">
        <f t="shared" si="610"/>
        <v>#REF!</v>
      </c>
      <c r="AH646" s="16" t="e">
        <f t="shared" si="611"/>
        <v>#REF!</v>
      </c>
      <c r="AI646" s="16">
        <f t="shared" si="612"/>
        <v>1000</v>
      </c>
      <c r="AK646" s="3" t="s">
        <v>40</v>
      </c>
      <c r="AL646" s="19"/>
      <c r="AM646" s="180"/>
      <c r="AN646" s="180"/>
      <c r="AO646" s="182"/>
      <c r="AQ646" s="177"/>
      <c r="AR646" s="185"/>
      <c r="AT646" s="177"/>
      <c r="AU646" s="185"/>
    </row>
    <row r="647" spans="1:47" s="12" customFormat="1" ht="13.5" hidden="1" outlineLevel="2" x14ac:dyDescent="0.15">
      <c r="A647" s="29">
        <v>13062</v>
      </c>
      <c r="B647" s="71" t="s">
        <v>726</v>
      </c>
      <c r="C647" s="73">
        <v>600</v>
      </c>
      <c r="D647" s="72">
        <v>30</v>
      </c>
      <c r="E647" s="3"/>
      <c r="F647" s="103"/>
      <c r="G647" s="104" t="s">
        <v>654</v>
      </c>
      <c r="H647" s="104" t="s">
        <v>748</v>
      </c>
      <c r="I647" s="21">
        <f t="shared" si="600"/>
        <v>17940</v>
      </c>
      <c r="J647" s="3">
        <v>23150</v>
      </c>
      <c r="K647" s="15">
        <v>0.15</v>
      </c>
      <c r="L647" s="15"/>
      <c r="M647" s="58"/>
      <c r="N647" s="58">
        <v>2.5000000000000001E-2</v>
      </c>
      <c r="O647" s="92">
        <f t="shared" si="601"/>
        <v>38.712374581939798</v>
      </c>
      <c r="P647" s="92" t="e">
        <f t="shared" si="615"/>
        <v>#REF!</v>
      </c>
      <c r="Q647" s="92" t="e">
        <f t="shared" si="616"/>
        <v>#REF!</v>
      </c>
      <c r="R647" s="92">
        <f t="shared" si="602"/>
        <v>0</v>
      </c>
      <c r="S647" s="92" t="e">
        <f t="shared" si="603"/>
        <v>#REF!</v>
      </c>
      <c r="T647" s="3" t="e">
        <f>#REF!</f>
        <v>#REF!</v>
      </c>
      <c r="U647" s="3" t="e">
        <f>#REF!*D647</f>
        <v>#REF!</v>
      </c>
      <c r="V647" s="3">
        <f t="shared" si="617"/>
        <v>36</v>
      </c>
      <c r="W647" s="37" t="e">
        <f t="shared" si="604"/>
        <v>#REF!</v>
      </c>
      <c r="X647" s="60" t="e">
        <f>#REF!</f>
        <v>#REF!</v>
      </c>
      <c r="Y647" s="37" t="e">
        <f t="shared" si="613"/>
        <v>#REF!</v>
      </c>
      <c r="Z647" s="16" t="e">
        <f t="shared" si="605"/>
        <v>#REF!</v>
      </c>
      <c r="AA647" s="36" t="e">
        <f t="shared" si="606"/>
        <v>#REF!</v>
      </c>
      <c r="AB647" s="49"/>
      <c r="AC647" s="16" t="e">
        <f t="shared" si="607"/>
        <v>#REF!</v>
      </c>
      <c r="AD647" s="3" t="e">
        <f t="shared" si="614"/>
        <v>#REF!</v>
      </c>
      <c r="AE647" s="97" t="e">
        <f t="shared" si="614"/>
        <v>#REF!</v>
      </c>
      <c r="AF647" s="97" t="e">
        <f t="shared" si="609"/>
        <v>#REF!</v>
      </c>
      <c r="AG647" s="3" t="e">
        <f t="shared" si="610"/>
        <v>#REF!</v>
      </c>
      <c r="AH647" s="16" t="e">
        <f t="shared" si="611"/>
        <v>#REF!</v>
      </c>
      <c r="AI647" s="16">
        <f t="shared" si="612"/>
        <v>600</v>
      </c>
      <c r="AK647" s="3" t="s">
        <v>40</v>
      </c>
      <c r="AL647" s="19"/>
      <c r="AM647" s="180"/>
      <c r="AN647" s="180"/>
      <c r="AO647" s="182"/>
      <c r="AQ647" s="177"/>
      <c r="AR647" s="185"/>
      <c r="AT647" s="177"/>
      <c r="AU647" s="185"/>
    </row>
    <row r="648" spans="1:47" s="12" customFormat="1" ht="13.5" hidden="1" outlineLevel="2" x14ac:dyDescent="0.15">
      <c r="A648" s="29">
        <v>13063</v>
      </c>
      <c r="B648" s="71" t="s">
        <v>727</v>
      </c>
      <c r="C648" s="73">
        <v>250</v>
      </c>
      <c r="D648" s="72">
        <v>40</v>
      </c>
      <c r="E648" s="3"/>
      <c r="F648" s="103"/>
      <c r="G648" s="104" t="s">
        <v>654</v>
      </c>
      <c r="H648" s="104" t="s">
        <v>748</v>
      </c>
      <c r="I648" s="21">
        <f t="shared" si="600"/>
        <v>17940</v>
      </c>
      <c r="J648" s="3">
        <v>23150</v>
      </c>
      <c r="K648" s="15">
        <v>0.15</v>
      </c>
      <c r="L648" s="15"/>
      <c r="M648" s="58"/>
      <c r="N648" s="58">
        <v>2.5000000000000001E-2</v>
      </c>
      <c r="O648" s="92">
        <f t="shared" si="601"/>
        <v>51.616499442586402</v>
      </c>
      <c r="P648" s="92" t="e">
        <f t="shared" si="615"/>
        <v>#REF!</v>
      </c>
      <c r="Q648" s="92" t="e">
        <f t="shared" si="616"/>
        <v>#REF!</v>
      </c>
      <c r="R648" s="92">
        <f t="shared" si="602"/>
        <v>0</v>
      </c>
      <c r="S648" s="92" t="e">
        <f t="shared" si="603"/>
        <v>#REF!</v>
      </c>
      <c r="T648" s="3" t="e">
        <f>#REF!</f>
        <v>#REF!</v>
      </c>
      <c r="U648" s="3" t="e">
        <f>#REF!*D648</f>
        <v>#REF!</v>
      </c>
      <c r="V648" s="3">
        <f t="shared" si="617"/>
        <v>15</v>
      </c>
      <c r="W648" s="37" t="e">
        <f t="shared" si="604"/>
        <v>#REF!</v>
      </c>
      <c r="X648" s="60" t="e">
        <f>#REF!</f>
        <v>#REF!</v>
      </c>
      <c r="Y648" s="37" t="e">
        <f t="shared" si="613"/>
        <v>#REF!</v>
      </c>
      <c r="Z648" s="16" t="e">
        <f t="shared" si="605"/>
        <v>#REF!</v>
      </c>
      <c r="AA648" s="36" t="e">
        <f t="shared" si="606"/>
        <v>#REF!</v>
      </c>
      <c r="AB648" s="49"/>
      <c r="AC648" s="16" t="e">
        <f t="shared" si="607"/>
        <v>#REF!</v>
      </c>
      <c r="AD648" s="3" t="e">
        <f t="shared" si="614"/>
        <v>#REF!</v>
      </c>
      <c r="AE648" s="97" t="e">
        <f t="shared" si="614"/>
        <v>#REF!</v>
      </c>
      <c r="AF648" s="97" t="e">
        <f t="shared" si="609"/>
        <v>#REF!</v>
      </c>
      <c r="AG648" s="3" t="e">
        <f t="shared" si="610"/>
        <v>#REF!</v>
      </c>
      <c r="AH648" s="16" t="e">
        <f t="shared" si="611"/>
        <v>#REF!</v>
      </c>
      <c r="AI648" s="16">
        <f t="shared" si="612"/>
        <v>250</v>
      </c>
      <c r="AK648" s="3" t="s">
        <v>40</v>
      </c>
      <c r="AL648" s="19"/>
      <c r="AM648" s="180"/>
      <c r="AN648" s="180"/>
      <c r="AO648" s="182"/>
      <c r="AQ648" s="177"/>
      <c r="AR648" s="185"/>
      <c r="AT648" s="177"/>
      <c r="AU648" s="185"/>
    </row>
    <row r="649" spans="1:47" s="12" customFormat="1" ht="13.5" hidden="1" outlineLevel="2" x14ac:dyDescent="0.15">
      <c r="A649" s="29">
        <v>13064</v>
      </c>
      <c r="B649" s="71" t="s">
        <v>368</v>
      </c>
      <c r="C649" s="73">
        <v>400</v>
      </c>
      <c r="D649" s="78">
        <f>50/8</f>
        <v>6.25</v>
      </c>
      <c r="E649" s="3"/>
      <c r="F649" s="103"/>
      <c r="G649" s="104" t="s">
        <v>654</v>
      </c>
      <c r="H649" s="104" t="s">
        <v>748</v>
      </c>
      <c r="I649" s="21">
        <f t="shared" si="600"/>
        <v>17940</v>
      </c>
      <c r="J649" s="3">
        <v>23150</v>
      </c>
      <c r="K649" s="15">
        <v>0.15</v>
      </c>
      <c r="L649" s="15"/>
      <c r="M649" s="58"/>
      <c r="N649" s="58">
        <v>2.5000000000000001E-2</v>
      </c>
      <c r="O649" s="92">
        <f t="shared" si="601"/>
        <v>8.065078037904124</v>
      </c>
      <c r="P649" s="92" t="e">
        <f t="shared" si="615"/>
        <v>#REF!</v>
      </c>
      <c r="Q649" s="92" t="e">
        <f t="shared" si="616"/>
        <v>#REF!</v>
      </c>
      <c r="R649" s="92">
        <f t="shared" si="602"/>
        <v>0</v>
      </c>
      <c r="S649" s="92" t="e">
        <f t="shared" si="603"/>
        <v>#REF!</v>
      </c>
      <c r="T649" s="3" t="e">
        <f>#REF!</f>
        <v>#REF!</v>
      </c>
      <c r="U649" s="3" t="e">
        <f>#REF!*D649</f>
        <v>#REF!</v>
      </c>
      <c r="V649" s="3">
        <f t="shared" si="617"/>
        <v>24</v>
      </c>
      <c r="W649" s="37" t="e">
        <f t="shared" si="604"/>
        <v>#REF!</v>
      </c>
      <c r="X649" s="60" t="e">
        <f>#REF!</f>
        <v>#REF!</v>
      </c>
      <c r="Y649" s="37" t="e">
        <f t="shared" si="613"/>
        <v>#REF!</v>
      </c>
      <c r="Z649" s="16" t="e">
        <f t="shared" si="605"/>
        <v>#REF!</v>
      </c>
      <c r="AA649" s="36" t="e">
        <f t="shared" si="606"/>
        <v>#REF!</v>
      </c>
      <c r="AB649" s="49"/>
      <c r="AC649" s="16" t="e">
        <f t="shared" si="607"/>
        <v>#REF!</v>
      </c>
      <c r="AD649" s="3" t="e">
        <f t="shared" si="614"/>
        <v>#REF!</v>
      </c>
      <c r="AE649" s="97" t="e">
        <f t="shared" si="614"/>
        <v>#REF!</v>
      </c>
      <c r="AF649" s="97" t="e">
        <f t="shared" si="609"/>
        <v>#REF!</v>
      </c>
      <c r="AG649" s="3" t="e">
        <f t="shared" si="610"/>
        <v>#REF!</v>
      </c>
      <c r="AH649" s="16" t="e">
        <f t="shared" si="611"/>
        <v>#REF!</v>
      </c>
      <c r="AI649" s="16">
        <f t="shared" si="612"/>
        <v>400</v>
      </c>
      <c r="AK649" s="3" t="s">
        <v>40</v>
      </c>
      <c r="AL649" s="19"/>
      <c r="AM649" s="180"/>
      <c r="AN649" s="180"/>
      <c r="AO649" s="182"/>
      <c r="AQ649" s="177"/>
      <c r="AR649" s="185"/>
      <c r="AT649" s="177"/>
      <c r="AU649" s="185"/>
    </row>
    <row r="650" spans="1:47" s="12" customFormat="1" ht="13.5" hidden="1" outlineLevel="2" x14ac:dyDescent="0.15">
      <c r="A650" s="29">
        <v>13065</v>
      </c>
      <c r="B650" s="71" t="s">
        <v>489</v>
      </c>
      <c r="C650" s="73">
        <v>100</v>
      </c>
      <c r="D650" s="72">
        <v>3</v>
      </c>
      <c r="E650" s="3"/>
      <c r="F650" s="103"/>
      <c r="G650" s="104" t="s">
        <v>654</v>
      </c>
      <c r="H650" s="104" t="s">
        <v>748</v>
      </c>
      <c r="I650" s="21">
        <f t="shared" si="600"/>
        <v>17940</v>
      </c>
      <c r="J650" s="3">
        <v>23150</v>
      </c>
      <c r="K650" s="15">
        <v>0.15</v>
      </c>
      <c r="L650" s="15"/>
      <c r="M650" s="58"/>
      <c r="N650" s="58">
        <v>2.5000000000000001E-2</v>
      </c>
      <c r="O650" s="92">
        <f t="shared" si="601"/>
        <v>3.8712374581939799</v>
      </c>
      <c r="P650" s="92" t="e">
        <f t="shared" si="615"/>
        <v>#REF!</v>
      </c>
      <c r="Q650" s="92" t="e">
        <f t="shared" si="616"/>
        <v>#REF!</v>
      </c>
      <c r="R650" s="92">
        <f t="shared" si="602"/>
        <v>0</v>
      </c>
      <c r="S650" s="92" t="e">
        <f t="shared" si="603"/>
        <v>#REF!</v>
      </c>
      <c r="T650" s="3" t="e">
        <f>#REF!</f>
        <v>#REF!</v>
      </c>
      <c r="U650" s="3" t="e">
        <f>#REF!*D650</f>
        <v>#REF!</v>
      </c>
      <c r="V650" s="3">
        <f t="shared" si="617"/>
        <v>6</v>
      </c>
      <c r="W650" s="37" t="e">
        <f t="shared" si="604"/>
        <v>#REF!</v>
      </c>
      <c r="X650" s="60" t="e">
        <f>#REF!</f>
        <v>#REF!</v>
      </c>
      <c r="Y650" s="37" t="e">
        <f t="shared" si="613"/>
        <v>#REF!</v>
      </c>
      <c r="Z650" s="16" t="e">
        <f t="shared" si="605"/>
        <v>#REF!</v>
      </c>
      <c r="AA650" s="36" t="e">
        <f t="shared" si="606"/>
        <v>#REF!</v>
      </c>
      <c r="AB650" s="49"/>
      <c r="AC650" s="16" t="e">
        <f t="shared" si="607"/>
        <v>#REF!</v>
      </c>
      <c r="AD650" s="3" t="e">
        <f t="shared" si="614"/>
        <v>#REF!</v>
      </c>
      <c r="AE650" s="97" t="e">
        <f t="shared" si="614"/>
        <v>#REF!</v>
      </c>
      <c r="AF650" s="97" t="e">
        <f t="shared" si="609"/>
        <v>#REF!</v>
      </c>
      <c r="AG650" s="3" t="e">
        <f t="shared" si="610"/>
        <v>#REF!</v>
      </c>
      <c r="AH650" s="16" t="e">
        <f t="shared" si="611"/>
        <v>#REF!</v>
      </c>
      <c r="AI650" s="16">
        <f t="shared" si="612"/>
        <v>100</v>
      </c>
      <c r="AK650" s="3" t="s">
        <v>40</v>
      </c>
      <c r="AL650" s="19"/>
      <c r="AM650" s="180"/>
      <c r="AN650" s="180"/>
      <c r="AO650" s="182"/>
      <c r="AQ650" s="177"/>
      <c r="AR650" s="185"/>
      <c r="AT650" s="177"/>
      <c r="AU650" s="185"/>
    </row>
    <row r="651" spans="1:47" s="12" customFormat="1" ht="13.5" hidden="1" outlineLevel="2" x14ac:dyDescent="0.15">
      <c r="A651" s="29">
        <v>13066</v>
      </c>
      <c r="B651" s="71" t="s">
        <v>728</v>
      </c>
      <c r="C651" s="73">
        <v>300</v>
      </c>
      <c r="D651" s="78">
        <f>40</f>
        <v>40</v>
      </c>
      <c r="E651" s="3"/>
      <c r="F651" s="103"/>
      <c r="G651" s="104" t="s">
        <v>654</v>
      </c>
      <c r="H651" s="104" t="s">
        <v>748</v>
      </c>
      <c r="I651" s="21">
        <f t="shared" si="600"/>
        <v>17940</v>
      </c>
      <c r="J651" s="3">
        <v>23150</v>
      </c>
      <c r="K651" s="15">
        <v>0.15</v>
      </c>
      <c r="L651" s="15"/>
      <c r="M651" s="58"/>
      <c r="N651" s="58">
        <v>2.5000000000000001E-2</v>
      </c>
      <c r="O651" s="92">
        <f t="shared" si="601"/>
        <v>51.616499442586402</v>
      </c>
      <c r="P651" s="92" t="e">
        <f t="shared" si="615"/>
        <v>#REF!</v>
      </c>
      <c r="Q651" s="92" t="e">
        <f t="shared" si="616"/>
        <v>#REF!</v>
      </c>
      <c r="R651" s="92">
        <f t="shared" si="602"/>
        <v>0</v>
      </c>
      <c r="S651" s="92" t="e">
        <f t="shared" si="603"/>
        <v>#REF!</v>
      </c>
      <c r="T651" s="3" t="e">
        <f>#REF!</f>
        <v>#REF!</v>
      </c>
      <c r="U651" s="3" t="e">
        <f>#REF!*D651</f>
        <v>#REF!</v>
      </c>
      <c r="V651" s="3">
        <f t="shared" si="617"/>
        <v>18</v>
      </c>
      <c r="W651" s="37" t="e">
        <f t="shared" si="604"/>
        <v>#REF!</v>
      </c>
      <c r="X651" s="60" t="e">
        <f>#REF!</f>
        <v>#REF!</v>
      </c>
      <c r="Y651" s="37" t="e">
        <f t="shared" si="613"/>
        <v>#REF!</v>
      </c>
      <c r="Z651" s="16" t="e">
        <f t="shared" si="605"/>
        <v>#REF!</v>
      </c>
      <c r="AA651" s="36" t="e">
        <f t="shared" si="606"/>
        <v>#REF!</v>
      </c>
      <c r="AB651" s="49"/>
      <c r="AC651" s="16" t="e">
        <f t="shared" si="607"/>
        <v>#REF!</v>
      </c>
      <c r="AD651" s="3" t="e">
        <f t="shared" si="614"/>
        <v>#REF!</v>
      </c>
      <c r="AE651" s="97" t="e">
        <f t="shared" si="614"/>
        <v>#REF!</v>
      </c>
      <c r="AF651" s="97" t="e">
        <f t="shared" si="609"/>
        <v>#REF!</v>
      </c>
      <c r="AG651" s="3" t="e">
        <f t="shared" si="610"/>
        <v>#REF!</v>
      </c>
      <c r="AH651" s="16" t="e">
        <f t="shared" si="611"/>
        <v>#REF!</v>
      </c>
      <c r="AI651" s="16">
        <f t="shared" si="612"/>
        <v>300</v>
      </c>
      <c r="AK651" s="3" t="s">
        <v>40</v>
      </c>
      <c r="AL651" s="19"/>
      <c r="AM651" s="180"/>
      <c r="AN651" s="180"/>
      <c r="AO651" s="182"/>
      <c r="AQ651" s="177"/>
      <c r="AR651" s="185"/>
      <c r="AT651" s="177"/>
      <c r="AU651" s="185"/>
    </row>
    <row r="652" spans="1:47" s="12" customFormat="1" ht="13.5" hidden="1" outlineLevel="2" x14ac:dyDescent="0.15">
      <c r="A652" s="29">
        <v>13067</v>
      </c>
      <c r="B652" s="71" t="s">
        <v>729</v>
      </c>
      <c r="C652" s="73">
        <v>200</v>
      </c>
      <c r="D652" s="72">
        <v>10</v>
      </c>
      <c r="E652" s="3"/>
      <c r="F652" s="103"/>
      <c r="G652" s="104" t="s">
        <v>654</v>
      </c>
      <c r="H652" s="104" t="s">
        <v>748</v>
      </c>
      <c r="I652" s="21">
        <f t="shared" ref="I652:I669" si="618">((247*12)+(52*7)+(52*5))*60/12</f>
        <v>17940</v>
      </c>
      <c r="J652" s="3">
        <v>23150</v>
      </c>
      <c r="K652" s="15">
        <v>0.15</v>
      </c>
      <c r="L652" s="15"/>
      <c r="M652" s="58"/>
      <c r="N652" s="58">
        <v>2.5000000000000001E-2</v>
      </c>
      <c r="O652" s="92">
        <f t="shared" ref="O652:O669" si="619">J652/I652*D652</f>
        <v>12.904124860646601</v>
      </c>
      <c r="P652" s="92" t="e">
        <f t="shared" si="615"/>
        <v>#REF!</v>
      </c>
      <c r="Q652" s="92" t="e">
        <f t="shared" si="616"/>
        <v>#REF!</v>
      </c>
      <c r="R652" s="92">
        <f t="shared" ref="R652:R669" si="620">(C652*M652)</f>
        <v>0</v>
      </c>
      <c r="S652" s="92" t="e">
        <f t="shared" ref="S652:S669" si="621">(C652-T652-U652)*N652</f>
        <v>#REF!</v>
      </c>
      <c r="T652" s="3" t="e">
        <f>#REF!</f>
        <v>#REF!</v>
      </c>
      <c r="U652" s="3" t="e">
        <f>#REF!*D652</f>
        <v>#REF!</v>
      </c>
      <c r="V652" s="3">
        <f t="shared" si="617"/>
        <v>12</v>
      </c>
      <c r="W652" s="37" t="e">
        <f t="shared" ref="W652:W669" si="622">SUM(O652:V652)</f>
        <v>#REF!</v>
      </c>
      <c r="X652" s="60" t="e">
        <f>#REF!</f>
        <v>#REF!</v>
      </c>
      <c r="Y652" s="37" t="e">
        <f t="shared" si="613"/>
        <v>#REF!</v>
      </c>
      <c r="Z652" s="16" t="e">
        <f t="shared" ref="Z652:Z669" si="623">W652+Y652</f>
        <v>#REF!</v>
      </c>
      <c r="AA652" s="36" t="e">
        <f t="shared" ref="AA652:AA669" si="624">(C652-Z652)/Z652</f>
        <v>#REF!</v>
      </c>
      <c r="AB652" s="49"/>
      <c r="AC652" s="16" t="e">
        <f t="shared" ref="AC652:AC669" si="625">AD652+AE652+AF652</f>
        <v>#REF!</v>
      </c>
      <c r="AD652" s="3" t="e">
        <f t="shared" ref="AD652:AE667" si="626">T652</f>
        <v>#REF!</v>
      </c>
      <c r="AE652" s="97" t="e">
        <f t="shared" si="626"/>
        <v>#REF!</v>
      </c>
      <c r="AF652" s="97" t="e">
        <f t="shared" ref="AF652:AF669" si="627">(C652-Z652)*0.15</f>
        <v>#REF!</v>
      </c>
      <c r="AG652" s="3" t="e">
        <f t="shared" ref="AG652:AG669" si="628">AE652+AF652</f>
        <v>#REF!</v>
      </c>
      <c r="AH652" s="16" t="e">
        <f t="shared" ref="AH652:AH669" si="629">AI652-AC652</f>
        <v>#REF!</v>
      </c>
      <c r="AI652" s="16">
        <f t="shared" ref="AI652:AI669" si="630">C652</f>
        <v>200</v>
      </c>
      <c r="AK652" s="3" t="s">
        <v>40</v>
      </c>
      <c r="AL652" s="19"/>
      <c r="AM652" s="180"/>
      <c r="AN652" s="180"/>
      <c r="AO652" s="182"/>
      <c r="AQ652" s="177"/>
      <c r="AR652" s="185"/>
      <c r="AT652" s="177"/>
      <c r="AU652" s="185"/>
    </row>
    <row r="653" spans="1:47" s="12" customFormat="1" ht="13.5" hidden="1" outlineLevel="2" x14ac:dyDescent="0.15">
      <c r="A653" s="29">
        <v>13068</v>
      </c>
      <c r="B653" s="71" t="s">
        <v>730</v>
      </c>
      <c r="C653" s="73">
        <v>300</v>
      </c>
      <c r="D653" s="72">
        <v>10</v>
      </c>
      <c r="E653" s="3"/>
      <c r="F653" s="103"/>
      <c r="G653" s="104" t="s">
        <v>654</v>
      </c>
      <c r="H653" s="104" t="s">
        <v>748</v>
      </c>
      <c r="I653" s="21">
        <f t="shared" si="618"/>
        <v>17940</v>
      </c>
      <c r="J653" s="3">
        <v>23150</v>
      </c>
      <c r="K653" s="15">
        <v>0.15</v>
      </c>
      <c r="L653" s="15"/>
      <c r="M653" s="58"/>
      <c r="N653" s="58">
        <v>2.5000000000000001E-2</v>
      </c>
      <c r="O653" s="92">
        <f t="shared" si="619"/>
        <v>12.904124860646601</v>
      </c>
      <c r="P653" s="92" t="e">
        <f t="shared" si="615"/>
        <v>#REF!</v>
      </c>
      <c r="Q653" s="92" t="e">
        <f t="shared" si="616"/>
        <v>#REF!</v>
      </c>
      <c r="R653" s="92">
        <f t="shared" si="620"/>
        <v>0</v>
      </c>
      <c r="S653" s="92" t="e">
        <f t="shared" si="621"/>
        <v>#REF!</v>
      </c>
      <c r="T653" s="3" t="e">
        <f>#REF!</f>
        <v>#REF!</v>
      </c>
      <c r="U653" s="3" t="e">
        <f>#REF!*D653</f>
        <v>#REF!</v>
      </c>
      <c r="V653" s="3">
        <f t="shared" si="617"/>
        <v>18</v>
      </c>
      <c r="W653" s="37" t="e">
        <f t="shared" si="622"/>
        <v>#REF!</v>
      </c>
      <c r="X653" s="60" t="e">
        <f>#REF!</f>
        <v>#REF!</v>
      </c>
      <c r="Y653" s="37" t="e">
        <f t="shared" ref="Y653:Y669" si="631">X653*O653</f>
        <v>#REF!</v>
      </c>
      <c r="Z653" s="16" t="e">
        <f t="shared" si="623"/>
        <v>#REF!</v>
      </c>
      <c r="AA653" s="36" t="e">
        <f t="shared" si="624"/>
        <v>#REF!</v>
      </c>
      <c r="AB653" s="49"/>
      <c r="AC653" s="16" t="e">
        <f t="shared" si="625"/>
        <v>#REF!</v>
      </c>
      <c r="AD653" s="3" t="e">
        <f t="shared" si="626"/>
        <v>#REF!</v>
      </c>
      <c r="AE653" s="97" t="e">
        <f t="shared" si="626"/>
        <v>#REF!</v>
      </c>
      <c r="AF653" s="97" t="e">
        <f t="shared" si="627"/>
        <v>#REF!</v>
      </c>
      <c r="AG653" s="3" t="e">
        <f t="shared" si="628"/>
        <v>#REF!</v>
      </c>
      <c r="AH653" s="16" t="e">
        <f t="shared" si="629"/>
        <v>#REF!</v>
      </c>
      <c r="AI653" s="16">
        <f t="shared" si="630"/>
        <v>300</v>
      </c>
      <c r="AK653" s="3" t="s">
        <v>40</v>
      </c>
      <c r="AL653" s="19"/>
      <c r="AM653" s="180"/>
      <c r="AN653" s="180"/>
      <c r="AO653" s="182"/>
      <c r="AQ653" s="177"/>
      <c r="AR653" s="185"/>
      <c r="AT653" s="177"/>
      <c r="AU653" s="185"/>
    </row>
    <row r="654" spans="1:47" s="12" customFormat="1" ht="13.5" hidden="1" outlineLevel="2" x14ac:dyDescent="0.15">
      <c r="A654" s="29">
        <v>13069</v>
      </c>
      <c r="B654" s="71" t="s">
        <v>731</v>
      </c>
      <c r="C654" s="73">
        <v>300</v>
      </c>
      <c r="D654" s="72">
        <v>10</v>
      </c>
      <c r="E654" s="3"/>
      <c r="F654" s="103"/>
      <c r="G654" s="104" t="s">
        <v>654</v>
      </c>
      <c r="H654" s="104" t="s">
        <v>748</v>
      </c>
      <c r="I654" s="21">
        <f t="shared" si="618"/>
        <v>17940</v>
      </c>
      <c r="J654" s="3">
        <v>23150</v>
      </c>
      <c r="K654" s="15">
        <v>0.15</v>
      </c>
      <c r="L654" s="15"/>
      <c r="M654" s="58"/>
      <c r="N654" s="58">
        <v>2.5000000000000001E-2</v>
      </c>
      <c r="O654" s="92">
        <f t="shared" si="619"/>
        <v>12.904124860646601</v>
      </c>
      <c r="P654" s="92" t="e">
        <f t="shared" si="615"/>
        <v>#REF!</v>
      </c>
      <c r="Q654" s="92" t="e">
        <f t="shared" si="616"/>
        <v>#REF!</v>
      </c>
      <c r="R654" s="92">
        <f t="shared" si="620"/>
        <v>0</v>
      </c>
      <c r="S654" s="92" t="e">
        <f t="shared" si="621"/>
        <v>#REF!</v>
      </c>
      <c r="T654" s="3" t="e">
        <f>#REF!</f>
        <v>#REF!</v>
      </c>
      <c r="U654" s="3" t="e">
        <f>#REF!*D654</f>
        <v>#REF!</v>
      </c>
      <c r="V654" s="3">
        <f t="shared" si="617"/>
        <v>18</v>
      </c>
      <c r="W654" s="37" t="e">
        <f t="shared" si="622"/>
        <v>#REF!</v>
      </c>
      <c r="X654" s="60" t="e">
        <f>#REF!</f>
        <v>#REF!</v>
      </c>
      <c r="Y654" s="37" t="e">
        <f t="shared" si="631"/>
        <v>#REF!</v>
      </c>
      <c r="Z654" s="16" t="e">
        <f t="shared" si="623"/>
        <v>#REF!</v>
      </c>
      <c r="AA654" s="36" t="e">
        <f t="shared" si="624"/>
        <v>#REF!</v>
      </c>
      <c r="AB654" s="49"/>
      <c r="AC654" s="16" t="e">
        <f t="shared" si="625"/>
        <v>#REF!</v>
      </c>
      <c r="AD654" s="3" t="e">
        <f t="shared" si="626"/>
        <v>#REF!</v>
      </c>
      <c r="AE654" s="97" t="e">
        <f t="shared" si="626"/>
        <v>#REF!</v>
      </c>
      <c r="AF654" s="97" t="e">
        <f t="shared" si="627"/>
        <v>#REF!</v>
      </c>
      <c r="AG654" s="3" t="e">
        <f t="shared" si="628"/>
        <v>#REF!</v>
      </c>
      <c r="AH654" s="16" t="e">
        <f t="shared" si="629"/>
        <v>#REF!</v>
      </c>
      <c r="AI654" s="16">
        <f t="shared" si="630"/>
        <v>300</v>
      </c>
      <c r="AK654" s="3" t="s">
        <v>40</v>
      </c>
      <c r="AL654" s="19"/>
      <c r="AM654" s="180"/>
      <c r="AN654" s="180"/>
      <c r="AO654" s="182"/>
      <c r="AQ654" s="177"/>
      <c r="AR654" s="185"/>
      <c r="AT654" s="177"/>
      <c r="AU654" s="185"/>
    </row>
    <row r="655" spans="1:47" s="12" customFormat="1" ht="13.5" hidden="1" outlineLevel="2" x14ac:dyDescent="0.15">
      <c r="A655" s="29">
        <v>13070</v>
      </c>
      <c r="B655" s="71" t="s">
        <v>732</v>
      </c>
      <c r="C655" s="73">
        <v>300</v>
      </c>
      <c r="D655" s="72">
        <v>10</v>
      </c>
      <c r="E655" s="3"/>
      <c r="F655" s="103"/>
      <c r="G655" s="104" t="s">
        <v>654</v>
      </c>
      <c r="H655" s="104" t="s">
        <v>748</v>
      </c>
      <c r="I655" s="21">
        <f t="shared" si="618"/>
        <v>17940</v>
      </c>
      <c r="J655" s="3">
        <v>23150</v>
      </c>
      <c r="K655" s="15">
        <v>0.15</v>
      </c>
      <c r="L655" s="15"/>
      <c r="M655" s="58"/>
      <c r="N655" s="58">
        <v>2.5000000000000001E-2</v>
      </c>
      <c r="O655" s="92">
        <f t="shared" si="619"/>
        <v>12.904124860646601</v>
      </c>
      <c r="P655" s="92" t="e">
        <f t="shared" si="615"/>
        <v>#REF!</v>
      </c>
      <c r="Q655" s="92" t="e">
        <f t="shared" si="616"/>
        <v>#REF!</v>
      </c>
      <c r="R655" s="92">
        <f t="shared" si="620"/>
        <v>0</v>
      </c>
      <c r="S655" s="92" t="e">
        <f t="shared" si="621"/>
        <v>#REF!</v>
      </c>
      <c r="T655" s="3" t="e">
        <f>#REF!</f>
        <v>#REF!</v>
      </c>
      <c r="U655" s="3" t="e">
        <f>#REF!*D655</f>
        <v>#REF!</v>
      </c>
      <c r="V655" s="3">
        <f t="shared" si="617"/>
        <v>18</v>
      </c>
      <c r="W655" s="37" t="e">
        <f t="shared" si="622"/>
        <v>#REF!</v>
      </c>
      <c r="X655" s="60" t="e">
        <f>#REF!</f>
        <v>#REF!</v>
      </c>
      <c r="Y655" s="37" t="e">
        <f t="shared" si="631"/>
        <v>#REF!</v>
      </c>
      <c r="Z655" s="16" t="e">
        <f t="shared" si="623"/>
        <v>#REF!</v>
      </c>
      <c r="AA655" s="36" t="e">
        <f t="shared" si="624"/>
        <v>#REF!</v>
      </c>
      <c r="AB655" s="49"/>
      <c r="AC655" s="16" t="e">
        <f t="shared" si="625"/>
        <v>#REF!</v>
      </c>
      <c r="AD655" s="3" t="e">
        <f t="shared" si="626"/>
        <v>#REF!</v>
      </c>
      <c r="AE655" s="97" t="e">
        <f t="shared" si="626"/>
        <v>#REF!</v>
      </c>
      <c r="AF655" s="97" t="e">
        <f t="shared" si="627"/>
        <v>#REF!</v>
      </c>
      <c r="AG655" s="3" t="e">
        <f t="shared" si="628"/>
        <v>#REF!</v>
      </c>
      <c r="AH655" s="16" t="e">
        <f t="shared" si="629"/>
        <v>#REF!</v>
      </c>
      <c r="AI655" s="16">
        <f t="shared" si="630"/>
        <v>300</v>
      </c>
      <c r="AK655" s="3" t="s">
        <v>40</v>
      </c>
      <c r="AL655" s="19"/>
      <c r="AM655" s="180"/>
      <c r="AN655" s="180"/>
      <c r="AO655" s="182"/>
      <c r="AQ655" s="177"/>
      <c r="AR655" s="185"/>
      <c r="AT655" s="177"/>
      <c r="AU655" s="185"/>
    </row>
    <row r="656" spans="1:47" s="12" customFormat="1" ht="13.5" hidden="1" outlineLevel="2" x14ac:dyDescent="0.15">
      <c r="A656" s="29">
        <v>13071</v>
      </c>
      <c r="B656" s="71" t="s">
        <v>733</v>
      </c>
      <c r="C656" s="73">
        <v>300</v>
      </c>
      <c r="D656" s="72">
        <v>10</v>
      </c>
      <c r="E656" s="3"/>
      <c r="F656" s="103"/>
      <c r="G656" s="104" t="s">
        <v>654</v>
      </c>
      <c r="H656" s="104" t="s">
        <v>748</v>
      </c>
      <c r="I656" s="21">
        <f t="shared" si="618"/>
        <v>17940</v>
      </c>
      <c r="J656" s="3">
        <v>23150</v>
      </c>
      <c r="K656" s="15">
        <v>0.15</v>
      </c>
      <c r="L656" s="15"/>
      <c r="M656" s="58"/>
      <c r="N656" s="58">
        <v>2.5000000000000001E-2</v>
      </c>
      <c r="O656" s="92">
        <f t="shared" si="619"/>
        <v>12.904124860646601</v>
      </c>
      <c r="P656" s="92" t="e">
        <f t="shared" si="615"/>
        <v>#REF!</v>
      </c>
      <c r="Q656" s="92" t="e">
        <f t="shared" si="616"/>
        <v>#REF!</v>
      </c>
      <c r="R656" s="92">
        <f t="shared" si="620"/>
        <v>0</v>
      </c>
      <c r="S656" s="92" t="e">
        <f t="shared" si="621"/>
        <v>#REF!</v>
      </c>
      <c r="T656" s="3" t="e">
        <f>#REF!</f>
        <v>#REF!</v>
      </c>
      <c r="U656" s="3" t="e">
        <f>#REF!*D656</f>
        <v>#REF!</v>
      </c>
      <c r="V656" s="3">
        <f t="shared" si="617"/>
        <v>18</v>
      </c>
      <c r="W656" s="37" t="e">
        <f t="shared" si="622"/>
        <v>#REF!</v>
      </c>
      <c r="X656" s="60" t="e">
        <f>#REF!</f>
        <v>#REF!</v>
      </c>
      <c r="Y656" s="37" t="e">
        <f t="shared" si="631"/>
        <v>#REF!</v>
      </c>
      <c r="Z656" s="16" t="e">
        <f t="shared" si="623"/>
        <v>#REF!</v>
      </c>
      <c r="AA656" s="36" t="e">
        <f t="shared" si="624"/>
        <v>#REF!</v>
      </c>
      <c r="AB656" s="49"/>
      <c r="AC656" s="16" t="e">
        <f t="shared" si="625"/>
        <v>#REF!</v>
      </c>
      <c r="AD656" s="3" t="e">
        <f t="shared" si="626"/>
        <v>#REF!</v>
      </c>
      <c r="AE656" s="97" t="e">
        <f t="shared" si="626"/>
        <v>#REF!</v>
      </c>
      <c r="AF656" s="97" t="e">
        <f t="shared" si="627"/>
        <v>#REF!</v>
      </c>
      <c r="AG656" s="3" t="e">
        <f t="shared" si="628"/>
        <v>#REF!</v>
      </c>
      <c r="AH656" s="16" t="e">
        <f t="shared" si="629"/>
        <v>#REF!</v>
      </c>
      <c r="AI656" s="16">
        <f t="shared" si="630"/>
        <v>300</v>
      </c>
      <c r="AK656" s="3" t="s">
        <v>40</v>
      </c>
      <c r="AL656" s="19"/>
      <c r="AM656" s="180"/>
      <c r="AN656" s="180"/>
      <c r="AO656" s="182"/>
      <c r="AQ656" s="177"/>
      <c r="AR656" s="185"/>
      <c r="AT656" s="177"/>
      <c r="AU656" s="185"/>
    </row>
    <row r="657" spans="1:51" s="12" customFormat="1" ht="13.5" hidden="1" outlineLevel="2" x14ac:dyDescent="0.15">
      <c r="A657" s="29">
        <v>13072</v>
      </c>
      <c r="B657" s="71" t="s">
        <v>734</v>
      </c>
      <c r="C657" s="73">
        <v>300</v>
      </c>
      <c r="D657" s="72">
        <v>10</v>
      </c>
      <c r="E657" s="3"/>
      <c r="F657" s="103"/>
      <c r="G657" s="104" t="s">
        <v>654</v>
      </c>
      <c r="H657" s="104" t="s">
        <v>748</v>
      </c>
      <c r="I657" s="21">
        <f t="shared" si="618"/>
        <v>17940</v>
      </c>
      <c r="J657" s="3">
        <v>23150</v>
      </c>
      <c r="K657" s="15">
        <v>0.15</v>
      </c>
      <c r="L657" s="15"/>
      <c r="M657" s="58"/>
      <c r="N657" s="58">
        <v>2.5000000000000001E-2</v>
      </c>
      <c r="O657" s="92">
        <f t="shared" si="619"/>
        <v>12.904124860646601</v>
      </c>
      <c r="P657" s="92" t="e">
        <f t="shared" si="615"/>
        <v>#REF!</v>
      </c>
      <c r="Q657" s="92" t="e">
        <f t="shared" si="616"/>
        <v>#REF!</v>
      </c>
      <c r="R657" s="92">
        <f t="shared" si="620"/>
        <v>0</v>
      </c>
      <c r="S657" s="92" t="e">
        <f t="shared" si="621"/>
        <v>#REF!</v>
      </c>
      <c r="T657" s="3" t="e">
        <f>#REF!</f>
        <v>#REF!</v>
      </c>
      <c r="U657" s="3" t="e">
        <f>#REF!*D657</f>
        <v>#REF!</v>
      </c>
      <c r="V657" s="3">
        <f t="shared" si="617"/>
        <v>18</v>
      </c>
      <c r="W657" s="37" t="e">
        <f t="shared" si="622"/>
        <v>#REF!</v>
      </c>
      <c r="X657" s="60" t="e">
        <f>#REF!</f>
        <v>#REF!</v>
      </c>
      <c r="Y657" s="37" t="e">
        <f t="shared" si="631"/>
        <v>#REF!</v>
      </c>
      <c r="Z657" s="16" t="e">
        <f t="shared" si="623"/>
        <v>#REF!</v>
      </c>
      <c r="AA657" s="36" t="e">
        <f t="shared" si="624"/>
        <v>#REF!</v>
      </c>
      <c r="AB657" s="49"/>
      <c r="AC657" s="16" t="e">
        <f t="shared" si="625"/>
        <v>#REF!</v>
      </c>
      <c r="AD657" s="3" t="e">
        <f t="shared" si="626"/>
        <v>#REF!</v>
      </c>
      <c r="AE657" s="97" t="e">
        <f t="shared" si="626"/>
        <v>#REF!</v>
      </c>
      <c r="AF657" s="97" t="e">
        <f t="shared" si="627"/>
        <v>#REF!</v>
      </c>
      <c r="AG657" s="3" t="e">
        <f t="shared" si="628"/>
        <v>#REF!</v>
      </c>
      <c r="AH657" s="16" t="e">
        <f t="shared" si="629"/>
        <v>#REF!</v>
      </c>
      <c r="AI657" s="16">
        <f t="shared" si="630"/>
        <v>300</v>
      </c>
      <c r="AK657" s="3" t="s">
        <v>40</v>
      </c>
      <c r="AL657" s="19"/>
      <c r="AM657" s="180"/>
      <c r="AN657" s="180"/>
      <c r="AO657" s="182"/>
      <c r="AQ657" s="177"/>
      <c r="AR657" s="185"/>
      <c r="AT657" s="177"/>
      <c r="AU657" s="185"/>
    </row>
    <row r="658" spans="1:51" s="12" customFormat="1" ht="13.5" hidden="1" outlineLevel="2" x14ac:dyDescent="0.15">
      <c r="A658" s="29">
        <v>13073</v>
      </c>
      <c r="B658" s="71" t="s">
        <v>735</v>
      </c>
      <c r="C658" s="73">
        <v>300</v>
      </c>
      <c r="D658" s="72">
        <v>10</v>
      </c>
      <c r="E658" s="3"/>
      <c r="F658" s="103"/>
      <c r="G658" s="104" t="s">
        <v>654</v>
      </c>
      <c r="H658" s="104" t="s">
        <v>748</v>
      </c>
      <c r="I658" s="21">
        <f t="shared" si="618"/>
        <v>17940</v>
      </c>
      <c r="J658" s="3">
        <v>23150</v>
      </c>
      <c r="K658" s="15">
        <v>0.15</v>
      </c>
      <c r="L658" s="15"/>
      <c r="M658" s="58"/>
      <c r="N658" s="58">
        <v>2.5000000000000001E-2</v>
      </c>
      <c r="O658" s="92">
        <f t="shared" si="619"/>
        <v>12.904124860646601</v>
      </c>
      <c r="P658" s="92" t="e">
        <f t="shared" si="615"/>
        <v>#REF!</v>
      </c>
      <c r="Q658" s="92" t="e">
        <f t="shared" si="616"/>
        <v>#REF!</v>
      </c>
      <c r="R658" s="92">
        <f t="shared" si="620"/>
        <v>0</v>
      </c>
      <c r="S658" s="92" t="e">
        <f t="shared" si="621"/>
        <v>#REF!</v>
      </c>
      <c r="T658" s="3" t="e">
        <f>#REF!</f>
        <v>#REF!</v>
      </c>
      <c r="U658" s="3" t="e">
        <f>#REF!*D658</f>
        <v>#REF!</v>
      </c>
      <c r="V658" s="3">
        <f t="shared" si="617"/>
        <v>18</v>
      </c>
      <c r="W658" s="37" t="e">
        <f t="shared" si="622"/>
        <v>#REF!</v>
      </c>
      <c r="X658" s="60" t="e">
        <f>#REF!</f>
        <v>#REF!</v>
      </c>
      <c r="Y658" s="37" t="e">
        <f t="shared" si="631"/>
        <v>#REF!</v>
      </c>
      <c r="Z658" s="16" t="e">
        <f t="shared" si="623"/>
        <v>#REF!</v>
      </c>
      <c r="AA658" s="36" t="e">
        <f t="shared" si="624"/>
        <v>#REF!</v>
      </c>
      <c r="AB658" s="49"/>
      <c r="AC658" s="16" t="e">
        <f t="shared" si="625"/>
        <v>#REF!</v>
      </c>
      <c r="AD658" s="3" t="e">
        <f t="shared" si="626"/>
        <v>#REF!</v>
      </c>
      <c r="AE658" s="97" t="e">
        <f t="shared" si="626"/>
        <v>#REF!</v>
      </c>
      <c r="AF658" s="97" t="e">
        <f t="shared" si="627"/>
        <v>#REF!</v>
      </c>
      <c r="AG658" s="3" t="e">
        <f t="shared" si="628"/>
        <v>#REF!</v>
      </c>
      <c r="AH658" s="16" t="e">
        <f t="shared" si="629"/>
        <v>#REF!</v>
      </c>
      <c r="AI658" s="16">
        <f t="shared" si="630"/>
        <v>300</v>
      </c>
      <c r="AK658" s="3" t="s">
        <v>40</v>
      </c>
      <c r="AL658" s="19"/>
      <c r="AM658" s="180"/>
      <c r="AN658" s="180"/>
      <c r="AO658" s="182"/>
      <c r="AQ658" s="177"/>
      <c r="AR658" s="185"/>
      <c r="AT658" s="177"/>
      <c r="AU658" s="185"/>
    </row>
    <row r="659" spans="1:51" s="12" customFormat="1" ht="13.5" hidden="1" outlineLevel="2" x14ac:dyDescent="0.15">
      <c r="A659" s="29">
        <v>13074</v>
      </c>
      <c r="B659" s="71" t="s">
        <v>736</v>
      </c>
      <c r="C659" s="73">
        <v>300</v>
      </c>
      <c r="D659" s="72">
        <v>10</v>
      </c>
      <c r="E659" s="3"/>
      <c r="F659" s="103"/>
      <c r="G659" s="104" t="s">
        <v>654</v>
      </c>
      <c r="H659" s="104" t="s">
        <v>748</v>
      </c>
      <c r="I659" s="21">
        <f t="shared" si="618"/>
        <v>17940</v>
      </c>
      <c r="J659" s="3">
        <v>23150</v>
      </c>
      <c r="K659" s="15">
        <v>0.15</v>
      </c>
      <c r="L659" s="15"/>
      <c r="M659" s="58"/>
      <c r="N659" s="58">
        <v>2.5000000000000001E-2</v>
      </c>
      <c r="O659" s="92">
        <f t="shared" si="619"/>
        <v>12.904124860646601</v>
      </c>
      <c r="P659" s="92" t="e">
        <f t="shared" si="615"/>
        <v>#REF!</v>
      </c>
      <c r="Q659" s="92" t="e">
        <f t="shared" si="616"/>
        <v>#REF!</v>
      </c>
      <c r="R659" s="92">
        <f t="shared" si="620"/>
        <v>0</v>
      </c>
      <c r="S659" s="92" t="e">
        <f t="shared" si="621"/>
        <v>#REF!</v>
      </c>
      <c r="T659" s="3" t="e">
        <f>#REF!</f>
        <v>#REF!</v>
      </c>
      <c r="U659" s="3" t="e">
        <f>#REF!*D659</f>
        <v>#REF!</v>
      </c>
      <c r="V659" s="3">
        <f t="shared" si="617"/>
        <v>18</v>
      </c>
      <c r="W659" s="37" t="e">
        <f t="shared" si="622"/>
        <v>#REF!</v>
      </c>
      <c r="X659" s="60" t="e">
        <f>#REF!</f>
        <v>#REF!</v>
      </c>
      <c r="Y659" s="37" t="e">
        <f t="shared" si="631"/>
        <v>#REF!</v>
      </c>
      <c r="Z659" s="16" t="e">
        <f t="shared" si="623"/>
        <v>#REF!</v>
      </c>
      <c r="AA659" s="36" t="e">
        <f t="shared" si="624"/>
        <v>#REF!</v>
      </c>
      <c r="AB659" s="49"/>
      <c r="AC659" s="16" t="e">
        <f t="shared" si="625"/>
        <v>#REF!</v>
      </c>
      <c r="AD659" s="3" t="e">
        <f t="shared" si="626"/>
        <v>#REF!</v>
      </c>
      <c r="AE659" s="97" t="e">
        <f t="shared" si="626"/>
        <v>#REF!</v>
      </c>
      <c r="AF659" s="97" t="e">
        <f t="shared" si="627"/>
        <v>#REF!</v>
      </c>
      <c r="AG659" s="3" t="e">
        <f t="shared" si="628"/>
        <v>#REF!</v>
      </c>
      <c r="AH659" s="16" t="e">
        <f t="shared" si="629"/>
        <v>#REF!</v>
      </c>
      <c r="AI659" s="16">
        <f t="shared" si="630"/>
        <v>300</v>
      </c>
      <c r="AK659" s="3" t="s">
        <v>40</v>
      </c>
      <c r="AL659" s="19"/>
      <c r="AM659" s="180"/>
      <c r="AN659" s="180"/>
      <c r="AO659" s="182"/>
      <c r="AQ659" s="177"/>
      <c r="AR659" s="185"/>
      <c r="AT659" s="177"/>
      <c r="AU659" s="185"/>
    </row>
    <row r="660" spans="1:51" s="12" customFormat="1" ht="13.5" hidden="1" outlineLevel="2" x14ac:dyDescent="0.15">
      <c r="A660" s="29">
        <v>13075</v>
      </c>
      <c r="B660" s="71" t="s">
        <v>737</v>
      </c>
      <c r="C660" s="73">
        <v>300</v>
      </c>
      <c r="D660" s="72">
        <v>10</v>
      </c>
      <c r="E660" s="3"/>
      <c r="F660" s="103"/>
      <c r="G660" s="104" t="s">
        <v>654</v>
      </c>
      <c r="H660" s="104" t="s">
        <v>748</v>
      </c>
      <c r="I660" s="21">
        <f t="shared" si="618"/>
        <v>17940</v>
      </c>
      <c r="J660" s="3">
        <v>23150</v>
      </c>
      <c r="K660" s="15">
        <v>0.15</v>
      </c>
      <c r="L660" s="15"/>
      <c r="M660" s="58"/>
      <c r="N660" s="58">
        <v>2.5000000000000001E-2</v>
      </c>
      <c r="O660" s="92">
        <f t="shared" si="619"/>
        <v>12.904124860646601</v>
      </c>
      <c r="P660" s="92" t="e">
        <f t="shared" si="615"/>
        <v>#REF!</v>
      </c>
      <c r="Q660" s="92" t="e">
        <f t="shared" si="616"/>
        <v>#REF!</v>
      </c>
      <c r="R660" s="92">
        <f t="shared" si="620"/>
        <v>0</v>
      </c>
      <c r="S660" s="92" t="e">
        <f t="shared" si="621"/>
        <v>#REF!</v>
      </c>
      <c r="T660" s="3" t="e">
        <f>#REF!</f>
        <v>#REF!</v>
      </c>
      <c r="U660" s="3" t="e">
        <f>#REF!*D660</f>
        <v>#REF!</v>
      </c>
      <c r="V660" s="3">
        <f t="shared" si="617"/>
        <v>18</v>
      </c>
      <c r="W660" s="37" t="e">
        <f t="shared" si="622"/>
        <v>#REF!</v>
      </c>
      <c r="X660" s="60" t="e">
        <f>#REF!</f>
        <v>#REF!</v>
      </c>
      <c r="Y660" s="37" t="e">
        <f t="shared" si="631"/>
        <v>#REF!</v>
      </c>
      <c r="Z660" s="16" t="e">
        <f t="shared" si="623"/>
        <v>#REF!</v>
      </c>
      <c r="AA660" s="36" t="e">
        <f t="shared" si="624"/>
        <v>#REF!</v>
      </c>
      <c r="AB660" s="49"/>
      <c r="AC660" s="16" t="e">
        <f t="shared" si="625"/>
        <v>#REF!</v>
      </c>
      <c r="AD660" s="3" t="e">
        <f t="shared" si="626"/>
        <v>#REF!</v>
      </c>
      <c r="AE660" s="97" t="e">
        <f t="shared" si="626"/>
        <v>#REF!</v>
      </c>
      <c r="AF660" s="97" t="e">
        <f t="shared" si="627"/>
        <v>#REF!</v>
      </c>
      <c r="AG660" s="3" t="e">
        <f t="shared" si="628"/>
        <v>#REF!</v>
      </c>
      <c r="AH660" s="16" t="e">
        <f t="shared" si="629"/>
        <v>#REF!</v>
      </c>
      <c r="AI660" s="16">
        <f t="shared" si="630"/>
        <v>300</v>
      </c>
      <c r="AK660" s="3" t="s">
        <v>40</v>
      </c>
      <c r="AL660" s="19"/>
      <c r="AM660" s="180"/>
      <c r="AN660" s="180"/>
      <c r="AO660" s="182"/>
      <c r="AQ660" s="177"/>
      <c r="AR660" s="185"/>
      <c r="AT660" s="177"/>
      <c r="AU660" s="185"/>
    </row>
    <row r="661" spans="1:51" s="12" customFormat="1" ht="13.5" hidden="1" outlineLevel="2" x14ac:dyDescent="0.15">
      <c r="A661" s="29">
        <v>13076</v>
      </c>
      <c r="B661" s="71" t="s">
        <v>738</v>
      </c>
      <c r="C661" s="73">
        <v>300</v>
      </c>
      <c r="D661" s="72">
        <v>10</v>
      </c>
      <c r="E661" s="3"/>
      <c r="F661" s="103"/>
      <c r="G661" s="104" t="s">
        <v>654</v>
      </c>
      <c r="H661" s="104" t="s">
        <v>748</v>
      </c>
      <c r="I661" s="21">
        <f t="shared" si="618"/>
        <v>17940</v>
      </c>
      <c r="J661" s="3">
        <v>23150</v>
      </c>
      <c r="K661" s="15">
        <v>0.15</v>
      </c>
      <c r="L661" s="15"/>
      <c r="M661" s="58"/>
      <c r="N661" s="58">
        <v>2.5000000000000001E-2</v>
      </c>
      <c r="O661" s="92">
        <f t="shared" si="619"/>
        <v>12.904124860646601</v>
      </c>
      <c r="P661" s="92" t="e">
        <f t="shared" si="615"/>
        <v>#REF!</v>
      </c>
      <c r="Q661" s="92" t="e">
        <f t="shared" si="616"/>
        <v>#REF!</v>
      </c>
      <c r="R661" s="92">
        <f t="shared" si="620"/>
        <v>0</v>
      </c>
      <c r="S661" s="92" t="e">
        <f t="shared" si="621"/>
        <v>#REF!</v>
      </c>
      <c r="T661" s="3" t="e">
        <f>#REF!</f>
        <v>#REF!</v>
      </c>
      <c r="U661" s="3" t="e">
        <f>#REF!*D661</f>
        <v>#REF!</v>
      </c>
      <c r="V661" s="3">
        <f t="shared" si="617"/>
        <v>18</v>
      </c>
      <c r="W661" s="37" t="e">
        <f t="shared" si="622"/>
        <v>#REF!</v>
      </c>
      <c r="X661" s="60" t="e">
        <f>#REF!</f>
        <v>#REF!</v>
      </c>
      <c r="Y661" s="37" t="e">
        <f t="shared" si="631"/>
        <v>#REF!</v>
      </c>
      <c r="Z661" s="16" t="e">
        <f t="shared" si="623"/>
        <v>#REF!</v>
      </c>
      <c r="AA661" s="36" t="e">
        <f t="shared" si="624"/>
        <v>#REF!</v>
      </c>
      <c r="AB661" s="49"/>
      <c r="AC661" s="16" t="e">
        <f t="shared" si="625"/>
        <v>#REF!</v>
      </c>
      <c r="AD661" s="3" t="e">
        <f t="shared" si="626"/>
        <v>#REF!</v>
      </c>
      <c r="AE661" s="97" t="e">
        <f t="shared" si="626"/>
        <v>#REF!</v>
      </c>
      <c r="AF661" s="97" t="e">
        <f t="shared" si="627"/>
        <v>#REF!</v>
      </c>
      <c r="AG661" s="3" t="e">
        <f t="shared" si="628"/>
        <v>#REF!</v>
      </c>
      <c r="AH661" s="16" t="e">
        <f t="shared" si="629"/>
        <v>#REF!</v>
      </c>
      <c r="AI661" s="16">
        <f t="shared" si="630"/>
        <v>300</v>
      </c>
      <c r="AK661" s="3" t="s">
        <v>40</v>
      </c>
      <c r="AL661" s="19"/>
      <c r="AM661" s="180"/>
      <c r="AN661" s="180"/>
      <c r="AO661" s="182"/>
      <c r="AQ661" s="177"/>
      <c r="AR661" s="185"/>
      <c r="AT661" s="177"/>
      <c r="AU661" s="185"/>
    </row>
    <row r="662" spans="1:51" s="12" customFormat="1" ht="13.5" hidden="1" outlineLevel="2" x14ac:dyDescent="0.15">
      <c r="A662" s="29">
        <v>13077</v>
      </c>
      <c r="B662" s="71" t="s">
        <v>739</v>
      </c>
      <c r="C662" s="73">
        <v>300</v>
      </c>
      <c r="D662" s="72">
        <v>10</v>
      </c>
      <c r="E662" s="3"/>
      <c r="F662" s="103"/>
      <c r="G662" s="104" t="s">
        <v>654</v>
      </c>
      <c r="H662" s="104" t="s">
        <v>748</v>
      </c>
      <c r="I662" s="21">
        <f t="shared" si="618"/>
        <v>17940</v>
      </c>
      <c r="J662" s="3">
        <v>23150</v>
      </c>
      <c r="K662" s="15">
        <v>0.15</v>
      </c>
      <c r="L662" s="15"/>
      <c r="M662" s="58"/>
      <c r="N662" s="58">
        <v>2.5000000000000001E-2</v>
      </c>
      <c r="O662" s="92">
        <f t="shared" si="619"/>
        <v>12.904124860646601</v>
      </c>
      <c r="P662" s="92" t="e">
        <f t="shared" si="615"/>
        <v>#REF!</v>
      </c>
      <c r="Q662" s="92" t="e">
        <f t="shared" si="616"/>
        <v>#REF!</v>
      </c>
      <c r="R662" s="92">
        <f t="shared" si="620"/>
        <v>0</v>
      </c>
      <c r="S662" s="92" t="e">
        <f t="shared" si="621"/>
        <v>#REF!</v>
      </c>
      <c r="T662" s="3" t="e">
        <f>#REF!</f>
        <v>#REF!</v>
      </c>
      <c r="U662" s="3" t="e">
        <f>#REF!*D662</f>
        <v>#REF!</v>
      </c>
      <c r="V662" s="3">
        <f t="shared" si="617"/>
        <v>18</v>
      </c>
      <c r="W662" s="37" t="e">
        <f t="shared" si="622"/>
        <v>#REF!</v>
      </c>
      <c r="X662" s="60" t="e">
        <f>#REF!</f>
        <v>#REF!</v>
      </c>
      <c r="Y662" s="37" t="e">
        <f t="shared" si="631"/>
        <v>#REF!</v>
      </c>
      <c r="Z662" s="16" t="e">
        <f t="shared" si="623"/>
        <v>#REF!</v>
      </c>
      <c r="AA662" s="36" t="e">
        <f t="shared" si="624"/>
        <v>#REF!</v>
      </c>
      <c r="AB662" s="49"/>
      <c r="AC662" s="16" t="e">
        <f t="shared" si="625"/>
        <v>#REF!</v>
      </c>
      <c r="AD662" s="3" t="e">
        <f t="shared" si="626"/>
        <v>#REF!</v>
      </c>
      <c r="AE662" s="97" t="e">
        <f t="shared" si="626"/>
        <v>#REF!</v>
      </c>
      <c r="AF662" s="97" t="e">
        <f t="shared" si="627"/>
        <v>#REF!</v>
      </c>
      <c r="AG662" s="3" t="e">
        <f t="shared" si="628"/>
        <v>#REF!</v>
      </c>
      <c r="AH662" s="16" t="e">
        <f t="shared" si="629"/>
        <v>#REF!</v>
      </c>
      <c r="AI662" s="16">
        <f t="shared" si="630"/>
        <v>300</v>
      </c>
      <c r="AK662" s="3" t="s">
        <v>40</v>
      </c>
      <c r="AL662" s="19"/>
      <c r="AM662" s="180"/>
      <c r="AN662" s="180"/>
      <c r="AO662" s="182"/>
      <c r="AQ662" s="177"/>
      <c r="AR662" s="185"/>
      <c r="AT662" s="177"/>
      <c r="AU662" s="185"/>
    </row>
    <row r="663" spans="1:51" s="12" customFormat="1" ht="25.5" hidden="1" outlineLevel="2" x14ac:dyDescent="0.15">
      <c r="A663" s="29">
        <v>13078</v>
      </c>
      <c r="B663" s="71" t="s">
        <v>740</v>
      </c>
      <c r="C663" s="73">
        <v>300</v>
      </c>
      <c r="D663" s="72">
        <v>10</v>
      </c>
      <c r="E663" s="3"/>
      <c r="F663" s="103"/>
      <c r="G663" s="104" t="s">
        <v>654</v>
      </c>
      <c r="H663" s="104" t="s">
        <v>748</v>
      </c>
      <c r="I663" s="21">
        <f t="shared" si="618"/>
        <v>17940</v>
      </c>
      <c r="J663" s="3">
        <v>23150</v>
      </c>
      <c r="K663" s="15">
        <v>0.15</v>
      </c>
      <c r="L663" s="15"/>
      <c r="M663" s="58"/>
      <c r="N663" s="58">
        <v>2.5000000000000001E-2</v>
      </c>
      <c r="O663" s="92">
        <f t="shared" si="619"/>
        <v>12.904124860646601</v>
      </c>
      <c r="P663" s="92" t="e">
        <f t="shared" si="615"/>
        <v>#REF!</v>
      </c>
      <c r="Q663" s="92" t="e">
        <f t="shared" si="616"/>
        <v>#REF!</v>
      </c>
      <c r="R663" s="92">
        <f t="shared" si="620"/>
        <v>0</v>
      </c>
      <c r="S663" s="92" t="e">
        <f t="shared" si="621"/>
        <v>#REF!</v>
      </c>
      <c r="T663" s="3" t="e">
        <f>#REF!</f>
        <v>#REF!</v>
      </c>
      <c r="U663" s="3" t="e">
        <f>#REF!*D663</f>
        <v>#REF!</v>
      </c>
      <c r="V663" s="3">
        <f t="shared" si="617"/>
        <v>18</v>
      </c>
      <c r="W663" s="37" t="e">
        <f t="shared" si="622"/>
        <v>#REF!</v>
      </c>
      <c r="X663" s="60" t="e">
        <f>#REF!</f>
        <v>#REF!</v>
      </c>
      <c r="Y663" s="37" t="e">
        <f t="shared" si="631"/>
        <v>#REF!</v>
      </c>
      <c r="Z663" s="16" t="e">
        <f t="shared" si="623"/>
        <v>#REF!</v>
      </c>
      <c r="AA663" s="36" t="e">
        <f t="shared" si="624"/>
        <v>#REF!</v>
      </c>
      <c r="AB663" s="49"/>
      <c r="AC663" s="16" t="e">
        <f t="shared" si="625"/>
        <v>#REF!</v>
      </c>
      <c r="AD663" s="3" t="e">
        <f t="shared" si="626"/>
        <v>#REF!</v>
      </c>
      <c r="AE663" s="97" t="e">
        <f t="shared" si="626"/>
        <v>#REF!</v>
      </c>
      <c r="AF663" s="97" t="e">
        <f t="shared" si="627"/>
        <v>#REF!</v>
      </c>
      <c r="AG663" s="3" t="e">
        <f t="shared" si="628"/>
        <v>#REF!</v>
      </c>
      <c r="AH663" s="16" t="e">
        <f t="shared" si="629"/>
        <v>#REF!</v>
      </c>
      <c r="AI663" s="16">
        <f t="shared" si="630"/>
        <v>300</v>
      </c>
      <c r="AK663" s="3" t="s">
        <v>40</v>
      </c>
      <c r="AL663" s="19"/>
      <c r="AM663" s="180"/>
      <c r="AN663" s="180"/>
      <c r="AO663" s="182"/>
      <c r="AQ663" s="177"/>
      <c r="AR663" s="185"/>
      <c r="AT663" s="177"/>
      <c r="AU663" s="185"/>
    </row>
    <row r="664" spans="1:51" s="12" customFormat="1" ht="13.5" hidden="1" outlineLevel="2" x14ac:dyDescent="0.15">
      <c r="A664" s="29">
        <v>13079</v>
      </c>
      <c r="B664" s="71" t="s">
        <v>741</v>
      </c>
      <c r="C664" s="73">
        <v>300</v>
      </c>
      <c r="D664" s="72">
        <v>10</v>
      </c>
      <c r="E664" s="3"/>
      <c r="F664" s="103"/>
      <c r="G664" s="104" t="s">
        <v>654</v>
      </c>
      <c r="H664" s="104" t="s">
        <v>748</v>
      </c>
      <c r="I664" s="21">
        <f t="shared" si="618"/>
        <v>17940</v>
      </c>
      <c r="J664" s="3">
        <v>23150</v>
      </c>
      <c r="K664" s="15">
        <v>0.15</v>
      </c>
      <c r="L664" s="15"/>
      <c r="M664" s="58"/>
      <c r="N664" s="58">
        <v>2.5000000000000001E-2</v>
      </c>
      <c r="O664" s="92">
        <f t="shared" si="619"/>
        <v>12.904124860646601</v>
      </c>
      <c r="P664" s="92" t="e">
        <f t="shared" si="615"/>
        <v>#REF!</v>
      </c>
      <c r="Q664" s="92" t="e">
        <f t="shared" si="616"/>
        <v>#REF!</v>
      </c>
      <c r="R664" s="92">
        <f t="shared" si="620"/>
        <v>0</v>
      </c>
      <c r="S664" s="92" t="e">
        <f t="shared" si="621"/>
        <v>#REF!</v>
      </c>
      <c r="T664" s="3" t="e">
        <f>#REF!</f>
        <v>#REF!</v>
      </c>
      <c r="U664" s="3" t="e">
        <f>#REF!*D664</f>
        <v>#REF!</v>
      </c>
      <c r="V664" s="3">
        <f t="shared" si="617"/>
        <v>18</v>
      </c>
      <c r="W664" s="37" t="e">
        <f t="shared" si="622"/>
        <v>#REF!</v>
      </c>
      <c r="X664" s="60" t="e">
        <f>#REF!</f>
        <v>#REF!</v>
      </c>
      <c r="Y664" s="37" t="e">
        <f t="shared" si="631"/>
        <v>#REF!</v>
      </c>
      <c r="Z664" s="16" t="e">
        <f t="shared" si="623"/>
        <v>#REF!</v>
      </c>
      <c r="AA664" s="36" t="e">
        <f t="shared" si="624"/>
        <v>#REF!</v>
      </c>
      <c r="AB664" s="49"/>
      <c r="AC664" s="16" t="e">
        <f t="shared" si="625"/>
        <v>#REF!</v>
      </c>
      <c r="AD664" s="3" t="e">
        <f t="shared" si="626"/>
        <v>#REF!</v>
      </c>
      <c r="AE664" s="97" t="e">
        <f t="shared" si="626"/>
        <v>#REF!</v>
      </c>
      <c r="AF664" s="97" t="e">
        <f t="shared" si="627"/>
        <v>#REF!</v>
      </c>
      <c r="AG664" s="3" t="e">
        <f t="shared" si="628"/>
        <v>#REF!</v>
      </c>
      <c r="AH664" s="16" t="e">
        <f t="shared" si="629"/>
        <v>#REF!</v>
      </c>
      <c r="AI664" s="16">
        <f t="shared" si="630"/>
        <v>300</v>
      </c>
      <c r="AK664" s="3" t="s">
        <v>40</v>
      </c>
      <c r="AL664" s="19"/>
      <c r="AM664" s="180"/>
      <c r="AN664" s="180"/>
      <c r="AO664" s="182"/>
      <c r="AQ664" s="177"/>
      <c r="AR664" s="185"/>
      <c r="AT664" s="177"/>
      <c r="AU664" s="185"/>
    </row>
    <row r="665" spans="1:51" s="12" customFormat="1" ht="13.5" hidden="1" outlineLevel="2" x14ac:dyDescent="0.15">
      <c r="A665" s="29">
        <v>13080</v>
      </c>
      <c r="B665" s="71" t="s">
        <v>742</v>
      </c>
      <c r="C665" s="73">
        <v>300</v>
      </c>
      <c r="D665" s="72">
        <v>10</v>
      </c>
      <c r="E665" s="3"/>
      <c r="F665" s="103"/>
      <c r="G665" s="104" t="s">
        <v>654</v>
      </c>
      <c r="H665" s="104" t="s">
        <v>748</v>
      </c>
      <c r="I665" s="21">
        <f t="shared" si="618"/>
        <v>17940</v>
      </c>
      <c r="J665" s="3">
        <v>23150</v>
      </c>
      <c r="K665" s="15">
        <v>0.15</v>
      </c>
      <c r="L665" s="15"/>
      <c r="M665" s="58"/>
      <c r="N665" s="58">
        <v>2.5000000000000001E-2</v>
      </c>
      <c r="O665" s="92">
        <f t="shared" si="619"/>
        <v>12.904124860646601</v>
      </c>
      <c r="P665" s="92" t="e">
        <f t="shared" si="615"/>
        <v>#REF!</v>
      </c>
      <c r="Q665" s="92" t="e">
        <f t="shared" si="616"/>
        <v>#REF!</v>
      </c>
      <c r="R665" s="92">
        <f t="shared" si="620"/>
        <v>0</v>
      </c>
      <c r="S665" s="92" t="e">
        <f t="shared" si="621"/>
        <v>#REF!</v>
      </c>
      <c r="T665" s="3" t="e">
        <f>#REF!</f>
        <v>#REF!</v>
      </c>
      <c r="U665" s="3" t="e">
        <f>#REF!*D665</f>
        <v>#REF!</v>
      </c>
      <c r="V665" s="3">
        <f t="shared" si="617"/>
        <v>18</v>
      </c>
      <c r="W665" s="37" t="e">
        <f t="shared" si="622"/>
        <v>#REF!</v>
      </c>
      <c r="X665" s="60" t="e">
        <f>#REF!</f>
        <v>#REF!</v>
      </c>
      <c r="Y665" s="37" t="e">
        <f t="shared" si="631"/>
        <v>#REF!</v>
      </c>
      <c r="Z665" s="16" t="e">
        <f t="shared" si="623"/>
        <v>#REF!</v>
      </c>
      <c r="AA665" s="36" t="e">
        <f t="shared" si="624"/>
        <v>#REF!</v>
      </c>
      <c r="AB665" s="49"/>
      <c r="AC665" s="16" t="e">
        <f t="shared" si="625"/>
        <v>#REF!</v>
      </c>
      <c r="AD665" s="3" t="e">
        <f t="shared" si="626"/>
        <v>#REF!</v>
      </c>
      <c r="AE665" s="97" t="e">
        <f t="shared" si="626"/>
        <v>#REF!</v>
      </c>
      <c r="AF665" s="97" t="e">
        <f t="shared" si="627"/>
        <v>#REF!</v>
      </c>
      <c r="AG665" s="3" t="e">
        <f t="shared" si="628"/>
        <v>#REF!</v>
      </c>
      <c r="AH665" s="16" t="e">
        <f t="shared" si="629"/>
        <v>#REF!</v>
      </c>
      <c r="AI665" s="16">
        <f t="shared" si="630"/>
        <v>300</v>
      </c>
      <c r="AK665" s="3" t="s">
        <v>40</v>
      </c>
      <c r="AL665" s="19"/>
      <c r="AM665" s="180"/>
      <c r="AN665" s="180"/>
      <c r="AO665" s="182"/>
      <c r="AQ665" s="177"/>
      <c r="AR665" s="185"/>
      <c r="AT665" s="177"/>
      <c r="AU665" s="185"/>
    </row>
    <row r="666" spans="1:51" s="12" customFormat="1" ht="13.5" hidden="1" outlineLevel="2" x14ac:dyDescent="0.15">
      <c r="A666" s="29">
        <v>13081</v>
      </c>
      <c r="B666" s="71" t="s">
        <v>743</v>
      </c>
      <c r="C666" s="73">
        <v>300</v>
      </c>
      <c r="D666" s="72">
        <v>10</v>
      </c>
      <c r="E666" s="3"/>
      <c r="F666" s="103"/>
      <c r="G666" s="104" t="s">
        <v>654</v>
      </c>
      <c r="H666" s="104" t="s">
        <v>748</v>
      </c>
      <c r="I666" s="21">
        <f t="shared" si="618"/>
        <v>17940</v>
      </c>
      <c r="J666" s="3">
        <v>23150</v>
      </c>
      <c r="K666" s="15">
        <v>0.15</v>
      </c>
      <c r="L666" s="15"/>
      <c r="M666" s="58"/>
      <c r="N666" s="58">
        <v>2.5000000000000001E-2</v>
      </c>
      <c r="O666" s="92">
        <f t="shared" si="619"/>
        <v>12.904124860646601</v>
      </c>
      <c r="P666" s="92" t="e">
        <f t="shared" si="615"/>
        <v>#REF!</v>
      </c>
      <c r="Q666" s="92" t="e">
        <f t="shared" si="616"/>
        <v>#REF!</v>
      </c>
      <c r="R666" s="92">
        <f t="shared" si="620"/>
        <v>0</v>
      </c>
      <c r="S666" s="92" t="e">
        <f t="shared" si="621"/>
        <v>#REF!</v>
      </c>
      <c r="T666" s="3" t="e">
        <f>#REF!</f>
        <v>#REF!</v>
      </c>
      <c r="U666" s="3" t="e">
        <f>#REF!*D666</f>
        <v>#REF!</v>
      </c>
      <c r="V666" s="3">
        <f t="shared" si="617"/>
        <v>18</v>
      </c>
      <c r="W666" s="37" t="e">
        <f t="shared" si="622"/>
        <v>#REF!</v>
      </c>
      <c r="X666" s="60" t="e">
        <f>#REF!</f>
        <v>#REF!</v>
      </c>
      <c r="Y666" s="37" t="e">
        <f t="shared" si="631"/>
        <v>#REF!</v>
      </c>
      <c r="Z666" s="16" t="e">
        <f t="shared" si="623"/>
        <v>#REF!</v>
      </c>
      <c r="AA666" s="36" t="e">
        <f t="shared" si="624"/>
        <v>#REF!</v>
      </c>
      <c r="AB666" s="49"/>
      <c r="AC666" s="16" t="e">
        <f t="shared" si="625"/>
        <v>#REF!</v>
      </c>
      <c r="AD666" s="3" t="e">
        <f t="shared" si="626"/>
        <v>#REF!</v>
      </c>
      <c r="AE666" s="97" t="e">
        <f t="shared" si="626"/>
        <v>#REF!</v>
      </c>
      <c r="AF666" s="97" t="e">
        <f t="shared" si="627"/>
        <v>#REF!</v>
      </c>
      <c r="AG666" s="3" t="e">
        <f t="shared" si="628"/>
        <v>#REF!</v>
      </c>
      <c r="AH666" s="16" t="e">
        <f t="shared" si="629"/>
        <v>#REF!</v>
      </c>
      <c r="AI666" s="16">
        <f t="shared" si="630"/>
        <v>300</v>
      </c>
      <c r="AK666" s="3" t="s">
        <v>40</v>
      </c>
      <c r="AL666" s="19"/>
      <c r="AM666" s="180"/>
      <c r="AN666" s="180"/>
      <c r="AO666" s="182"/>
      <c r="AQ666" s="177"/>
      <c r="AR666" s="185"/>
      <c r="AT666" s="177"/>
      <c r="AU666" s="185"/>
    </row>
    <row r="667" spans="1:51" s="12" customFormat="1" ht="13.5" hidden="1" outlineLevel="2" x14ac:dyDescent="0.15">
      <c r="A667" s="29">
        <v>13082</v>
      </c>
      <c r="B667" s="71" t="s">
        <v>744</v>
      </c>
      <c r="C667" s="73">
        <v>300</v>
      </c>
      <c r="D667" s="72">
        <v>10</v>
      </c>
      <c r="E667" s="3"/>
      <c r="F667" s="103"/>
      <c r="G667" s="104" t="s">
        <v>654</v>
      </c>
      <c r="H667" s="104" t="s">
        <v>748</v>
      </c>
      <c r="I667" s="21">
        <f t="shared" si="618"/>
        <v>17940</v>
      </c>
      <c r="J667" s="3">
        <v>23150</v>
      </c>
      <c r="K667" s="15">
        <v>0.15</v>
      </c>
      <c r="L667" s="15"/>
      <c r="M667" s="58"/>
      <c r="N667" s="58">
        <v>2.5000000000000001E-2</v>
      </c>
      <c r="O667" s="92">
        <f t="shared" si="619"/>
        <v>12.904124860646601</v>
      </c>
      <c r="P667" s="92" t="e">
        <f t="shared" si="615"/>
        <v>#REF!</v>
      </c>
      <c r="Q667" s="92" t="e">
        <f t="shared" si="616"/>
        <v>#REF!</v>
      </c>
      <c r="R667" s="92">
        <f t="shared" si="620"/>
        <v>0</v>
      </c>
      <c r="S667" s="92" t="e">
        <f t="shared" si="621"/>
        <v>#REF!</v>
      </c>
      <c r="T667" s="3" t="e">
        <f>#REF!</f>
        <v>#REF!</v>
      </c>
      <c r="U667" s="3" t="e">
        <f>#REF!*D667</f>
        <v>#REF!</v>
      </c>
      <c r="V667" s="3">
        <f t="shared" si="617"/>
        <v>18</v>
      </c>
      <c r="W667" s="37" t="e">
        <f t="shared" si="622"/>
        <v>#REF!</v>
      </c>
      <c r="X667" s="60" t="e">
        <f>#REF!</f>
        <v>#REF!</v>
      </c>
      <c r="Y667" s="37" t="e">
        <f t="shared" si="631"/>
        <v>#REF!</v>
      </c>
      <c r="Z667" s="16" t="e">
        <f t="shared" si="623"/>
        <v>#REF!</v>
      </c>
      <c r="AA667" s="36" t="e">
        <f t="shared" si="624"/>
        <v>#REF!</v>
      </c>
      <c r="AB667" s="49"/>
      <c r="AC667" s="16" t="e">
        <f t="shared" si="625"/>
        <v>#REF!</v>
      </c>
      <c r="AD667" s="3" t="e">
        <f t="shared" si="626"/>
        <v>#REF!</v>
      </c>
      <c r="AE667" s="97" t="e">
        <f t="shared" si="626"/>
        <v>#REF!</v>
      </c>
      <c r="AF667" s="97" t="e">
        <f t="shared" si="627"/>
        <v>#REF!</v>
      </c>
      <c r="AG667" s="3" t="e">
        <f t="shared" si="628"/>
        <v>#REF!</v>
      </c>
      <c r="AH667" s="16" t="e">
        <f t="shared" si="629"/>
        <v>#REF!</v>
      </c>
      <c r="AI667" s="16">
        <f t="shared" si="630"/>
        <v>300</v>
      </c>
      <c r="AK667" s="3" t="s">
        <v>40</v>
      </c>
      <c r="AL667" s="19"/>
      <c r="AM667" s="180"/>
      <c r="AN667" s="180"/>
      <c r="AO667" s="182"/>
      <c r="AQ667" s="177"/>
      <c r="AR667" s="185"/>
      <c r="AT667" s="177"/>
      <c r="AU667" s="185"/>
    </row>
    <row r="668" spans="1:51" s="12" customFormat="1" ht="13.5" hidden="1" outlineLevel="2" x14ac:dyDescent="0.15">
      <c r="A668" s="29">
        <v>13083</v>
      </c>
      <c r="B668" s="71" t="s">
        <v>745</v>
      </c>
      <c r="C668" s="73">
        <v>60</v>
      </c>
      <c r="D668" s="72">
        <v>10</v>
      </c>
      <c r="E668" s="3"/>
      <c r="F668" s="103"/>
      <c r="G668" s="104" t="s">
        <v>654</v>
      </c>
      <c r="H668" s="104" t="s">
        <v>748</v>
      </c>
      <c r="I668" s="21">
        <f t="shared" si="618"/>
        <v>17940</v>
      </c>
      <c r="J668" s="3">
        <v>23150</v>
      </c>
      <c r="K668" s="15">
        <v>0.15</v>
      </c>
      <c r="L668" s="15"/>
      <c r="M668" s="58"/>
      <c r="N668" s="58">
        <v>2.5000000000000001E-2</v>
      </c>
      <c r="O668" s="92">
        <f t="shared" si="619"/>
        <v>12.904124860646601</v>
      </c>
      <c r="P668" s="92" t="e">
        <f t="shared" si="615"/>
        <v>#REF!</v>
      </c>
      <c r="Q668" s="92" t="e">
        <f t="shared" si="616"/>
        <v>#REF!</v>
      </c>
      <c r="R668" s="92">
        <f t="shared" si="620"/>
        <v>0</v>
      </c>
      <c r="S668" s="92" t="e">
        <f t="shared" si="621"/>
        <v>#REF!</v>
      </c>
      <c r="T668" s="3" t="e">
        <f>#REF!</f>
        <v>#REF!</v>
      </c>
      <c r="U668" s="3" t="e">
        <f>#REF!*D668</f>
        <v>#REF!</v>
      </c>
      <c r="V668" s="3">
        <f t="shared" si="617"/>
        <v>3.5999999999999996</v>
      </c>
      <c r="W668" s="37" t="e">
        <f t="shared" si="622"/>
        <v>#REF!</v>
      </c>
      <c r="X668" s="60" t="e">
        <f>#REF!</f>
        <v>#REF!</v>
      </c>
      <c r="Y668" s="37" t="e">
        <f t="shared" si="631"/>
        <v>#REF!</v>
      </c>
      <c r="Z668" s="16" t="e">
        <f t="shared" si="623"/>
        <v>#REF!</v>
      </c>
      <c r="AA668" s="36" t="e">
        <f t="shared" si="624"/>
        <v>#REF!</v>
      </c>
      <c r="AB668" s="49"/>
      <c r="AC668" s="16" t="e">
        <f t="shared" si="625"/>
        <v>#REF!</v>
      </c>
      <c r="AD668" s="3" t="e">
        <f t="shared" ref="AD668:AE669" si="632">T668</f>
        <v>#REF!</v>
      </c>
      <c r="AE668" s="97" t="e">
        <f t="shared" si="632"/>
        <v>#REF!</v>
      </c>
      <c r="AF668" s="97" t="e">
        <f t="shared" si="627"/>
        <v>#REF!</v>
      </c>
      <c r="AG668" s="3" t="e">
        <f t="shared" si="628"/>
        <v>#REF!</v>
      </c>
      <c r="AH668" s="16" t="e">
        <f t="shared" si="629"/>
        <v>#REF!</v>
      </c>
      <c r="AI668" s="16">
        <f t="shared" si="630"/>
        <v>60</v>
      </c>
      <c r="AK668" s="3" t="s">
        <v>40</v>
      </c>
      <c r="AL668" s="19"/>
      <c r="AM668" s="180"/>
      <c r="AN668" s="180"/>
      <c r="AO668" s="182"/>
      <c r="AQ668" s="177"/>
      <c r="AR668" s="185"/>
      <c r="AT668" s="177"/>
      <c r="AU668" s="185"/>
    </row>
    <row r="669" spans="1:51" s="12" customFormat="1" ht="13.5" hidden="1" outlineLevel="2" x14ac:dyDescent="0.15">
      <c r="A669" s="29">
        <v>13084</v>
      </c>
      <c r="B669" s="71" t="s">
        <v>746</v>
      </c>
      <c r="C669" s="73">
        <v>50</v>
      </c>
      <c r="D669" s="72">
        <v>3</v>
      </c>
      <c r="E669" s="3"/>
      <c r="F669" s="103"/>
      <c r="G669" s="104" t="s">
        <v>654</v>
      </c>
      <c r="H669" s="104" t="s">
        <v>748</v>
      </c>
      <c r="I669" s="21">
        <f t="shared" si="618"/>
        <v>17940</v>
      </c>
      <c r="J669" s="3">
        <v>23150</v>
      </c>
      <c r="K669" s="15">
        <v>0.15</v>
      </c>
      <c r="L669" s="15"/>
      <c r="M669" s="58"/>
      <c r="N669" s="58">
        <v>2.5000000000000001E-2</v>
      </c>
      <c r="O669" s="92">
        <f t="shared" si="619"/>
        <v>3.8712374581939799</v>
      </c>
      <c r="P669" s="92" t="e">
        <f t="shared" si="615"/>
        <v>#REF!</v>
      </c>
      <c r="Q669" s="92" t="e">
        <f t="shared" si="616"/>
        <v>#REF!</v>
      </c>
      <c r="R669" s="92">
        <f t="shared" si="620"/>
        <v>0</v>
      </c>
      <c r="S669" s="92" t="e">
        <f t="shared" si="621"/>
        <v>#REF!</v>
      </c>
      <c r="T669" s="3" t="e">
        <f>#REF!</f>
        <v>#REF!</v>
      </c>
      <c r="U669" s="3" t="e">
        <f>#REF!*D669</f>
        <v>#REF!</v>
      </c>
      <c r="V669" s="3">
        <f t="shared" si="617"/>
        <v>3</v>
      </c>
      <c r="W669" s="37" t="e">
        <f t="shared" si="622"/>
        <v>#REF!</v>
      </c>
      <c r="X669" s="60" t="e">
        <f>#REF!</f>
        <v>#REF!</v>
      </c>
      <c r="Y669" s="37" t="e">
        <f t="shared" si="631"/>
        <v>#REF!</v>
      </c>
      <c r="Z669" s="16" t="e">
        <f t="shared" si="623"/>
        <v>#REF!</v>
      </c>
      <c r="AA669" s="36" t="e">
        <f t="shared" si="624"/>
        <v>#REF!</v>
      </c>
      <c r="AB669" s="49"/>
      <c r="AC669" s="16" t="e">
        <f t="shared" si="625"/>
        <v>#REF!</v>
      </c>
      <c r="AD669" s="3" t="e">
        <f t="shared" si="632"/>
        <v>#REF!</v>
      </c>
      <c r="AE669" s="97" t="e">
        <f t="shared" si="632"/>
        <v>#REF!</v>
      </c>
      <c r="AF669" s="97" t="e">
        <f t="shared" si="627"/>
        <v>#REF!</v>
      </c>
      <c r="AG669" s="3" t="e">
        <f t="shared" si="628"/>
        <v>#REF!</v>
      </c>
      <c r="AH669" s="16" t="e">
        <f t="shared" si="629"/>
        <v>#REF!</v>
      </c>
      <c r="AI669" s="16">
        <f t="shared" si="630"/>
        <v>50</v>
      </c>
      <c r="AK669" s="3" t="s">
        <v>40</v>
      </c>
      <c r="AL669" s="19"/>
      <c r="AM669" s="180"/>
      <c r="AN669" s="180"/>
      <c r="AO669" s="182"/>
      <c r="AQ669" s="177"/>
      <c r="AR669" s="185"/>
      <c r="AT669" s="177"/>
      <c r="AU669" s="185"/>
    </row>
    <row r="670" spans="1:51" s="12" customFormat="1" ht="13.5" outlineLevel="1" collapsed="1" x14ac:dyDescent="0.15">
      <c r="A670" s="30"/>
      <c r="B670" s="197" t="s">
        <v>878</v>
      </c>
      <c r="C670" s="80"/>
      <c r="D670" s="19"/>
      <c r="E670" s="19"/>
      <c r="F670" s="134"/>
      <c r="G670" s="140"/>
      <c r="H670" s="140"/>
      <c r="I670" s="81"/>
      <c r="J670" s="19"/>
      <c r="K670" s="82"/>
      <c r="L670" s="82"/>
      <c r="M670" s="83"/>
      <c r="N670" s="83"/>
      <c r="O670" s="94"/>
      <c r="P670" s="94"/>
      <c r="Q670" s="94"/>
      <c r="R670" s="94"/>
      <c r="S670" s="94"/>
      <c r="T670" s="19"/>
      <c r="U670" s="19"/>
      <c r="V670" s="19"/>
      <c r="W670" s="84"/>
      <c r="X670" s="85"/>
      <c r="Y670" s="84"/>
      <c r="Z670" s="80"/>
      <c r="AA670" s="86"/>
      <c r="AB670" s="49"/>
      <c r="AC670" s="80"/>
      <c r="AD670" s="19"/>
      <c r="AE670" s="99"/>
      <c r="AF670" s="99"/>
      <c r="AG670" s="19"/>
      <c r="AH670" s="80"/>
      <c r="AI670" s="80"/>
      <c r="AK670" s="19"/>
      <c r="AL670" s="19"/>
      <c r="AM670" s="180"/>
      <c r="AN670" s="180"/>
      <c r="AO670" s="182"/>
      <c r="AQ670" s="177"/>
      <c r="AR670" s="185"/>
      <c r="AT670" s="177"/>
      <c r="AU670" s="185"/>
    </row>
    <row r="671" spans="1:51" s="12" customFormat="1" ht="13.5" outlineLevel="1" collapsed="1" x14ac:dyDescent="0.15">
      <c r="A671" s="26">
        <v>22012</v>
      </c>
      <c r="B671" s="20" t="s">
        <v>879</v>
      </c>
      <c r="C671" s="16">
        <f>540*5</f>
        <v>2700</v>
      </c>
      <c r="D671" s="3">
        <f>30*7</f>
        <v>210</v>
      </c>
      <c r="E671" s="3"/>
      <c r="F671" s="103"/>
      <c r="G671" s="104" t="s">
        <v>765</v>
      </c>
      <c r="H671" s="104" t="s">
        <v>562</v>
      </c>
      <c r="I671" s="21">
        <f t="shared" ref="I671:I673" si="633">((247*12)+(52*7)+(52*5))*60/12</f>
        <v>17940</v>
      </c>
      <c r="J671" s="3">
        <v>0</v>
      </c>
      <c r="K671" s="15">
        <v>0.1</v>
      </c>
      <c r="L671" s="15">
        <v>0.43</v>
      </c>
      <c r="M671" s="58"/>
      <c r="N671" s="58">
        <v>0.03</v>
      </c>
      <c r="O671" s="92">
        <f t="shared" ref="O671:O673" si="634">J671/I671*D671</f>
        <v>0</v>
      </c>
      <c r="P671" s="92" t="e">
        <f t="shared" ref="P671:P673" si="635">(C671-T671-U671)*K671</f>
        <v>#REF!</v>
      </c>
      <c r="Q671" s="92" t="e">
        <f t="shared" ref="Q671:Q673" si="636">(C671-T671-U671)*L671</f>
        <v>#REF!</v>
      </c>
      <c r="R671" s="92">
        <f t="shared" ref="R671:R673" si="637">(C671*M671)</f>
        <v>0</v>
      </c>
      <c r="S671" s="92" t="e">
        <f t="shared" ref="S671:S673" si="638">(C671-T671-U671)*N671</f>
        <v>#REF!</v>
      </c>
      <c r="T671" s="3" t="e">
        <f>T556*7</f>
        <v>#REF!</v>
      </c>
      <c r="U671" s="3" t="e">
        <f>U556*7</f>
        <v>#REF!</v>
      </c>
      <c r="V671" s="3">
        <f t="shared" ref="V671:V673" si="639">C671*0.06</f>
        <v>162</v>
      </c>
      <c r="W671" s="37" t="e">
        <f t="shared" ref="W671:W673" si="640">SUM(O671:V671)</f>
        <v>#REF!</v>
      </c>
      <c r="X671" s="60" t="e">
        <f>#REF!</f>
        <v>#REF!</v>
      </c>
      <c r="Y671" s="37" t="e">
        <f t="shared" ref="Y671:Y673" si="641">21000/I671*D671*X671</f>
        <v>#REF!</v>
      </c>
      <c r="Z671" s="16" t="e">
        <f t="shared" ref="Z671:Z672" si="642">W671+Y671</f>
        <v>#REF!</v>
      </c>
      <c r="AA671" s="36" t="e">
        <f t="shared" ref="AA671:AA672" si="643">(C671-Z671)/Z671</f>
        <v>#REF!</v>
      </c>
      <c r="AB671" s="162"/>
      <c r="AC671" s="16" t="e">
        <f t="shared" ref="AC671:AC673" si="644">AD671+AE671+AF671</f>
        <v>#REF!</v>
      </c>
      <c r="AD671" s="3" t="e">
        <f t="shared" ref="AD671:AD673" si="645">T671</f>
        <v>#REF!</v>
      </c>
      <c r="AE671" s="97" t="e">
        <f t="shared" ref="AE671:AE673" si="646">U671</f>
        <v>#REF!</v>
      </c>
      <c r="AF671" s="97" t="e">
        <f t="shared" ref="AF671:AF673" si="647">(C671-Z671)*0.15</f>
        <v>#REF!</v>
      </c>
      <c r="AG671" s="3" t="e">
        <f t="shared" ref="AG671:AG673" si="648">AE671+AF671</f>
        <v>#REF!</v>
      </c>
      <c r="AH671" s="16" t="e">
        <f t="shared" ref="AH671:AH673" si="649">AI671-AC671</f>
        <v>#REF!</v>
      </c>
      <c r="AI671" s="16">
        <f t="shared" ref="AI671:AI672" si="650">C671</f>
        <v>2700</v>
      </c>
      <c r="AK671" s="3"/>
      <c r="AL671" s="19"/>
      <c r="AN671" s="46" t="e">
        <f t="shared" ref="AN671:AN676" si="651">(AI671-AC671)*0.43</f>
        <v>#REF!</v>
      </c>
      <c r="AO671" s="185"/>
      <c r="AP671" s="163"/>
      <c r="AQ671" s="177"/>
      <c r="AR671" s="185"/>
      <c r="AS671" s="46"/>
      <c r="AT671" s="185"/>
      <c r="AU671" s="185"/>
      <c r="AX671" s="168"/>
      <c r="AY671" s="168"/>
    </row>
    <row r="672" spans="1:51" s="12" customFormat="1" ht="13.5" outlineLevel="1" collapsed="1" x14ac:dyDescent="0.15">
      <c r="A672" s="26">
        <v>22015</v>
      </c>
      <c r="B672" s="20" t="s">
        <v>880</v>
      </c>
      <c r="C672" s="16">
        <f>1250*5</f>
        <v>6250</v>
      </c>
      <c r="D672" s="3">
        <f>40*7</f>
        <v>280</v>
      </c>
      <c r="E672" s="3"/>
      <c r="F672" s="103"/>
      <c r="G672" s="104" t="s">
        <v>765</v>
      </c>
      <c r="H672" s="104" t="s">
        <v>562</v>
      </c>
      <c r="I672" s="21">
        <f t="shared" si="633"/>
        <v>17940</v>
      </c>
      <c r="J672" s="3">
        <v>0</v>
      </c>
      <c r="K672" s="15">
        <v>0.1</v>
      </c>
      <c r="L672" s="15">
        <v>0.43</v>
      </c>
      <c r="M672" s="58"/>
      <c r="N672" s="58">
        <v>0.03</v>
      </c>
      <c r="O672" s="92">
        <f t="shared" si="634"/>
        <v>0</v>
      </c>
      <c r="P672" s="92" t="e">
        <f t="shared" si="635"/>
        <v>#REF!</v>
      </c>
      <c r="Q672" s="92" t="e">
        <f t="shared" si="636"/>
        <v>#REF!</v>
      </c>
      <c r="R672" s="92">
        <f t="shared" si="637"/>
        <v>0</v>
      </c>
      <c r="S672" s="92" t="e">
        <f t="shared" si="638"/>
        <v>#REF!</v>
      </c>
      <c r="T672" s="3" t="e">
        <f>T559*7</f>
        <v>#REF!</v>
      </c>
      <c r="U672" s="3" t="e">
        <f>U559*7</f>
        <v>#REF!</v>
      </c>
      <c r="V672" s="3">
        <f t="shared" si="639"/>
        <v>375</v>
      </c>
      <c r="W672" s="37" t="e">
        <f t="shared" si="640"/>
        <v>#REF!</v>
      </c>
      <c r="X672" s="60" t="e">
        <f>#REF!</f>
        <v>#REF!</v>
      </c>
      <c r="Y672" s="37" t="e">
        <f t="shared" si="641"/>
        <v>#REF!</v>
      </c>
      <c r="Z672" s="16" t="e">
        <f t="shared" si="642"/>
        <v>#REF!</v>
      </c>
      <c r="AA672" s="36" t="e">
        <f t="shared" si="643"/>
        <v>#REF!</v>
      </c>
      <c r="AB672" s="162"/>
      <c r="AC672" s="16" t="e">
        <f t="shared" si="644"/>
        <v>#REF!</v>
      </c>
      <c r="AD672" s="3" t="e">
        <f t="shared" si="645"/>
        <v>#REF!</v>
      </c>
      <c r="AE672" s="97" t="e">
        <f t="shared" si="646"/>
        <v>#REF!</v>
      </c>
      <c r="AF672" s="97" t="e">
        <f t="shared" si="647"/>
        <v>#REF!</v>
      </c>
      <c r="AG672" s="3" t="e">
        <f t="shared" si="648"/>
        <v>#REF!</v>
      </c>
      <c r="AH672" s="16" t="e">
        <f t="shared" si="649"/>
        <v>#REF!</v>
      </c>
      <c r="AI672" s="16">
        <f t="shared" si="650"/>
        <v>6250</v>
      </c>
      <c r="AK672" s="3"/>
      <c r="AL672" s="19"/>
      <c r="AN672" s="46" t="e">
        <f t="shared" si="651"/>
        <v>#REF!</v>
      </c>
      <c r="AO672" s="185"/>
      <c r="AP672" s="163"/>
      <c r="AQ672" s="177"/>
      <c r="AR672" s="185"/>
      <c r="AS672" s="46"/>
      <c r="AT672" s="185"/>
      <c r="AU672" s="185"/>
      <c r="AX672" s="168"/>
      <c r="AY672" s="168"/>
    </row>
    <row r="673" spans="1:51" s="12" customFormat="1" ht="13.5" outlineLevel="1" collapsed="1" x14ac:dyDescent="0.15">
      <c r="A673" s="26">
        <v>22023</v>
      </c>
      <c r="B673" s="20" t="s">
        <v>455</v>
      </c>
      <c r="C673" s="16">
        <f>1500*5</f>
        <v>7500</v>
      </c>
      <c r="D673" s="3">
        <f>70*7</f>
        <v>490</v>
      </c>
      <c r="E673" s="3"/>
      <c r="F673" s="103"/>
      <c r="G673" s="104" t="s">
        <v>765</v>
      </c>
      <c r="H673" s="104" t="s">
        <v>562</v>
      </c>
      <c r="I673" s="21">
        <f t="shared" si="633"/>
        <v>17940</v>
      </c>
      <c r="J673" s="3">
        <v>0</v>
      </c>
      <c r="K673" s="15">
        <v>0.1</v>
      </c>
      <c r="L673" s="15">
        <v>0.43</v>
      </c>
      <c r="M673" s="58"/>
      <c r="N673" s="58">
        <v>0.03</v>
      </c>
      <c r="O673" s="92">
        <f t="shared" si="634"/>
        <v>0</v>
      </c>
      <c r="P673" s="92" t="e">
        <f t="shared" si="635"/>
        <v>#REF!</v>
      </c>
      <c r="Q673" s="92" t="e">
        <f t="shared" si="636"/>
        <v>#REF!</v>
      </c>
      <c r="R673" s="92">
        <f t="shared" si="637"/>
        <v>0</v>
      </c>
      <c r="S673" s="92" t="e">
        <f t="shared" si="638"/>
        <v>#REF!</v>
      </c>
      <c r="T673" s="3" t="e">
        <f>T570*7</f>
        <v>#REF!</v>
      </c>
      <c r="U673" s="3" t="e">
        <f>#REF!*D673</f>
        <v>#REF!</v>
      </c>
      <c r="V673" s="3">
        <f t="shared" si="639"/>
        <v>450</v>
      </c>
      <c r="W673" s="37" t="e">
        <f t="shared" si="640"/>
        <v>#REF!</v>
      </c>
      <c r="X673" s="60" t="e">
        <f>#REF!</f>
        <v>#REF!</v>
      </c>
      <c r="Y673" s="37" t="e">
        <f t="shared" si="641"/>
        <v>#REF!</v>
      </c>
      <c r="Z673" s="16" t="e">
        <f>W673+Y673</f>
        <v>#REF!</v>
      </c>
      <c r="AA673" s="36" t="e">
        <f>(C673-Z673)/Z673</f>
        <v>#REF!</v>
      </c>
      <c r="AB673" s="162"/>
      <c r="AC673" s="16" t="e">
        <f t="shared" si="644"/>
        <v>#REF!</v>
      </c>
      <c r="AD673" s="3" t="e">
        <f t="shared" si="645"/>
        <v>#REF!</v>
      </c>
      <c r="AE673" s="97" t="e">
        <f t="shared" si="646"/>
        <v>#REF!</v>
      </c>
      <c r="AF673" s="97" t="e">
        <f t="shared" si="647"/>
        <v>#REF!</v>
      </c>
      <c r="AG673" s="3" t="e">
        <f t="shared" si="648"/>
        <v>#REF!</v>
      </c>
      <c r="AH673" s="16" t="e">
        <f t="shared" si="649"/>
        <v>#REF!</v>
      </c>
      <c r="AI673" s="16">
        <f>C673</f>
        <v>7500</v>
      </c>
      <c r="AK673" s="3"/>
      <c r="AL673" s="19"/>
      <c r="AN673" s="46" t="e">
        <f t="shared" si="651"/>
        <v>#REF!</v>
      </c>
      <c r="AO673" s="185"/>
      <c r="AP673" s="163"/>
      <c r="AQ673" s="177"/>
      <c r="AR673" s="185"/>
      <c r="AS673" s="46"/>
      <c r="AT673" s="185"/>
      <c r="AU673" s="185"/>
      <c r="AX673" s="168"/>
      <c r="AY673" s="168"/>
    </row>
    <row r="674" spans="1:51" s="12" customFormat="1" ht="13.5" outlineLevel="1" collapsed="1" x14ac:dyDescent="0.15">
      <c r="A674" s="26">
        <v>22024</v>
      </c>
      <c r="B674" s="20" t="s">
        <v>454</v>
      </c>
      <c r="C674" s="16">
        <f>2000*5</f>
        <v>10000</v>
      </c>
      <c r="D674" s="3">
        <f>90*7</f>
        <v>630</v>
      </c>
      <c r="E674" s="3"/>
      <c r="F674" s="103"/>
      <c r="G674" s="104" t="s">
        <v>765</v>
      </c>
      <c r="H674" s="104" t="s">
        <v>562</v>
      </c>
      <c r="I674" s="21">
        <f t="shared" ref="I674:I676" si="652">((247*12)+(52*7)+(52*5))*60/12</f>
        <v>17940</v>
      </c>
      <c r="J674" s="3">
        <v>0</v>
      </c>
      <c r="K674" s="15">
        <v>0.1</v>
      </c>
      <c r="L674" s="15">
        <v>0.43</v>
      </c>
      <c r="M674" s="58"/>
      <c r="N674" s="58">
        <v>0.03</v>
      </c>
      <c r="O674" s="92">
        <f t="shared" ref="O674:O676" si="653">J674/I674*D674</f>
        <v>0</v>
      </c>
      <c r="P674" s="92" t="e">
        <f t="shared" ref="P674:P676" si="654">(C674-T674-U674)*K674</f>
        <v>#REF!</v>
      </c>
      <c r="Q674" s="92" t="e">
        <f t="shared" ref="Q674:Q676" si="655">(C674-T674-U674)*L674</f>
        <v>#REF!</v>
      </c>
      <c r="R674" s="92">
        <f t="shared" ref="R674:R676" si="656">(C674*M674)</f>
        <v>0</v>
      </c>
      <c r="S674" s="92" t="e">
        <f t="shared" ref="S674:S676" si="657">(C674-T674-U674)*N674</f>
        <v>#REF!</v>
      </c>
      <c r="T674" s="3" t="e">
        <f>T571*7</f>
        <v>#REF!</v>
      </c>
      <c r="U674" s="3" t="e">
        <f>#REF!*D674</f>
        <v>#REF!</v>
      </c>
      <c r="V674" s="3">
        <f t="shared" ref="V674:V676" si="658">C674*0.06</f>
        <v>600</v>
      </c>
      <c r="W674" s="37" t="e">
        <f t="shared" ref="W674:W676" si="659">SUM(O674:V674)</f>
        <v>#REF!</v>
      </c>
      <c r="X674" s="60" t="e">
        <f>#REF!</f>
        <v>#REF!</v>
      </c>
      <c r="Y674" s="37" t="e">
        <f t="shared" ref="Y674:Y676" si="660">21000/I674*D674*X674</f>
        <v>#REF!</v>
      </c>
      <c r="Z674" s="16" t="e">
        <f>W674+Y674</f>
        <v>#REF!</v>
      </c>
      <c r="AA674" s="36" t="e">
        <f>(C674-Z674)/Z674</f>
        <v>#REF!</v>
      </c>
      <c r="AB674" s="162"/>
      <c r="AC674" s="16" t="e">
        <f t="shared" ref="AC674:AC676" si="661">AD674+AE674+AF674</f>
        <v>#REF!</v>
      </c>
      <c r="AD674" s="3" t="e">
        <f t="shared" ref="AD674:AD676" si="662">T674</f>
        <v>#REF!</v>
      </c>
      <c r="AE674" s="97" t="e">
        <f t="shared" ref="AE674:AE676" si="663">U674</f>
        <v>#REF!</v>
      </c>
      <c r="AF674" s="97" t="e">
        <f t="shared" ref="AF674:AF676" si="664">(C674-Z674)*0.15</f>
        <v>#REF!</v>
      </c>
      <c r="AG674" s="3" t="e">
        <f t="shared" ref="AG674:AG676" si="665">AE674+AF674</f>
        <v>#REF!</v>
      </c>
      <c r="AH674" s="16" t="e">
        <f t="shared" ref="AH674:AH676" si="666">AI674-AC674</f>
        <v>#REF!</v>
      </c>
      <c r="AI674" s="16">
        <f>C674</f>
        <v>10000</v>
      </c>
      <c r="AK674" s="3"/>
      <c r="AL674" s="19"/>
      <c r="AN674" s="46" t="e">
        <f t="shared" si="651"/>
        <v>#REF!</v>
      </c>
      <c r="AO674" s="185"/>
      <c r="AP674" s="163"/>
      <c r="AQ674" s="177"/>
      <c r="AR674" s="185"/>
      <c r="AS674" s="46"/>
      <c r="AT674" s="185"/>
      <c r="AU674" s="185"/>
      <c r="AX674" s="168"/>
      <c r="AY674" s="168"/>
    </row>
    <row r="675" spans="1:51" s="12" customFormat="1" ht="13.5" outlineLevel="1" collapsed="1" x14ac:dyDescent="0.15">
      <c r="A675" s="26">
        <v>22025</v>
      </c>
      <c r="B675" s="20" t="s">
        <v>425</v>
      </c>
      <c r="C675" s="16">
        <f>600*5</f>
        <v>3000</v>
      </c>
      <c r="D675" s="3">
        <f>30*7</f>
        <v>210</v>
      </c>
      <c r="E675" s="3"/>
      <c r="F675" s="103"/>
      <c r="G675" s="104" t="s">
        <v>765</v>
      </c>
      <c r="H675" s="104" t="s">
        <v>562</v>
      </c>
      <c r="I675" s="21">
        <f t="shared" si="652"/>
        <v>17940</v>
      </c>
      <c r="J675" s="3">
        <v>0</v>
      </c>
      <c r="K675" s="15">
        <v>0.1</v>
      </c>
      <c r="L675" s="15">
        <v>0.43</v>
      </c>
      <c r="M675" s="58"/>
      <c r="N675" s="58">
        <v>0.03</v>
      </c>
      <c r="O675" s="92">
        <f t="shared" si="653"/>
        <v>0</v>
      </c>
      <c r="P675" s="92" t="e">
        <f t="shared" si="654"/>
        <v>#REF!</v>
      </c>
      <c r="Q675" s="92" t="e">
        <f t="shared" si="655"/>
        <v>#REF!</v>
      </c>
      <c r="R675" s="92">
        <f t="shared" si="656"/>
        <v>0</v>
      </c>
      <c r="S675" s="92" t="e">
        <f t="shared" si="657"/>
        <v>#REF!</v>
      </c>
      <c r="T675" s="3" t="e">
        <f>T572*7</f>
        <v>#REF!</v>
      </c>
      <c r="U675" s="3" t="e">
        <f>#REF!*D675</f>
        <v>#REF!</v>
      </c>
      <c r="V675" s="3">
        <f t="shared" si="658"/>
        <v>180</v>
      </c>
      <c r="W675" s="37" t="e">
        <f t="shared" si="659"/>
        <v>#REF!</v>
      </c>
      <c r="X675" s="60" t="e">
        <f>#REF!</f>
        <v>#REF!</v>
      </c>
      <c r="Y675" s="37" t="e">
        <f t="shared" si="660"/>
        <v>#REF!</v>
      </c>
      <c r="Z675" s="16" t="e">
        <f>W675+Y675</f>
        <v>#REF!</v>
      </c>
      <c r="AA675" s="36" t="e">
        <f>(C675-Z675)/Z675</f>
        <v>#REF!</v>
      </c>
      <c r="AB675" s="162"/>
      <c r="AC675" s="16" t="e">
        <f t="shared" si="661"/>
        <v>#REF!</v>
      </c>
      <c r="AD675" s="3" t="e">
        <f t="shared" si="662"/>
        <v>#REF!</v>
      </c>
      <c r="AE675" s="97" t="e">
        <f t="shared" si="663"/>
        <v>#REF!</v>
      </c>
      <c r="AF675" s="97" t="e">
        <f t="shared" si="664"/>
        <v>#REF!</v>
      </c>
      <c r="AG675" s="3" t="e">
        <f t="shared" si="665"/>
        <v>#REF!</v>
      </c>
      <c r="AH675" s="16" t="e">
        <f t="shared" si="666"/>
        <v>#REF!</v>
      </c>
      <c r="AI675" s="16">
        <f>C675</f>
        <v>3000</v>
      </c>
      <c r="AK675" s="3"/>
      <c r="AL675" s="19"/>
      <c r="AN675" s="46" t="e">
        <f t="shared" si="651"/>
        <v>#REF!</v>
      </c>
      <c r="AO675" s="185"/>
      <c r="AP675" s="163"/>
      <c r="AQ675" s="177"/>
      <c r="AR675" s="185"/>
      <c r="AS675" s="46"/>
      <c r="AT675" s="185"/>
      <c r="AU675" s="185"/>
      <c r="AX675" s="168"/>
      <c r="AY675" s="168"/>
    </row>
    <row r="676" spans="1:51" s="12" customFormat="1" ht="13.5" outlineLevel="1" collapsed="1" x14ac:dyDescent="0.15">
      <c r="A676" s="26">
        <v>22026</v>
      </c>
      <c r="B676" s="20" t="s">
        <v>456</v>
      </c>
      <c r="C676" s="16">
        <f>800*5</f>
        <v>4000</v>
      </c>
      <c r="D676" s="3">
        <f>30*7</f>
        <v>210</v>
      </c>
      <c r="E676" s="3"/>
      <c r="F676" s="103"/>
      <c r="G676" s="104" t="s">
        <v>765</v>
      </c>
      <c r="H676" s="104" t="s">
        <v>562</v>
      </c>
      <c r="I676" s="21">
        <f t="shared" si="652"/>
        <v>17940</v>
      </c>
      <c r="J676" s="3">
        <v>0</v>
      </c>
      <c r="K676" s="15">
        <v>0.1</v>
      </c>
      <c r="L676" s="15">
        <v>0.43</v>
      </c>
      <c r="M676" s="58"/>
      <c r="N676" s="58">
        <v>0.03</v>
      </c>
      <c r="O676" s="92">
        <f t="shared" si="653"/>
        <v>0</v>
      </c>
      <c r="P676" s="92" t="e">
        <f t="shared" si="654"/>
        <v>#REF!</v>
      </c>
      <c r="Q676" s="92" t="e">
        <f t="shared" si="655"/>
        <v>#REF!</v>
      </c>
      <c r="R676" s="92">
        <f t="shared" si="656"/>
        <v>0</v>
      </c>
      <c r="S676" s="92" t="e">
        <f t="shared" si="657"/>
        <v>#REF!</v>
      </c>
      <c r="T676" s="3" t="e">
        <f>T573*7</f>
        <v>#REF!</v>
      </c>
      <c r="U676" s="3" t="e">
        <f>#REF!*D676</f>
        <v>#REF!</v>
      </c>
      <c r="V676" s="3">
        <f t="shared" si="658"/>
        <v>240</v>
      </c>
      <c r="W676" s="37" t="e">
        <f t="shared" si="659"/>
        <v>#REF!</v>
      </c>
      <c r="X676" s="60" t="e">
        <f>#REF!</f>
        <v>#REF!</v>
      </c>
      <c r="Y676" s="37" t="e">
        <f t="shared" si="660"/>
        <v>#REF!</v>
      </c>
      <c r="Z676" s="16" t="e">
        <f>W676+Y676</f>
        <v>#REF!</v>
      </c>
      <c r="AA676" s="36" t="e">
        <f>(C676-Z676)/Z676</f>
        <v>#REF!</v>
      </c>
      <c r="AB676" s="162"/>
      <c r="AC676" s="16" t="e">
        <f t="shared" si="661"/>
        <v>#REF!</v>
      </c>
      <c r="AD676" s="3" t="e">
        <f t="shared" si="662"/>
        <v>#REF!</v>
      </c>
      <c r="AE676" s="97" t="e">
        <f t="shared" si="663"/>
        <v>#REF!</v>
      </c>
      <c r="AF676" s="97" t="e">
        <f t="shared" si="664"/>
        <v>#REF!</v>
      </c>
      <c r="AG676" s="3" t="e">
        <f t="shared" si="665"/>
        <v>#REF!</v>
      </c>
      <c r="AH676" s="16" t="e">
        <f t="shared" si="666"/>
        <v>#REF!</v>
      </c>
      <c r="AI676" s="16">
        <f>C676</f>
        <v>4000</v>
      </c>
      <c r="AK676" s="3"/>
      <c r="AL676" s="19"/>
      <c r="AN676" s="46" t="e">
        <f t="shared" si="651"/>
        <v>#REF!</v>
      </c>
      <c r="AO676" s="185"/>
      <c r="AP676" s="163"/>
      <c r="AQ676" s="177"/>
      <c r="AR676" s="185"/>
      <c r="AS676" s="46"/>
      <c r="AT676" s="185"/>
      <c r="AU676" s="185"/>
      <c r="AX676" s="168"/>
      <c r="AY676" s="168"/>
    </row>
  </sheetData>
  <autoFilter ref="A11:UQ669">
    <filterColumn colId="0">
      <filters>
        <filter val="22023"/>
        <filter val="22024"/>
        <filter val="22025"/>
        <filter val="22026"/>
      </filters>
    </filterColumn>
  </autoFilter>
  <mergeCells count="22">
    <mergeCell ref="AK10:AK11"/>
    <mergeCell ref="G10:G11"/>
    <mergeCell ref="H10:H11"/>
    <mergeCell ref="I10:I11"/>
    <mergeCell ref="J10:W10"/>
    <mergeCell ref="X10:Y10"/>
    <mergeCell ref="Z10:Z11"/>
    <mergeCell ref="AA10:AA11"/>
    <mergeCell ref="AC10:AC11"/>
    <mergeCell ref="AD10:AF10"/>
    <mergeCell ref="AH10:AH11"/>
    <mergeCell ref="AI10:AI11"/>
    <mergeCell ref="AH1:AI1"/>
    <mergeCell ref="AH2:AI2"/>
    <mergeCell ref="AH3:AI3"/>
    <mergeCell ref="AH4:AI4"/>
    <mergeCell ref="A10:A11"/>
    <mergeCell ref="B10:B11"/>
    <mergeCell ref="C10:C11"/>
    <mergeCell ref="D10:D11"/>
    <mergeCell ref="E10:E11"/>
    <mergeCell ref="F10:F11"/>
  </mergeCells>
  <conditionalFormatting sqref="AB14:AB15 AB17 AB31:AB36 AB38:AB39 AB68:AB70 AB218:AB220 AB278:AB283 AB377:AB388 AB390:AB396 AB398:AB402 AB41 AB275 AB362:AB370 AB476 AB412:AB415 AB421 AB424:AB429 AB670 AB122:AB132 AB431:AB438 AB44 AB524:AB540 AB73:AB76 AB47 AB336:AB340 AB20:AB28">
    <cfRule type="cellIs" dxfId="641" priority="314" operator="between">
      <formula>0.15</formula>
      <formula>0</formula>
    </cfRule>
  </conditionalFormatting>
  <conditionalFormatting sqref="AB14:AB15 AB17 AB31:AB36 AB38:AB39 AB68:AB70 AB218:AB220 AB278:AB283 AB377:AB388 AB390:AB396 AB398:AB402 AB41 AB275 AB362:AB370 AB476 AB412:AB415 AB421 AB424:AB429 AB670 AB122:AB132 AB431:AB438 AB44 AB524:AB540 AB73:AB76 AB47 AB336:AB340 AB20:AB28">
    <cfRule type="cellIs" dxfId="640" priority="313" operator="lessThan">
      <formula>0</formula>
    </cfRule>
  </conditionalFormatting>
  <conditionalFormatting sqref="AB112:AB117 AB148:AB157 AB171:AB179 AB224:AB233 AB236:AB240 AB247:AB253 AB255:AB271 AB307:AB312 AB450:AB456 AB483:AB490 AB493 AB495:AB504 AB285:AB289 AB443:AB448 AB244 AB462:AB475 AB314:AB331 AB506 AB59:AB66">
    <cfRule type="cellIs" dxfId="639" priority="312" operator="between">
      <formula>0.15</formula>
      <formula>0</formula>
    </cfRule>
  </conditionalFormatting>
  <conditionalFormatting sqref="AB112:AB117 AB148:AB157 AB171:AB179 AB224:AB233 AB236:AB240 AB247:AB253 AB255:AB271 AB307:AB312 AB450:AB456 AB483:AB490 AB493 AB495:AB504 AB285:AB289 AB443:AB448 AB244 AB462:AB475 AB314:AB331 AB506 AB59:AB66">
    <cfRule type="cellIs" dxfId="638" priority="311" operator="lessThan">
      <formula>0</formula>
    </cfRule>
  </conditionalFormatting>
  <conditionalFormatting sqref="AB509">
    <cfRule type="cellIs" dxfId="637" priority="310" operator="between">
      <formula>0.15</formula>
      <formula>0</formula>
    </cfRule>
  </conditionalFormatting>
  <conditionalFormatting sqref="AB509">
    <cfRule type="cellIs" dxfId="636" priority="309" operator="lessThan">
      <formula>0</formula>
    </cfRule>
  </conditionalFormatting>
  <conditionalFormatting sqref="AB510">
    <cfRule type="cellIs" dxfId="635" priority="308" operator="between">
      <formula>0.15</formula>
      <formula>0</formula>
    </cfRule>
  </conditionalFormatting>
  <conditionalFormatting sqref="AB510">
    <cfRule type="cellIs" dxfId="634" priority="307" operator="lessThan">
      <formula>0</formula>
    </cfRule>
  </conditionalFormatting>
  <conditionalFormatting sqref="AB511">
    <cfRule type="cellIs" dxfId="633" priority="306" operator="between">
      <formula>0.15</formula>
      <formula>0</formula>
    </cfRule>
  </conditionalFormatting>
  <conditionalFormatting sqref="AB511">
    <cfRule type="cellIs" dxfId="632" priority="305" operator="lessThan">
      <formula>0</formula>
    </cfRule>
  </conditionalFormatting>
  <conditionalFormatting sqref="AB512">
    <cfRule type="cellIs" dxfId="631" priority="304" operator="between">
      <formula>0.15</formula>
      <formula>0</formula>
    </cfRule>
  </conditionalFormatting>
  <conditionalFormatting sqref="AB512">
    <cfRule type="cellIs" dxfId="630" priority="303" operator="lessThan">
      <formula>0</formula>
    </cfRule>
  </conditionalFormatting>
  <conditionalFormatting sqref="AB513">
    <cfRule type="cellIs" dxfId="629" priority="302" operator="between">
      <formula>0.15</formula>
      <formula>0</formula>
    </cfRule>
  </conditionalFormatting>
  <conditionalFormatting sqref="AB513">
    <cfRule type="cellIs" dxfId="628" priority="301" operator="lessThan">
      <formula>0</formula>
    </cfRule>
  </conditionalFormatting>
  <conditionalFormatting sqref="AB514">
    <cfRule type="cellIs" dxfId="627" priority="300" operator="between">
      <formula>0.15</formula>
      <formula>0</formula>
    </cfRule>
  </conditionalFormatting>
  <conditionalFormatting sqref="AB514">
    <cfRule type="cellIs" dxfId="626" priority="299" operator="lessThan">
      <formula>0</formula>
    </cfRule>
  </conditionalFormatting>
  <conditionalFormatting sqref="AB515">
    <cfRule type="cellIs" dxfId="625" priority="298" operator="between">
      <formula>0.15</formula>
      <formula>0</formula>
    </cfRule>
  </conditionalFormatting>
  <conditionalFormatting sqref="AB515">
    <cfRule type="cellIs" dxfId="624" priority="297" operator="lessThan">
      <formula>0</formula>
    </cfRule>
  </conditionalFormatting>
  <conditionalFormatting sqref="AB516">
    <cfRule type="cellIs" dxfId="623" priority="296" operator="between">
      <formula>0.15</formula>
      <formula>0</formula>
    </cfRule>
  </conditionalFormatting>
  <conditionalFormatting sqref="AB516">
    <cfRule type="cellIs" dxfId="622" priority="295" operator="lessThan">
      <formula>0</formula>
    </cfRule>
  </conditionalFormatting>
  <conditionalFormatting sqref="AB517">
    <cfRule type="cellIs" dxfId="621" priority="294" operator="between">
      <formula>0.15</formula>
      <formula>0</formula>
    </cfRule>
  </conditionalFormatting>
  <conditionalFormatting sqref="AB517">
    <cfRule type="cellIs" dxfId="620" priority="293" operator="lessThan">
      <formula>0</formula>
    </cfRule>
  </conditionalFormatting>
  <conditionalFormatting sqref="AB518">
    <cfRule type="cellIs" dxfId="619" priority="292" operator="between">
      <formula>0.15</formula>
      <formula>0</formula>
    </cfRule>
  </conditionalFormatting>
  <conditionalFormatting sqref="AB518">
    <cfRule type="cellIs" dxfId="618" priority="291" operator="lessThan">
      <formula>0</formula>
    </cfRule>
  </conditionalFormatting>
  <conditionalFormatting sqref="AB519">
    <cfRule type="cellIs" dxfId="617" priority="290" operator="between">
      <formula>0.15</formula>
      <formula>0</formula>
    </cfRule>
  </conditionalFormatting>
  <conditionalFormatting sqref="AB519">
    <cfRule type="cellIs" dxfId="616" priority="289" operator="lessThan">
      <formula>0</formula>
    </cfRule>
  </conditionalFormatting>
  <conditionalFormatting sqref="AB520">
    <cfRule type="cellIs" dxfId="615" priority="288" operator="between">
      <formula>0.15</formula>
      <formula>0</formula>
    </cfRule>
  </conditionalFormatting>
  <conditionalFormatting sqref="AB520">
    <cfRule type="cellIs" dxfId="614" priority="287" operator="lessThan">
      <formula>0</formula>
    </cfRule>
  </conditionalFormatting>
  <conditionalFormatting sqref="AB521">
    <cfRule type="cellIs" dxfId="613" priority="286" operator="between">
      <formula>0.15</formula>
      <formula>0</formula>
    </cfRule>
  </conditionalFormatting>
  <conditionalFormatting sqref="AB521">
    <cfRule type="cellIs" dxfId="612" priority="285" operator="lessThan">
      <formula>0</formula>
    </cfRule>
  </conditionalFormatting>
  <conditionalFormatting sqref="AB522">
    <cfRule type="cellIs" dxfId="611" priority="284" operator="between">
      <formula>0.15</formula>
      <formula>0</formula>
    </cfRule>
  </conditionalFormatting>
  <conditionalFormatting sqref="AB522">
    <cfRule type="cellIs" dxfId="610" priority="283" operator="lessThan">
      <formula>0</formula>
    </cfRule>
  </conditionalFormatting>
  <conditionalFormatting sqref="AB341">
    <cfRule type="cellIs" dxfId="609" priority="282" operator="between">
      <formula>0.15</formula>
      <formula>0</formula>
    </cfRule>
  </conditionalFormatting>
  <conditionalFormatting sqref="AB341">
    <cfRule type="cellIs" dxfId="608" priority="281" operator="lessThan">
      <formula>0</formula>
    </cfRule>
  </conditionalFormatting>
  <conditionalFormatting sqref="AB284">
    <cfRule type="cellIs" dxfId="607" priority="280" operator="between">
      <formula>0.15</formula>
      <formula>0</formula>
    </cfRule>
  </conditionalFormatting>
  <conditionalFormatting sqref="AB284">
    <cfRule type="cellIs" dxfId="606" priority="279" operator="lessThan">
      <formula>0</formula>
    </cfRule>
  </conditionalFormatting>
  <conditionalFormatting sqref="AB403">
    <cfRule type="cellIs" dxfId="605" priority="278" operator="between">
      <formula>0.15</formula>
      <formula>0</formula>
    </cfRule>
  </conditionalFormatting>
  <conditionalFormatting sqref="AB403">
    <cfRule type="cellIs" dxfId="604" priority="277" operator="lessThan">
      <formula>0</formula>
    </cfRule>
  </conditionalFormatting>
  <conditionalFormatting sqref="AB37">
    <cfRule type="cellIs" dxfId="603" priority="276" operator="between">
      <formula>0.15</formula>
      <formula>0</formula>
    </cfRule>
  </conditionalFormatting>
  <conditionalFormatting sqref="AB37">
    <cfRule type="cellIs" dxfId="602" priority="275" operator="lessThan">
      <formula>0</formula>
    </cfRule>
  </conditionalFormatting>
  <conditionalFormatting sqref="AB371 AB373">
    <cfRule type="cellIs" dxfId="601" priority="274" operator="between">
      <formula>0.15</formula>
      <formula>0</formula>
    </cfRule>
  </conditionalFormatting>
  <conditionalFormatting sqref="AB371 AB373">
    <cfRule type="cellIs" dxfId="600" priority="273" operator="lessThan">
      <formula>0</formula>
    </cfRule>
  </conditionalFormatting>
  <conditionalFormatting sqref="AB208">
    <cfRule type="cellIs" dxfId="599" priority="272" operator="between">
      <formula>0.15</formula>
      <formula>0</formula>
    </cfRule>
  </conditionalFormatting>
  <conditionalFormatting sqref="AB208">
    <cfRule type="cellIs" dxfId="598" priority="271" operator="lessThan">
      <formula>0</formula>
    </cfRule>
  </conditionalFormatting>
  <conditionalFormatting sqref="AB209:AB216">
    <cfRule type="cellIs" dxfId="597" priority="270" operator="between">
      <formula>0.15</formula>
      <formula>0</formula>
    </cfRule>
  </conditionalFormatting>
  <conditionalFormatting sqref="AB209:AB216">
    <cfRule type="cellIs" dxfId="596" priority="269" operator="lessThan">
      <formula>0</formula>
    </cfRule>
  </conditionalFormatting>
  <conditionalFormatting sqref="AB342">
    <cfRule type="cellIs" dxfId="595" priority="268" operator="between">
      <formula>0.15</formula>
      <formula>0</formula>
    </cfRule>
  </conditionalFormatting>
  <conditionalFormatting sqref="AB342">
    <cfRule type="cellIs" dxfId="594" priority="267" operator="lessThan">
      <formula>0</formula>
    </cfRule>
  </conditionalFormatting>
  <conditionalFormatting sqref="AB404:AB406">
    <cfRule type="cellIs" dxfId="593" priority="266" operator="between">
      <formula>0.15</formula>
      <formula>0</formula>
    </cfRule>
  </conditionalFormatting>
  <conditionalFormatting sqref="AB404:AB406">
    <cfRule type="cellIs" dxfId="592" priority="265" operator="lessThan">
      <formula>0</formula>
    </cfRule>
  </conditionalFormatting>
  <conditionalFormatting sqref="AB491">
    <cfRule type="cellIs" dxfId="591" priority="264" operator="between">
      <formula>0.15</formula>
      <formula>0</formula>
    </cfRule>
  </conditionalFormatting>
  <conditionalFormatting sqref="AB491">
    <cfRule type="cellIs" dxfId="590" priority="263" operator="lessThan">
      <formula>0</formula>
    </cfRule>
  </conditionalFormatting>
  <conditionalFormatting sqref="AB439">
    <cfRule type="cellIs" dxfId="589" priority="262" operator="between">
      <formula>0.15</formula>
      <formula>0</formula>
    </cfRule>
  </conditionalFormatting>
  <conditionalFormatting sqref="AB439">
    <cfRule type="cellIs" dxfId="588" priority="261" operator="lessThan">
      <formula>0</formula>
    </cfRule>
  </conditionalFormatting>
  <conditionalFormatting sqref="AB291">
    <cfRule type="cellIs" dxfId="587" priority="260" operator="between">
      <formula>0.15</formula>
      <formula>0</formula>
    </cfRule>
  </conditionalFormatting>
  <conditionalFormatting sqref="AB291">
    <cfRule type="cellIs" dxfId="586" priority="259" operator="lessThan">
      <formula>0</formula>
    </cfRule>
  </conditionalFormatting>
  <conditionalFormatting sqref="AB290">
    <cfRule type="cellIs" dxfId="585" priority="258" operator="between">
      <formula>0.15</formula>
      <formula>0</formula>
    </cfRule>
  </conditionalFormatting>
  <conditionalFormatting sqref="AB290">
    <cfRule type="cellIs" dxfId="584" priority="257" operator="lessThan">
      <formula>0</formula>
    </cfRule>
  </conditionalFormatting>
  <conditionalFormatting sqref="AB40">
    <cfRule type="cellIs" dxfId="583" priority="256" operator="between">
      <formula>0.15</formula>
      <formula>0</formula>
    </cfRule>
  </conditionalFormatting>
  <conditionalFormatting sqref="AB40">
    <cfRule type="cellIs" dxfId="582" priority="255" operator="lessThan">
      <formula>0</formula>
    </cfRule>
  </conditionalFormatting>
  <conditionalFormatting sqref="AB407">
    <cfRule type="cellIs" dxfId="581" priority="254" operator="between">
      <formula>0.15</formula>
      <formula>0</formula>
    </cfRule>
  </conditionalFormatting>
  <conditionalFormatting sqref="AB407">
    <cfRule type="cellIs" dxfId="580" priority="253" operator="lessThan">
      <formula>0</formula>
    </cfRule>
  </conditionalFormatting>
  <conditionalFormatting sqref="AB408">
    <cfRule type="cellIs" dxfId="579" priority="252" operator="between">
      <formula>0.15</formula>
      <formula>0</formula>
    </cfRule>
  </conditionalFormatting>
  <conditionalFormatting sqref="AB408">
    <cfRule type="cellIs" dxfId="578" priority="251" operator="lessThan">
      <formula>0</formula>
    </cfRule>
  </conditionalFormatting>
  <conditionalFormatting sqref="AB409">
    <cfRule type="cellIs" dxfId="577" priority="250" operator="between">
      <formula>0.15</formula>
      <formula>0</formula>
    </cfRule>
  </conditionalFormatting>
  <conditionalFormatting sqref="AB409">
    <cfRule type="cellIs" dxfId="576" priority="249" operator="lessThan">
      <formula>0</formula>
    </cfRule>
  </conditionalFormatting>
  <conditionalFormatting sqref="AB344:AB345">
    <cfRule type="cellIs" dxfId="575" priority="248" operator="between">
      <formula>0.15</formula>
      <formula>0</formula>
    </cfRule>
  </conditionalFormatting>
  <conditionalFormatting sqref="AB344:AB345">
    <cfRule type="cellIs" dxfId="574" priority="247" operator="lessThan">
      <formula>0</formula>
    </cfRule>
  </conditionalFormatting>
  <conditionalFormatting sqref="AB410:AB411">
    <cfRule type="cellIs" dxfId="573" priority="246" operator="between">
      <formula>0.15</formula>
      <formula>0</formula>
    </cfRule>
  </conditionalFormatting>
  <conditionalFormatting sqref="AB410:AB411">
    <cfRule type="cellIs" dxfId="572" priority="245" operator="lessThan">
      <formula>0</formula>
    </cfRule>
  </conditionalFormatting>
  <conditionalFormatting sqref="AB389">
    <cfRule type="cellIs" dxfId="571" priority="244" operator="between">
      <formula>0.15</formula>
      <formula>0</formula>
    </cfRule>
  </conditionalFormatting>
  <conditionalFormatting sqref="AB389">
    <cfRule type="cellIs" dxfId="570" priority="243" operator="lessThan">
      <formula>0</formula>
    </cfRule>
  </conditionalFormatting>
  <conditionalFormatting sqref="AB16">
    <cfRule type="cellIs" dxfId="569" priority="242" operator="between">
      <formula>0.15</formula>
      <formula>0</formula>
    </cfRule>
  </conditionalFormatting>
  <conditionalFormatting sqref="AB16">
    <cfRule type="cellIs" dxfId="568" priority="241" operator="lessThan">
      <formula>0</formula>
    </cfRule>
  </conditionalFormatting>
  <conditionalFormatting sqref="AB18">
    <cfRule type="cellIs" dxfId="567" priority="240" operator="between">
      <formula>0.15</formula>
      <formula>0</formula>
    </cfRule>
  </conditionalFormatting>
  <conditionalFormatting sqref="AB18">
    <cfRule type="cellIs" dxfId="566" priority="239" operator="lessThan">
      <formula>0</formula>
    </cfRule>
  </conditionalFormatting>
  <conditionalFormatting sqref="AB19">
    <cfRule type="cellIs" dxfId="565" priority="238" operator="between">
      <formula>0.15</formula>
      <formula>0</formula>
    </cfRule>
  </conditionalFormatting>
  <conditionalFormatting sqref="AB19">
    <cfRule type="cellIs" dxfId="564" priority="237" operator="lessThan">
      <formula>0</formula>
    </cfRule>
  </conditionalFormatting>
  <conditionalFormatting sqref="AB29">
    <cfRule type="cellIs" dxfId="563" priority="236" operator="between">
      <formula>0.15</formula>
      <formula>0</formula>
    </cfRule>
  </conditionalFormatting>
  <conditionalFormatting sqref="AB29">
    <cfRule type="cellIs" dxfId="562" priority="235" operator="lessThan">
      <formula>0</formula>
    </cfRule>
  </conditionalFormatting>
  <conditionalFormatting sqref="AB30">
    <cfRule type="cellIs" dxfId="561" priority="234" operator="between">
      <formula>0.15</formula>
      <formula>0</formula>
    </cfRule>
  </conditionalFormatting>
  <conditionalFormatting sqref="AB30">
    <cfRule type="cellIs" dxfId="560" priority="233" operator="lessThan">
      <formula>0</formula>
    </cfRule>
  </conditionalFormatting>
  <conditionalFormatting sqref="AB346">
    <cfRule type="cellIs" dxfId="559" priority="231" operator="lessThan">
      <formula>0</formula>
    </cfRule>
  </conditionalFormatting>
  <conditionalFormatting sqref="AB346">
    <cfRule type="cellIs" dxfId="558" priority="232" operator="between">
      <formula>0.15</formula>
      <formula>0</formula>
    </cfRule>
  </conditionalFormatting>
  <conditionalFormatting sqref="AB543:AB586">
    <cfRule type="cellIs" dxfId="557" priority="230" operator="between">
      <formula>0.15</formula>
      <formula>0</formula>
    </cfRule>
  </conditionalFormatting>
  <conditionalFormatting sqref="AB543:AB586">
    <cfRule type="cellIs" dxfId="556" priority="229" operator="lessThan">
      <formula>0</formula>
    </cfRule>
  </conditionalFormatting>
  <conditionalFormatting sqref="AB221:AB222">
    <cfRule type="cellIs" dxfId="555" priority="228" operator="between">
      <formula>0.15</formula>
      <formula>0</formula>
    </cfRule>
  </conditionalFormatting>
  <conditionalFormatting sqref="AB221:AB222">
    <cfRule type="cellIs" dxfId="554" priority="227" operator="lessThan">
      <formula>0</formula>
    </cfRule>
  </conditionalFormatting>
  <conditionalFormatting sqref="AB347:AB348">
    <cfRule type="cellIs" dxfId="553" priority="226" operator="between">
      <formula>0.15</formula>
      <formula>0</formula>
    </cfRule>
  </conditionalFormatting>
  <conditionalFormatting sqref="AB347:AB348">
    <cfRule type="cellIs" dxfId="552" priority="225" operator="lessThan">
      <formula>0</formula>
    </cfRule>
  </conditionalFormatting>
  <conditionalFormatting sqref="AB45">
    <cfRule type="cellIs" dxfId="551" priority="224" operator="between">
      <formula>0.15</formula>
      <formula>0</formula>
    </cfRule>
  </conditionalFormatting>
  <conditionalFormatting sqref="AB45">
    <cfRule type="cellIs" dxfId="550" priority="223" operator="lessThan">
      <formula>0</formula>
    </cfRule>
  </conditionalFormatting>
  <conditionalFormatting sqref="AB272">
    <cfRule type="cellIs" dxfId="549" priority="222" operator="between">
      <formula>0.15</formula>
      <formula>0</formula>
    </cfRule>
  </conditionalFormatting>
  <conditionalFormatting sqref="AB272">
    <cfRule type="cellIs" dxfId="548" priority="221" operator="lessThan">
      <formula>0</formula>
    </cfRule>
  </conditionalFormatting>
  <conditionalFormatting sqref="AB273">
    <cfRule type="cellIs" dxfId="547" priority="220" operator="between">
      <formula>0.15</formula>
      <formula>0</formula>
    </cfRule>
  </conditionalFormatting>
  <conditionalFormatting sqref="AB273">
    <cfRule type="cellIs" dxfId="546" priority="219" operator="lessThan">
      <formula>0</formula>
    </cfRule>
  </conditionalFormatting>
  <conditionalFormatting sqref="AB274">
    <cfRule type="cellIs" dxfId="545" priority="218" operator="between">
      <formula>0.15</formula>
      <formula>0</formula>
    </cfRule>
  </conditionalFormatting>
  <conditionalFormatting sqref="AB274">
    <cfRule type="cellIs" dxfId="544" priority="217" operator="lessThan">
      <formula>0</formula>
    </cfRule>
  </conditionalFormatting>
  <conditionalFormatting sqref="AB241:AB243">
    <cfRule type="cellIs" dxfId="543" priority="216" operator="between">
      <formula>0.15</formula>
      <formula>0</formula>
    </cfRule>
  </conditionalFormatting>
  <conditionalFormatting sqref="AB241:AB243">
    <cfRule type="cellIs" dxfId="542" priority="215" operator="lessThan">
      <formula>0</formula>
    </cfRule>
  </conditionalFormatting>
  <conditionalFormatting sqref="AB343">
    <cfRule type="cellIs" dxfId="541" priority="214" operator="between">
      <formula>0.15</formula>
      <formula>0</formula>
    </cfRule>
  </conditionalFormatting>
  <conditionalFormatting sqref="AB343">
    <cfRule type="cellIs" dxfId="540" priority="213" operator="lessThan">
      <formula>0</formula>
    </cfRule>
  </conditionalFormatting>
  <conditionalFormatting sqref="AB440">
    <cfRule type="cellIs" dxfId="539" priority="212" operator="between">
      <formula>0.15</formula>
      <formula>0</formula>
    </cfRule>
  </conditionalFormatting>
  <conditionalFormatting sqref="AB440">
    <cfRule type="cellIs" dxfId="538" priority="211" operator="lessThan">
      <formula>0</formula>
    </cfRule>
  </conditionalFormatting>
  <conditionalFormatting sqref="AB48">
    <cfRule type="cellIs" dxfId="537" priority="210" operator="between">
      <formula>0.15</formula>
      <formula>0</formula>
    </cfRule>
  </conditionalFormatting>
  <conditionalFormatting sqref="AB48">
    <cfRule type="cellIs" dxfId="536" priority="209" operator="lessThan">
      <formula>0</formula>
    </cfRule>
  </conditionalFormatting>
  <conditionalFormatting sqref="AB332">
    <cfRule type="cellIs" dxfId="535" priority="208" operator="between">
      <formula>0.15</formula>
      <formula>0</formula>
    </cfRule>
  </conditionalFormatting>
  <conditionalFormatting sqref="AB332">
    <cfRule type="cellIs" dxfId="534" priority="207" operator="lessThan">
      <formula>0</formula>
    </cfRule>
  </conditionalFormatting>
  <conditionalFormatting sqref="AB349">
    <cfRule type="cellIs" dxfId="533" priority="206" operator="between">
      <formula>0.15</formula>
      <formula>0</formula>
    </cfRule>
  </conditionalFormatting>
  <conditionalFormatting sqref="AB349">
    <cfRule type="cellIs" dxfId="532" priority="205" operator="lessThan">
      <formula>0</formula>
    </cfRule>
  </conditionalFormatting>
  <conditionalFormatting sqref="AB294">
    <cfRule type="cellIs" dxfId="531" priority="204" operator="between">
      <formula>0.15</formula>
      <formula>0</formula>
    </cfRule>
  </conditionalFormatting>
  <conditionalFormatting sqref="AB294">
    <cfRule type="cellIs" dxfId="530" priority="203" operator="lessThan">
      <formula>0</formula>
    </cfRule>
  </conditionalFormatting>
  <conditionalFormatting sqref="AB295">
    <cfRule type="cellIs" dxfId="529" priority="202" operator="between">
      <formula>0.15</formula>
      <formula>0</formula>
    </cfRule>
  </conditionalFormatting>
  <conditionalFormatting sqref="AB295">
    <cfRule type="cellIs" dxfId="528" priority="201" operator="lessThan">
      <formula>0</formula>
    </cfRule>
  </conditionalFormatting>
  <conditionalFormatting sqref="AB296">
    <cfRule type="cellIs" dxfId="527" priority="200" operator="between">
      <formula>0.15</formula>
      <formula>0</formula>
    </cfRule>
  </conditionalFormatting>
  <conditionalFormatting sqref="AB296">
    <cfRule type="cellIs" dxfId="526" priority="199" operator="lessThan">
      <formula>0</formula>
    </cfRule>
  </conditionalFormatting>
  <conditionalFormatting sqref="AB297">
    <cfRule type="cellIs" dxfId="525" priority="198" operator="between">
      <formula>0.15</formula>
      <formula>0</formula>
    </cfRule>
  </conditionalFormatting>
  <conditionalFormatting sqref="AB297">
    <cfRule type="cellIs" dxfId="524" priority="197" operator="lessThan">
      <formula>0</formula>
    </cfRule>
  </conditionalFormatting>
  <conditionalFormatting sqref="AB118">
    <cfRule type="cellIs" dxfId="523" priority="196" operator="between">
      <formula>0.15</formula>
      <formula>0</formula>
    </cfRule>
  </conditionalFormatting>
  <conditionalFormatting sqref="AB118">
    <cfRule type="cellIs" dxfId="522" priority="195" operator="lessThan">
      <formula>0</formula>
    </cfRule>
  </conditionalFormatting>
  <conditionalFormatting sqref="AB119">
    <cfRule type="cellIs" dxfId="521" priority="194" operator="between">
      <formula>0.15</formula>
      <formula>0</formula>
    </cfRule>
  </conditionalFormatting>
  <conditionalFormatting sqref="AB119">
    <cfRule type="cellIs" dxfId="520" priority="193" operator="lessThan">
      <formula>0</formula>
    </cfRule>
  </conditionalFormatting>
  <conditionalFormatting sqref="AB120">
    <cfRule type="cellIs" dxfId="519" priority="192" operator="between">
      <formula>0.15</formula>
      <formula>0</formula>
    </cfRule>
  </conditionalFormatting>
  <conditionalFormatting sqref="AB120">
    <cfRule type="cellIs" dxfId="518" priority="191" operator="lessThan">
      <formula>0</formula>
    </cfRule>
  </conditionalFormatting>
  <conditionalFormatting sqref="AB133">
    <cfRule type="cellIs" dxfId="517" priority="190" operator="between">
      <formula>0.15</formula>
      <formula>0</formula>
    </cfRule>
  </conditionalFormatting>
  <conditionalFormatting sqref="AB133">
    <cfRule type="cellIs" dxfId="516" priority="189" operator="lessThan">
      <formula>0</formula>
    </cfRule>
  </conditionalFormatting>
  <conditionalFormatting sqref="AB134">
    <cfRule type="cellIs" dxfId="515" priority="188" operator="between">
      <formula>0.15</formula>
      <formula>0</formula>
    </cfRule>
  </conditionalFormatting>
  <conditionalFormatting sqref="AB134">
    <cfRule type="cellIs" dxfId="514" priority="187" operator="lessThan">
      <formula>0</formula>
    </cfRule>
  </conditionalFormatting>
  <conditionalFormatting sqref="AB135">
    <cfRule type="cellIs" dxfId="513" priority="186" operator="between">
      <formula>0.15</formula>
      <formula>0</formula>
    </cfRule>
  </conditionalFormatting>
  <conditionalFormatting sqref="AB135">
    <cfRule type="cellIs" dxfId="512" priority="185" operator="lessThan">
      <formula>0</formula>
    </cfRule>
  </conditionalFormatting>
  <conditionalFormatting sqref="AB136">
    <cfRule type="cellIs" dxfId="511" priority="184" operator="between">
      <formula>0.15</formula>
      <formula>0</formula>
    </cfRule>
  </conditionalFormatting>
  <conditionalFormatting sqref="AB136">
    <cfRule type="cellIs" dxfId="510" priority="183" operator="lessThan">
      <formula>0</formula>
    </cfRule>
  </conditionalFormatting>
  <conditionalFormatting sqref="AB137">
    <cfRule type="cellIs" dxfId="509" priority="182" operator="between">
      <formula>0.15</formula>
      <formula>0</formula>
    </cfRule>
  </conditionalFormatting>
  <conditionalFormatting sqref="AB137">
    <cfRule type="cellIs" dxfId="508" priority="181" operator="lessThan">
      <formula>0</formula>
    </cfRule>
  </conditionalFormatting>
  <conditionalFormatting sqref="AB180">
    <cfRule type="cellIs" dxfId="507" priority="180" operator="between">
      <formula>0.15</formula>
      <formula>0</formula>
    </cfRule>
  </conditionalFormatting>
  <conditionalFormatting sqref="AB180">
    <cfRule type="cellIs" dxfId="506" priority="179" operator="lessThan">
      <formula>0</formula>
    </cfRule>
  </conditionalFormatting>
  <conditionalFormatting sqref="AB181">
    <cfRule type="cellIs" dxfId="505" priority="178" operator="between">
      <formula>0.15</formula>
      <formula>0</formula>
    </cfRule>
  </conditionalFormatting>
  <conditionalFormatting sqref="AB181">
    <cfRule type="cellIs" dxfId="504" priority="177" operator="lessThan">
      <formula>0</formula>
    </cfRule>
  </conditionalFormatting>
  <conditionalFormatting sqref="AB182">
    <cfRule type="cellIs" dxfId="503" priority="176" operator="between">
      <formula>0.15</formula>
      <formula>0</formula>
    </cfRule>
  </conditionalFormatting>
  <conditionalFormatting sqref="AB182">
    <cfRule type="cellIs" dxfId="502" priority="175" operator="lessThan">
      <formula>0</formula>
    </cfRule>
  </conditionalFormatting>
  <conditionalFormatting sqref="AB183">
    <cfRule type="cellIs" dxfId="501" priority="174" operator="between">
      <formula>0.15</formula>
      <formula>0</formula>
    </cfRule>
  </conditionalFormatting>
  <conditionalFormatting sqref="AB183">
    <cfRule type="cellIs" dxfId="500" priority="173" operator="lessThan">
      <formula>0</formula>
    </cfRule>
  </conditionalFormatting>
  <conditionalFormatting sqref="AB184">
    <cfRule type="cellIs" dxfId="499" priority="172" operator="between">
      <formula>0.15</formula>
      <formula>0</formula>
    </cfRule>
  </conditionalFormatting>
  <conditionalFormatting sqref="AB184">
    <cfRule type="cellIs" dxfId="498" priority="171" operator="lessThan">
      <formula>0</formula>
    </cfRule>
  </conditionalFormatting>
  <conditionalFormatting sqref="AB185">
    <cfRule type="cellIs" dxfId="497" priority="170" operator="between">
      <formula>0.15</formula>
      <formula>0</formula>
    </cfRule>
  </conditionalFormatting>
  <conditionalFormatting sqref="AB185">
    <cfRule type="cellIs" dxfId="496" priority="169" operator="lessThan">
      <formula>0</formula>
    </cfRule>
  </conditionalFormatting>
  <conditionalFormatting sqref="AB186">
    <cfRule type="cellIs" dxfId="495" priority="168" operator="between">
      <formula>0.15</formula>
      <formula>0</formula>
    </cfRule>
  </conditionalFormatting>
  <conditionalFormatting sqref="AB186">
    <cfRule type="cellIs" dxfId="494" priority="167" operator="lessThan">
      <formula>0</formula>
    </cfRule>
  </conditionalFormatting>
  <conditionalFormatting sqref="AB187">
    <cfRule type="cellIs" dxfId="493" priority="166" operator="between">
      <formula>0.15</formula>
      <formula>0</formula>
    </cfRule>
  </conditionalFormatting>
  <conditionalFormatting sqref="AB187">
    <cfRule type="cellIs" dxfId="492" priority="165" operator="lessThan">
      <formula>0</formula>
    </cfRule>
  </conditionalFormatting>
  <conditionalFormatting sqref="AB188">
    <cfRule type="cellIs" dxfId="491" priority="164" operator="between">
      <formula>0.15</formula>
      <formula>0</formula>
    </cfRule>
  </conditionalFormatting>
  <conditionalFormatting sqref="AB188">
    <cfRule type="cellIs" dxfId="490" priority="163" operator="lessThan">
      <formula>0</formula>
    </cfRule>
  </conditionalFormatting>
  <conditionalFormatting sqref="AB189">
    <cfRule type="cellIs" dxfId="489" priority="162" operator="between">
      <formula>0.15</formula>
      <formula>0</formula>
    </cfRule>
  </conditionalFormatting>
  <conditionalFormatting sqref="AB189">
    <cfRule type="cellIs" dxfId="488" priority="161" operator="lessThan">
      <formula>0</formula>
    </cfRule>
  </conditionalFormatting>
  <conditionalFormatting sqref="AB190">
    <cfRule type="cellIs" dxfId="487" priority="160" operator="between">
      <formula>0.15</formula>
      <formula>0</formula>
    </cfRule>
  </conditionalFormatting>
  <conditionalFormatting sqref="AB190">
    <cfRule type="cellIs" dxfId="486" priority="159" operator="lessThan">
      <formula>0</formula>
    </cfRule>
  </conditionalFormatting>
  <conditionalFormatting sqref="AB191">
    <cfRule type="cellIs" dxfId="485" priority="158" operator="between">
      <formula>0.15</formula>
      <formula>0</formula>
    </cfRule>
  </conditionalFormatting>
  <conditionalFormatting sqref="AB191">
    <cfRule type="cellIs" dxfId="484" priority="157" operator="lessThan">
      <formula>0</formula>
    </cfRule>
  </conditionalFormatting>
  <conditionalFormatting sqref="AB192">
    <cfRule type="cellIs" dxfId="483" priority="156" operator="between">
      <formula>0.15</formula>
      <formula>0</formula>
    </cfRule>
  </conditionalFormatting>
  <conditionalFormatting sqref="AB192">
    <cfRule type="cellIs" dxfId="482" priority="155" operator="lessThan">
      <formula>0</formula>
    </cfRule>
  </conditionalFormatting>
  <conditionalFormatting sqref="AB193">
    <cfRule type="cellIs" dxfId="481" priority="154" operator="between">
      <formula>0.15</formula>
      <formula>0</formula>
    </cfRule>
  </conditionalFormatting>
  <conditionalFormatting sqref="AB193">
    <cfRule type="cellIs" dxfId="480" priority="153" operator="lessThan">
      <formula>0</formula>
    </cfRule>
  </conditionalFormatting>
  <conditionalFormatting sqref="AB194">
    <cfRule type="cellIs" dxfId="479" priority="152" operator="between">
      <formula>0.15</formula>
      <formula>0</formula>
    </cfRule>
  </conditionalFormatting>
  <conditionalFormatting sqref="AB194">
    <cfRule type="cellIs" dxfId="478" priority="151" operator="lessThan">
      <formula>0</formula>
    </cfRule>
  </conditionalFormatting>
  <conditionalFormatting sqref="AB195">
    <cfRule type="cellIs" dxfId="477" priority="150" operator="between">
      <formula>0.15</formula>
      <formula>0</formula>
    </cfRule>
  </conditionalFormatting>
  <conditionalFormatting sqref="AB195">
    <cfRule type="cellIs" dxfId="476" priority="149" operator="lessThan">
      <formula>0</formula>
    </cfRule>
  </conditionalFormatting>
  <conditionalFormatting sqref="AB196">
    <cfRule type="cellIs" dxfId="475" priority="148" operator="between">
      <formula>0.15</formula>
      <formula>0</formula>
    </cfRule>
  </conditionalFormatting>
  <conditionalFormatting sqref="AB196">
    <cfRule type="cellIs" dxfId="474" priority="147" operator="lessThan">
      <formula>0</formula>
    </cfRule>
  </conditionalFormatting>
  <conditionalFormatting sqref="AB197">
    <cfRule type="cellIs" dxfId="473" priority="146" operator="between">
      <formula>0.15</formula>
      <formula>0</formula>
    </cfRule>
  </conditionalFormatting>
  <conditionalFormatting sqref="AB197">
    <cfRule type="cellIs" dxfId="472" priority="145" operator="lessThan">
      <formula>0</formula>
    </cfRule>
  </conditionalFormatting>
  <conditionalFormatting sqref="AB198">
    <cfRule type="cellIs" dxfId="471" priority="144" operator="between">
      <formula>0.15</formula>
      <formula>0</formula>
    </cfRule>
  </conditionalFormatting>
  <conditionalFormatting sqref="AB198">
    <cfRule type="cellIs" dxfId="470" priority="143" operator="lessThan">
      <formula>0</formula>
    </cfRule>
  </conditionalFormatting>
  <conditionalFormatting sqref="AB199">
    <cfRule type="cellIs" dxfId="469" priority="142" operator="between">
      <formula>0.15</formula>
      <formula>0</formula>
    </cfRule>
  </conditionalFormatting>
  <conditionalFormatting sqref="AB199">
    <cfRule type="cellIs" dxfId="468" priority="141" operator="lessThan">
      <formula>0</formula>
    </cfRule>
  </conditionalFormatting>
  <conditionalFormatting sqref="AB200">
    <cfRule type="cellIs" dxfId="467" priority="140" operator="between">
      <formula>0.15</formula>
      <formula>0</formula>
    </cfRule>
  </conditionalFormatting>
  <conditionalFormatting sqref="AB200">
    <cfRule type="cellIs" dxfId="466" priority="139" operator="lessThan">
      <formula>0</formula>
    </cfRule>
  </conditionalFormatting>
  <conditionalFormatting sqref="AB201">
    <cfRule type="cellIs" dxfId="465" priority="138" operator="between">
      <formula>0.15</formula>
      <formula>0</formula>
    </cfRule>
  </conditionalFormatting>
  <conditionalFormatting sqref="AB201">
    <cfRule type="cellIs" dxfId="464" priority="137" operator="lessThan">
      <formula>0</formula>
    </cfRule>
  </conditionalFormatting>
  <conditionalFormatting sqref="AB202">
    <cfRule type="cellIs" dxfId="463" priority="136" operator="between">
      <formula>0.15</formula>
      <formula>0</formula>
    </cfRule>
  </conditionalFormatting>
  <conditionalFormatting sqref="AB202">
    <cfRule type="cellIs" dxfId="462" priority="135" operator="lessThan">
      <formula>0</formula>
    </cfRule>
  </conditionalFormatting>
  <conditionalFormatting sqref="AB203">
    <cfRule type="cellIs" dxfId="461" priority="134" operator="between">
      <formula>0.15</formula>
      <formula>0</formula>
    </cfRule>
  </conditionalFormatting>
  <conditionalFormatting sqref="AB203">
    <cfRule type="cellIs" dxfId="460" priority="133" operator="lessThan">
      <formula>0</formula>
    </cfRule>
  </conditionalFormatting>
  <conditionalFormatting sqref="AB158">
    <cfRule type="cellIs" dxfId="459" priority="132" operator="between">
      <formula>0.15</formula>
      <formula>0</formula>
    </cfRule>
  </conditionalFormatting>
  <conditionalFormatting sqref="AB158">
    <cfRule type="cellIs" dxfId="458" priority="131" operator="lessThan">
      <formula>0</formula>
    </cfRule>
  </conditionalFormatting>
  <conditionalFormatting sqref="AB159">
    <cfRule type="cellIs" dxfId="457" priority="130" operator="between">
      <formula>0.15</formula>
      <formula>0</formula>
    </cfRule>
  </conditionalFormatting>
  <conditionalFormatting sqref="AB159">
    <cfRule type="cellIs" dxfId="456" priority="129" operator="lessThan">
      <formula>0</formula>
    </cfRule>
  </conditionalFormatting>
  <conditionalFormatting sqref="AB160">
    <cfRule type="cellIs" dxfId="455" priority="128" operator="between">
      <formula>0.15</formula>
      <formula>0</formula>
    </cfRule>
  </conditionalFormatting>
  <conditionalFormatting sqref="AB160">
    <cfRule type="cellIs" dxfId="454" priority="127" operator="lessThan">
      <formula>0</formula>
    </cfRule>
  </conditionalFormatting>
  <conditionalFormatting sqref="AB161">
    <cfRule type="cellIs" dxfId="453" priority="126" operator="between">
      <formula>0.15</formula>
      <formula>0</formula>
    </cfRule>
  </conditionalFormatting>
  <conditionalFormatting sqref="AB161">
    <cfRule type="cellIs" dxfId="452" priority="125" operator="lessThan">
      <formula>0</formula>
    </cfRule>
  </conditionalFormatting>
  <conditionalFormatting sqref="AB162">
    <cfRule type="cellIs" dxfId="451" priority="124" operator="between">
      <formula>0.15</formula>
      <formula>0</formula>
    </cfRule>
  </conditionalFormatting>
  <conditionalFormatting sqref="AB162">
    <cfRule type="cellIs" dxfId="450" priority="123" operator="lessThan">
      <formula>0</formula>
    </cfRule>
  </conditionalFormatting>
  <conditionalFormatting sqref="AB163">
    <cfRule type="cellIs" dxfId="449" priority="122" operator="between">
      <formula>0.15</formula>
      <formula>0</formula>
    </cfRule>
  </conditionalFormatting>
  <conditionalFormatting sqref="AB163">
    <cfRule type="cellIs" dxfId="448" priority="121" operator="lessThan">
      <formula>0</formula>
    </cfRule>
  </conditionalFormatting>
  <conditionalFormatting sqref="AB164">
    <cfRule type="cellIs" dxfId="447" priority="120" operator="between">
      <formula>0.15</formula>
      <formula>0</formula>
    </cfRule>
  </conditionalFormatting>
  <conditionalFormatting sqref="AB164">
    <cfRule type="cellIs" dxfId="446" priority="119" operator="lessThan">
      <formula>0</formula>
    </cfRule>
  </conditionalFormatting>
  <conditionalFormatting sqref="AB165">
    <cfRule type="cellIs" dxfId="445" priority="118" operator="between">
      <formula>0.15</formula>
      <formula>0</formula>
    </cfRule>
  </conditionalFormatting>
  <conditionalFormatting sqref="AB165">
    <cfRule type="cellIs" dxfId="444" priority="117" operator="lessThan">
      <formula>0</formula>
    </cfRule>
  </conditionalFormatting>
  <conditionalFormatting sqref="AB166">
    <cfRule type="cellIs" dxfId="443" priority="116" operator="between">
      <formula>0.15</formula>
      <formula>0</formula>
    </cfRule>
  </conditionalFormatting>
  <conditionalFormatting sqref="AB166">
    <cfRule type="cellIs" dxfId="442" priority="115" operator="lessThan">
      <formula>0</formula>
    </cfRule>
  </conditionalFormatting>
  <conditionalFormatting sqref="AB167">
    <cfRule type="cellIs" dxfId="441" priority="114" operator="between">
      <formula>0.15</formula>
      <formula>0</formula>
    </cfRule>
  </conditionalFormatting>
  <conditionalFormatting sqref="AB167">
    <cfRule type="cellIs" dxfId="440" priority="113" operator="lessThan">
      <formula>0</formula>
    </cfRule>
  </conditionalFormatting>
  <conditionalFormatting sqref="AB204">
    <cfRule type="cellIs" dxfId="439" priority="112" operator="between">
      <formula>0.15</formula>
      <formula>0</formula>
    </cfRule>
  </conditionalFormatting>
  <conditionalFormatting sqref="AB204">
    <cfRule type="cellIs" dxfId="438" priority="111" operator="lessThan">
      <formula>0</formula>
    </cfRule>
  </conditionalFormatting>
  <conditionalFormatting sqref="AB374">
    <cfRule type="cellIs" dxfId="437" priority="110" operator="between">
      <formula>0.15</formula>
      <formula>0</formula>
    </cfRule>
  </conditionalFormatting>
  <conditionalFormatting sqref="AB374">
    <cfRule type="cellIs" dxfId="436" priority="109" operator="lessThan">
      <formula>0</formula>
    </cfRule>
  </conditionalFormatting>
  <conditionalFormatting sqref="AB13">
    <cfRule type="cellIs" dxfId="435" priority="108" operator="between">
      <formula>0.15</formula>
      <formula>0</formula>
    </cfRule>
  </conditionalFormatting>
  <conditionalFormatting sqref="AB13">
    <cfRule type="cellIs" dxfId="434" priority="107" operator="lessThan">
      <formula>0</formula>
    </cfRule>
  </conditionalFormatting>
  <conditionalFormatting sqref="AB298">
    <cfRule type="cellIs" dxfId="433" priority="106" operator="between">
      <formula>0.15</formula>
      <formula>0</formula>
    </cfRule>
  </conditionalFormatting>
  <conditionalFormatting sqref="AB298">
    <cfRule type="cellIs" dxfId="432" priority="105" operator="lessThan">
      <formula>0</formula>
    </cfRule>
  </conditionalFormatting>
  <conditionalFormatting sqref="AB138">
    <cfRule type="cellIs" dxfId="431" priority="104" operator="between">
      <formula>0.15</formula>
      <formula>0</formula>
    </cfRule>
  </conditionalFormatting>
  <conditionalFormatting sqref="AB138">
    <cfRule type="cellIs" dxfId="430" priority="103" operator="lessThan">
      <formula>0</formula>
    </cfRule>
  </conditionalFormatting>
  <conditionalFormatting sqref="AB139">
    <cfRule type="cellIs" dxfId="429" priority="102" operator="between">
      <formula>0.15</formula>
      <formula>0</formula>
    </cfRule>
  </conditionalFormatting>
  <conditionalFormatting sqref="AB139">
    <cfRule type="cellIs" dxfId="428" priority="101" operator="lessThan">
      <formula>0</formula>
    </cfRule>
  </conditionalFormatting>
  <conditionalFormatting sqref="AB140">
    <cfRule type="cellIs" dxfId="427" priority="100" operator="between">
      <formula>0.15</formula>
      <formula>0</formula>
    </cfRule>
  </conditionalFormatting>
  <conditionalFormatting sqref="AB140">
    <cfRule type="cellIs" dxfId="426" priority="99" operator="lessThan">
      <formula>0</formula>
    </cfRule>
  </conditionalFormatting>
  <conditionalFormatting sqref="AB141">
    <cfRule type="cellIs" dxfId="425" priority="98" operator="between">
      <formula>0.15</formula>
      <formula>0</formula>
    </cfRule>
  </conditionalFormatting>
  <conditionalFormatting sqref="AB141">
    <cfRule type="cellIs" dxfId="424" priority="97" operator="lessThan">
      <formula>0</formula>
    </cfRule>
  </conditionalFormatting>
  <conditionalFormatting sqref="AB142">
    <cfRule type="cellIs" dxfId="423" priority="96" operator="between">
      <formula>0.15</formula>
      <formula>0</formula>
    </cfRule>
  </conditionalFormatting>
  <conditionalFormatting sqref="AB142">
    <cfRule type="cellIs" dxfId="422" priority="95" operator="lessThan">
      <formula>0</formula>
    </cfRule>
  </conditionalFormatting>
  <conditionalFormatting sqref="AB143">
    <cfRule type="cellIs" dxfId="421" priority="94" operator="between">
      <formula>0.15</formula>
      <formula>0</formula>
    </cfRule>
  </conditionalFormatting>
  <conditionalFormatting sqref="AB143">
    <cfRule type="cellIs" dxfId="420" priority="93" operator="lessThan">
      <formula>0</formula>
    </cfRule>
  </conditionalFormatting>
  <conditionalFormatting sqref="AB333">
    <cfRule type="cellIs" dxfId="419" priority="92" operator="between">
      <formula>0.15</formula>
      <formula>0</formula>
    </cfRule>
  </conditionalFormatting>
  <conditionalFormatting sqref="AB333">
    <cfRule type="cellIs" dxfId="418" priority="91" operator="lessThan">
      <formula>0</formula>
    </cfRule>
  </conditionalFormatting>
  <conditionalFormatting sqref="AB334">
    <cfRule type="cellIs" dxfId="417" priority="90" operator="between">
      <formula>0.15</formula>
      <formula>0</formula>
    </cfRule>
  </conditionalFormatting>
  <conditionalFormatting sqref="AB334">
    <cfRule type="cellIs" dxfId="416" priority="89" operator="lessThan">
      <formula>0</formula>
    </cfRule>
  </conditionalFormatting>
  <conditionalFormatting sqref="AB299">
    <cfRule type="cellIs" dxfId="415" priority="88" operator="between">
      <formula>0.15</formula>
      <formula>0</formula>
    </cfRule>
  </conditionalFormatting>
  <conditionalFormatting sqref="AB299">
    <cfRule type="cellIs" dxfId="414" priority="87" operator="lessThan">
      <formula>0</formula>
    </cfRule>
  </conditionalFormatting>
  <conditionalFormatting sqref="AB300">
    <cfRule type="cellIs" dxfId="413" priority="86" operator="between">
      <formula>0.15</formula>
      <formula>0</formula>
    </cfRule>
  </conditionalFormatting>
  <conditionalFormatting sqref="AB300">
    <cfRule type="cellIs" dxfId="412" priority="85" operator="lessThan">
      <formula>0</formula>
    </cfRule>
  </conditionalFormatting>
  <conditionalFormatting sqref="AB301">
    <cfRule type="cellIs" dxfId="411" priority="84" operator="between">
      <formula>0.15</formula>
      <formula>0</formula>
    </cfRule>
  </conditionalFormatting>
  <conditionalFormatting sqref="AB301">
    <cfRule type="cellIs" dxfId="410" priority="83" operator="lessThan">
      <formula>0</formula>
    </cfRule>
  </conditionalFormatting>
  <conditionalFormatting sqref="AB50">
    <cfRule type="cellIs" dxfId="409" priority="82" operator="between">
      <formula>0.15</formula>
      <formula>0</formula>
    </cfRule>
  </conditionalFormatting>
  <conditionalFormatting sqref="AB50">
    <cfRule type="cellIs" dxfId="408" priority="81" operator="lessThan">
      <formula>0</formula>
    </cfRule>
  </conditionalFormatting>
  <conditionalFormatting sqref="AB302">
    <cfRule type="cellIs" dxfId="407" priority="80" operator="between">
      <formula>0.15</formula>
      <formula>0</formula>
    </cfRule>
  </conditionalFormatting>
  <conditionalFormatting sqref="AB302">
    <cfRule type="cellIs" dxfId="406" priority="79" operator="lessThan">
      <formula>0</formula>
    </cfRule>
  </conditionalFormatting>
  <conditionalFormatting sqref="AB305">
    <cfRule type="cellIs" dxfId="405" priority="78" operator="between">
      <formula>0.15</formula>
      <formula>0</formula>
    </cfRule>
  </conditionalFormatting>
  <conditionalFormatting sqref="AB305">
    <cfRule type="cellIs" dxfId="404" priority="77" operator="lessThan">
      <formula>0</formula>
    </cfRule>
  </conditionalFormatting>
  <conditionalFormatting sqref="AB77">
    <cfRule type="cellIs" dxfId="403" priority="76" operator="between">
      <formula>0.15</formula>
      <formula>0</formula>
    </cfRule>
  </conditionalFormatting>
  <conditionalFormatting sqref="AB77">
    <cfRule type="cellIs" dxfId="402" priority="75" operator="lessThan">
      <formula>0</formula>
    </cfRule>
  </conditionalFormatting>
  <conditionalFormatting sqref="AB78 AB80 AB82:AB84 AB86:AB103">
    <cfRule type="cellIs" dxfId="401" priority="74" operator="between">
      <formula>0.15</formula>
      <formula>0</formula>
    </cfRule>
  </conditionalFormatting>
  <conditionalFormatting sqref="AB78 AB80 AB82:AB84 AB86:AB103">
    <cfRule type="cellIs" dxfId="400" priority="73" operator="lessThan">
      <formula>0</formula>
    </cfRule>
  </conditionalFormatting>
  <conditionalFormatting sqref="AB105 AB107">
    <cfRule type="cellIs" dxfId="399" priority="72" operator="between">
      <formula>0.15</formula>
      <formula>0</formula>
    </cfRule>
  </conditionalFormatting>
  <conditionalFormatting sqref="AB105 AB107">
    <cfRule type="cellIs" dxfId="398" priority="71" operator="lessThan">
      <formula>0</formula>
    </cfRule>
  </conditionalFormatting>
  <conditionalFormatting sqref="AB416">
    <cfRule type="cellIs" dxfId="397" priority="70" operator="between">
      <formula>0.15</formula>
      <formula>0</formula>
    </cfRule>
  </conditionalFormatting>
  <conditionalFormatting sqref="AB416">
    <cfRule type="cellIs" dxfId="396" priority="69" operator="lessThan">
      <formula>0</formula>
    </cfRule>
  </conditionalFormatting>
  <conditionalFormatting sqref="AB144">
    <cfRule type="cellIs" dxfId="395" priority="68" operator="between">
      <formula>0.15</formula>
      <formula>0</formula>
    </cfRule>
  </conditionalFormatting>
  <conditionalFormatting sqref="AB144">
    <cfRule type="cellIs" dxfId="394" priority="67" operator="lessThan">
      <formula>0</formula>
    </cfRule>
  </conditionalFormatting>
  <conditionalFormatting sqref="AB46">
    <cfRule type="cellIs" dxfId="393" priority="66" operator="between">
      <formula>0.15</formula>
      <formula>0</formula>
    </cfRule>
  </conditionalFormatting>
  <conditionalFormatting sqref="AB46">
    <cfRule type="cellIs" dxfId="392" priority="65" operator="lessThan">
      <formula>0</formula>
    </cfRule>
  </conditionalFormatting>
  <conditionalFormatting sqref="AB588">
    <cfRule type="cellIs" dxfId="391" priority="64" operator="between">
      <formula>0.15</formula>
      <formula>0</formula>
    </cfRule>
  </conditionalFormatting>
  <conditionalFormatting sqref="AB588">
    <cfRule type="cellIs" dxfId="390" priority="63" operator="lessThan">
      <formula>0</formula>
    </cfRule>
  </conditionalFormatting>
  <conditionalFormatting sqref="AB589:AB593 AB595:AB617 AB619:AB669">
    <cfRule type="cellIs" dxfId="389" priority="62" operator="between">
      <formula>0.15</formula>
      <formula>0</formula>
    </cfRule>
  </conditionalFormatting>
  <conditionalFormatting sqref="AB589:AB593 AB595:AB617 AB619:AB669">
    <cfRule type="cellIs" dxfId="388" priority="61" operator="lessThan">
      <formula>0</formula>
    </cfRule>
  </conditionalFormatting>
  <conditionalFormatting sqref="AB49">
    <cfRule type="cellIs" dxfId="387" priority="60" operator="between">
      <formula>0.15</formula>
      <formula>0</formula>
    </cfRule>
  </conditionalFormatting>
  <conditionalFormatting sqref="AB49">
    <cfRule type="cellIs" dxfId="386" priority="59" operator="lessThan">
      <formula>0</formula>
    </cfRule>
  </conditionalFormatting>
  <conditionalFormatting sqref="AB430">
    <cfRule type="cellIs" dxfId="385" priority="58" operator="between">
      <formula>0.15</formula>
      <formula>0</formula>
    </cfRule>
  </conditionalFormatting>
  <conditionalFormatting sqref="AB430">
    <cfRule type="cellIs" dxfId="384" priority="57" operator="lessThan">
      <formula>0</formula>
    </cfRule>
  </conditionalFormatting>
  <conditionalFormatting sqref="AB42">
    <cfRule type="cellIs" dxfId="383" priority="56" operator="between">
      <formula>0.15</formula>
      <formula>0</formula>
    </cfRule>
  </conditionalFormatting>
  <conditionalFormatting sqref="AB42">
    <cfRule type="cellIs" dxfId="382" priority="55" operator="lessThan">
      <formula>0</formula>
    </cfRule>
  </conditionalFormatting>
  <conditionalFormatting sqref="AB43">
    <cfRule type="cellIs" dxfId="381" priority="54" operator="between">
      <formula>0.15</formula>
      <formula>0</formula>
    </cfRule>
  </conditionalFormatting>
  <conditionalFormatting sqref="AB43">
    <cfRule type="cellIs" dxfId="380" priority="53" operator="lessThan">
      <formula>0</formula>
    </cfRule>
  </conditionalFormatting>
  <conditionalFormatting sqref="AB71">
    <cfRule type="cellIs" dxfId="379" priority="52" operator="between">
      <formula>0.15</formula>
      <formula>0</formula>
    </cfRule>
  </conditionalFormatting>
  <conditionalFormatting sqref="AB71">
    <cfRule type="cellIs" dxfId="378" priority="51" operator="lessThan">
      <formula>0</formula>
    </cfRule>
  </conditionalFormatting>
  <conditionalFormatting sqref="AB397">
    <cfRule type="cellIs" dxfId="377" priority="50" operator="between">
      <formula>0.15</formula>
      <formula>0</formula>
    </cfRule>
  </conditionalFormatting>
  <conditionalFormatting sqref="AB397">
    <cfRule type="cellIs" dxfId="376" priority="49" operator="lessThan">
      <formula>0</formula>
    </cfRule>
  </conditionalFormatting>
  <conditionalFormatting sqref="AB618">
    <cfRule type="cellIs" dxfId="375" priority="48" operator="between">
      <formula>0.15</formula>
      <formula>0</formula>
    </cfRule>
  </conditionalFormatting>
  <conditionalFormatting sqref="AB618">
    <cfRule type="cellIs" dxfId="374" priority="47" operator="lessThan">
      <formula>0</formula>
    </cfRule>
  </conditionalFormatting>
  <conditionalFormatting sqref="AB594 AB507 AB505 AB375 AB372 AB313 AB303:AB304 AB245 AB108 AB106 AB104 AB85 AB81 AB79 AB72 AB58 AB51:AB56">
    <cfRule type="cellIs" dxfId="373" priority="46" operator="between">
      <formula>0.15</formula>
      <formula>0</formula>
    </cfRule>
  </conditionalFormatting>
  <conditionalFormatting sqref="AB594 AB507 AB505 AB375 AB372 AB313 AB303:AB304 AB245 AB108 AB106 AB104 AB85 AB81 AB79 AB72 AB58 AB51:AB56">
    <cfRule type="cellIs" dxfId="372" priority="45" operator="lessThan">
      <formula>0</formula>
    </cfRule>
  </conditionalFormatting>
  <conditionalFormatting sqref="AB350">
    <cfRule type="cellIs" dxfId="371" priority="44" operator="between">
      <formula>0.15</formula>
      <formula>0</formula>
    </cfRule>
  </conditionalFormatting>
  <conditionalFormatting sqref="AB350">
    <cfRule type="cellIs" dxfId="370" priority="43" operator="lessThan">
      <formula>0</formula>
    </cfRule>
  </conditionalFormatting>
  <conditionalFormatting sqref="AB351">
    <cfRule type="cellIs" dxfId="369" priority="42" operator="between">
      <formula>0.15</formula>
      <formula>0</formula>
    </cfRule>
  </conditionalFormatting>
  <conditionalFormatting sqref="AB351">
    <cfRule type="cellIs" dxfId="368" priority="41" operator="lessThan">
      <formula>0</formula>
    </cfRule>
  </conditionalFormatting>
  <conditionalFormatting sqref="AB352:AB356">
    <cfRule type="cellIs" dxfId="367" priority="40" operator="between">
      <formula>0.15</formula>
      <formula>0</formula>
    </cfRule>
  </conditionalFormatting>
  <conditionalFormatting sqref="AB352:AB356">
    <cfRule type="cellIs" dxfId="366" priority="39" operator="lessThan">
      <formula>0</formula>
    </cfRule>
  </conditionalFormatting>
  <conditionalFormatting sqref="AB357:AB359">
    <cfRule type="cellIs" dxfId="365" priority="38" operator="between">
      <formula>0.15</formula>
      <formula>0</formula>
    </cfRule>
  </conditionalFormatting>
  <conditionalFormatting sqref="AB357:AB359">
    <cfRule type="cellIs" dxfId="364" priority="37" operator="lessThan">
      <formula>0</formula>
    </cfRule>
  </conditionalFormatting>
  <conditionalFormatting sqref="AB360">
    <cfRule type="cellIs" dxfId="363" priority="36" operator="between">
      <formula>0.15</formula>
      <formula>0</formula>
    </cfRule>
  </conditionalFormatting>
  <conditionalFormatting sqref="AB360">
    <cfRule type="cellIs" dxfId="362" priority="35" operator="lessThan">
      <formula>0</formula>
    </cfRule>
  </conditionalFormatting>
  <conditionalFormatting sqref="AB145">
    <cfRule type="cellIs" dxfId="361" priority="34" operator="between">
      <formula>0.15</formula>
      <formula>0</formula>
    </cfRule>
  </conditionalFormatting>
  <conditionalFormatting sqref="AB145">
    <cfRule type="cellIs" dxfId="360" priority="33" operator="lessThan">
      <formula>0</formula>
    </cfRule>
  </conditionalFormatting>
  <conditionalFormatting sqref="AB205">
    <cfRule type="cellIs" dxfId="359" priority="32" operator="between">
      <formula>0.15</formula>
      <formula>0</formula>
    </cfRule>
  </conditionalFormatting>
  <conditionalFormatting sqref="AB205">
    <cfRule type="cellIs" dxfId="358" priority="31" operator="lessThan">
      <formula>0</formula>
    </cfRule>
  </conditionalFormatting>
  <conditionalFormatting sqref="AB417">
    <cfRule type="cellIs" dxfId="357" priority="30" operator="between">
      <formula>0.15</formula>
      <formula>0</formula>
    </cfRule>
  </conditionalFormatting>
  <conditionalFormatting sqref="AB417">
    <cfRule type="cellIs" dxfId="356" priority="29" operator="lessThan">
      <formula>0</formula>
    </cfRule>
  </conditionalFormatting>
  <conditionalFormatting sqref="AB418">
    <cfRule type="cellIs" dxfId="355" priority="28" operator="between">
      <formula>0.15</formula>
      <formula>0</formula>
    </cfRule>
  </conditionalFormatting>
  <conditionalFormatting sqref="AB418">
    <cfRule type="cellIs" dxfId="354" priority="27" operator="lessThan">
      <formula>0</formula>
    </cfRule>
  </conditionalFormatting>
  <conditionalFormatting sqref="AB109">
    <cfRule type="cellIs" dxfId="353" priority="26" operator="between">
      <formula>0.15</formula>
      <formula>0</formula>
    </cfRule>
  </conditionalFormatting>
  <conditionalFormatting sqref="AB109">
    <cfRule type="cellIs" dxfId="352" priority="25" operator="lessThan">
      <formula>0</formula>
    </cfRule>
  </conditionalFormatting>
  <conditionalFormatting sqref="AB419">
    <cfRule type="cellIs" dxfId="351" priority="24" operator="between">
      <formula>0.15</formula>
      <formula>0</formula>
    </cfRule>
  </conditionalFormatting>
  <conditionalFormatting sqref="AB419">
    <cfRule type="cellIs" dxfId="350" priority="23" operator="lessThan">
      <formula>0</formula>
    </cfRule>
  </conditionalFormatting>
  <conditionalFormatting sqref="AB206">
    <cfRule type="cellIs" dxfId="349" priority="22" operator="between">
      <formula>0.15</formula>
      <formula>0</formula>
    </cfRule>
  </conditionalFormatting>
  <conditionalFormatting sqref="AB206">
    <cfRule type="cellIs" dxfId="348" priority="21" operator="lessThan">
      <formula>0</formula>
    </cfRule>
  </conditionalFormatting>
  <conditionalFormatting sqref="AB146">
    <cfRule type="cellIs" dxfId="347" priority="20" operator="between">
      <formula>0.15</formula>
      <formula>0</formula>
    </cfRule>
  </conditionalFormatting>
  <conditionalFormatting sqref="AB146">
    <cfRule type="cellIs" dxfId="346" priority="19" operator="lessThan">
      <formula>0</formula>
    </cfRule>
  </conditionalFormatting>
  <conditionalFormatting sqref="AB168">
    <cfRule type="cellIs" dxfId="345" priority="18" operator="between">
      <formula>0.15</formula>
      <formula>0</formula>
    </cfRule>
  </conditionalFormatting>
  <conditionalFormatting sqref="AB168">
    <cfRule type="cellIs" dxfId="344" priority="17" operator="lessThan">
      <formula>0</formula>
    </cfRule>
  </conditionalFormatting>
  <conditionalFormatting sqref="AB169">
    <cfRule type="cellIs" dxfId="343" priority="16" operator="between">
      <formula>0.15</formula>
      <formula>0</formula>
    </cfRule>
  </conditionalFormatting>
  <conditionalFormatting sqref="AB169">
    <cfRule type="cellIs" dxfId="342" priority="15" operator="lessThan">
      <formula>0</formula>
    </cfRule>
  </conditionalFormatting>
  <conditionalFormatting sqref="AB671">
    <cfRule type="cellIs" dxfId="341" priority="14" operator="between">
      <formula>0.15</formula>
      <formula>0</formula>
    </cfRule>
  </conditionalFormatting>
  <conditionalFormatting sqref="AB671">
    <cfRule type="cellIs" dxfId="340" priority="13" operator="lessThan">
      <formula>0</formula>
    </cfRule>
  </conditionalFormatting>
  <conditionalFormatting sqref="AB672">
    <cfRule type="cellIs" dxfId="339" priority="12" operator="between">
      <formula>0.15</formula>
      <formula>0</formula>
    </cfRule>
  </conditionalFormatting>
  <conditionalFormatting sqref="AB672">
    <cfRule type="cellIs" dxfId="338" priority="11" operator="lessThan">
      <formula>0</formula>
    </cfRule>
  </conditionalFormatting>
  <conditionalFormatting sqref="AB674">
    <cfRule type="cellIs" dxfId="337" priority="8" operator="between">
      <formula>0.15</formula>
      <formula>0</formula>
    </cfRule>
  </conditionalFormatting>
  <conditionalFormatting sqref="AB674">
    <cfRule type="cellIs" dxfId="336" priority="7" operator="lessThan">
      <formula>0</formula>
    </cfRule>
  </conditionalFormatting>
  <conditionalFormatting sqref="AB675">
    <cfRule type="cellIs" dxfId="335" priority="6" operator="between">
      <formula>0.15</formula>
      <formula>0</formula>
    </cfRule>
  </conditionalFormatting>
  <conditionalFormatting sqref="AB675">
    <cfRule type="cellIs" dxfId="334" priority="5" operator="lessThan">
      <formula>0</formula>
    </cfRule>
  </conditionalFormatting>
  <conditionalFormatting sqref="AB676">
    <cfRule type="cellIs" dxfId="333" priority="4" operator="between">
      <formula>0.15</formula>
      <formula>0</formula>
    </cfRule>
  </conditionalFormatting>
  <conditionalFormatting sqref="AB676">
    <cfRule type="cellIs" dxfId="332" priority="3" operator="lessThan">
      <formula>0</formula>
    </cfRule>
  </conditionalFormatting>
  <conditionalFormatting sqref="AB673">
    <cfRule type="cellIs" dxfId="331" priority="2" operator="between">
      <formula>0.15</formula>
      <formula>0</formula>
    </cfRule>
  </conditionalFormatting>
  <conditionalFormatting sqref="AB673">
    <cfRule type="cellIs" dxfId="330" priority="1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0" fitToHeight="30" orientation="portrait" r:id="rId1"/>
  <headerFooter>
    <oddFooter>Страница  &amp;P из &amp;N</oddFooter>
  </headerFooter>
  <rowBreaks count="1" manualBreakCount="1">
    <brk id="38" max="35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F762"/>
  <sheetViews>
    <sheetView workbookViewId="0">
      <pane xSplit="3" ySplit="12" topLeftCell="AJ23" activePane="bottomRight" state="frozen"/>
      <selection pane="topRight" activeCell="D1" sqref="D1"/>
      <selection pane="bottomLeft" activeCell="A13" sqref="A13"/>
      <selection pane="bottomRight" activeCell="A31" sqref="A31:XFD31"/>
    </sheetView>
  </sheetViews>
  <sheetFormatPr defaultColWidth="9.33203125" defaultRowHeight="12.75" outlineLevelRow="1" outlineLevelCol="2" x14ac:dyDescent="0.15"/>
  <cols>
    <col min="1" max="1" width="7.6640625" style="31" bestFit="1" customWidth="1"/>
    <col min="2" max="2" width="72" style="1" customWidth="1"/>
    <col min="3" max="3" width="20.33203125" style="42" customWidth="1"/>
    <col min="4" max="4" width="12.83203125" style="268" customWidth="1" outlineLevel="1"/>
    <col min="5" max="5" width="14.83203125" style="268" customWidth="1" outlineLevel="1"/>
    <col min="6" max="6" width="20.5" style="106" customWidth="1" outlineLevel="1"/>
    <col min="7" max="7" width="11.1640625" style="141" customWidth="1" outlineLevel="1"/>
    <col min="8" max="8" width="22.6640625" style="141" customWidth="1" outlineLevel="1"/>
    <col min="9" max="9" width="11.5" style="106" customWidth="1" outlineLevel="1"/>
    <col min="10" max="10" width="13" style="174" customWidth="1" outlineLevel="1"/>
    <col min="11" max="13" width="17.6640625" style="216" customWidth="1" outlineLevel="1"/>
    <col min="14" max="14" width="13.33203125" style="284" customWidth="1" outlineLevel="1"/>
    <col min="15" max="19" width="8.1640625" style="217" customWidth="1" outlineLevel="1"/>
    <col min="20" max="20" width="8" style="174" customWidth="1" outlineLevel="1"/>
    <col min="21" max="21" width="10.5" style="275" customWidth="1" outlineLevel="1"/>
    <col min="22" max="22" width="10.33203125" style="275" customWidth="1" outlineLevel="1"/>
    <col min="23" max="23" width="14" style="106" customWidth="1" outlineLevel="1"/>
    <col min="24" max="24" width="12" style="280" customWidth="1" outlineLevel="1"/>
    <col min="25" max="25" width="12.1640625" style="106" customWidth="1" outlineLevel="1"/>
    <col min="26" max="26" width="9.6640625" style="106" customWidth="1" outlineLevel="1"/>
    <col min="27" max="27" width="10.1640625" style="218" customWidth="1" outlineLevel="1"/>
    <col min="28" max="28" width="6.6640625" style="219" customWidth="1"/>
    <col min="29" max="29" width="15.6640625" style="220" customWidth="1" outlineLevel="1"/>
    <col min="30" max="30" width="13" style="106" customWidth="1" outlineLevel="1"/>
    <col min="31" max="32" width="13" style="221" customWidth="1" outlineLevel="2"/>
    <col min="33" max="33" width="10.1640625" style="174" customWidth="1" outlineLevel="1"/>
    <col min="34" max="34" width="17.33203125" style="220" customWidth="1" outlineLevel="1"/>
    <col min="35" max="35" width="15.6640625" style="220" customWidth="1" outlineLevel="1"/>
    <col min="36" max="36" width="4.6640625" style="106" customWidth="1"/>
    <col min="37" max="37" width="20.5" style="106" customWidth="1" outlineLevel="1"/>
    <col min="38" max="38" width="11.83203125" style="106" customWidth="1" outlineLevel="1"/>
    <col min="39" max="39" width="14.1640625" style="106" customWidth="1"/>
    <col min="40" max="40" width="37.83203125" style="106" customWidth="1"/>
    <col min="41" max="41" width="12.83203125" style="106" bestFit="1" customWidth="1"/>
    <col min="42" max="60" width="9.33203125" style="106"/>
    <col min="61" max="16384" width="9.33203125" style="1"/>
  </cols>
  <sheetData>
    <row r="1" spans="1:60" ht="26.25" hidden="1" customHeight="1" outlineLevel="1" x14ac:dyDescent="0.15">
      <c r="A1" s="23"/>
      <c r="B1" s="23"/>
      <c r="C1" s="301" t="s">
        <v>132</v>
      </c>
      <c r="D1" s="2"/>
      <c r="E1" s="2"/>
      <c r="G1" s="135"/>
      <c r="H1" s="135"/>
      <c r="AH1" s="354" t="s">
        <v>132</v>
      </c>
      <c r="AI1" s="354"/>
      <c r="AK1" s="301" t="s">
        <v>132</v>
      </c>
      <c r="AL1" s="43"/>
    </row>
    <row r="2" spans="1:60" ht="26.25" hidden="1" customHeight="1" outlineLevel="1" x14ac:dyDescent="0.15">
      <c r="A2" s="23"/>
      <c r="B2" s="23"/>
      <c r="C2" s="301" t="s">
        <v>370</v>
      </c>
      <c r="D2" s="2"/>
      <c r="E2" s="2"/>
      <c r="G2" s="135"/>
      <c r="H2" s="135"/>
      <c r="AH2" s="270" t="s">
        <v>370</v>
      </c>
      <c r="AI2" s="270"/>
      <c r="AK2" s="301" t="s">
        <v>370</v>
      </c>
      <c r="AL2" s="43"/>
    </row>
    <row r="3" spans="1:60" ht="39" hidden="1" customHeight="1" outlineLevel="1" x14ac:dyDescent="0.15">
      <c r="A3" s="23"/>
      <c r="B3" s="23"/>
      <c r="C3" s="301" t="s">
        <v>487</v>
      </c>
      <c r="D3" s="2"/>
      <c r="E3" s="2"/>
      <c r="G3" s="135"/>
      <c r="H3" s="135"/>
      <c r="AH3" s="270" t="s">
        <v>895</v>
      </c>
      <c r="AI3" s="270"/>
      <c r="AK3" s="301" t="s">
        <v>487</v>
      </c>
      <c r="AL3" s="43"/>
    </row>
    <row r="4" spans="1:60" ht="41.25" hidden="1" customHeight="1" outlineLevel="1" x14ac:dyDescent="0.15">
      <c r="A4" s="23"/>
      <c r="B4" s="50"/>
      <c r="C4" s="301" t="s">
        <v>957</v>
      </c>
      <c r="D4" s="2"/>
      <c r="E4" s="2"/>
      <c r="G4" s="135"/>
      <c r="H4" s="135"/>
      <c r="AH4" s="270" t="s">
        <v>962</v>
      </c>
      <c r="AI4" s="270"/>
      <c r="AK4" s="301" t="s">
        <v>963</v>
      </c>
      <c r="AL4" s="43"/>
    </row>
    <row r="5" spans="1:60" ht="26.25" hidden="1" customHeight="1" outlineLevel="1" x14ac:dyDescent="0.15">
      <c r="A5" s="23"/>
      <c r="B5" s="14"/>
      <c r="C5" s="51"/>
      <c r="D5" s="2"/>
      <c r="E5" s="2"/>
      <c r="F5" s="126"/>
      <c r="G5" s="135"/>
      <c r="H5" s="135"/>
      <c r="AC5" s="222"/>
      <c r="AI5" s="222"/>
      <c r="AK5" s="222"/>
      <c r="AL5" s="222"/>
    </row>
    <row r="6" spans="1:60" ht="15.75" hidden="1" customHeight="1" outlineLevel="1" x14ac:dyDescent="0.15">
      <c r="A6" s="23"/>
      <c r="B6" s="14" t="s">
        <v>1224</v>
      </c>
      <c r="C6" s="52"/>
      <c r="D6" s="2"/>
      <c r="E6" s="2"/>
      <c r="F6" s="126"/>
      <c r="G6" s="135"/>
      <c r="H6" s="135"/>
      <c r="AC6" s="223"/>
      <c r="AI6" s="223"/>
      <c r="AK6" s="223"/>
      <c r="AL6" s="223"/>
    </row>
    <row r="7" spans="1:60" ht="31.5" hidden="1" customHeight="1" outlineLevel="1" x14ac:dyDescent="0.15">
      <c r="A7" s="24"/>
      <c r="B7" s="125" t="s">
        <v>1222</v>
      </c>
      <c r="D7" s="43"/>
      <c r="E7" s="43"/>
      <c r="F7" s="127"/>
      <c r="G7" s="136"/>
      <c r="H7" s="136"/>
      <c r="I7" s="224"/>
    </row>
    <row r="8" spans="1:60" ht="15.75" hidden="1" customHeight="1" outlineLevel="1" x14ac:dyDescent="0.15">
      <c r="A8" s="24"/>
      <c r="B8" s="14" t="s">
        <v>1187</v>
      </c>
      <c r="D8" s="43"/>
      <c r="E8" s="43"/>
      <c r="G8" s="136"/>
      <c r="H8" s="136"/>
    </row>
    <row r="9" spans="1:60" collapsed="1" x14ac:dyDescent="0.15">
      <c r="A9" s="24"/>
      <c r="B9" s="24"/>
      <c r="D9" s="43"/>
      <c r="E9" s="43"/>
      <c r="G9" s="136"/>
      <c r="H9" s="136"/>
    </row>
    <row r="10" spans="1:60" x14ac:dyDescent="0.15">
      <c r="A10" s="346" t="s">
        <v>89</v>
      </c>
      <c r="B10" s="355" t="s">
        <v>90</v>
      </c>
      <c r="C10" s="346" t="s">
        <v>130</v>
      </c>
      <c r="D10" s="364" t="s">
        <v>255</v>
      </c>
      <c r="E10" s="364" t="s">
        <v>160</v>
      </c>
      <c r="F10" s="357" t="s">
        <v>168</v>
      </c>
      <c r="G10" s="351" t="s">
        <v>133</v>
      </c>
      <c r="H10" s="351" t="s">
        <v>161</v>
      </c>
      <c r="I10" s="360" t="s">
        <v>92</v>
      </c>
      <c r="J10" s="360" t="s">
        <v>93</v>
      </c>
      <c r="K10" s="360"/>
      <c r="L10" s="360"/>
      <c r="M10" s="360"/>
      <c r="N10" s="361"/>
      <c r="O10" s="360"/>
      <c r="P10" s="360"/>
      <c r="Q10" s="360"/>
      <c r="R10" s="360"/>
      <c r="S10" s="360"/>
      <c r="T10" s="362"/>
      <c r="U10" s="361"/>
      <c r="V10" s="361"/>
      <c r="W10" s="360"/>
      <c r="X10" s="360" t="s">
        <v>94</v>
      </c>
      <c r="Y10" s="360"/>
      <c r="Z10" s="360" t="s">
        <v>95</v>
      </c>
      <c r="AA10" s="363" t="s">
        <v>96</v>
      </c>
      <c r="AB10" s="225"/>
      <c r="AC10" s="346" t="s">
        <v>181</v>
      </c>
      <c r="AD10" s="347" t="s">
        <v>182</v>
      </c>
      <c r="AE10" s="348"/>
      <c r="AF10" s="349"/>
      <c r="AG10" s="298"/>
      <c r="AH10" s="365" t="s">
        <v>185</v>
      </c>
      <c r="AI10" s="346" t="s">
        <v>130</v>
      </c>
      <c r="AK10" s="355" t="s">
        <v>262</v>
      </c>
      <c r="AL10" s="226" t="s">
        <v>829</v>
      </c>
    </row>
    <row r="11" spans="1:60" ht="38.25" x14ac:dyDescent="0.15">
      <c r="A11" s="346"/>
      <c r="B11" s="356" t="s">
        <v>90</v>
      </c>
      <c r="C11" s="346" t="s">
        <v>130</v>
      </c>
      <c r="D11" s="364" t="s">
        <v>91</v>
      </c>
      <c r="E11" s="364"/>
      <c r="F11" s="358"/>
      <c r="G11" s="351"/>
      <c r="H11" s="351"/>
      <c r="I11" s="360"/>
      <c r="J11" s="304" t="s">
        <v>97</v>
      </c>
      <c r="K11" s="302" t="s">
        <v>846</v>
      </c>
      <c r="L11" s="302" t="s">
        <v>847</v>
      </c>
      <c r="M11" s="227" t="s">
        <v>659</v>
      </c>
      <c r="N11" s="285" t="s">
        <v>660</v>
      </c>
      <c r="O11" s="228" t="s">
        <v>98</v>
      </c>
      <c r="P11" s="228" t="s">
        <v>851</v>
      </c>
      <c r="Q11" s="228" t="s">
        <v>852</v>
      </c>
      <c r="R11" s="229" t="s">
        <v>657</v>
      </c>
      <c r="S11" s="229" t="s">
        <v>658</v>
      </c>
      <c r="T11" s="304" t="s">
        <v>162</v>
      </c>
      <c r="U11" s="276" t="s">
        <v>99</v>
      </c>
      <c r="V11" s="276" t="s">
        <v>808</v>
      </c>
      <c r="W11" s="302" t="s">
        <v>100</v>
      </c>
      <c r="X11" s="303" t="s">
        <v>101</v>
      </c>
      <c r="Y11" s="302" t="s">
        <v>102</v>
      </c>
      <c r="Z11" s="360"/>
      <c r="AA11" s="363"/>
      <c r="AB11" s="225"/>
      <c r="AC11" s="346"/>
      <c r="AD11" s="55" t="s">
        <v>183</v>
      </c>
      <c r="AE11" s="95" t="s">
        <v>184</v>
      </c>
      <c r="AF11" s="95" t="s">
        <v>662</v>
      </c>
      <c r="AG11" s="55" t="s">
        <v>813</v>
      </c>
      <c r="AH11" s="366"/>
      <c r="AI11" s="346" t="s">
        <v>130</v>
      </c>
      <c r="AK11" s="356" t="s">
        <v>130</v>
      </c>
      <c r="AL11" s="226"/>
    </row>
    <row r="12" spans="1:60" s="12" customFormat="1" ht="13.5" collapsed="1" x14ac:dyDescent="0.15">
      <c r="A12" s="25">
        <v>1000</v>
      </c>
      <c r="B12" s="56" t="s">
        <v>645</v>
      </c>
      <c r="C12" s="300"/>
      <c r="D12" s="230"/>
      <c r="E12" s="230"/>
      <c r="F12" s="128"/>
      <c r="G12" s="137"/>
      <c r="H12" s="137"/>
      <c r="I12" s="128"/>
      <c r="J12" s="231"/>
      <c r="K12" s="232"/>
      <c r="L12" s="232"/>
      <c r="M12" s="232"/>
      <c r="N12" s="288"/>
      <c r="O12" s="233"/>
      <c r="P12" s="233"/>
      <c r="Q12" s="233"/>
      <c r="R12" s="233"/>
      <c r="S12" s="233"/>
      <c r="T12" s="231"/>
      <c r="U12" s="277"/>
      <c r="V12" s="277"/>
      <c r="W12" s="128"/>
      <c r="X12" s="278"/>
      <c r="Y12" s="128"/>
      <c r="Z12" s="128"/>
      <c r="AA12" s="234"/>
      <c r="AB12" s="235"/>
      <c r="AC12" s="304"/>
      <c r="AD12" s="236"/>
      <c r="AE12" s="237"/>
      <c r="AF12" s="237"/>
      <c r="AG12" s="236"/>
      <c r="AH12" s="304"/>
      <c r="AI12" s="304"/>
      <c r="AJ12" s="105"/>
      <c r="AK12" s="236"/>
      <c r="AL12" s="238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</row>
    <row r="13" spans="1:60" ht="13.5" outlineLevel="1" x14ac:dyDescent="0.15">
      <c r="A13" s="26">
        <v>1001</v>
      </c>
      <c r="B13" s="20" t="s">
        <v>103</v>
      </c>
      <c r="C13" s="16">
        <v>900</v>
      </c>
      <c r="D13" s="103">
        <v>40</v>
      </c>
      <c r="E13" s="103"/>
      <c r="F13" s="129"/>
      <c r="G13" s="104">
        <v>102</v>
      </c>
      <c r="H13" s="104" t="s">
        <v>1164</v>
      </c>
      <c r="I13" s="239">
        <f t="shared" ref="I13:I60" si="0">((247*12)+(52*7)+(52*5))*60/12</f>
        <v>17940</v>
      </c>
      <c r="J13" s="103">
        <v>25000</v>
      </c>
      <c r="K13" s="129">
        <v>0.15</v>
      </c>
      <c r="L13" s="129"/>
      <c r="M13" s="240"/>
      <c r="N13" s="283">
        <v>0.03</v>
      </c>
      <c r="O13" s="241">
        <f t="shared" ref="O13:O59" si="1">J13/I13*D13</f>
        <v>55.74136008918618</v>
      </c>
      <c r="P13" s="241" t="e">
        <f t="shared" ref="P13:P59" si="2">(C13-T13-U13)*K13</f>
        <v>#REF!</v>
      </c>
      <c r="Q13" s="241" t="e">
        <f t="shared" ref="Q13:Q59" si="3">(C13-T13-U13)*L13</f>
        <v>#REF!</v>
      </c>
      <c r="R13" s="241">
        <f t="shared" ref="R13:R59" si="4">(C13*M13)</f>
        <v>0</v>
      </c>
      <c r="S13" s="241" t="e">
        <f t="shared" ref="S13:S59" si="5">(C13-T13-U13)*N13</f>
        <v>#REF!</v>
      </c>
      <c r="T13" s="103" t="e">
        <f>#REF!</f>
        <v>#REF!</v>
      </c>
      <c r="U13" s="271" t="e">
        <f>#REF!*'Акция психолога'!D13</f>
        <v>#REF!</v>
      </c>
      <c r="V13" s="271">
        <f t="shared" ref="V13:V69" si="6">C13*0.06</f>
        <v>54</v>
      </c>
      <c r="W13" s="242" t="e">
        <f t="shared" ref="W13:W59" si="7">SUM(O13:V13)</f>
        <v>#REF!</v>
      </c>
      <c r="X13" s="281" t="e">
        <f>#REF!</f>
        <v>#REF!</v>
      </c>
      <c r="Y13" s="242" t="e">
        <f t="shared" ref="Y13:Y77" si="8">O13*X13</f>
        <v>#REF!</v>
      </c>
      <c r="Z13" s="102" t="e">
        <f t="shared" ref="Z13:Z59" si="9">W13+Y13</f>
        <v>#REF!</v>
      </c>
      <c r="AA13" s="244" t="e">
        <f t="shared" ref="AA13:AA59" si="10">(C13-Z13)/Z13</f>
        <v>#REF!</v>
      </c>
      <c r="AC13" s="102" t="e">
        <f t="shared" ref="AC13:AC59" si="11">AD13+AE13+AF13</f>
        <v>#REF!</v>
      </c>
      <c r="AD13" s="103" t="e">
        <f t="shared" ref="AD13:AE45" si="12">T13</f>
        <v>#REF!</v>
      </c>
      <c r="AE13" s="245" t="e">
        <f t="shared" si="12"/>
        <v>#REF!</v>
      </c>
      <c r="AF13" s="245" t="e">
        <f t="shared" ref="AF13:AF59" si="13">(C13-Z13)*0.15</f>
        <v>#REF!</v>
      </c>
      <c r="AG13" s="103" t="e">
        <f t="shared" ref="AG13:AG22" si="14">AE13+AF13</f>
        <v>#REF!</v>
      </c>
      <c r="AH13" s="102" t="e">
        <f t="shared" ref="AH13:AH59" si="15">AI13-AC13</f>
        <v>#REF!</v>
      </c>
      <c r="AI13" s="102">
        <f t="shared" ref="AI13:AI59" si="16">C13</f>
        <v>900</v>
      </c>
      <c r="AK13" s="103">
        <f t="shared" ref="AK13:AK59" si="17">CEILING(AL13,5)</f>
        <v>630</v>
      </c>
      <c r="AL13" s="134">
        <f t="shared" ref="AL13:AL59" si="18">C13*0.7</f>
        <v>630</v>
      </c>
    </row>
    <row r="14" spans="1:60" ht="13.5" outlineLevel="1" x14ac:dyDescent="0.15">
      <c r="A14" s="26">
        <v>1003</v>
      </c>
      <c r="B14" s="20" t="s">
        <v>0</v>
      </c>
      <c r="C14" s="16">
        <v>1100</v>
      </c>
      <c r="D14" s="103">
        <v>40</v>
      </c>
      <c r="E14" s="103"/>
      <c r="F14" s="102"/>
      <c r="G14" s="104">
        <v>103</v>
      </c>
      <c r="H14" s="104" t="s">
        <v>907</v>
      </c>
      <c r="I14" s="239">
        <f t="shared" si="0"/>
        <v>17940</v>
      </c>
      <c r="J14" s="103">
        <v>18000</v>
      </c>
      <c r="K14" s="129">
        <v>0.15</v>
      </c>
      <c r="L14" s="129"/>
      <c r="M14" s="240"/>
      <c r="N14" s="283">
        <v>0.03</v>
      </c>
      <c r="O14" s="241">
        <f t="shared" si="1"/>
        <v>40.133779264214049</v>
      </c>
      <c r="P14" s="241" t="e">
        <f t="shared" si="2"/>
        <v>#REF!</v>
      </c>
      <c r="Q14" s="241" t="e">
        <f t="shared" si="3"/>
        <v>#REF!</v>
      </c>
      <c r="R14" s="241">
        <f t="shared" si="4"/>
        <v>0</v>
      </c>
      <c r="S14" s="241" t="e">
        <f t="shared" si="5"/>
        <v>#REF!</v>
      </c>
      <c r="T14" s="103" t="e">
        <f>#REF!</f>
        <v>#REF!</v>
      </c>
      <c r="U14" s="271" t="e">
        <f>#REF!*'Акция психолога'!D14</f>
        <v>#REF!</v>
      </c>
      <c r="V14" s="271">
        <f t="shared" si="6"/>
        <v>66</v>
      </c>
      <c r="W14" s="242" t="e">
        <f t="shared" si="7"/>
        <v>#REF!</v>
      </c>
      <c r="X14" s="281" t="e">
        <f>#REF!</f>
        <v>#REF!</v>
      </c>
      <c r="Y14" s="242" t="e">
        <f t="shared" si="8"/>
        <v>#REF!</v>
      </c>
      <c r="Z14" s="102" t="e">
        <f t="shared" si="9"/>
        <v>#REF!</v>
      </c>
      <c r="AA14" s="244" t="e">
        <f t="shared" si="10"/>
        <v>#REF!</v>
      </c>
      <c r="AC14" s="102" t="e">
        <f t="shared" si="11"/>
        <v>#REF!</v>
      </c>
      <c r="AD14" s="103" t="e">
        <f t="shared" si="12"/>
        <v>#REF!</v>
      </c>
      <c r="AE14" s="245" t="e">
        <f t="shared" si="12"/>
        <v>#REF!</v>
      </c>
      <c r="AF14" s="245" t="e">
        <f t="shared" si="13"/>
        <v>#REF!</v>
      </c>
      <c r="AG14" s="103" t="e">
        <f t="shared" si="14"/>
        <v>#REF!</v>
      </c>
      <c r="AH14" s="102" t="e">
        <f t="shared" si="15"/>
        <v>#REF!</v>
      </c>
      <c r="AI14" s="102">
        <f t="shared" si="16"/>
        <v>1100</v>
      </c>
      <c r="AK14" s="103">
        <f t="shared" si="17"/>
        <v>770</v>
      </c>
      <c r="AL14" s="134">
        <f t="shared" si="18"/>
        <v>770</v>
      </c>
    </row>
    <row r="15" spans="1:60" ht="25.5" outlineLevel="1" x14ac:dyDescent="0.15">
      <c r="A15" s="26">
        <v>1118</v>
      </c>
      <c r="B15" s="20" t="s">
        <v>906</v>
      </c>
      <c r="C15" s="16">
        <v>1500</v>
      </c>
      <c r="D15" s="103">
        <v>40</v>
      </c>
      <c r="E15" s="103"/>
      <c r="F15" s="102"/>
      <c r="G15" s="104">
        <v>103</v>
      </c>
      <c r="H15" s="104" t="s">
        <v>516</v>
      </c>
      <c r="I15" s="239">
        <f t="shared" si="0"/>
        <v>17940</v>
      </c>
      <c r="J15" s="103">
        <v>100000</v>
      </c>
      <c r="K15" s="129">
        <v>0.15</v>
      </c>
      <c r="L15" s="129"/>
      <c r="M15" s="240"/>
      <c r="N15" s="283">
        <v>0.03</v>
      </c>
      <c r="O15" s="241">
        <f t="shared" si="1"/>
        <v>222.96544035674472</v>
      </c>
      <c r="P15" s="241" t="e">
        <f t="shared" si="2"/>
        <v>#REF!</v>
      </c>
      <c r="Q15" s="241" t="e">
        <f t="shared" si="3"/>
        <v>#REF!</v>
      </c>
      <c r="R15" s="241">
        <f t="shared" si="4"/>
        <v>0</v>
      </c>
      <c r="S15" s="241" t="e">
        <f t="shared" si="5"/>
        <v>#REF!</v>
      </c>
      <c r="T15" s="103" t="e">
        <f>#REF!</f>
        <v>#REF!</v>
      </c>
      <c r="U15" s="271" t="e">
        <f>#REF!*'Акция психолога'!D15</f>
        <v>#REF!</v>
      </c>
      <c r="V15" s="271">
        <f t="shared" si="6"/>
        <v>90</v>
      </c>
      <c r="W15" s="242" t="e">
        <f t="shared" si="7"/>
        <v>#REF!</v>
      </c>
      <c r="X15" s="281" t="e">
        <f>#REF!</f>
        <v>#REF!</v>
      </c>
      <c r="Y15" s="242" t="e">
        <f t="shared" si="8"/>
        <v>#REF!</v>
      </c>
      <c r="Z15" s="102" t="e">
        <f t="shared" si="9"/>
        <v>#REF!</v>
      </c>
      <c r="AA15" s="244" t="e">
        <f t="shared" si="10"/>
        <v>#REF!</v>
      </c>
      <c r="AC15" s="102" t="e">
        <f t="shared" si="11"/>
        <v>#REF!</v>
      </c>
      <c r="AD15" s="103" t="e">
        <f t="shared" si="12"/>
        <v>#REF!</v>
      </c>
      <c r="AE15" s="245" t="e">
        <f t="shared" si="12"/>
        <v>#REF!</v>
      </c>
      <c r="AF15" s="245" t="e">
        <f t="shared" si="13"/>
        <v>#REF!</v>
      </c>
      <c r="AG15" s="103" t="e">
        <f t="shared" si="14"/>
        <v>#REF!</v>
      </c>
      <c r="AH15" s="102" t="e">
        <f t="shared" si="15"/>
        <v>#REF!</v>
      </c>
      <c r="AI15" s="102">
        <f t="shared" si="16"/>
        <v>1500</v>
      </c>
      <c r="AK15" s="103">
        <f t="shared" si="17"/>
        <v>1050</v>
      </c>
      <c r="AL15" s="134">
        <f t="shared" si="18"/>
        <v>1050</v>
      </c>
    </row>
    <row r="16" spans="1:60" ht="13.5" outlineLevel="1" x14ac:dyDescent="0.15">
      <c r="A16" s="26" t="s">
        <v>180</v>
      </c>
      <c r="B16" s="20" t="s">
        <v>366</v>
      </c>
      <c r="C16" s="16">
        <v>1600</v>
      </c>
      <c r="D16" s="103">
        <v>40</v>
      </c>
      <c r="E16" s="103"/>
      <c r="F16" s="102"/>
      <c r="G16" s="104">
        <v>110</v>
      </c>
      <c r="H16" s="104" t="s">
        <v>919</v>
      </c>
      <c r="I16" s="239">
        <f t="shared" si="0"/>
        <v>17940</v>
      </c>
      <c r="J16" s="103"/>
      <c r="K16" s="129">
        <v>0.15</v>
      </c>
      <c r="L16" s="129">
        <v>0.4</v>
      </c>
      <c r="M16" s="240"/>
      <c r="N16" s="283">
        <v>0.03</v>
      </c>
      <c r="O16" s="241">
        <f t="shared" si="1"/>
        <v>0</v>
      </c>
      <c r="P16" s="241" t="e">
        <f t="shared" si="2"/>
        <v>#REF!</v>
      </c>
      <c r="Q16" s="241" t="e">
        <f t="shared" si="3"/>
        <v>#REF!</v>
      </c>
      <c r="R16" s="241">
        <f t="shared" si="4"/>
        <v>0</v>
      </c>
      <c r="S16" s="241" t="e">
        <f t="shared" si="5"/>
        <v>#REF!</v>
      </c>
      <c r="T16" s="103" t="e">
        <f>#REF!</f>
        <v>#REF!</v>
      </c>
      <c r="U16" s="271" t="e">
        <f>#REF!*'Акция психолога'!D16</f>
        <v>#REF!</v>
      </c>
      <c r="V16" s="271">
        <f t="shared" si="6"/>
        <v>96</v>
      </c>
      <c r="W16" s="242" t="e">
        <f t="shared" si="7"/>
        <v>#REF!</v>
      </c>
      <c r="X16" s="281" t="e">
        <f>#REF!</f>
        <v>#REF!</v>
      </c>
      <c r="Y16" s="287" t="e">
        <f>25000/I16*D16*X16</f>
        <v>#REF!</v>
      </c>
      <c r="Z16" s="102" t="e">
        <f t="shared" si="9"/>
        <v>#REF!</v>
      </c>
      <c r="AA16" s="244" t="e">
        <f t="shared" si="10"/>
        <v>#REF!</v>
      </c>
      <c r="AC16" s="102" t="e">
        <f t="shared" si="11"/>
        <v>#REF!</v>
      </c>
      <c r="AD16" s="103" t="e">
        <f t="shared" si="12"/>
        <v>#REF!</v>
      </c>
      <c r="AE16" s="245" t="e">
        <f t="shared" si="12"/>
        <v>#REF!</v>
      </c>
      <c r="AF16" s="245" t="e">
        <f t="shared" si="13"/>
        <v>#REF!</v>
      </c>
      <c r="AG16" s="103" t="e">
        <f t="shared" si="14"/>
        <v>#REF!</v>
      </c>
      <c r="AH16" s="102" t="e">
        <f t="shared" si="15"/>
        <v>#REF!</v>
      </c>
      <c r="AI16" s="102">
        <f t="shared" si="16"/>
        <v>1600</v>
      </c>
      <c r="AK16" s="103">
        <f t="shared" si="17"/>
        <v>1120</v>
      </c>
      <c r="AL16" s="134">
        <f t="shared" si="18"/>
        <v>1120</v>
      </c>
    </row>
    <row r="17" spans="1:39" ht="13.5" outlineLevel="1" x14ac:dyDescent="0.15">
      <c r="A17" s="26">
        <v>1007</v>
      </c>
      <c r="B17" s="20" t="s">
        <v>1</v>
      </c>
      <c r="C17" s="16">
        <v>1100</v>
      </c>
      <c r="D17" s="103">
        <v>40</v>
      </c>
      <c r="E17" s="103"/>
      <c r="F17" s="102"/>
      <c r="G17" s="104">
        <v>107</v>
      </c>
      <c r="H17" s="104" t="s">
        <v>666</v>
      </c>
      <c r="I17" s="239">
        <f t="shared" si="0"/>
        <v>17940</v>
      </c>
      <c r="J17" s="103">
        <v>0</v>
      </c>
      <c r="K17" s="129">
        <v>0.15</v>
      </c>
      <c r="L17" s="129">
        <v>0.4</v>
      </c>
      <c r="M17" s="240"/>
      <c r="N17" s="283">
        <v>0.03</v>
      </c>
      <c r="O17" s="241">
        <f t="shared" si="1"/>
        <v>0</v>
      </c>
      <c r="P17" s="241" t="e">
        <f t="shared" si="2"/>
        <v>#REF!</v>
      </c>
      <c r="Q17" s="241" t="e">
        <f t="shared" si="3"/>
        <v>#REF!</v>
      </c>
      <c r="R17" s="241">
        <f t="shared" si="4"/>
        <v>0</v>
      </c>
      <c r="S17" s="241" t="e">
        <f t="shared" si="5"/>
        <v>#REF!</v>
      </c>
      <c r="T17" s="103" t="e">
        <f>#REF!</f>
        <v>#REF!</v>
      </c>
      <c r="U17" s="271" t="e">
        <f>#REF!*'Акция психолога'!D17</f>
        <v>#REF!</v>
      </c>
      <c r="V17" s="271">
        <f t="shared" si="6"/>
        <v>66</v>
      </c>
      <c r="W17" s="242" t="e">
        <f t="shared" si="7"/>
        <v>#REF!</v>
      </c>
      <c r="X17" s="281" t="e">
        <f>#REF!</f>
        <v>#REF!</v>
      </c>
      <c r="Y17" s="287" t="e">
        <f>25000/I17*D17*X17</f>
        <v>#REF!</v>
      </c>
      <c r="Z17" s="102" t="e">
        <f t="shared" si="9"/>
        <v>#REF!</v>
      </c>
      <c r="AA17" s="244" t="e">
        <f t="shared" si="10"/>
        <v>#REF!</v>
      </c>
      <c r="AC17" s="102" t="e">
        <f t="shared" si="11"/>
        <v>#REF!</v>
      </c>
      <c r="AD17" s="103" t="e">
        <f t="shared" si="12"/>
        <v>#REF!</v>
      </c>
      <c r="AE17" s="245" t="e">
        <f t="shared" si="12"/>
        <v>#REF!</v>
      </c>
      <c r="AF17" s="245" t="e">
        <f t="shared" si="13"/>
        <v>#REF!</v>
      </c>
      <c r="AG17" s="103" t="e">
        <f t="shared" si="14"/>
        <v>#REF!</v>
      </c>
      <c r="AH17" s="102" t="e">
        <f t="shared" si="15"/>
        <v>#REF!</v>
      </c>
      <c r="AI17" s="102">
        <f t="shared" si="16"/>
        <v>1100</v>
      </c>
      <c r="AK17" s="103">
        <f t="shared" si="17"/>
        <v>770</v>
      </c>
      <c r="AL17" s="134">
        <f t="shared" si="18"/>
        <v>770</v>
      </c>
    </row>
    <row r="18" spans="1:39" ht="13.5" outlineLevel="1" x14ac:dyDescent="0.15">
      <c r="A18" s="26">
        <v>1009</v>
      </c>
      <c r="B18" s="20" t="s">
        <v>2</v>
      </c>
      <c r="C18" s="16">
        <v>1100</v>
      </c>
      <c r="D18" s="103">
        <v>40</v>
      </c>
      <c r="E18" s="103"/>
      <c r="F18" s="102"/>
      <c r="G18" s="104" t="s">
        <v>391</v>
      </c>
      <c r="H18" s="104" t="s">
        <v>773</v>
      </c>
      <c r="I18" s="239">
        <f t="shared" si="0"/>
        <v>17940</v>
      </c>
      <c r="J18" s="103">
        <v>18000</v>
      </c>
      <c r="K18" s="129">
        <v>0.15</v>
      </c>
      <c r="L18" s="129"/>
      <c r="M18" s="240"/>
      <c r="N18" s="283">
        <v>0.03</v>
      </c>
      <c r="O18" s="241">
        <f t="shared" si="1"/>
        <v>40.133779264214049</v>
      </c>
      <c r="P18" s="241" t="e">
        <f t="shared" si="2"/>
        <v>#REF!</v>
      </c>
      <c r="Q18" s="241" t="e">
        <f t="shared" si="3"/>
        <v>#REF!</v>
      </c>
      <c r="R18" s="241">
        <f t="shared" si="4"/>
        <v>0</v>
      </c>
      <c r="S18" s="241" t="e">
        <f t="shared" si="5"/>
        <v>#REF!</v>
      </c>
      <c r="T18" s="103" t="e">
        <f>#REF!</f>
        <v>#REF!</v>
      </c>
      <c r="U18" s="271" t="e">
        <f>#REF!*'Акция психолога'!D18</f>
        <v>#REF!</v>
      </c>
      <c r="V18" s="271">
        <f t="shared" si="6"/>
        <v>66</v>
      </c>
      <c r="W18" s="242" t="e">
        <f t="shared" si="7"/>
        <v>#REF!</v>
      </c>
      <c r="X18" s="281" t="e">
        <f>#REF!</f>
        <v>#REF!</v>
      </c>
      <c r="Y18" s="242" t="e">
        <f t="shared" si="8"/>
        <v>#REF!</v>
      </c>
      <c r="Z18" s="102" t="e">
        <f t="shared" si="9"/>
        <v>#REF!</v>
      </c>
      <c r="AA18" s="244" t="e">
        <f t="shared" si="10"/>
        <v>#REF!</v>
      </c>
      <c r="AC18" s="102" t="e">
        <f t="shared" si="11"/>
        <v>#REF!</v>
      </c>
      <c r="AD18" s="103" t="e">
        <f t="shared" si="12"/>
        <v>#REF!</v>
      </c>
      <c r="AE18" s="245" t="e">
        <f t="shared" si="12"/>
        <v>#REF!</v>
      </c>
      <c r="AF18" s="245" t="e">
        <f t="shared" si="13"/>
        <v>#REF!</v>
      </c>
      <c r="AG18" s="103" t="e">
        <f t="shared" si="14"/>
        <v>#REF!</v>
      </c>
      <c r="AH18" s="102" t="e">
        <f t="shared" si="15"/>
        <v>#REF!</v>
      </c>
      <c r="AI18" s="102">
        <f t="shared" si="16"/>
        <v>1100</v>
      </c>
      <c r="AK18" s="103">
        <f t="shared" si="17"/>
        <v>770</v>
      </c>
      <c r="AL18" s="134">
        <f t="shared" si="18"/>
        <v>770</v>
      </c>
    </row>
    <row r="19" spans="1:39" ht="13.5" outlineLevel="1" x14ac:dyDescent="0.15">
      <c r="A19" s="26">
        <v>1121</v>
      </c>
      <c r="B19" s="20" t="s">
        <v>932</v>
      </c>
      <c r="C19" s="16">
        <v>700</v>
      </c>
      <c r="D19" s="103">
        <v>20</v>
      </c>
      <c r="E19" s="103"/>
      <c r="F19" s="102"/>
      <c r="G19" s="104" t="s">
        <v>391</v>
      </c>
      <c r="H19" s="104" t="s">
        <v>773</v>
      </c>
      <c r="I19" s="239">
        <f t="shared" si="0"/>
        <v>17940</v>
      </c>
      <c r="J19" s="103">
        <v>18000</v>
      </c>
      <c r="K19" s="129">
        <v>0.15</v>
      </c>
      <c r="L19" s="129"/>
      <c r="M19" s="240"/>
      <c r="N19" s="283">
        <v>0.03</v>
      </c>
      <c r="O19" s="241">
        <f t="shared" si="1"/>
        <v>20.066889632107024</v>
      </c>
      <c r="P19" s="241" t="e">
        <f t="shared" si="2"/>
        <v>#REF!</v>
      </c>
      <c r="Q19" s="241" t="e">
        <f t="shared" si="3"/>
        <v>#REF!</v>
      </c>
      <c r="R19" s="241">
        <f t="shared" si="4"/>
        <v>0</v>
      </c>
      <c r="S19" s="241" t="e">
        <f t="shared" si="5"/>
        <v>#REF!</v>
      </c>
      <c r="T19" s="103" t="e">
        <f>#REF!</f>
        <v>#REF!</v>
      </c>
      <c r="U19" s="271" t="e">
        <f>#REF!*'Акция психолога'!D19</f>
        <v>#REF!</v>
      </c>
      <c r="V19" s="271">
        <f t="shared" si="6"/>
        <v>42</v>
      </c>
      <c r="W19" s="242" t="e">
        <f t="shared" si="7"/>
        <v>#REF!</v>
      </c>
      <c r="X19" s="281" t="e">
        <f>#REF!</f>
        <v>#REF!</v>
      </c>
      <c r="Y19" s="242" t="e">
        <f t="shared" si="8"/>
        <v>#REF!</v>
      </c>
      <c r="Z19" s="102" t="e">
        <f t="shared" si="9"/>
        <v>#REF!</v>
      </c>
      <c r="AA19" s="244" t="e">
        <f t="shared" si="10"/>
        <v>#REF!</v>
      </c>
      <c r="AC19" s="102" t="e">
        <f t="shared" si="11"/>
        <v>#REF!</v>
      </c>
      <c r="AD19" s="103" t="e">
        <f t="shared" si="12"/>
        <v>#REF!</v>
      </c>
      <c r="AE19" s="245" t="e">
        <f t="shared" si="12"/>
        <v>#REF!</v>
      </c>
      <c r="AF19" s="245" t="e">
        <f t="shared" si="13"/>
        <v>#REF!</v>
      </c>
      <c r="AG19" s="103" t="e">
        <f t="shared" si="14"/>
        <v>#REF!</v>
      </c>
      <c r="AH19" s="102" t="e">
        <f t="shared" si="15"/>
        <v>#REF!</v>
      </c>
      <c r="AI19" s="102">
        <f t="shared" si="16"/>
        <v>700</v>
      </c>
      <c r="AK19" s="103">
        <f t="shared" si="17"/>
        <v>490</v>
      </c>
      <c r="AL19" s="134">
        <f t="shared" si="18"/>
        <v>489.99999999999994</v>
      </c>
    </row>
    <row r="20" spans="1:39" ht="13.5" outlineLevel="1" x14ac:dyDescent="0.15">
      <c r="A20" s="26" t="s">
        <v>280</v>
      </c>
      <c r="B20" s="20" t="s">
        <v>279</v>
      </c>
      <c r="C20" s="16">
        <v>1150</v>
      </c>
      <c r="D20" s="103">
        <v>40</v>
      </c>
      <c r="E20" s="103"/>
      <c r="F20" s="102"/>
      <c r="G20" s="104" t="s">
        <v>654</v>
      </c>
      <c r="H20" s="104" t="s">
        <v>1165</v>
      </c>
      <c r="I20" s="239">
        <f t="shared" si="0"/>
        <v>17940</v>
      </c>
      <c r="J20" s="103">
        <v>0</v>
      </c>
      <c r="K20" s="129">
        <v>0.15</v>
      </c>
      <c r="L20" s="129">
        <v>0.4</v>
      </c>
      <c r="M20" s="240"/>
      <c r="N20" s="283">
        <v>0.03</v>
      </c>
      <c r="O20" s="241">
        <f t="shared" si="1"/>
        <v>0</v>
      </c>
      <c r="P20" s="241" t="e">
        <f t="shared" si="2"/>
        <v>#REF!</v>
      </c>
      <c r="Q20" s="241" t="e">
        <f t="shared" si="3"/>
        <v>#REF!</v>
      </c>
      <c r="R20" s="241">
        <f t="shared" si="4"/>
        <v>0</v>
      </c>
      <c r="S20" s="241" t="e">
        <f t="shared" si="5"/>
        <v>#REF!</v>
      </c>
      <c r="T20" s="103" t="e">
        <f>#REF!</f>
        <v>#REF!</v>
      </c>
      <c r="U20" s="271" t="e">
        <f>#REF!*'Акция психолога'!D20</f>
        <v>#REF!</v>
      </c>
      <c r="V20" s="271">
        <f t="shared" si="6"/>
        <v>69</v>
      </c>
      <c r="W20" s="242" t="e">
        <f t="shared" si="7"/>
        <v>#REF!</v>
      </c>
      <c r="X20" s="281" t="e">
        <f>#REF!</f>
        <v>#REF!</v>
      </c>
      <c r="Y20" s="287" t="e">
        <f>25000/I20*D20*X20</f>
        <v>#REF!</v>
      </c>
      <c r="Z20" s="102" t="e">
        <f t="shared" si="9"/>
        <v>#REF!</v>
      </c>
      <c r="AA20" s="244" t="e">
        <f t="shared" si="10"/>
        <v>#REF!</v>
      </c>
      <c r="AC20" s="102" t="e">
        <f t="shared" si="11"/>
        <v>#REF!</v>
      </c>
      <c r="AD20" s="103" t="e">
        <f t="shared" si="12"/>
        <v>#REF!</v>
      </c>
      <c r="AE20" s="245" t="e">
        <f t="shared" si="12"/>
        <v>#REF!</v>
      </c>
      <c r="AF20" s="245" t="e">
        <f t="shared" si="13"/>
        <v>#REF!</v>
      </c>
      <c r="AG20" s="103" t="e">
        <f t="shared" si="14"/>
        <v>#REF!</v>
      </c>
      <c r="AH20" s="102" t="e">
        <f t="shared" si="15"/>
        <v>#REF!</v>
      </c>
      <c r="AI20" s="102">
        <f t="shared" si="16"/>
        <v>1150</v>
      </c>
      <c r="AK20" s="103">
        <f t="shared" si="17"/>
        <v>805</v>
      </c>
      <c r="AL20" s="134">
        <f t="shared" si="18"/>
        <v>805</v>
      </c>
    </row>
    <row r="21" spans="1:39" ht="13.5" outlineLevel="1" x14ac:dyDescent="0.15">
      <c r="A21" s="26">
        <v>1011</v>
      </c>
      <c r="B21" s="20" t="s">
        <v>3</v>
      </c>
      <c r="C21" s="16">
        <v>1100</v>
      </c>
      <c r="D21" s="103">
        <v>40</v>
      </c>
      <c r="E21" s="103"/>
      <c r="F21" s="102"/>
      <c r="G21" s="104">
        <v>102</v>
      </c>
      <c r="H21" s="104" t="s">
        <v>435</v>
      </c>
      <c r="I21" s="239">
        <f t="shared" si="0"/>
        <v>17940</v>
      </c>
      <c r="J21" s="103">
        <v>25000</v>
      </c>
      <c r="K21" s="129">
        <v>0.15</v>
      </c>
      <c r="L21" s="129"/>
      <c r="M21" s="240"/>
      <c r="N21" s="283">
        <v>0.03</v>
      </c>
      <c r="O21" s="241">
        <f t="shared" si="1"/>
        <v>55.74136008918618</v>
      </c>
      <c r="P21" s="241" t="e">
        <f t="shared" si="2"/>
        <v>#REF!</v>
      </c>
      <c r="Q21" s="241" t="e">
        <f t="shared" si="3"/>
        <v>#REF!</v>
      </c>
      <c r="R21" s="241">
        <f t="shared" si="4"/>
        <v>0</v>
      </c>
      <c r="S21" s="241" t="e">
        <f t="shared" si="5"/>
        <v>#REF!</v>
      </c>
      <c r="T21" s="103" t="e">
        <f>#REF!</f>
        <v>#REF!</v>
      </c>
      <c r="U21" s="271" t="e">
        <f>#REF!*'Акция психолога'!D21</f>
        <v>#REF!</v>
      </c>
      <c r="V21" s="271">
        <f t="shared" si="6"/>
        <v>66</v>
      </c>
      <c r="W21" s="242" t="e">
        <f t="shared" si="7"/>
        <v>#REF!</v>
      </c>
      <c r="X21" s="281" t="e">
        <f>#REF!</f>
        <v>#REF!</v>
      </c>
      <c r="Y21" s="242" t="e">
        <f t="shared" ref="Y21" si="19">21000/I21*D21*X21</f>
        <v>#REF!</v>
      </c>
      <c r="Z21" s="102" t="e">
        <f t="shared" si="9"/>
        <v>#REF!</v>
      </c>
      <c r="AA21" s="244" t="e">
        <f t="shared" si="10"/>
        <v>#REF!</v>
      </c>
      <c r="AC21" s="102" t="e">
        <f t="shared" si="11"/>
        <v>#REF!</v>
      </c>
      <c r="AD21" s="103" t="e">
        <f t="shared" si="12"/>
        <v>#REF!</v>
      </c>
      <c r="AE21" s="245" t="e">
        <f t="shared" si="12"/>
        <v>#REF!</v>
      </c>
      <c r="AF21" s="245" t="e">
        <f t="shared" si="13"/>
        <v>#REF!</v>
      </c>
      <c r="AG21" s="103" t="e">
        <f t="shared" si="14"/>
        <v>#REF!</v>
      </c>
      <c r="AH21" s="102" t="e">
        <f t="shared" si="15"/>
        <v>#REF!</v>
      </c>
      <c r="AI21" s="102">
        <f t="shared" si="16"/>
        <v>1100</v>
      </c>
      <c r="AK21" s="103">
        <f t="shared" si="17"/>
        <v>770</v>
      </c>
      <c r="AL21" s="134">
        <f t="shared" si="18"/>
        <v>770</v>
      </c>
    </row>
    <row r="22" spans="1:39" ht="13.5" outlineLevel="1" x14ac:dyDescent="0.15">
      <c r="A22" s="26">
        <v>1017</v>
      </c>
      <c r="B22" s="20" t="s">
        <v>104</v>
      </c>
      <c r="C22" s="16">
        <v>1200</v>
      </c>
      <c r="D22" s="103">
        <v>30</v>
      </c>
      <c r="E22" s="103"/>
      <c r="F22" s="102"/>
      <c r="G22" s="104" t="s">
        <v>339</v>
      </c>
      <c r="H22" s="104" t="s">
        <v>1166</v>
      </c>
      <c r="I22" s="239">
        <f t="shared" si="0"/>
        <v>17940</v>
      </c>
      <c r="J22" s="103">
        <v>0</v>
      </c>
      <c r="K22" s="129">
        <v>0.15</v>
      </c>
      <c r="L22" s="129">
        <v>0.4</v>
      </c>
      <c r="M22" s="240"/>
      <c r="N22" s="283">
        <v>0.03</v>
      </c>
      <c r="O22" s="241">
        <f t="shared" si="1"/>
        <v>0</v>
      </c>
      <c r="P22" s="241" t="e">
        <f t="shared" si="2"/>
        <v>#REF!</v>
      </c>
      <c r="Q22" s="241" t="e">
        <f t="shared" si="3"/>
        <v>#REF!</v>
      </c>
      <c r="R22" s="241">
        <f t="shared" si="4"/>
        <v>0</v>
      </c>
      <c r="S22" s="241" t="e">
        <f t="shared" si="5"/>
        <v>#REF!</v>
      </c>
      <c r="T22" s="103" t="e">
        <f>#REF!</f>
        <v>#REF!</v>
      </c>
      <c r="U22" s="271" t="e">
        <f>#REF!*'Акция психолога'!D22</f>
        <v>#REF!</v>
      </c>
      <c r="V22" s="271">
        <f t="shared" si="6"/>
        <v>72</v>
      </c>
      <c r="W22" s="242" t="e">
        <f t="shared" si="7"/>
        <v>#REF!</v>
      </c>
      <c r="X22" s="281" t="e">
        <f>#REF!</f>
        <v>#REF!</v>
      </c>
      <c r="Y22" s="287" t="e">
        <f>25000/I22*D22*X22</f>
        <v>#REF!</v>
      </c>
      <c r="Z22" s="102" t="e">
        <f t="shared" si="9"/>
        <v>#REF!</v>
      </c>
      <c r="AA22" s="244" t="e">
        <f t="shared" si="10"/>
        <v>#REF!</v>
      </c>
      <c r="AC22" s="102" t="e">
        <f t="shared" si="11"/>
        <v>#REF!</v>
      </c>
      <c r="AD22" s="103" t="e">
        <f t="shared" si="12"/>
        <v>#REF!</v>
      </c>
      <c r="AE22" s="245" t="e">
        <f t="shared" si="12"/>
        <v>#REF!</v>
      </c>
      <c r="AF22" s="245" t="e">
        <f t="shared" si="13"/>
        <v>#REF!</v>
      </c>
      <c r="AG22" s="103" t="e">
        <f t="shared" si="14"/>
        <v>#REF!</v>
      </c>
      <c r="AH22" s="102" t="e">
        <f t="shared" si="15"/>
        <v>#REF!</v>
      </c>
      <c r="AI22" s="102">
        <f t="shared" si="16"/>
        <v>1200</v>
      </c>
      <c r="AK22" s="103">
        <f t="shared" si="17"/>
        <v>840</v>
      </c>
      <c r="AL22" s="134">
        <f t="shared" si="18"/>
        <v>840</v>
      </c>
    </row>
    <row r="23" spans="1:39" ht="13.5" outlineLevel="1" x14ac:dyDescent="0.15">
      <c r="A23" s="26">
        <v>1021</v>
      </c>
      <c r="B23" s="20" t="s">
        <v>4</v>
      </c>
      <c r="C23" s="16">
        <v>950</v>
      </c>
      <c r="D23" s="103">
        <v>40</v>
      </c>
      <c r="E23" s="103"/>
      <c r="F23" s="102"/>
      <c r="G23" s="104" t="s">
        <v>481</v>
      </c>
      <c r="H23" s="104" t="s">
        <v>923</v>
      </c>
      <c r="I23" s="239">
        <f t="shared" si="0"/>
        <v>17940</v>
      </c>
      <c r="J23" s="103">
        <v>25000</v>
      </c>
      <c r="K23" s="129">
        <v>0.15</v>
      </c>
      <c r="L23" s="129"/>
      <c r="M23" s="240"/>
      <c r="N23" s="283">
        <v>0.03</v>
      </c>
      <c r="O23" s="241">
        <f t="shared" si="1"/>
        <v>55.74136008918618</v>
      </c>
      <c r="P23" s="241" t="e">
        <f t="shared" si="2"/>
        <v>#REF!</v>
      </c>
      <c r="Q23" s="241" t="e">
        <f t="shared" si="3"/>
        <v>#REF!</v>
      </c>
      <c r="R23" s="241">
        <f t="shared" si="4"/>
        <v>0</v>
      </c>
      <c r="S23" s="241" t="e">
        <f t="shared" si="5"/>
        <v>#REF!</v>
      </c>
      <c r="T23" s="103" t="e">
        <f>#REF!</f>
        <v>#REF!</v>
      </c>
      <c r="U23" s="271" t="e">
        <f>#REF!*'Акция психолога'!D23</f>
        <v>#REF!</v>
      </c>
      <c r="V23" s="271">
        <f t="shared" si="6"/>
        <v>57</v>
      </c>
      <c r="W23" s="242" t="e">
        <f t="shared" si="7"/>
        <v>#REF!</v>
      </c>
      <c r="X23" s="281" t="e">
        <f>#REF!</f>
        <v>#REF!</v>
      </c>
      <c r="Y23" s="242" t="e">
        <f t="shared" si="8"/>
        <v>#REF!</v>
      </c>
      <c r="Z23" s="102" t="e">
        <f t="shared" si="9"/>
        <v>#REF!</v>
      </c>
      <c r="AA23" s="244" t="e">
        <f t="shared" si="10"/>
        <v>#REF!</v>
      </c>
      <c r="AC23" s="102" t="e">
        <f t="shared" si="11"/>
        <v>#REF!</v>
      </c>
      <c r="AD23" s="103" t="e">
        <f t="shared" si="12"/>
        <v>#REF!</v>
      </c>
      <c r="AE23" s="245" t="e">
        <f t="shared" si="12"/>
        <v>#REF!</v>
      </c>
      <c r="AF23" s="245" t="e">
        <f t="shared" si="13"/>
        <v>#REF!</v>
      </c>
      <c r="AG23" s="103" t="e">
        <f>AE23+AF23</f>
        <v>#REF!</v>
      </c>
      <c r="AH23" s="102" t="e">
        <f t="shared" si="15"/>
        <v>#REF!</v>
      </c>
      <c r="AI23" s="102">
        <f t="shared" si="16"/>
        <v>950</v>
      </c>
      <c r="AK23" s="103">
        <f t="shared" si="17"/>
        <v>665</v>
      </c>
      <c r="AL23" s="134">
        <f t="shared" si="18"/>
        <v>665</v>
      </c>
    </row>
    <row r="24" spans="1:39" ht="23.25" outlineLevel="1" x14ac:dyDescent="0.15">
      <c r="A24" s="26">
        <v>1022</v>
      </c>
      <c r="B24" s="20" t="s">
        <v>774</v>
      </c>
      <c r="C24" s="16">
        <v>420</v>
      </c>
      <c r="D24" s="103">
        <v>20</v>
      </c>
      <c r="E24" s="103"/>
      <c r="F24" s="102"/>
      <c r="G24" s="104" t="s">
        <v>481</v>
      </c>
      <c r="H24" s="104" t="s">
        <v>923</v>
      </c>
      <c r="I24" s="239">
        <f t="shared" si="0"/>
        <v>17940</v>
      </c>
      <c r="J24" s="103">
        <v>25000</v>
      </c>
      <c r="K24" s="129">
        <v>0.15</v>
      </c>
      <c r="L24" s="129"/>
      <c r="M24" s="240"/>
      <c r="N24" s="283">
        <v>0.03</v>
      </c>
      <c r="O24" s="241">
        <f t="shared" si="1"/>
        <v>27.87068004459309</v>
      </c>
      <c r="P24" s="241" t="e">
        <f t="shared" si="2"/>
        <v>#REF!</v>
      </c>
      <c r="Q24" s="241" t="e">
        <f t="shared" si="3"/>
        <v>#REF!</v>
      </c>
      <c r="R24" s="241">
        <f t="shared" si="4"/>
        <v>0</v>
      </c>
      <c r="S24" s="241" t="e">
        <f t="shared" si="5"/>
        <v>#REF!</v>
      </c>
      <c r="T24" s="103" t="e">
        <f>#REF!</f>
        <v>#REF!</v>
      </c>
      <c r="U24" s="271" t="e">
        <f>#REF!*'Акция психолога'!D24</f>
        <v>#REF!</v>
      </c>
      <c r="V24" s="271">
        <f t="shared" si="6"/>
        <v>25.2</v>
      </c>
      <c r="W24" s="242" t="e">
        <f t="shared" si="7"/>
        <v>#REF!</v>
      </c>
      <c r="X24" s="281" t="e">
        <f>#REF!</f>
        <v>#REF!</v>
      </c>
      <c r="Y24" s="242" t="e">
        <f t="shared" si="8"/>
        <v>#REF!</v>
      </c>
      <c r="Z24" s="102" t="e">
        <f t="shared" si="9"/>
        <v>#REF!</v>
      </c>
      <c r="AA24" s="244" t="e">
        <f t="shared" si="10"/>
        <v>#REF!</v>
      </c>
      <c r="AC24" s="102" t="e">
        <f t="shared" si="11"/>
        <v>#REF!</v>
      </c>
      <c r="AD24" s="103" t="e">
        <f t="shared" si="12"/>
        <v>#REF!</v>
      </c>
      <c r="AE24" s="245" t="e">
        <f t="shared" si="12"/>
        <v>#REF!</v>
      </c>
      <c r="AF24" s="245" t="e">
        <f t="shared" si="13"/>
        <v>#REF!</v>
      </c>
      <c r="AG24" s="103" t="e">
        <f t="shared" ref="AG24:AG59" si="20">AE24+AF24</f>
        <v>#REF!</v>
      </c>
      <c r="AH24" s="102" t="e">
        <f t="shared" si="15"/>
        <v>#REF!</v>
      </c>
      <c r="AI24" s="102">
        <f t="shared" si="16"/>
        <v>420</v>
      </c>
      <c r="AK24" s="103">
        <f t="shared" si="17"/>
        <v>295</v>
      </c>
      <c r="AL24" s="134">
        <f t="shared" si="18"/>
        <v>294</v>
      </c>
    </row>
    <row r="25" spans="1:39" ht="13.5" outlineLevel="1" x14ac:dyDescent="0.15">
      <c r="A25" s="26">
        <v>1023</v>
      </c>
      <c r="B25" s="20" t="s">
        <v>5</v>
      </c>
      <c r="C25" s="16">
        <v>1120</v>
      </c>
      <c r="D25" s="103">
        <v>60</v>
      </c>
      <c r="E25" s="103"/>
      <c r="F25" s="102"/>
      <c r="G25" s="104">
        <v>214</v>
      </c>
      <c r="H25" s="104" t="s">
        <v>664</v>
      </c>
      <c r="I25" s="239">
        <f t="shared" si="0"/>
        <v>17940</v>
      </c>
      <c r="J25" s="103">
        <v>18000</v>
      </c>
      <c r="K25" s="129">
        <v>0.15</v>
      </c>
      <c r="L25" s="129"/>
      <c r="M25" s="240"/>
      <c r="N25" s="283">
        <v>0.03</v>
      </c>
      <c r="O25" s="241">
        <f t="shared" si="1"/>
        <v>60.200668896321069</v>
      </c>
      <c r="P25" s="241" t="e">
        <f t="shared" si="2"/>
        <v>#REF!</v>
      </c>
      <c r="Q25" s="241" t="e">
        <f t="shared" si="3"/>
        <v>#REF!</v>
      </c>
      <c r="R25" s="241">
        <f t="shared" si="4"/>
        <v>0</v>
      </c>
      <c r="S25" s="241" t="e">
        <f t="shared" si="5"/>
        <v>#REF!</v>
      </c>
      <c r="T25" s="103" t="e">
        <f>#REF!</f>
        <v>#REF!</v>
      </c>
      <c r="U25" s="271" t="e">
        <f>#REF!*'Акция психолога'!D25</f>
        <v>#REF!</v>
      </c>
      <c r="V25" s="271">
        <f t="shared" si="6"/>
        <v>67.2</v>
      </c>
      <c r="W25" s="242" t="e">
        <f t="shared" si="7"/>
        <v>#REF!</v>
      </c>
      <c r="X25" s="281" t="e">
        <f>#REF!</f>
        <v>#REF!</v>
      </c>
      <c r="Y25" s="242" t="e">
        <f t="shared" si="8"/>
        <v>#REF!</v>
      </c>
      <c r="Z25" s="102" t="e">
        <f t="shared" si="9"/>
        <v>#REF!</v>
      </c>
      <c r="AA25" s="244" t="e">
        <f t="shared" si="10"/>
        <v>#REF!</v>
      </c>
      <c r="AC25" s="102" t="e">
        <f t="shared" si="11"/>
        <v>#REF!</v>
      </c>
      <c r="AD25" s="103" t="e">
        <f t="shared" si="12"/>
        <v>#REF!</v>
      </c>
      <c r="AE25" s="245" t="e">
        <f t="shared" si="12"/>
        <v>#REF!</v>
      </c>
      <c r="AF25" s="245" t="e">
        <f t="shared" si="13"/>
        <v>#REF!</v>
      </c>
      <c r="AG25" s="103" t="e">
        <f t="shared" si="20"/>
        <v>#REF!</v>
      </c>
      <c r="AH25" s="102" t="e">
        <f t="shared" si="15"/>
        <v>#REF!</v>
      </c>
      <c r="AI25" s="102">
        <f t="shared" si="16"/>
        <v>1120</v>
      </c>
      <c r="AK25" s="103">
        <f t="shared" si="17"/>
        <v>785</v>
      </c>
      <c r="AL25" s="134">
        <f t="shared" si="18"/>
        <v>784</v>
      </c>
    </row>
    <row r="26" spans="1:39" ht="13.5" outlineLevel="1" x14ac:dyDescent="0.15">
      <c r="A26" s="26">
        <v>1027</v>
      </c>
      <c r="B26" s="20" t="s">
        <v>105</v>
      </c>
      <c r="C26" s="16">
        <v>1100</v>
      </c>
      <c r="D26" s="103">
        <v>40</v>
      </c>
      <c r="E26" s="103">
        <v>5</v>
      </c>
      <c r="F26" s="103" t="s">
        <v>167</v>
      </c>
      <c r="G26" s="104" t="s">
        <v>752</v>
      </c>
      <c r="H26" s="104" t="s">
        <v>670</v>
      </c>
      <c r="I26" s="239">
        <f t="shared" si="0"/>
        <v>17940</v>
      </c>
      <c r="J26" s="103">
        <v>0</v>
      </c>
      <c r="K26" s="129">
        <v>0.15</v>
      </c>
      <c r="L26" s="129">
        <v>0.4</v>
      </c>
      <c r="M26" s="240"/>
      <c r="N26" s="283">
        <v>0.03</v>
      </c>
      <c r="O26" s="241">
        <f t="shared" si="1"/>
        <v>0</v>
      </c>
      <c r="P26" s="241" t="e">
        <f t="shared" si="2"/>
        <v>#REF!</v>
      </c>
      <c r="Q26" s="241" t="e">
        <f t="shared" si="3"/>
        <v>#REF!</v>
      </c>
      <c r="R26" s="241">
        <f t="shared" si="4"/>
        <v>0</v>
      </c>
      <c r="S26" s="241" t="e">
        <f t="shared" si="5"/>
        <v>#REF!</v>
      </c>
      <c r="T26" s="103" t="e">
        <f>#REF!</f>
        <v>#REF!</v>
      </c>
      <c r="U26" s="271" t="e">
        <f>#REF!*'Акция психолога'!D26</f>
        <v>#REF!</v>
      </c>
      <c r="V26" s="271">
        <f t="shared" si="6"/>
        <v>66</v>
      </c>
      <c r="W26" s="242" t="e">
        <f t="shared" si="7"/>
        <v>#REF!</v>
      </c>
      <c r="X26" s="281" t="e">
        <f>#REF!</f>
        <v>#REF!</v>
      </c>
      <c r="Y26" s="287" t="e">
        <f t="shared" ref="Y26:Y35" si="21">25000/I26*D26*X26</f>
        <v>#REF!</v>
      </c>
      <c r="Z26" s="102" t="e">
        <f t="shared" si="9"/>
        <v>#REF!</v>
      </c>
      <c r="AA26" s="244" t="e">
        <f t="shared" si="10"/>
        <v>#REF!</v>
      </c>
      <c r="AC26" s="102" t="e">
        <f t="shared" si="11"/>
        <v>#REF!</v>
      </c>
      <c r="AD26" s="103" t="e">
        <f t="shared" si="12"/>
        <v>#REF!</v>
      </c>
      <c r="AE26" s="245" t="e">
        <f t="shared" si="12"/>
        <v>#REF!</v>
      </c>
      <c r="AF26" s="245" t="e">
        <f t="shared" si="13"/>
        <v>#REF!</v>
      </c>
      <c r="AG26" s="103" t="e">
        <f t="shared" si="20"/>
        <v>#REF!</v>
      </c>
      <c r="AH26" s="102" t="e">
        <f t="shared" si="15"/>
        <v>#REF!</v>
      </c>
      <c r="AI26" s="102">
        <f t="shared" si="16"/>
        <v>1100</v>
      </c>
      <c r="AK26" s="103">
        <f t="shared" si="17"/>
        <v>770</v>
      </c>
      <c r="AL26" s="134">
        <f t="shared" si="18"/>
        <v>770</v>
      </c>
    </row>
    <row r="27" spans="1:39" ht="13.5" outlineLevel="1" x14ac:dyDescent="0.15">
      <c r="A27" s="26">
        <v>1029</v>
      </c>
      <c r="B27" s="20" t="s">
        <v>6</v>
      </c>
      <c r="C27" s="16">
        <v>1000</v>
      </c>
      <c r="D27" s="103">
        <v>40</v>
      </c>
      <c r="E27" s="103"/>
      <c r="F27" s="102"/>
      <c r="G27" s="104">
        <v>106</v>
      </c>
      <c r="H27" s="104" t="s">
        <v>436</v>
      </c>
      <c r="I27" s="239">
        <f t="shared" si="0"/>
        <v>17940</v>
      </c>
      <c r="J27" s="103">
        <v>0</v>
      </c>
      <c r="K27" s="129">
        <v>0.15</v>
      </c>
      <c r="L27" s="129">
        <v>0.4</v>
      </c>
      <c r="M27" s="240"/>
      <c r="N27" s="283">
        <v>0.03</v>
      </c>
      <c r="O27" s="241">
        <f t="shared" si="1"/>
        <v>0</v>
      </c>
      <c r="P27" s="241" t="e">
        <f t="shared" si="2"/>
        <v>#REF!</v>
      </c>
      <c r="Q27" s="241" t="e">
        <f t="shared" si="3"/>
        <v>#REF!</v>
      </c>
      <c r="R27" s="241">
        <f t="shared" si="4"/>
        <v>0</v>
      </c>
      <c r="S27" s="241" t="e">
        <f t="shared" si="5"/>
        <v>#REF!</v>
      </c>
      <c r="T27" s="103" t="e">
        <f>#REF!</f>
        <v>#REF!</v>
      </c>
      <c r="U27" s="271" t="e">
        <f>#REF!*'Акция психолога'!D27</f>
        <v>#REF!</v>
      </c>
      <c r="V27" s="271">
        <f t="shared" si="6"/>
        <v>60</v>
      </c>
      <c r="W27" s="242" t="e">
        <f t="shared" si="7"/>
        <v>#REF!</v>
      </c>
      <c r="X27" s="281" t="e">
        <f>#REF!</f>
        <v>#REF!</v>
      </c>
      <c r="Y27" s="287" t="e">
        <f t="shared" si="21"/>
        <v>#REF!</v>
      </c>
      <c r="Z27" s="102" t="e">
        <f t="shared" si="9"/>
        <v>#REF!</v>
      </c>
      <c r="AA27" s="244" t="e">
        <f t="shared" si="10"/>
        <v>#REF!</v>
      </c>
      <c r="AC27" s="102" t="e">
        <f t="shared" si="11"/>
        <v>#REF!</v>
      </c>
      <c r="AD27" s="103" t="e">
        <f t="shared" si="12"/>
        <v>#REF!</v>
      </c>
      <c r="AE27" s="245" t="e">
        <f t="shared" si="12"/>
        <v>#REF!</v>
      </c>
      <c r="AF27" s="245" t="e">
        <f t="shared" si="13"/>
        <v>#REF!</v>
      </c>
      <c r="AG27" s="103" t="e">
        <f t="shared" si="20"/>
        <v>#REF!</v>
      </c>
      <c r="AH27" s="102" t="e">
        <f t="shared" si="15"/>
        <v>#REF!</v>
      </c>
      <c r="AI27" s="102">
        <f t="shared" si="16"/>
        <v>1000</v>
      </c>
      <c r="AK27" s="103">
        <f t="shared" si="17"/>
        <v>700</v>
      </c>
      <c r="AL27" s="134">
        <f t="shared" si="18"/>
        <v>700</v>
      </c>
    </row>
    <row r="28" spans="1:39" ht="13.5" outlineLevel="1" x14ac:dyDescent="0.15">
      <c r="A28" s="26">
        <v>1033</v>
      </c>
      <c r="B28" s="20" t="s">
        <v>912</v>
      </c>
      <c r="C28" s="16">
        <v>1400</v>
      </c>
      <c r="D28" s="103">
        <v>40</v>
      </c>
      <c r="E28" s="103"/>
      <c r="F28" s="102"/>
      <c r="G28" s="104" t="s">
        <v>497</v>
      </c>
      <c r="H28" s="104" t="s">
        <v>498</v>
      </c>
      <c r="I28" s="239">
        <f t="shared" si="0"/>
        <v>17940</v>
      </c>
      <c r="J28" s="103">
        <v>0</v>
      </c>
      <c r="K28" s="129">
        <v>0.15</v>
      </c>
      <c r="L28" s="129">
        <v>0.3</v>
      </c>
      <c r="M28" s="240"/>
      <c r="N28" s="283">
        <v>0.03</v>
      </c>
      <c r="O28" s="241">
        <f t="shared" si="1"/>
        <v>0</v>
      </c>
      <c r="P28" s="241" t="e">
        <f t="shared" si="2"/>
        <v>#REF!</v>
      </c>
      <c r="Q28" s="241" t="e">
        <f t="shared" si="3"/>
        <v>#REF!</v>
      </c>
      <c r="R28" s="241">
        <f t="shared" si="4"/>
        <v>0</v>
      </c>
      <c r="S28" s="241" t="e">
        <f t="shared" si="5"/>
        <v>#REF!</v>
      </c>
      <c r="T28" s="103" t="e">
        <f>#REF!</f>
        <v>#REF!</v>
      </c>
      <c r="U28" s="271" t="e">
        <f>#REF!*'Акция психолога'!D28</f>
        <v>#REF!</v>
      </c>
      <c r="V28" s="271">
        <f t="shared" si="6"/>
        <v>84</v>
      </c>
      <c r="W28" s="242" t="e">
        <f t="shared" si="7"/>
        <v>#REF!</v>
      </c>
      <c r="X28" s="281" t="e">
        <f>#REF!</f>
        <v>#REF!</v>
      </c>
      <c r="Y28" s="287" t="e">
        <f t="shared" si="21"/>
        <v>#REF!</v>
      </c>
      <c r="Z28" s="102" t="e">
        <f t="shared" si="9"/>
        <v>#REF!</v>
      </c>
      <c r="AA28" s="244" t="e">
        <f t="shared" si="10"/>
        <v>#REF!</v>
      </c>
      <c r="AC28" s="102" t="e">
        <f t="shared" si="11"/>
        <v>#REF!</v>
      </c>
      <c r="AD28" s="103" t="e">
        <f t="shared" si="12"/>
        <v>#REF!</v>
      </c>
      <c r="AE28" s="245" t="e">
        <f t="shared" si="12"/>
        <v>#REF!</v>
      </c>
      <c r="AF28" s="245" t="e">
        <f t="shared" si="13"/>
        <v>#REF!</v>
      </c>
      <c r="AG28" s="103" t="e">
        <f t="shared" si="20"/>
        <v>#REF!</v>
      </c>
      <c r="AH28" s="102" t="e">
        <f t="shared" si="15"/>
        <v>#REF!</v>
      </c>
      <c r="AI28" s="102">
        <f t="shared" si="16"/>
        <v>1400</v>
      </c>
      <c r="AK28" s="103">
        <f t="shared" si="17"/>
        <v>980</v>
      </c>
      <c r="AL28" s="134">
        <f t="shared" si="18"/>
        <v>979.99999999999989</v>
      </c>
    </row>
    <row r="29" spans="1:39" ht="13.5" outlineLevel="1" x14ac:dyDescent="0.15">
      <c r="A29" s="26">
        <v>1037</v>
      </c>
      <c r="B29" s="20" t="s">
        <v>263</v>
      </c>
      <c r="C29" s="16">
        <v>1800</v>
      </c>
      <c r="D29" s="103">
        <v>40</v>
      </c>
      <c r="E29" s="103"/>
      <c r="F29" s="102"/>
      <c r="G29" s="104">
        <v>106</v>
      </c>
      <c r="H29" s="104" t="s">
        <v>338</v>
      </c>
      <c r="I29" s="239">
        <f t="shared" si="0"/>
        <v>17940</v>
      </c>
      <c r="J29" s="103">
        <v>0</v>
      </c>
      <c r="K29" s="129">
        <v>0.15</v>
      </c>
      <c r="L29" s="129">
        <v>0.4</v>
      </c>
      <c r="M29" s="240"/>
      <c r="N29" s="283">
        <v>0.03</v>
      </c>
      <c r="O29" s="241">
        <f t="shared" si="1"/>
        <v>0</v>
      </c>
      <c r="P29" s="241" t="e">
        <f t="shared" si="2"/>
        <v>#REF!</v>
      </c>
      <c r="Q29" s="241" t="e">
        <f t="shared" si="3"/>
        <v>#REF!</v>
      </c>
      <c r="R29" s="241">
        <f t="shared" si="4"/>
        <v>0</v>
      </c>
      <c r="S29" s="241" t="e">
        <f t="shared" si="5"/>
        <v>#REF!</v>
      </c>
      <c r="T29" s="103" t="e">
        <f>#REF!</f>
        <v>#REF!</v>
      </c>
      <c r="U29" s="271" t="e">
        <f>#REF!*'Акция психолога'!D29</f>
        <v>#REF!</v>
      </c>
      <c r="V29" s="271">
        <f t="shared" si="6"/>
        <v>108</v>
      </c>
      <c r="W29" s="242" t="e">
        <f t="shared" si="7"/>
        <v>#REF!</v>
      </c>
      <c r="X29" s="281" t="e">
        <f>#REF!</f>
        <v>#REF!</v>
      </c>
      <c r="Y29" s="287" t="e">
        <f t="shared" si="21"/>
        <v>#REF!</v>
      </c>
      <c r="Z29" s="102" t="e">
        <f t="shared" si="9"/>
        <v>#REF!</v>
      </c>
      <c r="AA29" s="244" t="e">
        <f t="shared" si="10"/>
        <v>#REF!</v>
      </c>
      <c r="AC29" s="102" t="e">
        <f t="shared" si="11"/>
        <v>#REF!</v>
      </c>
      <c r="AD29" s="103" t="e">
        <f t="shared" si="12"/>
        <v>#REF!</v>
      </c>
      <c r="AE29" s="245" t="e">
        <f t="shared" si="12"/>
        <v>#REF!</v>
      </c>
      <c r="AF29" s="245" t="e">
        <f t="shared" si="13"/>
        <v>#REF!</v>
      </c>
      <c r="AG29" s="103" t="e">
        <f t="shared" si="20"/>
        <v>#REF!</v>
      </c>
      <c r="AH29" s="102" t="e">
        <f t="shared" si="15"/>
        <v>#REF!</v>
      </c>
      <c r="AI29" s="102">
        <f t="shared" si="16"/>
        <v>1800</v>
      </c>
      <c r="AK29" s="103">
        <f t="shared" si="17"/>
        <v>1260</v>
      </c>
      <c r="AL29" s="134">
        <f t="shared" si="18"/>
        <v>1260</v>
      </c>
    </row>
    <row r="30" spans="1:39" ht="13.5" outlineLevel="1" x14ac:dyDescent="0.15">
      <c r="A30" s="26">
        <v>1039</v>
      </c>
      <c r="B30" s="20" t="s">
        <v>106</v>
      </c>
      <c r="C30" s="16">
        <v>1100</v>
      </c>
      <c r="D30" s="103">
        <v>40</v>
      </c>
      <c r="E30" s="103"/>
      <c r="F30" s="102"/>
      <c r="G30" s="104">
        <v>106</v>
      </c>
      <c r="H30" s="104" t="s">
        <v>914</v>
      </c>
      <c r="I30" s="239">
        <f t="shared" si="0"/>
        <v>17940</v>
      </c>
      <c r="J30" s="103">
        <v>0</v>
      </c>
      <c r="K30" s="129">
        <v>0.15</v>
      </c>
      <c r="L30" s="129">
        <v>0.4</v>
      </c>
      <c r="M30" s="240"/>
      <c r="N30" s="283">
        <v>0.03</v>
      </c>
      <c r="O30" s="241">
        <f t="shared" si="1"/>
        <v>0</v>
      </c>
      <c r="P30" s="241" t="e">
        <f t="shared" si="2"/>
        <v>#REF!</v>
      </c>
      <c r="Q30" s="241" t="e">
        <f t="shared" si="3"/>
        <v>#REF!</v>
      </c>
      <c r="R30" s="241">
        <f t="shared" si="4"/>
        <v>0</v>
      </c>
      <c r="S30" s="241" t="e">
        <f t="shared" si="5"/>
        <v>#REF!</v>
      </c>
      <c r="T30" s="103" t="e">
        <f>#REF!</f>
        <v>#REF!</v>
      </c>
      <c r="U30" s="271" t="e">
        <f>#REF!*'Акция психолога'!D30</f>
        <v>#REF!</v>
      </c>
      <c r="V30" s="271">
        <f t="shared" si="6"/>
        <v>66</v>
      </c>
      <c r="W30" s="242" t="e">
        <f t="shared" si="7"/>
        <v>#REF!</v>
      </c>
      <c r="X30" s="281" t="e">
        <f>#REF!</f>
        <v>#REF!</v>
      </c>
      <c r="Y30" s="287" t="e">
        <f t="shared" si="21"/>
        <v>#REF!</v>
      </c>
      <c r="Z30" s="102" t="e">
        <f t="shared" si="9"/>
        <v>#REF!</v>
      </c>
      <c r="AA30" s="244" t="e">
        <f t="shared" si="10"/>
        <v>#REF!</v>
      </c>
      <c r="AC30" s="102" t="e">
        <f t="shared" si="11"/>
        <v>#REF!</v>
      </c>
      <c r="AD30" s="103" t="e">
        <f t="shared" si="12"/>
        <v>#REF!</v>
      </c>
      <c r="AE30" s="245" t="e">
        <f t="shared" si="12"/>
        <v>#REF!</v>
      </c>
      <c r="AF30" s="245" t="e">
        <f t="shared" si="13"/>
        <v>#REF!</v>
      </c>
      <c r="AG30" s="103" t="e">
        <f t="shared" si="20"/>
        <v>#REF!</v>
      </c>
      <c r="AH30" s="102" t="e">
        <f t="shared" si="15"/>
        <v>#REF!</v>
      </c>
      <c r="AI30" s="102">
        <f t="shared" si="16"/>
        <v>1100</v>
      </c>
      <c r="AK30" s="103">
        <f t="shared" si="17"/>
        <v>770</v>
      </c>
      <c r="AL30" s="134">
        <f t="shared" si="18"/>
        <v>770</v>
      </c>
    </row>
    <row r="31" spans="1:39" ht="13.5" outlineLevel="1" x14ac:dyDescent="0.15">
      <c r="A31" s="26">
        <v>1123</v>
      </c>
      <c r="B31" s="20" t="s">
        <v>1191</v>
      </c>
      <c r="C31" s="16">
        <v>2000</v>
      </c>
      <c r="D31" s="103">
        <f>40+15</f>
        <v>55</v>
      </c>
      <c r="E31" s="103"/>
      <c r="F31" s="102"/>
      <c r="G31" s="104">
        <v>106</v>
      </c>
      <c r="H31" s="104" t="s">
        <v>556</v>
      </c>
      <c r="I31" s="239">
        <f t="shared" si="0"/>
        <v>17940</v>
      </c>
      <c r="J31" s="103">
        <v>0</v>
      </c>
      <c r="K31" s="129">
        <v>0.15</v>
      </c>
      <c r="L31" s="129">
        <v>0.4</v>
      </c>
      <c r="M31" s="240"/>
      <c r="N31" s="283">
        <v>0.03</v>
      </c>
      <c r="O31" s="241">
        <f t="shared" si="1"/>
        <v>0</v>
      </c>
      <c r="P31" s="241" t="e">
        <f t="shared" si="2"/>
        <v>#REF!</v>
      </c>
      <c r="Q31" s="241" t="e">
        <f t="shared" si="3"/>
        <v>#REF!</v>
      </c>
      <c r="R31" s="241">
        <f t="shared" si="4"/>
        <v>0</v>
      </c>
      <c r="S31" s="241" t="e">
        <f t="shared" si="5"/>
        <v>#REF!</v>
      </c>
      <c r="T31" s="103" t="e">
        <f>#REF!</f>
        <v>#REF!</v>
      </c>
      <c r="U31" s="271" t="e">
        <f>#REF!*'Акция психолога'!D31</f>
        <v>#REF!</v>
      </c>
      <c r="V31" s="271">
        <f t="shared" si="6"/>
        <v>120</v>
      </c>
      <c r="W31" s="242" t="e">
        <f t="shared" si="7"/>
        <v>#REF!</v>
      </c>
      <c r="X31" s="281" t="e">
        <f>#REF!</f>
        <v>#REF!</v>
      </c>
      <c r="Y31" s="287" t="e">
        <f t="shared" si="21"/>
        <v>#REF!</v>
      </c>
      <c r="Z31" s="102" t="e">
        <f t="shared" si="9"/>
        <v>#REF!</v>
      </c>
      <c r="AA31" s="244" t="e">
        <f t="shared" si="10"/>
        <v>#REF!</v>
      </c>
      <c r="AC31" s="102" t="e">
        <f t="shared" si="11"/>
        <v>#REF!</v>
      </c>
      <c r="AD31" s="103" t="e">
        <f t="shared" si="12"/>
        <v>#REF!</v>
      </c>
      <c r="AE31" s="245" t="e">
        <f t="shared" si="12"/>
        <v>#REF!</v>
      </c>
      <c r="AF31" s="245" t="e">
        <f t="shared" si="13"/>
        <v>#REF!</v>
      </c>
      <c r="AG31" s="103" t="e">
        <f t="shared" si="20"/>
        <v>#REF!</v>
      </c>
      <c r="AH31" s="102" t="e">
        <f t="shared" si="15"/>
        <v>#REF!</v>
      </c>
      <c r="AI31" s="102">
        <f t="shared" si="16"/>
        <v>2000</v>
      </c>
      <c r="AK31" s="103">
        <f t="shared" si="17"/>
        <v>1400</v>
      </c>
      <c r="AL31" s="134">
        <f t="shared" si="18"/>
        <v>1400</v>
      </c>
      <c r="AM31" s="106" t="s">
        <v>1190</v>
      </c>
    </row>
    <row r="32" spans="1:39" ht="13.5" outlineLevel="1" x14ac:dyDescent="0.15">
      <c r="A32" s="26">
        <v>1119</v>
      </c>
      <c r="B32" s="20" t="s">
        <v>909</v>
      </c>
      <c r="C32" s="16">
        <v>1500</v>
      </c>
      <c r="D32" s="103">
        <v>40</v>
      </c>
      <c r="E32" s="103"/>
      <c r="F32" s="102"/>
      <c r="G32" s="104" t="s">
        <v>755</v>
      </c>
      <c r="H32" s="104" t="s">
        <v>850</v>
      </c>
      <c r="I32" s="239">
        <f t="shared" si="0"/>
        <v>17940</v>
      </c>
      <c r="J32" s="103">
        <v>0</v>
      </c>
      <c r="K32" s="129">
        <v>0.15</v>
      </c>
      <c r="L32" s="129">
        <v>0.4</v>
      </c>
      <c r="M32" s="240"/>
      <c r="N32" s="283">
        <v>0.03</v>
      </c>
      <c r="O32" s="241">
        <f t="shared" si="1"/>
        <v>0</v>
      </c>
      <c r="P32" s="241" t="e">
        <f t="shared" si="2"/>
        <v>#REF!</v>
      </c>
      <c r="Q32" s="241" t="e">
        <f t="shared" si="3"/>
        <v>#REF!</v>
      </c>
      <c r="R32" s="241">
        <f t="shared" si="4"/>
        <v>0</v>
      </c>
      <c r="S32" s="241" t="e">
        <f t="shared" si="5"/>
        <v>#REF!</v>
      </c>
      <c r="T32" s="103" t="e">
        <f>#REF!</f>
        <v>#REF!</v>
      </c>
      <c r="U32" s="271" t="e">
        <f>#REF!*'Акция психолога'!D32</f>
        <v>#REF!</v>
      </c>
      <c r="V32" s="271">
        <f t="shared" si="6"/>
        <v>90</v>
      </c>
      <c r="W32" s="242" t="e">
        <f t="shared" si="7"/>
        <v>#REF!</v>
      </c>
      <c r="X32" s="281" t="e">
        <f>#REF!</f>
        <v>#REF!</v>
      </c>
      <c r="Y32" s="287" t="e">
        <f t="shared" si="21"/>
        <v>#REF!</v>
      </c>
      <c r="Z32" s="102" t="e">
        <f t="shared" si="9"/>
        <v>#REF!</v>
      </c>
      <c r="AA32" s="244" t="e">
        <f t="shared" si="10"/>
        <v>#REF!</v>
      </c>
      <c r="AC32" s="102" t="e">
        <f t="shared" si="11"/>
        <v>#REF!</v>
      </c>
      <c r="AD32" s="103" t="e">
        <f t="shared" si="12"/>
        <v>#REF!</v>
      </c>
      <c r="AE32" s="245" t="e">
        <f t="shared" si="12"/>
        <v>#REF!</v>
      </c>
      <c r="AF32" s="245" t="e">
        <f t="shared" si="13"/>
        <v>#REF!</v>
      </c>
      <c r="AG32" s="103" t="e">
        <f t="shared" si="20"/>
        <v>#REF!</v>
      </c>
      <c r="AH32" s="102" t="e">
        <f t="shared" si="15"/>
        <v>#REF!</v>
      </c>
      <c r="AI32" s="102">
        <f t="shared" si="16"/>
        <v>1500</v>
      </c>
      <c r="AK32" s="103">
        <f t="shared" si="17"/>
        <v>1050</v>
      </c>
      <c r="AL32" s="134">
        <f t="shared" si="18"/>
        <v>1050</v>
      </c>
    </row>
    <row r="33" spans="1:38" ht="13.5" outlineLevel="1" x14ac:dyDescent="0.15">
      <c r="A33" s="26">
        <v>1120</v>
      </c>
      <c r="B33" s="20" t="s">
        <v>927</v>
      </c>
      <c r="C33" s="16">
        <v>1800</v>
      </c>
      <c r="D33" s="103">
        <v>40</v>
      </c>
      <c r="E33" s="103"/>
      <c r="F33" s="102"/>
      <c r="G33" s="104">
        <v>106</v>
      </c>
      <c r="H33" s="104" t="s">
        <v>853</v>
      </c>
      <c r="I33" s="239">
        <f t="shared" si="0"/>
        <v>17940</v>
      </c>
      <c r="J33" s="103">
        <v>0</v>
      </c>
      <c r="K33" s="129">
        <v>0.15</v>
      </c>
      <c r="L33" s="129">
        <v>0.3</v>
      </c>
      <c r="M33" s="240"/>
      <c r="N33" s="283">
        <v>0.03</v>
      </c>
      <c r="O33" s="241">
        <f t="shared" si="1"/>
        <v>0</v>
      </c>
      <c r="P33" s="241" t="e">
        <f t="shared" si="2"/>
        <v>#REF!</v>
      </c>
      <c r="Q33" s="241" t="e">
        <f t="shared" si="3"/>
        <v>#REF!</v>
      </c>
      <c r="R33" s="241">
        <f t="shared" si="4"/>
        <v>0</v>
      </c>
      <c r="S33" s="241" t="e">
        <f t="shared" si="5"/>
        <v>#REF!</v>
      </c>
      <c r="T33" s="103" t="e">
        <f>#REF!</f>
        <v>#REF!</v>
      </c>
      <c r="U33" s="271" t="e">
        <f>#REF!*'Акция психолога'!D33</f>
        <v>#REF!</v>
      </c>
      <c r="V33" s="271">
        <f t="shared" si="6"/>
        <v>108</v>
      </c>
      <c r="W33" s="242" t="e">
        <f t="shared" si="7"/>
        <v>#REF!</v>
      </c>
      <c r="X33" s="281" t="e">
        <f>#REF!</f>
        <v>#REF!</v>
      </c>
      <c r="Y33" s="287" t="e">
        <f t="shared" si="21"/>
        <v>#REF!</v>
      </c>
      <c r="Z33" s="102" t="e">
        <f t="shared" si="9"/>
        <v>#REF!</v>
      </c>
      <c r="AA33" s="244" t="e">
        <f t="shared" si="10"/>
        <v>#REF!</v>
      </c>
      <c r="AC33" s="102" t="e">
        <f t="shared" si="11"/>
        <v>#REF!</v>
      </c>
      <c r="AD33" s="103" t="e">
        <f t="shared" si="12"/>
        <v>#REF!</v>
      </c>
      <c r="AE33" s="245" t="e">
        <f t="shared" si="12"/>
        <v>#REF!</v>
      </c>
      <c r="AF33" s="245" t="e">
        <f t="shared" si="13"/>
        <v>#REF!</v>
      </c>
      <c r="AG33" s="103" t="e">
        <f t="shared" si="20"/>
        <v>#REF!</v>
      </c>
      <c r="AH33" s="102" t="e">
        <f t="shared" si="15"/>
        <v>#REF!</v>
      </c>
      <c r="AI33" s="102">
        <f t="shared" si="16"/>
        <v>1800</v>
      </c>
      <c r="AK33" s="103">
        <f t="shared" si="17"/>
        <v>1260</v>
      </c>
      <c r="AL33" s="134">
        <f t="shared" si="18"/>
        <v>1260</v>
      </c>
    </row>
    <row r="34" spans="1:38" ht="13.5" outlineLevel="1" x14ac:dyDescent="0.15">
      <c r="A34" s="26">
        <v>10072</v>
      </c>
      <c r="B34" s="20" t="s">
        <v>221</v>
      </c>
      <c r="C34" s="16">
        <v>1800</v>
      </c>
      <c r="D34" s="103">
        <v>40</v>
      </c>
      <c r="E34" s="103"/>
      <c r="F34" s="102"/>
      <c r="G34" s="104">
        <v>106</v>
      </c>
      <c r="H34" s="104" t="s">
        <v>961</v>
      </c>
      <c r="I34" s="239">
        <f t="shared" si="0"/>
        <v>17940</v>
      </c>
      <c r="J34" s="103">
        <v>0</v>
      </c>
      <c r="K34" s="129">
        <v>0.15</v>
      </c>
      <c r="L34" s="129">
        <v>0.4</v>
      </c>
      <c r="M34" s="240"/>
      <c r="N34" s="283">
        <v>0.03</v>
      </c>
      <c r="O34" s="241">
        <f t="shared" si="1"/>
        <v>0</v>
      </c>
      <c r="P34" s="241" t="e">
        <f t="shared" si="2"/>
        <v>#REF!</v>
      </c>
      <c r="Q34" s="241" t="e">
        <f t="shared" si="3"/>
        <v>#REF!</v>
      </c>
      <c r="R34" s="241">
        <f t="shared" si="4"/>
        <v>0</v>
      </c>
      <c r="S34" s="241" t="e">
        <f t="shared" si="5"/>
        <v>#REF!</v>
      </c>
      <c r="T34" s="103" t="e">
        <f>#REF!</f>
        <v>#REF!</v>
      </c>
      <c r="U34" s="271" t="e">
        <f>#REF!*'Акция психолога'!D34</f>
        <v>#REF!</v>
      </c>
      <c r="V34" s="271">
        <f t="shared" si="6"/>
        <v>108</v>
      </c>
      <c r="W34" s="242" t="e">
        <f t="shared" si="7"/>
        <v>#REF!</v>
      </c>
      <c r="X34" s="281" t="e">
        <f>#REF!</f>
        <v>#REF!</v>
      </c>
      <c r="Y34" s="287" t="e">
        <f t="shared" si="21"/>
        <v>#REF!</v>
      </c>
      <c r="Z34" s="102" t="e">
        <f t="shared" si="9"/>
        <v>#REF!</v>
      </c>
      <c r="AA34" s="244" t="e">
        <f t="shared" si="10"/>
        <v>#REF!</v>
      </c>
      <c r="AC34" s="102" t="e">
        <f t="shared" si="11"/>
        <v>#REF!</v>
      </c>
      <c r="AD34" s="103" t="e">
        <f t="shared" si="12"/>
        <v>#REF!</v>
      </c>
      <c r="AE34" s="245" t="e">
        <f t="shared" si="12"/>
        <v>#REF!</v>
      </c>
      <c r="AF34" s="245" t="e">
        <f t="shared" si="13"/>
        <v>#REF!</v>
      </c>
      <c r="AG34" s="103" t="e">
        <f t="shared" si="20"/>
        <v>#REF!</v>
      </c>
      <c r="AH34" s="102" t="e">
        <f t="shared" si="15"/>
        <v>#REF!</v>
      </c>
      <c r="AI34" s="102">
        <f t="shared" si="16"/>
        <v>1800</v>
      </c>
      <c r="AK34" s="103">
        <f t="shared" si="17"/>
        <v>1260</v>
      </c>
      <c r="AL34" s="134">
        <f t="shared" si="18"/>
        <v>1260</v>
      </c>
    </row>
    <row r="35" spans="1:38" ht="13.5" outlineLevel="1" x14ac:dyDescent="0.15">
      <c r="A35" s="26">
        <v>10070</v>
      </c>
      <c r="B35" s="20" t="s">
        <v>215</v>
      </c>
      <c r="C35" s="16">
        <v>870</v>
      </c>
      <c r="D35" s="103">
        <v>40</v>
      </c>
      <c r="E35" s="103"/>
      <c r="F35" s="102"/>
      <c r="G35" s="104">
        <v>104</v>
      </c>
      <c r="H35" s="104" t="s">
        <v>853</v>
      </c>
      <c r="I35" s="239">
        <f t="shared" si="0"/>
        <v>17940</v>
      </c>
      <c r="J35" s="103">
        <v>0</v>
      </c>
      <c r="K35" s="129">
        <v>0.15</v>
      </c>
      <c r="L35" s="129">
        <v>0.3</v>
      </c>
      <c r="M35" s="240"/>
      <c r="N35" s="283">
        <v>0.03</v>
      </c>
      <c r="O35" s="241">
        <f t="shared" si="1"/>
        <v>0</v>
      </c>
      <c r="P35" s="241" t="e">
        <f t="shared" si="2"/>
        <v>#REF!</v>
      </c>
      <c r="Q35" s="241" t="e">
        <f t="shared" si="3"/>
        <v>#REF!</v>
      </c>
      <c r="R35" s="241">
        <f t="shared" si="4"/>
        <v>0</v>
      </c>
      <c r="S35" s="241" t="e">
        <f t="shared" si="5"/>
        <v>#REF!</v>
      </c>
      <c r="T35" s="103" t="e">
        <f>#REF!</f>
        <v>#REF!</v>
      </c>
      <c r="U35" s="271" t="e">
        <f>#REF!*'Акция психолога'!D35</f>
        <v>#REF!</v>
      </c>
      <c r="V35" s="271">
        <f t="shared" si="6"/>
        <v>52.199999999999996</v>
      </c>
      <c r="W35" s="242" t="e">
        <f t="shared" si="7"/>
        <v>#REF!</v>
      </c>
      <c r="X35" s="281" t="e">
        <f>#REF!</f>
        <v>#REF!</v>
      </c>
      <c r="Y35" s="287" t="e">
        <f t="shared" si="21"/>
        <v>#REF!</v>
      </c>
      <c r="Z35" s="102" t="e">
        <f t="shared" si="9"/>
        <v>#REF!</v>
      </c>
      <c r="AA35" s="244" t="e">
        <f t="shared" si="10"/>
        <v>#REF!</v>
      </c>
      <c r="AC35" s="102" t="e">
        <f t="shared" si="11"/>
        <v>#REF!</v>
      </c>
      <c r="AD35" s="103" t="e">
        <f t="shared" si="12"/>
        <v>#REF!</v>
      </c>
      <c r="AE35" s="245" t="e">
        <f t="shared" si="12"/>
        <v>#REF!</v>
      </c>
      <c r="AF35" s="245" t="e">
        <f t="shared" si="13"/>
        <v>#REF!</v>
      </c>
      <c r="AG35" s="103" t="e">
        <f t="shared" si="20"/>
        <v>#REF!</v>
      </c>
      <c r="AH35" s="102" t="e">
        <f t="shared" si="15"/>
        <v>#REF!</v>
      </c>
      <c r="AI35" s="102">
        <f t="shared" si="16"/>
        <v>870</v>
      </c>
      <c r="AK35" s="103">
        <f t="shared" si="17"/>
        <v>610</v>
      </c>
      <c r="AL35" s="134">
        <f t="shared" si="18"/>
        <v>609</v>
      </c>
    </row>
    <row r="36" spans="1:38" ht="13.5" outlineLevel="1" x14ac:dyDescent="0.15">
      <c r="A36" s="26">
        <v>1046</v>
      </c>
      <c r="B36" s="20" t="s">
        <v>8</v>
      </c>
      <c r="C36" s="16">
        <v>240</v>
      </c>
      <c r="D36" s="103">
        <v>20</v>
      </c>
      <c r="E36" s="103"/>
      <c r="F36" s="102"/>
      <c r="G36" s="104">
        <v>102</v>
      </c>
      <c r="H36" s="104" t="s">
        <v>435</v>
      </c>
      <c r="I36" s="239">
        <f t="shared" si="0"/>
        <v>17940</v>
      </c>
      <c r="J36" s="103">
        <v>25000</v>
      </c>
      <c r="K36" s="129">
        <v>0.15</v>
      </c>
      <c r="L36" s="129"/>
      <c r="M36" s="240"/>
      <c r="N36" s="283">
        <v>0.03</v>
      </c>
      <c r="O36" s="241">
        <f t="shared" si="1"/>
        <v>27.87068004459309</v>
      </c>
      <c r="P36" s="241" t="e">
        <f t="shared" si="2"/>
        <v>#REF!</v>
      </c>
      <c r="Q36" s="241" t="e">
        <f t="shared" si="3"/>
        <v>#REF!</v>
      </c>
      <c r="R36" s="241">
        <f t="shared" si="4"/>
        <v>0</v>
      </c>
      <c r="S36" s="241" t="e">
        <f t="shared" si="5"/>
        <v>#REF!</v>
      </c>
      <c r="T36" s="103" t="e">
        <f>#REF!</f>
        <v>#REF!</v>
      </c>
      <c r="U36" s="271" t="e">
        <f>#REF!*'Акция психолога'!D36</f>
        <v>#REF!</v>
      </c>
      <c r="V36" s="271">
        <f t="shared" si="6"/>
        <v>14.399999999999999</v>
      </c>
      <c r="W36" s="242" t="e">
        <f t="shared" si="7"/>
        <v>#REF!</v>
      </c>
      <c r="X36" s="281" t="e">
        <f>#REF!</f>
        <v>#REF!</v>
      </c>
      <c r="Y36" s="242" t="e">
        <f t="shared" si="8"/>
        <v>#REF!</v>
      </c>
      <c r="Z36" s="102" t="e">
        <f t="shared" si="9"/>
        <v>#REF!</v>
      </c>
      <c r="AA36" s="244" t="e">
        <f t="shared" si="10"/>
        <v>#REF!</v>
      </c>
      <c r="AC36" s="102" t="e">
        <f t="shared" si="11"/>
        <v>#REF!</v>
      </c>
      <c r="AD36" s="103" t="e">
        <f t="shared" si="12"/>
        <v>#REF!</v>
      </c>
      <c r="AE36" s="245" t="e">
        <f t="shared" si="12"/>
        <v>#REF!</v>
      </c>
      <c r="AF36" s="245" t="e">
        <f t="shared" si="13"/>
        <v>#REF!</v>
      </c>
      <c r="AG36" s="103" t="e">
        <f t="shared" si="20"/>
        <v>#REF!</v>
      </c>
      <c r="AH36" s="102" t="e">
        <f t="shared" si="15"/>
        <v>#REF!</v>
      </c>
      <c r="AI36" s="102">
        <f t="shared" si="16"/>
        <v>240</v>
      </c>
      <c r="AK36" s="103">
        <f t="shared" si="17"/>
        <v>170</v>
      </c>
      <c r="AL36" s="134">
        <f t="shared" si="18"/>
        <v>168</v>
      </c>
    </row>
    <row r="37" spans="1:38" ht="25.5" outlineLevel="1" x14ac:dyDescent="0.15">
      <c r="A37" s="26">
        <v>1047</v>
      </c>
      <c r="B37" s="20" t="s">
        <v>131</v>
      </c>
      <c r="C37" s="16">
        <v>600</v>
      </c>
      <c r="D37" s="103">
        <v>40</v>
      </c>
      <c r="E37" s="103"/>
      <c r="F37" s="102"/>
      <c r="G37" s="104">
        <v>102</v>
      </c>
      <c r="H37" s="104" t="s">
        <v>435</v>
      </c>
      <c r="I37" s="239">
        <f t="shared" si="0"/>
        <v>17940</v>
      </c>
      <c r="J37" s="103">
        <v>25000</v>
      </c>
      <c r="K37" s="129">
        <v>0.15</v>
      </c>
      <c r="L37" s="129"/>
      <c r="M37" s="240"/>
      <c r="N37" s="283">
        <v>0.03</v>
      </c>
      <c r="O37" s="241">
        <f t="shared" si="1"/>
        <v>55.74136008918618</v>
      </c>
      <c r="P37" s="241" t="e">
        <f t="shared" si="2"/>
        <v>#REF!</v>
      </c>
      <c r="Q37" s="241" t="e">
        <f t="shared" si="3"/>
        <v>#REF!</v>
      </c>
      <c r="R37" s="241">
        <f t="shared" si="4"/>
        <v>0</v>
      </c>
      <c r="S37" s="241" t="e">
        <f t="shared" si="5"/>
        <v>#REF!</v>
      </c>
      <c r="T37" s="103" t="e">
        <f>#REF!</f>
        <v>#REF!</v>
      </c>
      <c r="U37" s="271" t="e">
        <f>#REF!*'Акция психолога'!D37</f>
        <v>#REF!</v>
      </c>
      <c r="V37" s="271">
        <f t="shared" si="6"/>
        <v>36</v>
      </c>
      <c r="W37" s="242" t="e">
        <f t="shared" si="7"/>
        <v>#REF!</v>
      </c>
      <c r="X37" s="281" t="e">
        <f>#REF!</f>
        <v>#REF!</v>
      </c>
      <c r="Y37" s="242" t="e">
        <f t="shared" ref="Y37:Y38" si="22">21000/I37*D37*X37</f>
        <v>#REF!</v>
      </c>
      <c r="Z37" s="102" t="e">
        <f t="shared" si="9"/>
        <v>#REF!</v>
      </c>
      <c r="AA37" s="244" t="e">
        <f t="shared" si="10"/>
        <v>#REF!</v>
      </c>
      <c r="AC37" s="102" t="e">
        <f t="shared" si="11"/>
        <v>#REF!</v>
      </c>
      <c r="AD37" s="103" t="e">
        <f t="shared" si="12"/>
        <v>#REF!</v>
      </c>
      <c r="AE37" s="245" t="e">
        <f t="shared" si="12"/>
        <v>#REF!</v>
      </c>
      <c r="AF37" s="245" t="e">
        <f t="shared" si="13"/>
        <v>#REF!</v>
      </c>
      <c r="AG37" s="103" t="e">
        <f t="shared" si="20"/>
        <v>#REF!</v>
      </c>
      <c r="AH37" s="102" t="e">
        <f t="shared" si="15"/>
        <v>#REF!</v>
      </c>
      <c r="AI37" s="102">
        <f t="shared" si="16"/>
        <v>600</v>
      </c>
      <c r="AK37" s="103">
        <f t="shared" si="17"/>
        <v>420</v>
      </c>
      <c r="AL37" s="134">
        <f t="shared" si="18"/>
        <v>420</v>
      </c>
    </row>
    <row r="38" spans="1:38" ht="13.5" outlineLevel="1" x14ac:dyDescent="0.15">
      <c r="A38" s="26" t="s">
        <v>9</v>
      </c>
      <c r="B38" s="20" t="s">
        <v>171</v>
      </c>
      <c r="C38" s="16">
        <v>420</v>
      </c>
      <c r="D38" s="103">
        <v>15</v>
      </c>
      <c r="E38" s="103"/>
      <c r="F38" s="102"/>
      <c r="G38" s="104">
        <v>102</v>
      </c>
      <c r="H38" s="104" t="s">
        <v>435</v>
      </c>
      <c r="I38" s="239">
        <f t="shared" si="0"/>
        <v>17940</v>
      </c>
      <c r="J38" s="103">
        <v>25000</v>
      </c>
      <c r="K38" s="129">
        <v>0.15</v>
      </c>
      <c r="L38" s="129"/>
      <c r="M38" s="240"/>
      <c r="N38" s="283">
        <v>0.03</v>
      </c>
      <c r="O38" s="241">
        <f t="shared" si="1"/>
        <v>20.903010033444819</v>
      </c>
      <c r="P38" s="241" t="e">
        <f t="shared" si="2"/>
        <v>#REF!</v>
      </c>
      <c r="Q38" s="241" t="e">
        <f t="shared" si="3"/>
        <v>#REF!</v>
      </c>
      <c r="R38" s="241">
        <f t="shared" si="4"/>
        <v>0</v>
      </c>
      <c r="S38" s="241" t="e">
        <f t="shared" si="5"/>
        <v>#REF!</v>
      </c>
      <c r="T38" s="103" t="e">
        <f>#REF!</f>
        <v>#REF!</v>
      </c>
      <c r="U38" s="271" t="e">
        <f>#REF!*'Акция психолога'!D38</f>
        <v>#REF!</v>
      </c>
      <c r="V38" s="271">
        <f t="shared" si="6"/>
        <v>25.2</v>
      </c>
      <c r="W38" s="242" t="e">
        <f t="shared" si="7"/>
        <v>#REF!</v>
      </c>
      <c r="X38" s="281" t="e">
        <f>#REF!</f>
        <v>#REF!</v>
      </c>
      <c r="Y38" s="242" t="e">
        <f t="shared" si="22"/>
        <v>#REF!</v>
      </c>
      <c r="Z38" s="102" t="e">
        <f t="shared" si="9"/>
        <v>#REF!</v>
      </c>
      <c r="AA38" s="244" t="e">
        <f t="shared" si="10"/>
        <v>#REF!</v>
      </c>
      <c r="AC38" s="102" t="e">
        <f t="shared" si="11"/>
        <v>#REF!</v>
      </c>
      <c r="AD38" s="103" t="e">
        <f t="shared" si="12"/>
        <v>#REF!</v>
      </c>
      <c r="AE38" s="245" t="e">
        <f t="shared" si="12"/>
        <v>#REF!</v>
      </c>
      <c r="AF38" s="245" t="e">
        <f t="shared" si="13"/>
        <v>#REF!</v>
      </c>
      <c r="AG38" s="103" t="e">
        <f t="shared" si="20"/>
        <v>#REF!</v>
      </c>
      <c r="AH38" s="102" t="e">
        <f t="shared" si="15"/>
        <v>#REF!</v>
      </c>
      <c r="AI38" s="102">
        <f t="shared" si="16"/>
        <v>420</v>
      </c>
      <c r="AK38" s="103">
        <f t="shared" si="17"/>
        <v>295</v>
      </c>
      <c r="AL38" s="134">
        <f t="shared" si="18"/>
        <v>294</v>
      </c>
    </row>
    <row r="39" spans="1:38" ht="13.5" outlineLevel="1" x14ac:dyDescent="0.15">
      <c r="A39" s="26">
        <v>10071</v>
      </c>
      <c r="B39" s="20" t="s">
        <v>173</v>
      </c>
      <c r="C39" s="16">
        <v>1100</v>
      </c>
      <c r="D39" s="103">
        <v>40</v>
      </c>
      <c r="E39" s="103"/>
      <c r="F39" s="102"/>
      <c r="G39" s="104" t="s">
        <v>754</v>
      </c>
      <c r="H39" s="104" t="s">
        <v>437</v>
      </c>
      <c r="I39" s="239">
        <f t="shared" si="0"/>
        <v>17940</v>
      </c>
      <c r="J39" s="103">
        <v>0</v>
      </c>
      <c r="K39" s="129">
        <v>0.15</v>
      </c>
      <c r="L39" s="129">
        <v>0.4</v>
      </c>
      <c r="M39" s="240"/>
      <c r="N39" s="283">
        <v>0.03</v>
      </c>
      <c r="O39" s="241">
        <f t="shared" si="1"/>
        <v>0</v>
      </c>
      <c r="P39" s="241" t="e">
        <f t="shared" si="2"/>
        <v>#REF!</v>
      </c>
      <c r="Q39" s="241" t="e">
        <f t="shared" si="3"/>
        <v>#REF!</v>
      </c>
      <c r="R39" s="241">
        <f t="shared" si="4"/>
        <v>0</v>
      </c>
      <c r="S39" s="241" t="e">
        <f t="shared" si="5"/>
        <v>#REF!</v>
      </c>
      <c r="T39" s="103" t="e">
        <f>#REF!</f>
        <v>#REF!</v>
      </c>
      <c r="U39" s="271" t="e">
        <f>#REF!*'Акция психолога'!D39</f>
        <v>#REF!</v>
      </c>
      <c r="V39" s="271">
        <f t="shared" si="6"/>
        <v>66</v>
      </c>
      <c r="W39" s="242" t="e">
        <f t="shared" si="7"/>
        <v>#REF!</v>
      </c>
      <c r="X39" s="281" t="e">
        <f>#REF!</f>
        <v>#REF!</v>
      </c>
      <c r="Y39" s="287" t="e">
        <f t="shared" ref="Y39:Y40" si="23">25000/I39*D39*X39</f>
        <v>#REF!</v>
      </c>
      <c r="Z39" s="102" t="e">
        <f t="shared" si="9"/>
        <v>#REF!</v>
      </c>
      <c r="AA39" s="244" t="e">
        <f t="shared" si="10"/>
        <v>#REF!</v>
      </c>
      <c r="AC39" s="102" t="e">
        <f t="shared" si="11"/>
        <v>#REF!</v>
      </c>
      <c r="AD39" s="103" t="e">
        <f t="shared" si="12"/>
        <v>#REF!</v>
      </c>
      <c r="AE39" s="245" t="e">
        <f t="shared" si="12"/>
        <v>#REF!</v>
      </c>
      <c r="AF39" s="245" t="e">
        <f t="shared" si="13"/>
        <v>#REF!</v>
      </c>
      <c r="AG39" s="103" t="e">
        <f t="shared" si="20"/>
        <v>#REF!</v>
      </c>
      <c r="AH39" s="102" t="e">
        <f t="shared" si="15"/>
        <v>#REF!</v>
      </c>
      <c r="AI39" s="102">
        <f t="shared" si="16"/>
        <v>1100</v>
      </c>
      <c r="AK39" s="103">
        <f t="shared" si="17"/>
        <v>770</v>
      </c>
      <c r="AL39" s="134">
        <f t="shared" si="18"/>
        <v>770</v>
      </c>
    </row>
    <row r="40" spans="1:38" ht="25.5" outlineLevel="1" x14ac:dyDescent="0.15">
      <c r="A40" s="26">
        <v>1090</v>
      </c>
      <c r="B40" s="20" t="s">
        <v>595</v>
      </c>
      <c r="C40" s="16">
        <v>1500</v>
      </c>
      <c r="D40" s="103">
        <v>30</v>
      </c>
      <c r="E40" s="103"/>
      <c r="F40" s="103"/>
      <c r="G40" s="104">
        <v>102</v>
      </c>
      <c r="H40" s="104" t="s">
        <v>1167</v>
      </c>
      <c r="I40" s="239">
        <f t="shared" si="0"/>
        <v>17940</v>
      </c>
      <c r="J40" s="103">
        <v>25000</v>
      </c>
      <c r="K40" s="129">
        <v>0.15</v>
      </c>
      <c r="L40" s="129"/>
      <c r="M40" s="240"/>
      <c r="N40" s="283">
        <v>0.03</v>
      </c>
      <c r="O40" s="241">
        <f t="shared" si="1"/>
        <v>41.806020066889637</v>
      </c>
      <c r="P40" s="241" t="e">
        <f t="shared" si="2"/>
        <v>#REF!</v>
      </c>
      <c r="Q40" s="241" t="e">
        <f t="shared" si="3"/>
        <v>#REF!</v>
      </c>
      <c r="R40" s="241">
        <f t="shared" si="4"/>
        <v>0</v>
      </c>
      <c r="S40" s="241" t="e">
        <f t="shared" si="5"/>
        <v>#REF!</v>
      </c>
      <c r="T40" s="103" t="e">
        <f>#REF!</f>
        <v>#REF!</v>
      </c>
      <c r="U40" s="271" t="e">
        <f>#REF!*'Акция психолога'!D40</f>
        <v>#REF!</v>
      </c>
      <c r="V40" s="271">
        <f t="shared" si="6"/>
        <v>90</v>
      </c>
      <c r="W40" s="242" t="e">
        <f t="shared" si="7"/>
        <v>#REF!</v>
      </c>
      <c r="X40" s="281" t="e">
        <f>#REF!</f>
        <v>#REF!</v>
      </c>
      <c r="Y40" s="287" t="e">
        <f t="shared" si="23"/>
        <v>#REF!</v>
      </c>
      <c r="Z40" s="102" t="e">
        <f t="shared" si="9"/>
        <v>#REF!</v>
      </c>
      <c r="AA40" s="244" t="e">
        <f t="shared" si="10"/>
        <v>#REF!</v>
      </c>
      <c r="AC40" s="102" t="e">
        <f t="shared" si="11"/>
        <v>#REF!</v>
      </c>
      <c r="AD40" s="103" t="e">
        <f t="shared" si="12"/>
        <v>#REF!</v>
      </c>
      <c r="AE40" s="245" t="e">
        <f t="shared" si="12"/>
        <v>#REF!</v>
      </c>
      <c r="AF40" s="245" t="e">
        <f t="shared" si="13"/>
        <v>#REF!</v>
      </c>
      <c r="AG40" s="103" t="e">
        <f t="shared" si="20"/>
        <v>#REF!</v>
      </c>
      <c r="AH40" s="102" t="e">
        <f t="shared" si="15"/>
        <v>#REF!</v>
      </c>
      <c r="AI40" s="102">
        <f t="shared" si="16"/>
        <v>1500</v>
      </c>
      <c r="AK40" s="103">
        <f t="shared" si="17"/>
        <v>1050</v>
      </c>
      <c r="AL40" s="134">
        <f t="shared" si="18"/>
        <v>1050</v>
      </c>
    </row>
    <row r="41" spans="1:38" ht="13.5" outlineLevel="1" x14ac:dyDescent="0.15">
      <c r="A41" s="26">
        <v>1091</v>
      </c>
      <c r="B41" s="20" t="s">
        <v>778</v>
      </c>
      <c r="C41" s="16">
        <v>650</v>
      </c>
      <c r="D41" s="103">
        <v>30</v>
      </c>
      <c r="E41" s="103"/>
      <c r="F41" s="103"/>
      <c r="G41" s="104" t="s">
        <v>369</v>
      </c>
      <c r="H41" s="104" t="s">
        <v>435</v>
      </c>
      <c r="I41" s="239">
        <f t="shared" si="0"/>
        <v>17940</v>
      </c>
      <c r="J41" s="103">
        <v>25000</v>
      </c>
      <c r="K41" s="129">
        <v>0.15</v>
      </c>
      <c r="L41" s="129"/>
      <c r="M41" s="240"/>
      <c r="N41" s="283">
        <v>0.03</v>
      </c>
      <c r="O41" s="241">
        <f t="shared" si="1"/>
        <v>41.806020066889637</v>
      </c>
      <c r="P41" s="241" t="e">
        <f t="shared" si="2"/>
        <v>#REF!</v>
      </c>
      <c r="Q41" s="241" t="e">
        <f t="shared" si="3"/>
        <v>#REF!</v>
      </c>
      <c r="R41" s="241">
        <f t="shared" si="4"/>
        <v>0</v>
      </c>
      <c r="S41" s="241" t="e">
        <f t="shared" si="5"/>
        <v>#REF!</v>
      </c>
      <c r="T41" s="103" t="e">
        <f>#REF!</f>
        <v>#REF!</v>
      </c>
      <c r="U41" s="271" t="e">
        <f>#REF!*'Акция психолога'!D41</f>
        <v>#REF!</v>
      </c>
      <c r="V41" s="271">
        <f t="shared" si="6"/>
        <v>39</v>
      </c>
      <c r="W41" s="242" t="e">
        <f t="shared" si="7"/>
        <v>#REF!</v>
      </c>
      <c r="X41" s="281" t="e">
        <f>#REF!</f>
        <v>#REF!</v>
      </c>
      <c r="Y41" s="242" t="e">
        <f t="shared" si="8"/>
        <v>#REF!</v>
      </c>
      <c r="Z41" s="102" t="e">
        <f t="shared" si="9"/>
        <v>#REF!</v>
      </c>
      <c r="AA41" s="244" t="e">
        <f t="shared" si="10"/>
        <v>#REF!</v>
      </c>
      <c r="AC41" s="102" t="e">
        <f t="shared" si="11"/>
        <v>#REF!</v>
      </c>
      <c r="AD41" s="103" t="e">
        <f t="shared" si="12"/>
        <v>#REF!</v>
      </c>
      <c r="AE41" s="245" t="e">
        <f t="shared" si="12"/>
        <v>#REF!</v>
      </c>
      <c r="AF41" s="245" t="e">
        <f t="shared" si="13"/>
        <v>#REF!</v>
      </c>
      <c r="AG41" s="103" t="e">
        <f t="shared" si="20"/>
        <v>#REF!</v>
      </c>
      <c r="AH41" s="102" t="e">
        <f t="shared" si="15"/>
        <v>#REF!</v>
      </c>
      <c r="AI41" s="102">
        <f t="shared" si="16"/>
        <v>650</v>
      </c>
      <c r="AK41" s="103">
        <f t="shared" si="17"/>
        <v>455</v>
      </c>
      <c r="AL41" s="134">
        <f t="shared" si="18"/>
        <v>454.99999999999994</v>
      </c>
    </row>
    <row r="42" spans="1:38" ht="13.5" outlineLevel="1" x14ac:dyDescent="0.15">
      <c r="A42" s="26" t="s">
        <v>206</v>
      </c>
      <c r="B42" s="20" t="s">
        <v>207</v>
      </c>
      <c r="C42" s="16">
        <v>150</v>
      </c>
      <c r="D42" s="103">
        <v>10</v>
      </c>
      <c r="E42" s="103"/>
      <c r="F42" s="103"/>
      <c r="G42" s="104">
        <v>102</v>
      </c>
      <c r="H42" s="104" t="s">
        <v>435</v>
      </c>
      <c r="I42" s="239">
        <f t="shared" si="0"/>
        <v>17940</v>
      </c>
      <c r="J42" s="103">
        <v>25000</v>
      </c>
      <c r="K42" s="129">
        <v>0.15</v>
      </c>
      <c r="L42" s="129"/>
      <c r="M42" s="240"/>
      <c r="N42" s="283">
        <v>0.03</v>
      </c>
      <c r="O42" s="241">
        <f t="shared" si="1"/>
        <v>13.935340022296545</v>
      </c>
      <c r="P42" s="241" t="e">
        <f t="shared" si="2"/>
        <v>#REF!</v>
      </c>
      <c r="Q42" s="241" t="e">
        <f t="shared" si="3"/>
        <v>#REF!</v>
      </c>
      <c r="R42" s="241">
        <f t="shared" si="4"/>
        <v>0</v>
      </c>
      <c r="S42" s="241" t="e">
        <f t="shared" si="5"/>
        <v>#REF!</v>
      </c>
      <c r="T42" s="103" t="e">
        <f>#REF!</f>
        <v>#REF!</v>
      </c>
      <c r="U42" s="271" t="e">
        <f>#REF!*'Акция психолога'!D42</f>
        <v>#REF!</v>
      </c>
      <c r="V42" s="271">
        <f t="shared" si="6"/>
        <v>9</v>
      </c>
      <c r="W42" s="242" t="e">
        <f t="shared" si="7"/>
        <v>#REF!</v>
      </c>
      <c r="X42" s="281" t="e">
        <f>#REF!</f>
        <v>#REF!</v>
      </c>
      <c r="Y42" s="242" t="e">
        <f t="shared" si="8"/>
        <v>#REF!</v>
      </c>
      <c r="Z42" s="102" t="e">
        <f t="shared" si="9"/>
        <v>#REF!</v>
      </c>
      <c r="AA42" s="244" t="e">
        <f t="shared" si="10"/>
        <v>#REF!</v>
      </c>
      <c r="AC42" s="102" t="e">
        <f t="shared" si="11"/>
        <v>#REF!</v>
      </c>
      <c r="AD42" s="103" t="e">
        <f t="shared" si="12"/>
        <v>#REF!</v>
      </c>
      <c r="AE42" s="245" t="e">
        <f t="shared" si="12"/>
        <v>#REF!</v>
      </c>
      <c r="AF42" s="245" t="e">
        <f t="shared" si="13"/>
        <v>#REF!</v>
      </c>
      <c r="AG42" s="103" t="e">
        <f t="shared" si="20"/>
        <v>#REF!</v>
      </c>
      <c r="AH42" s="102" t="e">
        <f t="shared" si="15"/>
        <v>#REF!</v>
      </c>
      <c r="AI42" s="102">
        <f t="shared" si="16"/>
        <v>150</v>
      </c>
      <c r="AK42" s="103">
        <f t="shared" si="17"/>
        <v>105</v>
      </c>
      <c r="AL42" s="134">
        <f t="shared" si="18"/>
        <v>105</v>
      </c>
    </row>
    <row r="43" spans="1:38" ht="13.5" outlineLevel="1" x14ac:dyDescent="0.15">
      <c r="A43" s="26">
        <v>10073</v>
      </c>
      <c r="B43" s="20" t="s">
        <v>288</v>
      </c>
      <c r="C43" s="16">
        <v>2170</v>
      </c>
      <c r="D43" s="103">
        <v>40</v>
      </c>
      <c r="E43" s="103"/>
      <c r="F43" s="103"/>
      <c r="G43" s="104">
        <v>106</v>
      </c>
      <c r="H43" s="104" t="s">
        <v>287</v>
      </c>
      <c r="I43" s="239">
        <f t="shared" si="0"/>
        <v>17940</v>
      </c>
      <c r="J43" s="103">
        <v>0</v>
      </c>
      <c r="K43" s="129">
        <v>0.15</v>
      </c>
      <c r="L43" s="129">
        <v>0.4</v>
      </c>
      <c r="M43" s="240"/>
      <c r="N43" s="283">
        <v>0.03</v>
      </c>
      <c r="O43" s="241">
        <f t="shared" si="1"/>
        <v>0</v>
      </c>
      <c r="P43" s="241" t="e">
        <f t="shared" si="2"/>
        <v>#REF!</v>
      </c>
      <c r="Q43" s="241" t="e">
        <f t="shared" si="3"/>
        <v>#REF!</v>
      </c>
      <c r="R43" s="241">
        <f t="shared" si="4"/>
        <v>0</v>
      </c>
      <c r="S43" s="241" t="e">
        <f t="shared" si="5"/>
        <v>#REF!</v>
      </c>
      <c r="T43" s="103" t="e">
        <f>#REF!</f>
        <v>#REF!</v>
      </c>
      <c r="U43" s="271" t="e">
        <f>#REF!*'Акция психолога'!D43</f>
        <v>#REF!</v>
      </c>
      <c r="V43" s="271">
        <f t="shared" si="6"/>
        <v>130.19999999999999</v>
      </c>
      <c r="W43" s="242" t="e">
        <f t="shared" si="7"/>
        <v>#REF!</v>
      </c>
      <c r="X43" s="281" t="e">
        <f>#REF!</f>
        <v>#REF!</v>
      </c>
      <c r="Y43" s="287" t="e">
        <f t="shared" ref="Y43:Y45" si="24">25000/I43*D43*X43</f>
        <v>#REF!</v>
      </c>
      <c r="Z43" s="102" t="e">
        <f t="shared" si="9"/>
        <v>#REF!</v>
      </c>
      <c r="AA43" s="244" t="e">
        <f t="shared" si="10"/>
        <v>#REF!</v>
      </c>
      <c r="AC43" s="102" t="e">
        <f t="shared" si="11"/>
        <v>#REF!</v>
      </c>
      <c r="AD43" s="103" t="e">
        <f t="shared" si="12"/>
        <v>#REF!</v>
      </c>
      <c r="AE43" s="245" t="e">
        <f t="shared" si="12"/>
        <v>#REF!</v>
      </c>
      <c r="AF43" s="245" t="e">
        <f t="shared" si="13"/>
        <v>#REF!</v>
      </c>
      <c r="AG43" s="103" t="e">
        <f t="shared" si="20"/>
        <v>#REF!</v>
      </c>
      <c r="AH43" s="102" t="e">
        <f t="shared" si="15"/>
        <v>#REF!</v>
      </c>
      <c r="AI43" s="102">
        <f t="shared" si="16"/>
        <v>2170</v>
      </c>
      <c r="AK43" s="103">
        <f t="shared" si="17"/>
        <v>1520</v>
      </c>
      <c r="AL43" s="134">
        <f t="shared" si="18"/>
        <v>1519</v>
      </c>
    </row>
    <row r="44" spans="1:38" ht="25.5" outlineLevel="1" collapsed="1" x14ac:dyDescent="0.15">
      <c r="A44" s="26">
        <v>1093</v>
      </c>
      <c r="B44" s="20" t="s">
        <v>512</v>
      </c>
      <c r="C44" s="61">
        <v>1200</v>
      </c>
      <c r="D44" s="103">
        <v>20</v>
      </c>
      <c r="E44" s="103"/>
      <c r="F44" s="130"/>
      <c r="G44" s="104" t="s">
        <v>390</v>
      </c>
      <c r="H44" s="104" t="s">
        <v>287</v>
      </c>
      <c r="I44" s="239">
        <f t="shared" si="0"/>
        <v>17940</v>
      </c>
      <c r="J44" s="103">
        <v>0</v>
      </c>
      <c r="K44" s="129"/>
      <c r="L44" s="129">
        <v>0.4</v>
      </c>
      <c r="M44" s="240"/>
      <c r="N44" s="283">
        <v>0.03</v>
      </c>
      <c r="O44" s="241">
        <f t="shared" si="1"/>
        <v>0</v>
      </c>
      <c r="P44" s="241" t="e">
        <f t="shared" si="2"/>
        <v>#REF!</v>
      </c>
      <c r="Q44" s="241" t="e">
        <f t="shared" si="3"/>
        <v>#REF!</v>
      </c>
      <c r="R44" s="241">
        <f t="shared" si="4"/>
        <v>0</v>
      </c>
      <c r="S44" s="241" t="e">
        <f t="shared" si="5"/>
        <v>#REF!</v>
      </c>
      <c r="T44" s="103" t="e">
        <f>#REF!</f>
        <v>#REF!</v>
      </c>
      <c r="U44" s="271" t="e">
        <f>#REF!*'Акция психолога'!D44</f>
        <v>#REF!</v>
      </c>
      <c r="V44" s="271">
        <f t="shared" si="6"/>
        <v>72</v>
      </c>
      <c r="W44" s="242" t="e">
        <f t="shared" si="7"/>
        <v>#REF!</v>
      </c>
      <c r="X44" s="281" t="e">
        <f>#REF!</f>
        <v>#REF!</v>
      </c>
      <c r="Y44" s="287" t="e">
        <f t="shared" si="24"/>
        <v>#REF!</v>
      </c>
      <c r="Z44" s="102" t="e">
        <f t="shared" si="9"/>
        <v>#REF!</v>
      </c>
      <c r="AA44" s="244" t="e">
        <f t="shared" si="10"/>
        <v>#REF!</v>
      </c>
      <c r="AC44" s="102" t="e">
        <f t="shared" si="11"/>
        <v>#REF!</v>
      </c>
      <c r="AD44" s="103" t="e">
        <f t="shared" si="12"/>
        <v>#REF!</v>
      </c>
      <c r="AE44" s="245" t="e">
        <f t="shared" si="12"/>
        <v>#REF!</v>
      </c>
      <c r="AF44" s="245" t="e">
        <f t="shared" si="13"/>
        <v>#REF!</v>
      </c>
      <c r="AG44" s="103" t="e">
        <f t="shared" si="20"/>
        <v>#REF!</v>
      </c>
      <c r="AH44" s="102" t="e">
        <f t="shared" si="15"/>
        <v>#REF!</v>
      </c>
      <c r="AI44" s="102">
        <f t="shared" si="16"/>
        <v>1200</v>
      </c>
      <c r="AK44" s="103">
        <f t="shared" si="17"/>
        <v>840</v>
      </c>
      <c r="AL44" s="134">
        <f t="shared" si="18"/>
        <v>840</v>
      </c>
    </row>
    <row r="45" spans="1:38" ht="13.5" outlineLevel="1" x14ac:dyDescent="0.15">
      <c r="A45" s="26">
        <v>10074</v>
      </c>
      <c r="B45" s="32" t="s">
        <v>316</v>
      </c>
      <c r="C45" s="16">
        <v>1850</v>
      </c>
      <c r="D45" s="103">
        <v>45</v>
      </c>
      <c r="E45" s="103"/>
      <c r="F45" s="103"/>
      <c r="G45" s="104">
        <v>110</v>
      </c>
      <c r="H45" s="104" t="s">
        <v>919</v>
      </c>
      <c r="I45" s="239">
        <f t="shared" si="0"/>
        <v>17940</v>
      </c>
      <c r="J45" s="103"/>
      <c r="K45" s="129">
        <v>0.15</v>
      </c>
      <c r="L45" s="129">
        <v>0.4</v>
      </c>
      <c r="M45" s="240"/>
      <c r="N45" s="283">
        <v>0.03</v>
      </c>
      <c r="O45" s="241">
        <f t="shared" si="1"/>
        <v>0</v>
      </c>
      <c r="P45" s="241" t="e">
        <f t="shared" si="2"/>
        <v>#REF!</v>
      </c>
      <c r="Q45" s="241" t="e">
        <f t="shared" si="3"/>
        <v>#REF!</v>
      </c>
      <c r="R45" s="241">
        <f t="shared" si="4"/>
        <v>0</v>
      </c>
      <c r="S45" s="241" t="e">
        <f t="shared" si="5"/>
        <v>#REF!</v>
      </c>
      <c r="T45" s="103" t="e">
        <f>#REF!</f>
        <v>#REF!</v>
      </c>
      <c r="U45" s="271" t="e">
        <f>#REF!*'Акция психолога'!D45</f>
        <v>#REF!</v>
      </c>
      <c r="V45" s="271">
        <f t="shared" si="6"/>
        <v>111</v>
      </c>
      <c r="W45" s="242" t="e">
        <f t="shared" si="7"/>
        <v>#REF!</v>
      </c>
      <c r="X45" s="281" t="e">
        <f>#REF!</f>
        <v>#REF!</v>
      </c>
      <c r="Y45" s="287" t="e">
        <f t="shared" si="24"/>
        <v>#REF!</v>
      </c>
      <c r="Z45" s="102" t="e">
        <f t="shared" si="9"/>
        <v>#REF!</v>
      </c>
      <c r="AA45" s="244" t="e">
        <f t="shared" si="10"/>
        <v>#REF!</v>
      </c>
      <c r="AC45" s="102" t="e">
        <f t="shared" si="11"/>
        <v>#REF!</v>
      </c>
      <c r="AD45" s="103" t="e">
        <f t="shared" si="12"/>
        <v>#REF!</v>
      </c>
      <c r="AE45" s="245" t="e">
        <f t="shared" si="12"/>
        <v>#REF!</v>
      </c>
      <c r="AF45" s="245" t="e">
        <f t="shared" si="13"/>
        <v>#REF!</v>
      </c>
      <c r="AG45" s="103" t="e">
        <f t="shared" si="20"/>
        <v>#REF!</v>
      </c>
      <c r="AH45" s="102" t="e">
        <f t="shared" si="15"/>
        <v>#REF!</v>
      </c>
      <c r="AI45" s="102">
        <f t="shared" si="16"/>
        <v>1850</v>
      </c>
      <c r="AK45" s="103">
        <f t="shared" si="17"/>
        <v>1295</v>
      </c>
      <c r="AL45" s="134">
        <f t="shared" si="18"/>
        <v>1295</v>
      </c>
    </row>
    <row r="46" spans="1:38" ht="13.5" outlineLevel="1" x14ac:dyDescent="0.15">
      <c r="A46" s="26">
        <v>1099</v>
      </c>
      <c r="B46" s="20" t="s">
        <v>469</v>
      </c>
      <c r="C46" s="16">
        <v>420</v>
      </c>
      <c r="D46" s="103">
        <v>20</v>
      </c>
      <c r="E46" s="103"/>
      <c r="F46" s="102"/>
      <c r="G46" s="104" t="s">
        <v>753</v>
      </c>
      <c r="H46" s="104" t="s">
        <v>1168</v>
      </c>
      <c r="I46" s="239">
        <f t="shared" si="0"/>
        <v>17940</v>
      </c>
      <c r="J46" s="103">
        <v>18000</v>
      </c>
      <c r="K46" s="129">
        <v>0.15</v>
      </c>
      <c r="L46" s="129"/>
      <c r="M46" s="240"/>
      <c r="N46" s="283">
        <v>0.03</v>
      </c>
      <c r="O46" s="241">
        <f t="shared" si="1"/>
        <v>20.066889632107024</v>
      </c>
      <c r="P46" s="241" t="e">
        <f t="shared" si="2"/>
        <v>#REF!</v>
      </c>
      <c r="Q46" s="241" t="e">
        <f t="shared" si="3"/>
        <v>#REF!</v>
      </c>
      <c r="R46" s="241">
        <f t="shared" si="4"/>
        <v>0</v>
      </c>
      <c r="S46" s="241" t="e">
        <f t="shared" si="5"/>
        <v>#REF!</v>
      </c>
      <c r="T46" s="103" t="e">
        <f>#REF!</f>
        <v>#REF!</v>
      </c>
      <c r="U46" s="271" t="e">
        <f>#REF!*'Акция психолога'!D46</f>
        <v>#REF!</v>
      </c>
      <c r="V46" s="271">
        <f t="shared" si="6"/>
        <v>25.2</v>
      </c>
      <c r="W46" s="242" t="e">
        <f t="shared" si="7"/>
        <v>#REF!</v>
      </c>
      <c r="X46" s="281" t="e">
        <f>#REF!</f>
        <v>#REF!</v>
      </c>
      <c r="Y46" s="242" t="e">
        <f t="shared" si="8"/>
        <v>#REF!</v>
      </c>
      <c r="Z46" s="102" t="e">
        <f t="shared" si="9"/>
        <v>#REF!</v>
      </c>
      <c r="AA46" s="244" t="e">
        <f t="shared" si="10"/>
        <v>#REF!</v>
      </c>
      <c r="AC46" s="102" t="e">
        <f t="shared" si="11"/>
        <v>#REF!</v>
      </c>
      <c r="AD46" s="103" t="e">
        <f t="shared" ref="AD46:AE59" si="25">T46</f>
        <v>#REF!</v>
      </c>
      <c r="AE46" s="245" t="e">
        <f t="shared" si="25"/>
        <v>#REF!</v>
      </c>
      <c r="AF46" s="245" t="e">
        <f t="shared" si="13"/>
        <v>#REF!</v>
      </c>
      <c r="AG46" s="103" t="e">
        <f t="shared" si="20"/>
        <v>#REF!</v>
      </c>
      <c r="AH46" s="102" t="e">
        <f t="shared" si="15"/>
        <v>#REF!</v>
      </c>
      <c r="AI46" s="102">
        <f t="shared" si="16"/>
        <v>420</v>
      </c>
      <c r="AK46" s="103">
        <f t="shared" si="17"/>
        <v>295</v>
      </c>
      <c r="AL46" s="134">
        <f t="shared" si="18"/>
        <v>294</v>
      </c>
    </row>
    <row r="47" spans="1:38" ht="13.5" outlineLevel="1" x14ac:dyDescent="0.15">
      <c r="A47" s="26">
        <v>1100</v>
      </c>
      <c r="B47" s="20" t="s">
        <v>655</v>
      </c>
      <c r="C47" s="16">
        <v>1100</v>
      </c>
      <c r="D47" s="103">
        <v>40</v>
      </c>
      <c r="E47" s="103"/>
      <c r="F47" s="129"/>
      <c r="G47" s="104">
        <v>102</v>
      </c>
      <c r="H47" s="104" t="s">
        <v>656</v>
      </c>
      <c r="I47" s="239">
        <f>((247+52)*12*60)/12</f>
        <v>17940</v>
      </c>
      <c r="J47" s="103"/>
      <c r="K47" s="129">
        <v>0.15</v>
      </c>
      <c r="L47" s="129">
        <v>0.3</v>
      </c>
      <c r="M47" s="240"/>
      <c r="N47" s="283">
        <v>0.03</v>
      </c>
      <c r="O47" s="241">
        <f t="shared" si="1"/>
        <v>0</v>
      </c>
      <c r="P47" s="241" t="e">
        <f t="shared" si="2"/>
        <v>#REF!</v>
      </c>
      <c r="Q47" s="241" t="e">
        <f t="shared" si="3"/>
        <v>#REF!</v>
      </c>
      <c r="R47" s="241">
        <f t="shared" si="4"/>
        <v>0</v>
      </c>
      <c r="S47" s="241" t="e">
        <f t="shared" si="5"/>
        <v>#REF!</v>
      </c>
      <c r="T47" s="103" t="e">
        <f>#REF!</f>
        <v>#REF!</v>
      </c>
      <c r="U47" s="271" t="e">
        <f>#REF!*'Акция психолога'!D47</f>
        <v>#REF!</v>
      </c>
      <c r="V47" s="271">
        <f t="shared" si="6"/>
        <v>66</v>
      </c>
      <c r="W47" s="242" t="e">
        <f t="shared" si="7"/>
        <v>#REF!</v>
      </c>
      <c r="X47" s="281" t="e">
        <f>#REF!</f>
        <v>#REF!</v>
      </c>
      <c r="Y47" s="287" t="e">
        <f t="shared" ref="Y47:Y58" si="26">25000/I47*D47*X47</f>
        <v>#REF!</v>
      </c>
      <c r="Z47" s="102" t="e">
        <f t="shared" si="9"/>
        <v>#REF!</v>
      </c>
      <c r="AA47" s="244" t="e">
        <f t="shared" si="10"/>
        <v>#REF!</v>
      </c>
      <c r="AC47" s="102" t="e">
        <f t="shared" si="11"/>
        <v>#REF!</v>
      </c>
      <c r="AD47" s="103" t="e">
        <f t="shared" si="25"/>
        <v>#REF!</v>
      </c>
      <c r="AE47" s="245" t="e">
        <f t="shared" si="25"/>
        <v>#REF!</v>
      </c>
      <c r="AF47" s="245" t="e">
        <f t="shared" si="13"/>
        <v>#REF!</v>
      </c>
      <c r="AG47" s="103" t="e">
        <f t="shared" si="20"/>
        <v>#REF!</v>
      </c>
      <c r="AH47" s="102" t="e">
        <f t="shared" si="15"/>
        <v>#REF!</v>
      </c>
      <c r="AI47" s="102">
        <f t="shared" si="16"/>
        <v>1100</v>
      </c>
      <c r="AK47" s="103">
        <f t="shared" si="17"/>
        <v>770</v>
      </c>
      <c r="AL47" s="134">
        <f t="shared" si="18"/>
        <v>770</v>
      </c>
    </row>
    <row r="48" spans="1:38" ht="25.5" outlineLevel="1" x14ac:dyDescent="0.15">
      <c r="A48" s="26">
        <v>1101</v>
      </c>
      <c r="B48" s="20" t="s">
        <v>513</v>
      </c>
      <c r="C48" s="16">
        <v>1080</v>
      </c>
      <c r="D48" s="103">
        <v>20</v>
      </c>
      <c r="E48" s="103"/>
      <c r="F48" s="129"/>
      <c r="G48" s="104">
        <v>110</v>
      </c>
      <c r="H48" s="104" t="s">
        <v>919</v>
      </c>
      <c r="I48" s="239">
        <f t="shared" si="0"/>
        <v>17940</v>
      </c>
      <c r="J48" s="103"/>
      <c r="K48" s="129"/>
      <c r="L48" s="129">
        <v>0.4</v>
      </c>
      <c r="M48" s="240"/>
      <c r="N48" s="283">
        <v>0.03</v>
      </c>
      <c r="O48" s="241">
        <f t="shared" si="1"/>
        <v>0</v>
      </c>
      <c r="P48" s="241" t="e">
        <f t="shared" si="2"/>
        <v>#REF!</v>
      </c>
      <c r="Q48" s="241" t="e">
        <f t="shared" si="3"/>
        <v>#REF!</v>
      </c>
      <c r="R48" s="241">
        <f t="shared" si="4"/>
        <v>0</v>
      </c>
      <c r="S48" s="241" t="e">
        <f t="shared" si="5"/>
        <v>#REF!</v>
      </c>
      <c r="T48" s="103" t="e">
        <f>#REF!</f>
        <v>#REF!</v>
      </c>
      <c r="U48" s="271" t="e">
        <f>#REF!*'Акция психолога'!D48</f>
        <v>#REF!</v>
      </c>
      <c r="V48" s="271">
        <f t="shared" si="6"/>
        <v>64.8</v>
      </c>
      <c r="W48" s="242" t="e">
        <f t="shared" si="7"/>
        <v>#REF!</v>
      </c>
      <c r="X48" s="281" t="e">
        <f>#REF!</f>
        <v>#REF!</v>
      </c>
      <c r="Y48" s="287" t="e">
        <f t="shared" si="26"/>
        <v>#REF!</v>
      </c>
      <c r="Z48" s="102" t="e">
        <f t="shared" si="9"/>
        <v>#REF!</v>
      </c>
      <c r="AA48" s="244" t="e">
        <f t="shared" si="10"/>
        <v>#REF!</v>
      </c>
      <c r="AC48" s="102" t="e">
        <f t="shared" si="11"/>
        <v>#REF!</v>
      </c>
      <c r="AD48" s="103" t="e">
        <f t="shared" si="25"/>
        <v>#REF!</v>
      </c>
      <c r="AE48" s="245" t="e">
        <f t="shared" si="25"/>
        <v>#REF!</v>
      </c>
      <c r="AF48" s="245" t="e">
        <f t="shared" si="13"/>
        <v>#REF!</v>
      </c>
      <c r="AG48" s="103" t="e">
        <f t="shared" si="20"/>
        <v>#REF!</v>
      </c>
      <c r="AH48" s="102" t="e">
        <f t="shared" si="15"/>
        <v>#REF!</v>
      </c>
      <c r="AI48" s="102">
        <f t="shared" si="16"/>
        <v>1080</v>
      </c>
      <c r="AK48" s="103">
        <f t="shared" si="17"/>
        <v>760</v>
      </c>
      <c r="AL48" s="134">
        <f t="shared" si="18"/>
        <v>756</v>
      </c>
    </row>
    <row r="49" spans="1:60" ht="13.5" outlineLevel="1" x14ac:dyDescent="0.15">
      <c r="A49" s="26">
        <v>1104</v>
      </c>
      <c r="B49" s="20" t="s">
        <v>496</v>
      </c>
      <c r="C49" s="16">
        <v>700</v>
      </c>
      <c r="D49" s="103">
        <v>40</v>
      </c>
      <c r="E49" s="103"/>
      <c r="F49" s="102"/>
      <c r="G49" s="104" t="s">
        <v>390</v>
      </c>
      <c r="H49" s="104" t="s">
        <v>287</v>
      </c>
      <c r="I49" s="239">
        <f t="shared" si="0"/>
        <v>17940</v>
      </c>
      <c r="J49" s="103">
        <v>0</v>
      </c>
      <c r="K49" s="129">
        <v>0.15</v>
      </c>
      <c r="L49" s="129">
        <v>0.4</v>
      </c>
      <c r="M49" s="240"/>
      <c r="N49" s="283">
        <v>0.03</v>
      </c>
      <c r="O49" s="241">
        <f t="shared" si="1"/>
        <v>0</v>
      </c>
      <c r="P49" s="241" t="e">
        <f t="shared" si="2"/>
        <v>#REF!</v>
      </c>
      <c r="Q49" s="241" t="e">
        <f t="shared" si="3"/>
        <v>#REF!</v>
      </c>
      <c r="R49" s="241">
        <f t="shared" si="4"/>
        <v>0</v>
      </c>
      <c r="S49" s="241" t="e">
        <f t="shared" si="5"/>
        <v>#REF!</v>
      </c>
      <c r="T49" s="103" t="e">
        <f>#REF!</f>
        <v>#REF!</v>
      </c>
      <c r="U49" s="271" t="e">
        <f>#REF!*'Акция психолога'!D49</f>
        <v>#REF!</v>
      </c>
      <c r="V49" s="271">
        <f t="shared" si="6"/>
        <v>42</v>
      </c>
      <c r="W49" s="242" t="e">
        <f t="shared" si="7"/>
        <v>#REF!</v>
      </c>
      <c r="X49" s="281" t="e">
        <f>#REF!</f>
        <v>#REF!</v>
      </c>
      <c r="Y49" s="287" t="e">
        <f t="shared" si="26"/>
        <v>#REF!</v>
      </c>
      <c r="Z49" s="102" t="e">
        <f t="shared" si="9"/>
        <v>#REF!</v>
      </c>
      <c r="AA49" s="244" t="e">
        <f t="shared" si="10"/>
        <v>#REF!</v>
      </c>
      <c r="AC49" s="102" t="e">
        <f t="shared" si="11"/>
        <v>#REF!</v>
      </c>
      <c r="AD49" s="103" t="e">
        <f t="shared" si="25"/>
        <v>#REF!</v>
      </c>
      <c r="AE49" s="245" t="e">
        <f t="shared" si="25"/>
        <v>#REF!</v>
      </c>
      <c r="AF49" s="245" t="e">
        <f t="shared" si="13"/>
        <v>#REF!</v>
      </c>
      <c r="AG49" s="103" t="e">
        <f t="shared" si="20"/>
        <v>#REF!</v>
      </c>
      <c r="AH49" s="102" t="e">
        <f t="shared" si="15"/>
        <v>#REF!</v>
      </c>
      <c r="AI49" s="102">
        <f t="shared" si="16"/>
        <v>700</v>
      </c>
      <c r="AK49" s="103">
        <f t="shared" si="17"/>
        <v>490</v>
      </c>
      <c r="AL49" s="134">
        <f t="shared" si="18"/>
        <v>489.99999999999994</v>
      </c>
    </row>
    <row r="50" spans="1:60" ht="13.5" outlineLevel="1" x14ac:dyDescent="0.15">
      <c r="A50" s="26">
        <v>1107</v>
      </c>
      <c r="B50" s="20" t="s">
        <v>862</v>
      </c>
      <c r="C50" s="16">
        <v>2000</v>
      </c>
      <c r="D50" s="103">
        <v>90</v>
      </c>
      <c r="E50" s="103"/>
      <c r="F50" s="129"/>
      <c r="G50" s="104" t="s">
        <v>391</v>
      </c>
      <c r="H50" s="104" t="s">
        <v>775</v>
      </c>
      <c r="I50" s="239">
        <f t="shared" si="0"/>
        <v>17940</v>
      </c>
      <c r="J50" s="103">
        <v>0</v>
      </c>
      <c r="K50" s="129">
        <v>0.15</v>
      </c>
      <c r="L50" s="129">
        <v>0.4</v>
      </c>
      <c r="M50" s="240"/>
      <c r="N50" s="283">
        <v>0.03</v>
      </c>
      <c r="O50" s="241">
        <f t="shared" si="1"/>
        <v>0</v>
      </c>
      <c r="P50" s="241" t="e">
        <f t="shared" si="2"/>
        <v>#REF!</v>
      </c>
      <c r="Q50" s="241" t="e">
        <f t="shared" si="3"/>
        <v>#REF!</v>
      </c>
      <c r="R50" s="241">
        <f t="shared" si="4"/>
        <v>0</v>
      </c>
      <c r="S50" s="241" t="e">
        <f t="shared" si="5"/>
        <v>#REF!</v>
      </c>
      <c r="T50" s="103" t="e">
        <f>#REF!</f>
        <v>#REF!</v>
      </c>
      <c r="U50" s="271" t="e">
        <f>#REF!*'Акция психолога'!D50</f>
        <v>#REF!</v>
      </c>
      <c r="V50" s="271">
        <f t="shared" si="6"/>
        <v>120</v>
      </c>
      <c r="W50" s="242" t="e">
        <f t="shared" si="7"/>
        <v>#REF!</v>
      </c>
      <c r="X50" s="281" t="e">
        <f>#REF!</f>
        <v>#REF!</v>
      </c>
      <c r="Y50" s="287" t="e">
        <f t="shared" si="26"/>
        <v>#REF!</v>
      </c>
      <c r="Z50" s="102" t="e">
        <f t="shared" si="9"/>
        <v>#REF!</v>
      </c>
      <c r="AA50" s="244" t="e">
        <f t="shared" si="10"/>
        <v>#REF!</v>
      </c>
      <c r="AC50" s="102" t="e">
        <f t="shared" si="11"/>
        <v>#REF!</v>
      </c>
      <c r="AD50" s="103" t="e">
        <f t="shared" si="25"/>
        <v>#REF!</v>
      </c>
      <c r="AE50" s="245" t="e">
        <f t="shared" si="25"/>
        <v>#REF!</v>
      </c>
      <c r="AF50" s="245" t="e">
        <f t="shared" si="13"/>
        <v>#REF!</v>
      </c>
      <c r="AG50" s="103" t="e">
        <f t="shared" si="20"/>
        <v>#REF!</v>
      </c>
      <c r="AH50" s="102" t="e">
        <f t="shared" si="15"/>
        <v>#REF!</v>
      </c>
      <c r="AI50" s="102">
        <f t="shared" si="16"/>
        <v>2000</v>
      </c>
      <c r="AK50" s="103">
        <f t="shared" si="17"/>
        <v>1400</v>
      </c>
      <c r="AL50" s="134">
        <f t="shared" si="18"/>
        <v>1400</v>
      </c>
    </row>
    <row r="51" spans="1:60" ht="13.5" outlineLevel="1" x14ac:dyDescent="0.15">
      <c r="A51" s="26">
        <v>1109</v>
      </c>
      <c r="B51" s="20" t="s">
        <v>646</v>
      </c>
      <c r="C51" s="16">
        <f>980+980</f>
        <v>1960</v>
      </c>
      <c r="D51" s="103">
        <v>40</v>
      </c>
      <c r="E51" s="103"/>
      <c r="F51" s="102"/>
      <c r="G51" s="104">
        <v>106</v>
      </c>
      <c r="H51" s="104" t="s">
        <v>914</v>
      </c>
      <c r="I51" s="239">
        <f t="shared" si="0"/>
        <v>17940</v>
      </c>
      <c r="J51" s="103">
        <v>0</v>
      </c>
      <c r="K51" s="129">
        <v>0.15</v>
      </c>
      <c r="L51" s="129">
        <v>0.4</v>
      </c>
      <c r="M51" s="240"/>
      <c r="N51" s="283">
        <v>0.03</v>
      </c>
      <c r="O51" s="241">
        <f t="shared" si="1"/>
        <v>0</v>
      </c>
      <c r="P51" s="241" t="e">
        <f t="shared" si="2"/>
        <v>#REF!</v>
      </c>
      <c r="Q51" s="241" t="e">
        <f t="shared" si="3"/>
        <v>#REF!</v>
      </c>
      <c r="R51" s="241">
        <f t="shared" si="4"/>
        <v>0</v>
      </c>
      <c r="S51" s="241" t="e">
        <f t="shared" si="5"/>
        <v>#REF!</v>
      </c>
      <c r="T51" s="103" t="e">
        <f>#REF!</f>
        <v>#REF!</v>
      </c>
      <c r="U51" s="271" t="e">
        <f>#REF!*'Акция психолога'!D51</f>
        <v>#REF!</v>
      </c>
      <c r="V51" s="271">
        <f t="shared" si="6"/>
        <v>117.6</v>
      </c>
      <c r="W51" s="242" t="e">
        <f t="shared" si="7"/>
        <v>#REF!</v>
      </c>
      <c r="X51" s="281" t="e">
        <f>#REF!</f>
        <v>#REF!</v>
      </c>
      <c r="Y51" s="287" t="e">
        <f t="shared" si="26"/>
        <v>#REF!</v>
      </c>
      <c r="Z51" s="102" t="e">
        <f t="shared" si="9"/>
        <v>#REF!</v>
      </c>
      <c r="AA51" s="244" t="e">
        <f t="shared" si="10"/>
        <v>#REF!</v>
      </c>
      <c r="AC51" s="102" t="e">
        <f t="shared" si="11"/>
        <v>#REF!</v>
      </c>
      <c r="AD51" s="103" t="e">
        <f t="shared" si="25"/>
        <v>#REF!</v>
      </c>
      <c r="AE51" s="245" t="e">
        <f t="shared" si="25"/>
        <v>#REF!</v>
      </c>
      <c r="AF51" s="245" t="e">
        <f t="shared" si="13"/>
        <v>#REF!</v>
      </c>
      <c r="AG51" s="103" t="e">
        <f t="shared" si="20"/>
        <v>#REF!</v>
      </c>
      <c r="AH51" s="102" t="e">
        <f t="shared" si="15"/>
        <v>#REF!</v>
      </c>
      <c r="AI51" s="102">
        <f t="shared" si="16"/>
        <v>1960</v>
      </c>
      <c r="AK51" s="103">
        <f t="shared" si="17"/>
        <v>1375</v>
      </c>
      <c r="AL51" s="134">
        <f t="shared" si="18"/>
        <v>1372</v>
      </c>
    </row>
    <row r="52" spans="1:60" ht="25.5" outlineLevel="1" x14ac:dyDescent="0.15">
      <c r="A52" s="26">
        <v>1110</v>
      </c>
      <c r="B52" s="20" t="s">
        <v>647</v>
      </c>
      <c r="C52" s="16">
        <f>980+1130</f>
        <v>2110</v>
      </c>
      <c r="D52" s="103">
        <v>40</v>
      </c>
      <c r="E52" s="103"/>
      <c r="F52" s="102"/>
      <c r="G52" s="104">
        <v>106</v>
      </c>
      <c r="H52" s="104" t="s">
        <v>914</v>
      </c>
      <c r="I52" s="239">
        <f t="shared" si="0"/>
        <v>17940</v>
      </c>
      <c r="J52" s="103">
        <v>0</v>
      </c>
      <c r="K52" s="129">
        <v>0.15</v>
      </c>
      <c r="L52" s="129">
        <v>0.4</v>
      </c>
      <c r="M52" s="240"/>
      <c r="N52" s="283">
        <v>0.03</v>
      </c>
      <c r="O52" s="241">
        <f t="shared" si="1"/>
        <v>0</v>
      </c>
      <c r="P52" s="241" t="e">
        <f t="shared" si="2"/>
        <v>#REF!</v>
      </c>
      <c r="Q52" s="241" t="e">
        <f t="shared" si="3"/>
        <v>#REF!</v>
      </c>
      <c r="R52" s="241">
        <f t="shared" si="4"/>
        <v>0</v>
      </c>
      <c r="S52" s="241" t="e">
        <f t="shared" si="5"/>
        <v>#REF!</v>
      </c>
      <c r="T52" s="103" t="e">
        <f>#REF!</f>
        <v>#REF!</v>
      </c>
      <c r="U52" s="271" t="e">
        <f>#REF!*'Акция психолога'!D52</f>
        <v>#REF!</v>
      </c>
      <c r="V52" s="271">
        <f t="shared" si="6"/>
        <v>126.6</v>
      </c>
      <c r="W52" s="242" t="e">
        <f t="shared" si="7"/>
        <v>#REF!</v>
      </c>
      <c r="X52" s="281" t="e">
        <f>#REF!</f>
        <v>#REF!</v>
      </c>
      <c r="Y52" s="287" t="e">
        <f t="shared" si="26"/>
        <v>#REF!</v>
      </c>
      <c r="Z52" s="102" t="e">
        <f t="shared" si="9"/>
        <v>#REF!</v>
      </c>
      <c r="AA52" s="244" t="e">
        <f t="shared" si="10"/>
        <v>#REF!</v>
      </c>
      <c r="AC52" s="102" t="e">
        <f t="shared" si="11"/>
        <v>#REF!</v>
      </c>
      <c r="AD52" s="103" t="e">
        <f t="shared" si="25"/>
        <v>#REF!</v>
      </c>
      <c r="AE52" s="245" t="e">
        <f t="shared" si="25"/>
        <v>#REF!</v>
      </c>
      <c r="AF52" s="245" t="e">
        <f t="shared" si="13"/>
        <v>#REF!</v>
      </c>
      <c r="AG52" s="103" t="e">
        <f t="shared" si="20"/>
        <v>#REF!</v>
      </c>
      <c r="AH52" s="102" t="e">
        <f t="shared" si="15"/>
        <v>#REF!</v>
      </c>
      <c r="AI52" s="102">
        <f t="shared" si="16"/>
        <v>2110</v>
      </c>
      <c r="AK52" s="103">
        <f t="shared" si="17"/>
        <v>1480</v>
      </c>
      <c r="AL52" s="134">
        <f t="shared" si="18"/>
        <v>1477</v>
      </c>
    </row>
    <row r="53" spans="1:60" ht="25.5" outlineLevel="1" x14ac:dyDescent="0.15">
      <c r="A53" s="26">
        <v>1111</v>
      </c>
      <c r="B53" s="20" t="s">
        <v>648</v>
      </c>
      <c r="C53" s="16">
        <f>980+460</f>
        <v>1440</v>
      </c>
      <c r="D53" s="103">
        <v>40</v>
      </c>
      <c r="E53" s="103"/>
      <c r="F53" s="102"/>
      <c r="G53" s="104">
        <v>106</v>
      </c>
      <c r="H53" s="104" t="s">
        <v>914</v>
      </c>
      <c r="I53" s="239">
        <f t="shared" si="0"/>
        <v>17940</v>
      </c>
      <c r="J53" s="103">
        <v>0</v>
      </c>
      <c r="K53" s="129">
        <v>0.15</v>
      </c>
      <c r="L53" s="129">
        <v>0.4</v>
      </c>
      <c r="M53" s="240"/>
      <c r="N53" s="283">
        <v>0.03</v>
      </c>
      <c r="O53" s="241">
        <f t="shared" si="1"/>
        <v>0</v>
      </c>
      <c r="P53" s="241" t="e">
        <f t="shared" si="2"/>
        <v>#REF!</v>
      </c>
      <c r="Q53" s="241" t="e">
        <f t="shared" si="3"/>
        <v>#REF!</v>
      </c>
      <c r="R53" s="241">
        <f t="shared" si="4"/>
        <v>0</v>
      </c>
      <c r="S53" s="241" t="e">
        <f t="shared" si="5"/>
        <v>#REF!</v>
      </c>
      <c r="T53" s="103" t="e">
        <f>#REF!</f>
        <v>#REF!</v>
      </c>
      <c r="U53" s="271" t="e">
        <f>#REF!*'Акция психолога'!D53</f>
        <v>#REF!</v>
      </c>
      <c r="V53" s="271">
        <f t="shared" si="6"/>
        <v>86.399999999999991</v>
      </c>
      <c r="W53" s="242" t="e">
        <f t="shared" si="7"/>
        <v>#REF!</v>
      </c>
      <c r="X53" s="281" t="e">
        <f>#REF!</f>
        <v>#REF!</v>
      </c>
      <c r="Y53" s="287" t="e">
        <f t="shared" si="26"/>
        <v>#REF!</v>
      </c>
      <c r="Z53" s="102" t="e">
        <f t="shared" si="9"/>
        <v>#REF!</v>
      </c>
      <c r="AA53" s="244" t="e">
        <f t="shared" si="10"/>
        <v>#REF!</v>
      </c>
      <c r="AC53" s="102" t="e">
        <f>AD53+AE53+AF53</f>
        <v>#REF!</v>
      </c>
      <c r="AD53" s="103" t="e">
        <f t="shared" si="25"/>
        <v>#REF!</v>
      </c>
      <c r="AE53" s="245" t="e">
        <f t="shared" si="25"/>
        <v>#REF!</v>
      </c>
      <c r="AF53" s="245" t="e">
        <f t="shared" si="13"/>
        <v>#REF!</v>
      </c>
      <c r="AG53" s="103" t="e">
        <f t="shared" si="20"/>
        <v>#REF!</v>
      </c>
      <c r="AH53" s="102" t="e">
        <f t="shared" si="15"/>
        <v>#REF!</v>
      </c>
      <c r="AI53" s="102">
        <f t="shared" si="16"/>
        <v>1440</v>
      </c>
      <c r="AK53" s="103">
        <f t="shared" si="17"/>
        <v>1010</v>
      </c>
      <c r="AL53" s="134">
        <f t="shared" si="18"/>
        <v>1007.9999999999999</v>
      </c>
    </row>
    <row r="54" spans="1:60" ht="13.5" outlineLevel="1" x14ac:dyDescent="0.15">
      <c r="A54" s="26">
        <v>1112</v>
      </c>
      <c r="B54" s="20" t="s">
        <v>649</v>
      </c>
      <c r="C54" s="16">
        <f>980+2080</f>
        <v>3060</v>
      </c>
      <c r="D54" s="103">
        <v>40</v>
      </c>
      <c r="E54" s="103"/>
      <c r="F54" s="102"/>
      <c r="G54" s="104">
        <v>106</v>
      </c>
      <c r="H54" s="104" t="s">
        <v>914</v>
      </c>
      <c r="I54" s="239">
        <f t="shared" si="0"/>
        <v>17940</v>
      </c>
      <c r="J54" s="103">
        <v>0</v>
      </c>
      <c r="K54" s="129">
        <v>0.15</v>
      </c>
      <c r="L54" s="129">
        <v>0.4</v>
      </c>
      <c r="M54" s="240"/>
      <c r="N54" s="283">
        <v>0.03</v>
      </c>
      <c r="O54" s="241">
        <f t="shared" si="1"/>
        <v>0</v>
      </c>
      <c r="P54" s="241" t="e">
        <f t="shared" si="2"/>
        <v>#REF!</v>
      </c>
      <c r="Q54" s="241" t="e">
        <f t="shared" si="3"/>
        <v>#REF!</v>
      </c>
      <c r="R54" s="241">
        <f t="shared" si="4"/>
        <v>0</v>
      </c>
      <c r="S54" s="241" t="e">
        <f t="shared" si="5"/>
        <v>#REF!</v>
      </c>
      <c r="T54" s="103" t="e">
        <f>#REF!</f>
        <v>#REF!</v>
      </c>
      <c r="U54" s="271" t="e">
        <f>#REF!*'Акция психолога'!D54</f>
        <v>#REF!</v>
      </c>
      <c r="V54" s="271">
        <f t="shared" si="6"/>
        <v>183.6</v>
      </c>
      <c r="W54" s="242" t="e">
        <f t="shared" si="7"/>
        <v>#REF!</v>
      </c>
      <c r="X54" s="281" t="e">
        <f>#REF!</f>
        <v>#REF!</v>
      </c>
      <c r="Y54" s="287" t="e">
        <f t="shared" si="26"/>
        <v>#REF!</v>
      </c>
      <c r="Z54" s="102" t="e">
        <f t="shared" si="9"/>
        <v>#REF!</v>
      </c>
      <c r="AA54" s="244" t="e">
        <f t="shared" si="10"/>
        <v>#REF!</v>
      </c>
      <c r="AC54" s="102" t="e">
        <f t="shared" si="11"/>
        <v>#REF!</v>
      </c>
      <c r="AD54" s="103" t="e">
        <f t="shared" si="25"/>
        <v>#REF!</v>
      </c>
      <c r="AE54" s="245" t="e">
        <f t="shared" si="25"/>
        <v>#REF!</v>
      </c>
      <c r="AF54" s="245" t="e">
        <f t="shared" si="13"/>
        <v>#REF!</v>
      </c>
      <c r="AG54" s="103" t="e">
        <f t="shared" si="20"/>
        <v>#REF!</v>
      </c>
      <c r="AH54" s="102" t="e">
        <f t="shared" si="15"/>
        <v>#REF!</v>
      </c>
      <c r="AI54" s="102">
        <f t="shared" si="16"/>
        <v>3060</v>
      </c>
      <c r="AK54" s="103">
        <f t="shared" si="17"/>
        <v>2145</v>
      </c>
      <c r="AL54" s="134">
        <f t="shared" si="18"/>
        <v>2142</v>
      </c>
    </row>
    <row r="55" spans="1:60" ht="25.5" outlineLevel="1" x14ac:dyDescent="0.15">
      <c r="A55" s="26">
        <v>1113</v>
      </c>
      <c r="B55" s="20" t="s">
        <v>650</v>
      </c>
      <c r="C55" s="16">
        <f>980+1280</f>
        <v>2260</v>
      </c>
      <c r="D55" s="103">
        <v>40</v>
      </c>
      <c r="E55" s="103"/>
      <c r="F55" s="102"/>
      <c r="G55" s="104">
        <v>106</v>
      </c>
      <c r="H55" s="104" t="s">
        <v>914</v>
      </c>
      <c r="I55" s="239">
        <f t="shared" si="0"/>
        <v>17940</v>
      </c>
      <c r="J55" s="103">
        <v>0</v>
      </c>
      <c r="K55" s="129">
        <v>0.15</v>
      </c>
      <c r="L55" s="129">
        <v>0.4</v>
      </c>
      <c r="M55" s="240"/>
      <c r="N55" s="283">
        <v>0.03</v>
      </c>
      <c r="O55" s="241">
        <f t="shared" si="1"/>
        <v>0</v>
      </c>
      <c r="P55" s="241" t="e">
        <f t="shared" si="2"/>
        <v>#REF!</v>
      </c>
      <c r="Q55" s="241" t="e">
        <f t="shared" si="3"/>
        <v>#REF!</v>
      </c>
      <c r="R55" s="241">
        <f t="shared" si="4"/>
        <v>0</v>
      </c>
      <c r="S55" s="241" t="e">
        <f t="shared" si="5"/>
        <v>#REF!</v>
      </c>
      <c r="T55" s="103" t="e">
        <f>#REF!</f>
        <v>#REF!</v>
      </c>
      <c r="U55" s="271" t="e">
        <f>#REF!*'Акция психолога'!D55</f>
        <v>#REF!</v>
      </c>
      <c r="V55" s="271">
        <f t="shared" si="6"/>
        <v>135.6</v>
      </c>
      <c r="W55" s="242" t="e">
        <f t="shared" si="7"/>
        <v>#REF!</v>
      </c>
      <c r="X55" s="281" t="e">
        <f>#REF!</f>
        <v>#REF!</v>
      </c>
      <c r="Y55" s="287" t="e">
        <f t="shared" si="26"/>
        <v>#REF!</v>
      </c>
      <c r="Z55" s="102" t="e">
        <f t="shared" si="9"/>
        <v>#REF!</v>
      </c>
      <c r="AA55" s="244" t="e">
        <f t="shared" si="10"/>
        <v>#REF!</v>
      </c>
      <c r="AC55" s="102" t="e">
        <f t="shared" si="11"/>
        <v>#REF!</v>
      </c>
      <c r="AD55" s="103" t="e">
        <f t="shared" si="25"/>
        <v>#REF!</v>
      </c>
      <c r="AE55" s="245" t="e">
        <f t="shared" si="25"/>
        <v>#REF!</v>
      </c>
      <c r="AF55" s="245" t="e">
        <f t="shared" si="13"/>
        <v>#REF!</v>
      </c>
      <c r="AG55" s="103" t="e">
        <f t="shared" si="20"/>
        <v>#REF!</v>
      </c>
      <c r="AH55" s="102" t="e">
        <f t="shared" si="15"/>
        <v>#REF!</v>
      </c>
      <c r="AI55" s="102">
        <f t="shared" si="16"/>
        <v>2260</v>
      </c>
      <c r="AK55" s="103">
        <f t="shared" si="17"/>
        <v>1585</v>
      </c>
      <c r="AL55" s="134">
        <f t="shared" si="18"/>
        <v>1582</v>
      </c>
    </row>
    <row r="56" spans="1:60" ht="25.5" outlineLevel="1" x14ac:dyDescent="0.15">
      <c r="A56" s="26">
        <v>1114</v>
      </c>
      <c r="B56" s="20" t="s">
        <v>651</v>
      </c>
      <c r="C56" s="16">
        <f>980+560</f>
        <v>1540</v>
      </c>
      <c r="D56" s="103">
        <v>40</v>
      </c>
      <c r="E56" s="103"/>
      <c r="F56" s="102"/>
      <c r="G56" s="104">
        <v>106</v>
      </c>
      <c r="H56" s="104" t="s">
        <v>914</v>
      </c>
      <c r="I56" s="239">
        <f t="shared" si="0"/>
        <v>17940</v>
      </c>
      <c r="J56" s="103">
        <v>0</v>
      </c>
      <c r="K56" s="129">
        <v>0.15</v>
      </c>
      <c r="L56" s="129">
        <v>0.4</v>
      </c>
      <c r="M56" s="240"/>
      <c r="N56" s="283">
        <v>0.03</v>
      </c>
      <c r="O56" s="241">
        <f t="shared" si="1"/>
        <v>0</v>
      </c>
      <c r="P56" s="241" t="e">
        <f t="shared" si="2"/>
        <v>#REF!</v>
      </c>
      <c r="Q56" s="241" t="e">
        <f t="shared" si="3"/>
        <v>#REF!</v>
      </c>
      <c r="R56" s="241">
        <f t="shared" si="4"/>
        <v>0</v>
      </c>
      <c r="S56" s="241" t="e">
        <f t="shared" si="5"/>
        <v>#REF!</v>
      </c>
      <c r="T56" s="103" t="e">
        <f>#REF!</f>
        <v>#REF!</v>
      </c>
      <c r="U56" s="271" t="e">
        <f>#REF!*'Акция психолога'!D56</f>
        <v>#REF!</v>
      </c>
      <c r="V56" s="271">
        <f t="shared" si="6"/>
        <v>92.399999999999991</v>
      </c>
      <c r="W56" s="242" t="e">
        <f t="shared" si="7"/>
        <v>#REF!</v>
      </c>
      <c r="X56" s="281" t="e">
        <f>#REF!</f>
        <v>#REF!</v>
      </c>
      <c r="Y56" s="287" t="e">
        <f t="shared" si="26"/>
        <v>#REF!</v>
      </c>
      <c r="Z56" s="102" t="e">
        <f t="shared" si="9"/>
        <v>#REF!</v>
      </c>
      <c r="AA56" s="244" t="e">
        <f t="shared" si="10"/>
        <v>#REF!</v>
      </c>
      <c r="AC56" s="102" t="e">
        <f t="shared" si="11"/>
        <v>#REF!</v>
      </c>
      <c r="AD56" s="103" t="e">
        <f t="shared" si="25"/>
        <v>#REF!</v>
      </c>
      <c r="AE56" s="245" t="e">
        <f t="shared" si="25"/>
        <v>#REF!</v>
      </c>
      <c r="AF56" s="245" t="e">
        <f t="shared" si="13"/>
        <v>#REF!</v>
      </c>
      <c r="AG56" s="103" t="e">
        <f t="shared" si="20"/>
        <v>#REF!</v>
      </c>
      <c r="AH56" s="102" t="e">
        <f t="shared" si="15"/>
        <v>#REF!</v>
      </c>
      <c r="AI56" s="102">
        <f t="shared" si="16"/>
        <v>1540</v>
      </c>
      <c r="AK56" s="103">
        <f t="shared" si="17"/>
        <v>1080</v>
      </c>
      <c r="AL56" s="134">
        <f t="shared" si="18"/>
        <v>1078</v>
      </c>
    </row>
    <row r="57" spans="1:60" ht="13.5" outlineLevel="1" x14ac:dyDescent="0.15">
      <c r="A57" s="26">
        <v>1116</v>
      </c>
      <c r="B57" s="20" t="s">
        <v>898</v>
      </c>
      <c r="C57" s="16">
        <v>3000</v>
      </c>
      <c r="D57" s="103">
        <v>40</v>
      </c>
      <c r="E57" s="103"/>
      <c r="F57" s="129"/>
      <c r="G57" s="104">
        <v>102</v>
      </c>
      <c r="H57" s="104" t="s">
        <v>900</v>
      </c>
      <c r="I57" s="239">
        <f t="shared" si="0"/>
        <v>17940</v>
      </c>
      <c r="J57" s="129"/>
      <c r="K57" s="129"/>
      <c r="L57" s="129">
        <v>0.4</v>
      </c>
      <c r="M57" s="240"/>
      <c r="N57" s="283">
        <v>0.03</v>
      </c>
      <c r="O57" s="241">
        <f t="shared" si="1"/>
        <v>0</v>
      </c>
      <c r="P57" s="241" t="e">
        <f t="shared" si="2"/>
        <v>#REF!</v>
      </c>
      <c r="Q57" s="241" t="e">
        <f t="shared" si="3"/>
        <v>#REF!</v>
      </c>
      <c r="R57" s="241">
        <f t="shared" si="4"/>
        <v>0</v>
      </c>
      <c r="S57" s="241" t="e">
        <f t="shared" si="5"/>
        <v>#REF!</v>
      </c>
      <c r="T57" s="103" t="e">
        <f>#REF!</f>
        <v>#REF!</v>
      </c>
      <c r="U57" s="271" t="e">
        <f>#REF!*'Акция психолога'!D57</f>
        <v>#REF!</v>
      </c>
      <c r="V57" s="271">
        <f t="shared" si="6"/>
        <v>180</v>
      </c>
      <c r="W57" s="242" t="e">
        <f t="shared" si="7"/>
        <v>#REF!</v>
      </c>
      <c r="X57" s="281" t="e">
        <f>#REF!</f>
        <v>#REF!</v>
      </c>
      <c r="Y57" s="287" t="e">
        <f t="shared" si="26"/>
        <v>#REF!</v>
      </c>
      <c r="Z57" s="102" t="e">
        <f t="shared" si="9"/>
        <v>#REF!</v>
      </c>
      <c r="AA57" s="244" t="e">
        <f t="shared" si="10"/>
        <v>#REF!</v>
      </c>
      <c r="AC57" s="102" t="e">
        <f t="shared" si="11"/>
        <v>#REF!</v>
      </c>
      <c r="AD57" s="103" t="e">
        <f t="shared" si="25"/>
        <v>#REF!</v>
      </c>
      <c r="AE57" s="245" t="e">
        <f t="shared" si="25"/>
        <v>#REF!</v>
      </c>
      <c r="AF57" s="245" t="e">
        <f t="shared" si="13"/>
        <v>#REF!</v>
      </c>
      <c r="AG57" s="103" t="e">
        <f t="shared" si="20"/>
        <v>#REF!</v>
      </c>
      <c r="AH57" s="102" t="e">
        <f t="shared" si="15"/>
        <v>#REF!</v>
      </c>
      <c r="AI57" s="102">
        <f t="shared" si="16"/>
        <v>3000</v>
      </c>
      <c r="AK57" s="103">
        <f t="shared" si="17"/>
        <v>2100</v>
      </c>
      <c r="AL57" s="134">
        <f t="shared" si="18"/>
        <v>2100</v>
      </c>
    </row>
    <row r="58" spans="1:60" ht="13.5" outlineLevel="1" x14ac:dyDescent="0.15">
      <c r="A58" s="26">
        <v>1117</v>
      </c>
      <c r="B58" s="20" t="s">
        <v>899</v>
      </c>
      <c r="C58" s="16">
        <v>1500</v>
      </c>
      <c r="D58" s="103">
        <v>40</v>
      </c>
      <c r="E58" s="103"/>
      <c r="F58" s="129"/>
      <c r="G58" s="104">
        <v>102</v>
      </c>
      <c r="H58" s="104" t="s">
        <v>900</v>
      </c>
      <c r="I58" s="239">
        <f t="shared" si="0"/>
        <v>17940</v>
      </c>
      <c r="J58" s="129"/>
      <c r="K58" s="129"/>
      <c r="L58" s="129">
        <v>0.4</v>
      </c>
      <c r="M58" s="240"/>
      <c r="N58" s="283">
        <v>0.03</v>
      </c>
      <c r="O58" s="241">
        <f t="shared" si="1"/>
        <v>0</v>
      </c>
      <c r="P58" s="241" t="e">
        <f t="shared" si="2"/>
        <v>#REF!</v>
      </c>
      <c r="Q58" s="241" t="e">
        <f t="shared" si="3"/>
        <v>#REF!</v>
      </c>
      <c r="R58" s="241">
        <f t="shared" si="4"/>
        <v>0</v>
      </c>
      <c r="S58" s="241" t="e">
        <f t="shared" si="5"/>
        <v>#REF!</v>
      </c>
      <c r="T58" s="103" t="e">
        <f>#REF!</f>
        <v>#REF!</v>
      </c>
      <c r="U58" s="271" t="e">
        <f>#REF!*'Акция психолога'!D58</f>
        <v>#REF!</v>
      </c>
      <c r="V58" s="271">
        <f t="shared" si="6"/>
        <v>90</v>
      </c>
      <c r="W58" s="242" t="e">
        <f t="shared" si="7"/>
        <v>#REF!</v>
      </c>
      <c r="X58" s="281" t="e">
        <f>#REF!</f>
        <v>#REF!</v>
      </c>
      <c r="Y58" s="287" t="e">
        <f t="shared" si="26"/>
        <v>#REF!</v>
      </c>
      <c r="Z58" s="102" t="e">
        <f t="shared" si="9"/>
        <v>#REF!</v>
      </c>
      <c r="AA58" s="244" t="e">
        <f t="shared" si="10"/>
        <v>#REF!</v>
      </c>
      <c r="AC58" s="102" t="e">
        <f t="shared" si="11"/>
        <v>#REF!</v>
      </c>
      <c r="AD58" s="103" t="e">
        <f t="shared" si="25"/>
        <v>#REF!</v>
      </c>
      <c r="AE58" s="245" t="e">
        <f t="shared" si="25"/>
        <v>#REF!</v>
      </c>
      <c r="AF58" s="245" t="e">
        <f t="shared" si="13"/>
        <v>#REF!</v>
      </c>
      <c r="AG58" s="103" t="e">
        <f t="shared" si="20"/>
        <v>#REF!</v>
      </c>
      <c r="AH58" s="102" t="e">
        <f t="shared" si="15"/>
        <v>#REF!</v>
      </c>
      <c r="AI58" s="102">
        <f t="shared" si="16"/>
        <v>1500</v>
      </c>
      <c r="AK58" s="103">
        <f t="shared" si="17"/>
        <v>1050</v>
      </c>
      <c r="AL58" s="134">
        <f t="shared" si="18"/>
        <v>1050</v>
      </c>
    </row>
    <row r="59" spans="1:60" ht="13.5" outlineLevel="1" x14ac:dyDescent="0.15">
      <c r="A59" s="26">
        <v>1122</v>
      </c>
      <c r="B59" s="20" t="s">
        <v>1188</v>
      </c>
      <c r="C59" s="16">
        <v>2000</v>
      </c>
      <c r="D59" s="103">
        <v>120</v>
      </c>
      <c r="E59" s="103"/>
      <c r="F59" s="129"/>
      <c r="G59" s="104" t="s">
        <v>485</v>
      </c>
      <c r="H59" s="104" t="s">
        <v>1189</v>
      </c>
      <c r="I59" s="239">
        <f t="shared" si="0"/>
        <v>17940</v>
      </c>
      <c r="J59" s="129"/>
      <c r="K59" s="129">
        <v>0.15</v>
      </c>
      <c r="L59" s="129">
        <v>0.4</v>
      </c>
      <c r="M59" s="240"/>
      <c r="N59" s="283">
        <v>0.03</v>
      </c>
      <c r="O59" s="241">
        <f t="shared" si="1"/>
        <v>0</v>
      </c>
      <c r="P59" s="241" t="e">
        <f t="shared" si="2"/>
        <v>#REF!</v>
      </c>
      <c r="Q59" s="241" t="e">
        <f t="shared" si="3"/>
        <v>#REF!</v>
      </c>
      <c r="R59" s="241">
        <f t="shared" si="4"/>
        <v>0</v>
      </c>
      <c r="S59" s="241" t="e">
        <f t="shared" si="5"/>
        <v>#REF!</v>
      </c>
      <c r="T59" s="103" t="e">
        <f>#REF!</f>
        <v>#REF!</v>
      </c>
      <c r="U59" s="271" t="e">
        <f>#REF!*'Акция психолога'!D59</f>
        <v>#REF!</v>
      </c>
      <c r="V59" s="271">
        <f t="shared" si="6"/>
        <v>120</v>
      </c>
      <c r="W59" s="242" t="e">
        <f t="shared" si="7"/>
        <v>#REF!</v>
      </c>
      <c r="X59" s="281" t="e">
        <f>#REF!</f>
        <v>#REF!</v>
      </c>
      <c r="Y59" s="242" t="e">
        <f t="shared" ref="Y59" si="27">O59*X59</f>
        <v>#REF!</v>
      </c>
      <c r="Z59" s="102" t="e">
        <f t="shared" si="9"/>
        <v>#REF!</v>
      </c>
      <c r="AA59" s="244" t="e">
        <f t="shared" si="10"/>
        <v>#REF!</v>
      </c>
      <c r="AC59" s="102" t="e">
        <f t="shared" si="11"/>
        <v>#REF!</v>
      </c>
      <c r="AD59" s="103" t="e">
        <f t="shared" si="25"/>
        <v>#REF!</v>
      </c>
      <c r="AE59" s="245" t="e">
        <f t="shared" si="25"/>
        <v>#REF!</v>
      </c>
      <c r="AF59" s="245" t="e">
        <f t="shared" si="13"/>
        <v>#REF!</v>
      </c>
      <c r="AG59" s="103" t="e">
        <f t="shared" si="20"/>
        <v>#REF!</v>
      </c>
      <c r="AH59" s="102" t="e">
        <f t="shared" si="15"/>
        <v>#REF!</v>
      </c>
      <c r="AI59" s="102">
        <f t="shared" si="16"/>
        <v>2000</v>
      </c>
      <c r="AK59" s="103">
        <f t="shared" si="17"/>
        <v>1400</v>
      </c>
      <c r="AL59" s="134">
        <f t="shared" si="18"/>
        <v>1400</v>
      </c>
      <c r="AM59" s="106" t="s">
        <v>1190</v>
      </c>
    </row>
    <row r="60" spans="1:60" s="324" customFormat="1" ht="13.5" outlineLevel="1" x14ac:dyDescent="0.15">
      <c r="A60" s="305">
        <v>1122</v>
      </c>
      <c r="B60" s="306" t="s">
        <v>1188</v>
      </c>
      <c r="C60" s="307">
        <v>1500</v>
      </c>
      <c r="D60" s="308">
        <v>120</v>
      </c>
      <c r="E60" s="308"/>
      <c r="F60" s="309"/>
      <c r="G60" s="310" t="s">
        <v>485</v>
      </c>
      <c r="H60" s="310" t="s">
        <v>1189</v>
      </c>
      <c r="I60" s="311">
        <f t="shared" si="0"/>
        <v>17940</v>
      </c>
      <c r="J60" s="309"/>
      <c r="K60" s="309">
        <v>0.15</v>
      </c>
      <c r="L60" s="309">
        <v>0.4</v>
      </c>
      <c r="M60" s="312"/>
      <c r="N60" s="313">
        <v>0.03</v>
      </c>
      <c r="O60" s="314">
        <f t="shared" ref="O60" si="28">J60/I60*D60</f>
        <v>0</v>
      </c>
      <c r="P60" s="314" t="e">
        <f t="shared" ref="P60" si="29">(C60-T60-U60)*K60</f>
        <v>#REF!</v>
      </c>
      <c r="Q60" s="314" t="e">
        <f t="shared" ref="Q60" si="30">(C60-T60-U60)*L60</f>
        <v>#REF!</v>
      </c>
      <c r="R60" s="314">
        <f t="shared" ref="R60" si="31">(C60*M60)</f>
        <v>0</v>
      </c>
      <c r="S60" s="314" t="e">
        <f t="shared" ref="S60" si="32">(C60-T60-U60)*N60</f>
        <v>#REF!</v>
      </c>
      <c r="T60" s="308" t="e">
        <f>T59</f>
        <v>#REF!</v>
      </c>
      <c r="U60" s="315" t="e">
        <f>#REF!*'Акция психолога'!D60</f>
        <v>#REF!</v>
      </c>
      <c r="V60" s="315">
        <f t="shared" ref="V60" si="33">C60*0.06</f>
        <v>90</v>
      </c>
      <c r="W60" s="316" t="e">
        <f t="shared" ref="W60" si="34">SUM(O60:V60)</f>
        <v>#REF!</v>
      </c>
      <c r="X60" s="317" t="e">
        <f>#REF!</f>
        <v>#REF!</v>
      </c>
      <c r="Y60" s="316" t="e">
        <f t="shared" ref="Y60" si="35">O60*X60</f>
        <v>#REF!</v>
      </c>
      <c r="Z60" s="318" t="e">
        <f t="shared" ref="Z60" si="36">W60+Y60</f>
        <v>#REF!</v>
      </c>
      <c r="AA60" s="319" t="e">
        <f t="shared" ref="AA60" si="37">(C60-Z60)/Z60</f>
        <v>#REF!</v>
      </c>
      <c r="AB60" s="320"/>
      <c r="AC60" s="318" t="e">
        <f t="shared" ref="AC60" si="38">AD60+AE60+AF60</f>
        <v>#REF!</v>
      </c>
      <c r="AD60" s="308" t="e">
        <f t="shared" ref="AD60" si="39">T60</f>
        <v>#REF!</v>
      </c>
      <c r="AE60" s="321" t="e">
        <f t="shared" ref="AE60" si="40">U60</f>
        <v>#REF!</v>
      </c>
      <c r="AF60" s="321" t="e">
        <f t="shared" ref="AF60" si="41">(C60-Z60)*0.15</f>
        <v>#REF!</v>
      </c>
      <c r="AG60" s="308" t="e">
        <f t="shared" ref="AG60" si="42">AE60+AF60</f>
        <v>#REF!</v>
      </c>
      <c r="AH60" s="318" t="e">
        <f t="shared" ref="AH60" si="43">AI60-AC60</f>
        <v>#REF!</v>
      </c>
      <c r="AI60" s="318">
        <f t="shared" ref="AI60" si="44">C60</f>
        <v>1500</v>
      </c>
      <c r="AJ60" s="322"/>
      <c r="AK60" s="308">
        <f t="shared" ref="AK60" si="45">CEILING(AL60,5)</f>
        <v>1050</v>
      </c>
      <c r="AL60" s="323">
        <f t="shared" ref="AL60" si="46">C60*0.7</f>
        <v>1050</v>
      </c>
      <c r="AM60" s="322" t="s">
        <v>1190</v>
      </c>
      <c r="AN60" s="322" t="s">
        <v>1227</v>
      </c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</row>
    <row r="61" spans="1:60" s="12" customFormat="1" ht="13.5" x14ac:dyDescent="0.15">
      <c r="A61" s="25">
        <v>2000</v>
      </c>
      <c r="B61" s="56" t="s">
        <v>10</v>
      </c>
      <c r="C61" s="300"/>
      <c r="D61" s="230"/>
      <c r="E61" s="230"/>
      <c r="F61" s="128"/>
      <c r="G61" s="137"/>
      <c r="H61" s="137"/>
      <c r="I61" s="128"/>
      <c r="J61" s="231"/>
      <c r="K61" s="232"/>
      <c r="L61" s="232"/>
      <c r="M61" s="232"/>
      <c r="N61" s="288"/>
      <c r="O61" s="233"/>
      <c r="P61" s="233"/>
      <c r="Q61" s="233"/>
      <c r="R61" s="233"/>
      <c r="S61" s="233"/>
      <c r="T61" s="231"/>
      <c r="U61" s="278"/>
      <c r="V61" s="277"/>
      <c r="W61" s="128"/>
      <c r="X61" s="278"/>
      <c r="Y61" s="128"/>
      <c r="Z61" s="128"/>
      <c r="AA61" s="234"/>
      <c r="AB61" s="235"/>
      <c r="AC61" s="304"/>
      <c r="AD61" s="236"/>
      <c r="AE61" s="237"/>
      <c r="AF61" s="237"/>
      <c r="AG61" s="236"/>
      <c r="AH61" s="304"/>
      <c r="AI61" s="304"/>
      <c r="AJ61" s="105"/>
      <c r="AK61" s="236"/>
      <c r="AL61" s="134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</row>
    <row r="62" spans="1:60" ht="13.5" hidden="1" outlineLevel="1" x14ac:dyDescent="0.15">
      <c r="A62" s="26">
        <v>2001</v>
      </c>
      <c r="B62" s="20" t="s">
        <v>259</v>
      </c>
      <c r="C62" s="16">
        <v>600</v>
      </c>
      <c r="D62" s="103">
        <v>30</v>
      </c>
      <c r="E62" s="103">
        <v>10</v>
      </c>
      <c r="F62" s="103" t="s">
        <v>136</v>
      </c>
      <c r="G62" s="104">
        <v>103</v>
      </c>
      <c r="H62" s="104" t="s">
        <v>920</v>
      </c>
      <c r="I62" s="239">
        <f t="shared" ref="I62:I69" si="47">((247*12)+(52*7)+(52*5))*60/12</f>
        <v>17940</v>
      </c>
      <c r="J62" s="103"/>
      <c r="K62" s="129">
        <v>0.15</v>
      </c>
      <c r="L62" s="129">
        <v>0.3</v>
      </c>
      <c r="M62" s="240"/>
      <c r="N62" s="283">
        <v>0.03</v>
      </c>
      <c r="O62" s="241">
        <f t="shared" ref="O62:O69" si="48">J62/I62*D62</f>
        <v>0</v>
      </c>
      <c r="P62" s="241" t="e">
        <f t="shared" ref="P62:P69" si="49">(C62-T62-U62)*K62</f>
        <v>#REF!</v>
      </c>
      <c r="Q62" s="241" t="e">
        <f t="shared" ref="Q62:Q69" si="50">(C62-T62-U62)*L62</f>
        <v>#REF!</v>
      </c>
      <c r="R62" s="241">
        <f t="shared" ref="R62:R69" si="51">(C62*M62)</f>
        <v>0</v>
      </c>
      <c r="S62" s="241" t="e">
        <f t="shared" ref="S62:S69" si="52">(C62-T62-U62)*N62</f>
        <v>#REF!</v>
      </c>
      <c r="T62" s="103" t="e">
        <f>#REF!</f>
        <v>#REF!</v>
      </c>
      <c r="U62" s="271" t="e">
        <f>#REF!*'Акция психолога'!D62</f>
        <v>#REF!</v>
      </c>
      <c r="V62" s="271">
        <f t="shared" si="6"/>
        <v>36</v>
      </c>
      <c r="W62" s="242" t="e">
        <f t="shared" ref="W62:W69" si="53">SUM(O62:V62)</f>
        <v>#REF!</v>
      </c>
      <c r="X62" s="281" t="e">
        <f>#REF!</f>
        <v>#REF!</v>
      </c>
      <c r="Y62" s="287" t="e">
        <f t="shared" ref="Y62:Y69" si="54">25000/I62*D62*X62</f>
        <v>#REF!</v>
      </c>
      <c r="Z62" s="102" t="e">
        <f t="shared" ref="Z62:Z69" si="55">W62+Y62</f>
        <v>#REF!</v>
      </c>
      <c r="AA62" s="244" t="e">
        <f t="shared" ref="AA62:AA69" si="56">(C62-Z62)/Z62</f>
        <v>#REF!</v>
      </c>
      <c r="AC62" s="102" t="e">
        <f t="shared" ref="AC62:AC69" si="57">AD62+AE62+AF62</f>
        <v>#REF!</v>
      </c>
      <c r="AD62" s="103" t="e">
        <f t="shared" ref="AD62:AE69" si="58">T62</f>
        <v>#REF!</v>
      </c>
      <c r="AE62" s="245" t="e">
        <f t="shared" si="58"/>
        <v>#REF!</v>
      </c>
      <c r="AF62" s="245" t="e">
        <f t="shared" ref="AF62:AF69" si="59">(C62-Z62)*0.15</f>
        <v>#REF!</v>
      </c>
      <c r="AG62" s="103" t="e">
        <f t="shared" ref="AG62:AG69" si="60">AE62+AF62</f>
        <v>#REF!</v>
      </c>
      <c r="AH62" s="102" t="e">
        <f t="shared" ref="AH62:AH69" si="61">AI62-AC62</f>
        <v>#REF!</v>
      </c>
      <c r="AI62" s="102">
        <f t="shared" ref="AI62:AI69" si="62">C62</f>
        <v>600</v>
      </c>
      <c r="AK62" s="103">
        <f t="shared" ref="AK62:AK69" si="63">CEILING(AL62,5)</f>
        <v>420</v>
      </c>
      <c r="AL62" s="134">
        <f t="shared" ref="AL62:AL69" si="64">C62*0.7</f>
        <v>420</v>
      </c>
    </row>
    <row r="63" spans="1:60" ht="13.5" hidden="1" outlineLevel="1" x14ac:dyDescent="0.15">
      <c r="A63" s="26">
        <v>2004</v>
      </c>
      <c r="B63" s="20" t="s">
        <v>260</v>
      </c>
      <c r="C63" s="16">
        <v>360</v>
      </c>
      <c r="D63" s="103">
        <v>20</v>
      </c>
      <c r="E63" s="103">
        <v>10</v>
      </c>
      <c r="F63" s="103" t="s">
        <v>136</v>
      </c>
      <c r="G63" s="104">
        <v>103</v>
      </c>
      <c r="H63" s="104" t="s">
        <v>1169</v>
      </c>
      <c r="I63" s="239">
        <f t="shared" si="47"/>
        <v>17940</v>
      </c>
      <c r="J63" s="103">
        <v>25000</v>
      </c>
      <c r="K63" s="129">
        <v>0.15</v>
      </c>
      <c r="L63" s="129">
        <v>0.2</v>
      </c>
      <c r="M63" s="240"/>
      <c r="N63" s="283">
        <v>0.03</v>
      </c>
      <c r="O63" s="241">
        <f t="shared" si="48"/>
        <v>27.87068004459309</v>
      </c>
      <c r="P63" s="241" t="e">
        <f t="shared" si="49"/>
        <v>#REF!</v>
      </c>
      <c r="Q63" s="241" t="e">
        <f t="shared" si="50"/>
        <v>#REF!</v>
      </c>
      <c r="R63" s="241">
        <f t="shared" si="51"/>
        <v>0</v>
      </c>
      <c r="S63" s="241" t="e">
        <f t="shared" si="52"/>
        <v>#REF!</v>
      </c>
      <c r="T63" s="103" t="e">
        <f>#REF!</f>
        <v>#REF!</v>
      </c>
      <c r="U63" s="271" t="e">
        <f>#REF!*'Акция психолога'!D63</f>
        <v>#REF!</v>
      </c>
      <c r="V63" s="271">
        <f t="shared" si="6"/>
        <v>21.599999999999998</v>
      </c>
      <c r="W63" s="242" t="e">
        <f t="shared" si="53"/>
        <v>#REF!</v>
      </c>
      <c r="X63" s="281" t="e">
        <f>#REF!</f>
        <v>#REF!</v>
      </c>
      <c r="Y63" s="287" t="e">
        <f t="shared" si="54"/>
        <v>#REF!</v>
      </c>
      <c r="Z63" s="102" t="e">
        <f t="shared" si="55"/>
        <v>#REF!</v>
      </c>
      <c r="AA63" s="244" t="e">
        <f t="shared" si="56"/>
        <v>#REF!</v>
      </c>
      <c r="AC63" s="102" t="e">
        <f t="shared" si="57"/>
        <v>#REF!</v>
      </c>
      <c r="AD63" s="103" t="e">
        <f t="shared" si="58"/>
        <v>#REF!</v>
      </c>
      <c r="AE63" s="245" t="e">
        <f t="shared" si="58"/>
        <v>#REF!</v>
      </c>
      <c r="AF63" s="245" t="e">
        <f t="shared" si="59"/>
        <v>#REF!</v>
      </c>
      <c r="AG63" s="103" t="e">
        <f t="shared" si="60"/>
        <v>#REF!</v>
      </c>
      <c r="AH63" s="102" t="e">
        <f t="shared" si="61"/>
        <v>#REF!</v>
      </c>
      <c r="AI63" s="102">
        <f t="shared" si="62"/>
        <v>360</v>
      </c>
      <c r="AK63" s="103">
        <f t="shared" si="63"/>
        <v>255</v>
      </c>
      <c r="AL63" s="134">
        <f t="shared" si="64"/>
        <v>251.99999999999997</v>
      </c>
    </row>
    <row r="64" spans="1:60" ht="13.5" hidden="1" outlineLevel="1" x14ac:dyDescent="0.15">
      <c r="A64" s="26">
        <v>2003</v>
      </c>
      <c r="B64" s="20" t="s">
        <v>163</v>
      </c>
      <c r="C64" s="16">
        <v>2400</v>
      </c>
      <c r="D64" s="103">
        <v>40</v>
      </c>
      <c r="E64" s="103">
        <v>24</v>
      </c>
      <c r="F64" s="103" t="s">
        <v>134</v>
      </c>
      <c r="G64" s="104">
        <v>103</v>
      </c>
      <c r="H64" s="104" t="s">
        <v>920</v>
      </c>
      <c r="I64" s="239">
        <f t="shared" si="47"/>
        <v>17940</v>
      </c>
      <c r="J64" s="103"/>
      <c r="K64" s="129">
        <v>0.15</v>
      </c>
      <c r="L64" s="129">
        <v>0.3</v>
      </c>
      <c r="M64" s="240"/>
      <c r="N64" s="283">
        <v>0.03</v>
      </c>
      <c r="O64" s="241">
        <f t="shared" si="48"/>
        <v>0</v>
      </c>
      <c r="P64" s="241" t="e">
        <f t="shared" si="49"/>
        <v>#REF!</v>
      </c>
      <c r="Q64" s="241" t="e">
        <f t="shared" si="50"/>
        <v>#REF!</v>
      </c>
      <c r="R64" s="241">
        <f t="shared" si="51"/>
        <v>0</v>
      </c>
      <c r="S64" s="241" t="e">
        <f t="shared" si="52"/>
        <v>#REF!</v>
      </c>
      <c r="T64" s="103" t="e">
        <f>#REF!</f>
        <v>#REF!</v>
      </c>
      <c r="U64" s="271" t="e">
        <f>#REF!*'Акция психолога'!D64</f>
        <v>#REF!</v>
      </c>
      <c r="V64" s="271">
        <f t="shared" si="6"/>
        <v>144</v>
      </c>
      <c r="W64" s="242" t="e">
        <f t="shared" si="53"/>
        <v>#REF!</v>
      </c>
      <c r="X64" s="281" t="e">
        <f>#REF!</f>
        <v>#REF!</v>
      </c>
      <c r="Y64" s="287" t="e">
        <f t="shared" si="54"/>
        <v>#REF!</v>
      </c>
      <c r="Z64" s="102" t="e">
        <f t="shared" si="55"/>
        <v>#REF!</v>
      </c>
      <c r="AA64" s="244" t="e">
        <f t="shared" si="56"/>
        <v>#REF!</v>
      </c>
      <c r="AC64" s="102" t="e">
        <f t="shared" si="57"/>
        <v>#REF!</v>
      </c>
      <c r="AD64" s="103" t="e">
        <f t="shared" si="58"/>
        <v>#REF!</v>
      </c>
      <c r="AE64" s="245" t="e">
        <f t="shared" si="58"/>
        <v>#REF!</v>
      </c>
      <c r="AF64" s="245" t="e">
        <f t="shared" si="59"/>
        <v>#REF!</v>
      </c>
      <c r="AG64" s="103" t="e">
        <f t="shared" si="60"/>
        <v>#REF!</v>
      </c>
      <c r="AH64" s="102" t="e">
        <f t="shared" si="61"/>
        <v>#REF!</v>
      </c>
      <c r="AI64" s="102">
        <f t="shared" si="62"/>
        <v>2400</v>
      </c>
      <c r="AK64" s="103">
        <f t="shared" si="63"/>
        <v>1680</v>
      </c>
      <c r="AL64" s="134">
        <f t="shared" si="64"/>
        <v>1680</v>
      </c>
    </row>
    <row r="65" spans="1:60" ht="13.5" hidden="1" outlineLevel="1" x14ac:dyDescent="0.15">
      <c r="A65" s="26">
        <v>2006</v>
      </c>
      <c r="B65" s="20" t="s">
        <v>491</v>
      </c>
      <c r="C65" s="16">
        <v>2500</v>
      </c>
      <c r="D65" s="103">
        <v>30</v>
      </c>
      <c r="E65" s="103">
        <v>25</v>
      </c>
      <c r="F65" s="103" t="s">
        <v>492</v>
      </c>
      <c r="G65" s="104" t="s">
        <v>401</v>
      </c>
      <c r="H65" s="104" t="s">
        <v>583</v>
      </c>
      <c r="I65" s="239">
        <f t="shared" si="47"/>
        <v>17940</v>
      </c>
      <c r="J65" s="103">
        <v>0</v>
      </c>
      <c r="K65" s="129">
        <v>0.15</v>
      </c>
      <c r="L65" s="129">
        <v>0.35</v>
      </c>
      <c r="M65" s="240"/>
      <c r="N65" s="283">
        <v>0.03</v>
      </c>
      <c r="O65" s="241">
        <f t="shared" si="48"/>
        <v>0</v>
      </c>
      <c r="P65" s="241" t="e">
        <f t="shared" si="49"/>
        <v>#REF!</v>
      </c>
      <c r="Q65" s="241" t="e">
        <f t="shared" si="50"/>
        <v>#REF!</v>
      </c>
      <c r="R65" s="241">
        <f t="shared" si="51"/>
        <v>0</v>
      </c>
      <c r="S65" s="241" t="e">
        <f t="shared" si="52"/>
        <v>#REF!</v>
      </c>
      <c r="T65" s="103" t="e">
        <f>#REF!</f>
        <v>#REF!</v>
      </c>
      <c r="U65" s="271" t="e">
        <f>#REF!*'Акция психолога'!D65</f>
        <v>#REF!</v>
      </c>
      <c r="V65" s="271">
        <f t="shared" si="6"/>
        <v>150</v>
      </c>
      <c r="W65" s="242" t="e">
        <f t="shared" si="53"/>
        <v>#REF!</v>
      </c>
      <c r="X65" s="281" t="e">
        <f>#REF!</f>
        <v>#REF!</v>
      </c>
      <c r="Y65" s="287" t="e">
        <f t="shared" si="54"/>
        <v>#REF!</v>
      </c>
      <c r="Z65" s="102" t="e">
        <f t="shared" si="55"/>
        <v>#REF!</v>
      </c>
      <c r="AA65" s="244" t="e">
        <f t="shared" si="56"/>
        <v>#REF!</v>
      </c>
      <c r="AC65" s="102" t="e">
        <f t="shared" si="57"/>
        <v>#REF!</v>
      </c>
      <c r="AD65" s="103" t="e">
        <f t="shared" si="58"/>
        <v>#REF!</v>
      </c>
      <c r="AE65" s="245" t="e">
        <f t="shared" si="58"/>
        <v>#REF!</v>
      </c>
      <c r="AF65" s="245" t="e">
        <f t="shared" si="59"/>
        <v>#REF!</v>
      </c>
      <c r="AG65" s="103" t="e">
        <f t="shared" si="60"/>
        <v>#REF!</v>
      </c>
      <c r="AH65" s="102" t="e">
        <f t="shared" si="61"/>
        <v>#REF!</v>
      </c>
      <c r="AI65" s="102">
        <f t="shared" si="62"/>
        <v>2500</v>
      </c>
      <c r="AK65" s="103">
        <f t="shared" si="63"/>
        <v>1750</v>
      </c>
      <c r="AL65" s="134">
        <f t="shared" si="64"/>
        <v>1750</v>
      </c>
    </row>
    <row r="66" spans="1:60" ht="13.5" hidden="1" outlineLevel="1" x14ac:dyDescent="0.15">
      <c r="A66" s="26">
        <v>2007</v>
      </c>
      <c r="B66" s="20" t="s">
        <v>580</v>
      </c>
      <c r="C66" s="16">
        <v>2000</v>
      </c>
      <c r="D66" s="103">
        <v>30</v>
      </c>
      <c r="E66" s="103"/>
      <c r="F66" s="103" t="s">
        <v>492</v>
      </c>
      <c r="G66" s="104" t="s">
        <v>401</v>
      </c>
      <c r="H66" s="104" t="s">
        <v>583</v>
      </c>
      <c r="I66" s="239">
        <f t="shared" si="47"/>
        <v>17940</v>
      </c>
      <c r="J66" s="103">
        <v>0</v>
      </c>
      <c r="K66" s="129">
        <v>0.15</v>
      </c>
      <c r="L66" s="129">
        <v>0.35</v>
      </c>
      <c r="M66" s="240"/>
      <c r="N66" s="283">
        <v>0.03</v>
      </c>
      <c r="O66" s="241">
        <f t="shared" si="48"/>
        <v>0</v>
      </c>
      <c r="P66" s="241" t="e">
        <f t="shared" si="49"/>
        <v>#REF!</v>
      </c>
      <c r="Q66" s="241" t="e">
        <f t="shared" si="50"/>
        <v>#REF!</v>
      </c>
      <c r="R66" s="241">
        <f t="shared" si="51"/>
        <v>0</v>
      </c>
      <c r="S66" s="241" t="e">
        <f t="shared" si="52"/>
        <v>#REF!</v>
      </c>
      <c r="T66" s="103" t="e">
        <f>#REF!</f>
        <v>#REF!</v>
      </c>
      <c r="U66" s="271" t="e">
        <f>#REF!*'Акция психолога'!D66</f>
        <v>#REF!</v>
      </c>
      <c r="V66" s="271">
        <f t="shared" si="6"/>
        <v>120</v>
      </c>
      <c r="W66" s="242" t="e">
        <f t="shared" si="53"/>
        <v>#REF!</v>
      </c>
      <c r="X66" s="281" t="e">
        <f>#REF!</f>
        <v>#REF!</v>
      </c>
      <c r="Y66" s="287" t="e">
        <f t="shared" si="54"/>
        <v>#REF!</v>
      </c>
      <c r="Z66" s="102" t="e">
        <f t="shared" si="55"/>
        <v>#REF!</v>
      </c>
      <c r="AA66" s="244" t="e">
        <f t="shared" si="56"/>
        <v>#REF!</v>
      </c>
      <c r="AC66" s="102" t="e">
        <f t="shared" si="57"/>
        <v>#REF!</v>
      </c>
      <c r="AD66" s="103" t="e">
        <f t="shared" si="58"/>
        <v>#REF!</v>
      </c>
      <c r="AE66" s="245" t="e">
        <f t="shared" si="58"/>
        <v>#REF!</v>
      </c>
      <c r="AF66" s="245" t="e">
        <f t="shared" si="59"/>
        <v>#REF!</v>
      </c>
      <c r="AG66" s="103" t="e">
        <f t="shared" si="60"/>
        <v>#REF!</v>
      </c>
      <c r="AH66" s="102" t="e">
        <f t="shared" si="61"/>
        <v>#REF!</v>
      </c>
      <c r="AI66" s="102">
        <f t="shared" si="62"/>
        <v>2000</v>
      </c>
      <c r="AK66" s="103">
        <f t="shared" si="63"/>
        <v>1400</v>
      </c>
      <c r="AL66" s="134">
        <f t="shared" si="64"/>
        <v>1400</v>
      </c>
    </row>
    <row r="67" spans="1:60" ht="13.5" hidden="1" outlineLevel="1" x14ac:dyDescent="0.15">
      <c r="A67" s="26">
        <v>2008</v>
      </c>
      <c r="B67" s="20" t="s">
        <v>581</v>
      </c>
      <c r="C67" s="16">
        <v>900</v>
      </c>
      <c r="D67" s="103">
        <v>25</v>
      </c>
      <c r="E67" s="103"/>
      <c r="F67" s="103" t="s">
        <v>492</v>
      </c>
      <c r="G67" s="104" t="s">
        <v>401</v>
      </c>
      <c r="H67" s="104" t="s">
        <v>583</v>
      </c>
      <c r="I67" s="239">
        <f t="shared" si="47"/>
        <v>17940</v>
      </c>
      <c r="J67" s="103">
        <v>0</v>
      </c>
      <c r="K67" s="129">
        <v>0.15</v>
      </c>
      <c r="L67" s="129">
        <v>0.35</v>
      </c>
      <c r="M67" s="240"/>
      <c r="N67" s="283">
        <v>0.03</v>
      </c>
      <c r="O67" s="241">
        <f t="shared" si="48"/>
        <v>0</v>
      </c>
      <c r="P67" s="241" t="e">
        <f t="shared" si="49"/>
        <v>#REF!</v>
      </c>
      <c r="Q67" s="241" t="e">
        <f t="shared" si="50"/>
        <v>#REF!</v>
      </c>
      <c r="R67" s="241">
        <f t="shared" si="51"/>
        <v>0</v>
      </c>
      <c r="S67" s="241" t="e">
        <f t="shared" si="52"/>
        <v>#REF!</v>
      </c>
      <c r="T67" s="103" t="e">
        <f>#REF!</f>
        <v>#REF!</v>
      </c>
      <c r="U67" s="271" t="e">
        <f>#REF!*'Акция психолога'!D67</f>
        <v>#REF!</v>
      </c>
      <c r="V67" s="271">
        <f t="shared" si="6"/>
        <v>54</v>
      </c>
      <c r="W67" s="242" t="e">
        <f t="shared" si="53"/>
        <v>#REF!</v>
      </c>
      <c r="X67" s="281" t="e">
        <f>#REF!</f>
        <v>#REF!</v>
      </c>
      <c r="Y67" s="287" t="e">
        <f t="shared" si="54"/>
        <v>#REF!</v>
      </c>
      <c r="Z67" s="102" t="e">
        <f t="shared" si="55"/>
        <v>#REF!</v>
      </c>
      <c r="AA67" s="244" t="e">
        <f t="shared" si="56"/>
        <v>#REF!</v>
      </c>
      <c r="AC67" s="102" t="e">
        <f t="shared" si="57"/>
        <v>#REF!</v>
      </c>
      <c r="AD67" s="103" t="e">
        <f t="shared" si="58"/>
        <v>#REF!</v>
      </c>
      <c r="AE67" s="245" t="e">
        <f t="shared" si="58"/>
        <v>#REF!</v>
      </c>
      <c r="AF67" s="245" t="e">
        <f t="shared" si="59"/>
        <v>#REF!</v>
      </c>
      <c r="AG67" s="103" t="e">
        <f t="shared" si="60"/>
        <v>#REF!</v>
      </c>
      <c r="AH67" s="102" t="e">
        <f t="shared" si="61"/>
        <v>#REF!</v>
      </c>
      <c r="AI67" s="102">
        <f t="shared" si="62"/>
        <v>900</v>
      </c>
      <c r="AK67" s="103">
        <f t="shared" si="63"/>
        <v>630</v>
      </c>
      <c r="AL67" s="134">
        <f t="shared" si="64"/>
        <v>630</v>
      </c>
    </row>
    <row r="68" spans="1:60" ht="13.5" hidden="1" outlineLevel="1" x14ac:dyDescent="0.15">
      <c r="A68" s="26">
        <v>2009</v>
      </c>
      <c r="B68" s="20" t="s">
        <v>582</v>
      </c>
      <c r="C68" s="16">
        <v>750</v>
      </c>
      <c r="D68" s="103">
        <v>20</v>
      </c>
      <c r="E68" s="103"/>
      <c r="F68" s="103" t="s">
        <v>492</v>
      </c>
      <c r="G68" s="104" t="s">
        <v>401</v>
      </c>
      <c r="H68" s="104" t="s">
        <v>583</v>
      </c>
      <c r="I68" s="239">
        <f t="shared" si="47"/>
        <v>17940</v>
      </c>
      <c r="J68" s="103">
        <v>0</v>
      </c>
      <c r="K68" s="129">
        <v>0.15</v>
      </c>
      <c r="L68" s="129">
        <v>0.35</v>
      </c>
      <c r="M68" s="240"/>
      <c r="N68" s="283">
        <v>0.03</v>
      </c>
      <c r="O68" s="241">
        <f t="shared" si="48"/>
        <v>0</v>
      </c>
      <c r="P68" s="241" t="e">
        <f t="shared" si="49"/>
        <v>#REF!</v>
      </c>
      <c r="Q68" s="241" t="e">
        <f t="shared" si="50"/>
        <v>#REF!</v>
      </c>
      <c r="R68" s="241">
        <f t="shared" si="51"/>
        <v>0</v>
      </c>
      <c r="S68" s="241" t="e">
        <f t="shared" si="52"/>
        <v>#REF!</v>
      </c>
      <c r="T68" s="103" t="e">
        <f>#REF!</f>
        <v>#REF!</v>
      </c>
      <c r="U68" s="271" t="e">
        <f>#REF!*'Акция психолога'!D68</f>
        <v>#REF!</v>
      </c>
      <c r="V68" s="271">
        <f t="shared" si="6"/>
        <v>45</v>
      </c>
      <c r="W68" s="242" t="e">
        <f t="shared" si="53"/>
        <v>#REF!</v>
      </c>
      <c r="X68" s="281" t="e">
        <f>#REF!</f>
        <v>#REF!</v>
      </c>
      <c r="Y68" s="287" t="e">
        <f t="shared" si="54"/>
        <v>#REF!</v>
      </c>
      <c r="Z68" s="102" t="e">
        <f t="shared" si="55"/>
        <v>#REF!</v>
      </c>
      <c r="AA68" s="244" t="e">
        <f t="shared" si="56"/>
        <v>#REF!</v>
      </c>
      <c r="AC68" s="102" t="e">
        <f t="shared" si="57"/>
        <v>#REF!</v>
      </c>
      <c r="AD68" s="103" t="e">
        <f t="shared" si="58"/>
        <v>#REF!</v>
      </c>
      <c r="AE68" s="245" t="e">
        <f t="shared" si="58"/>
        <v>#REF!</v>
      </c>
      <c r="AF68" s="245" t="e">
        <f t="shared" si="59"/>
        <v>#REF!</v>
      </c>
      <c r="AG68" s="103" t="e">
        <f t="shared" si="60"/>
        <v>#REF!</v>
      </c>
      <c r="AH68" s="102" t="e">
        <f t="shared" si="61"/>
        <v>#REF!</v>
      </c>
      <c r="AI68" s="102">
        <f t="shared" si="62"/>
        <v>750</v>
      </c>
      <c r="AK68" s="103">
        <f t="shared" si="63"/>
        <v>525</v>
      </c>
      <c r="AL68" s="134">
        <f t="shared" si="64"/>
        <v>525</v>
      </c>
    </row>
    <row r="69" spans="1:60" ht="13.5" hidden="1" outlineLevel="1" x14ac:dyDescent="0.15">
      <c r="A69" s="26">
        <v>2010</v>
      </c>
      <c r="B69" s="20" t="s">
        <v>585</v>
      </c>
      <c r="C69" s="16">
        <v>3750</v>
      </c>
      <c r="D69" s="103">
        <v>45</v>
      </c>
      <c r="E69" s="103"/>
      <c r="F69" s="103" t="s">
        <v>492</v>
      </c>
      <c r="G69" s="104" t="s">
        <v>401</v>
      </c>
      <c r="H69" s="104" t="s">
        <v>583</v>
      </c>
      <c r="I69" s="239">
        <f t="shared" si="47"/>
        <v>17940</v>
      </c>
      <c r="J69" s="103">
        <v>0</v>
      </c>
      <c r="K69" s="129">
        <v>0.15</v>
      </c>
      <c r="L69" s="129">
        <v>0.35</v>
      </c>
      <c r="M69" s="240"/>
      <c r="N69" s="283">
        <v>0.03</v>
      </c>
      <c r="O69" s="241">
        <f t="shared" si="48"/>
        <v>0</v>
      </c>
      <c r="P69" s="241" t="e">
        <f t="shared" si="49"/>
        <v>#REF!</v>
      </c>
      <c r="Q69" s="241" t="e">
        <f t="shared" si="50"/>
        <v>#REF!</v>
      </c>
      <c r="R69" s="241">
        <f t="shared" si="51"/>
        <v>0</v>
      </c>
      <c r="S69" s="241" t="e">
        <f t="shared" si="52"/>
        <v>#REF!</v>
      </c>
      <c r="T69" s="103" t="e">
        <f>T65*2</f>
        <v>#REF!</v>
      </c>
      <c r="U69" s="271" t="e">
        <f>#REF!*'Акция психолога'!D69</f>
        <v>#REF!</v>
      </c>
      <c r="V69" s="271">
        <f t="shared" si="6"/>
        <v>225</v>
      </c>
      <c r="W69" s="242" t="e">
        <f t="shared" si="53"/>
        <v>#REF!</v>
      </c>
      <c r="X69" s="281" t="e">
        <f>#REF!</f>
        <v>#REF!</v>
      </c>
      <c r="Y69" s="287" t="e">
        <f t="shared" si="54"/>
        <v>#REF!</v>
      </c>
      <c r="Z69" s="102" t="e">
        <f t="shared" si="55"/>
        <v>#REF!</v>
      </c>
      <c r="AA69" s="244" t="e">
        <f t="shared" si="56"/>
        <v>#REF!</v>
      </c>
      <c r="AC69" s="102" t="e">
        <f t="shared" si="57"/>
        <v>#REF!</v>
      </c>
      <c r="AD69" s="103" t="e">
        <f t="shared" si="58"/>
        <v>#REF!</v>
      </c>
      <c r="AE69" s="245" t="e">
        <f t="shared" si="58"/>
        <v>#REF!</v>
      </c>
      <c r="AF69" s="245" t="e">
        <f t="shared" si="59"/>
        <v>#REF!</v>
      </c>
      <c r="AG69" s="103" t="e">
        <f t="shared" si="60"/>
        <v>#REF!</v>
      </c>
      <c r="AH69" s="102" t="e">
        <f t="shared" si="61"/>
        <v>#REF!</v>
      </c>
      <c r="AI69" s="102">
        <f t="shared" si="62"/>
        <v>3750</v>
      </c>
      <c r="AK69" s="103">
        <f t="shared" si="63"/>
        <v>2625</v>
      </c>
      <c r="AL69" s="134">
        <f t="shared" si="64"/>
        <v>2625</v>
      </c>
    </row>
    <row r="70" spans="1:60" s="12" customFormat="1" ht="13.5" collapsed="1" x14ac:dyDescent="0.15">
      <c r="A70" s="25">
        <v>3000</v>
      </c>
      <c r="B70" s="56" t="s">
        <v>178</v>
      </c>
      <c r="C70" s="300"/>
      <c r="D70" s="230"/>
      <c r="E70" s="230"/>
      <c r="F70" s="128"/>
      <c r="G70" s="137"/>
      <c r="H70" s="137"/>
      <c r="I70" s="128"/>
      <c r="J70" s="231"/>
      <c r="K70" s="232"/>
      <c r="L70" s="232"/>
      <c r="M70" s="232"/>
      <c r="N70" s="288"/>
      <c r="O70" s="233"/>
      <c r="P70" s="233"/>
      <c r="Q70" s="233"/>
      <c r="R70" s="233"/>
      <c r="S70" s="233"/>
      <c r="T70" s="231"/>
      <c r="U70" s="278"/>
      <c r="V70" s="277"/>
      <c r="W70" s="128"/>
      <c r="X70" s="278"/>
      <c r="Y70" s="128"/>
      <c r="Z70" s="128"/>
      <c r="AA70" s="234"/>
      <c r="AB70" s="235"/>
      <c r="AC70" s="304"/>
      <c r="AD70" s="236"/>
      <c r="AE70" s="237"/>
      <c r="AF70" s="237"/>
      <c r="AG70" s="236"/>
      <c r="AH70" s="304"/>
      <c r="AI70" s="304"/>
      <c r="AJ70" s="105"/>
      <c r="AK70" s="236"/>
      <c r="AL70" s="134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</row>
    <row r="71" spans="1:60" ht="13.5" hidden="1" outlineLevel="1" x14ac:dyDescent="0.15">
      <c r="A71" s="26">
        <v>3001</v>
      </c>
      <c r="B71" s="20" t="s">
        <v>12</v>
      </c>
      <c r="C71" s="16">
        <v>200</v>
      </c>
      <c r="D71" s="103">
        <v>15</v>
      </c>
      <c r="E71" s="103"/>
      <c r="F71" s="102"/>
      <c r="G71" s="104">
        <v>111</v>
      </c>
      <c r="H71" s="104" t="s">
        <v>179</v>
      </c>
      <c r="I71" s="239">
        <f t="shared" ref="I71:I122" si="65">((247*12)+(52*7)+(52*5))*60/12</f>
        <v>17940</v>
      </c>
      <c r="J71" s="103">
        <f>28500/3</f>
        <v>9500</v>
      </c>
      <c r="K71" s="129">
        <v>0.15</v>
      </c>
      <c r="L71" s="129"/>
      <c r="M71" s="240"/>
      <c r="N71" s="283">
        <v>0.03</v>
      </c>
      <c r="O71" s="241">
        <f t="shared" ref="O71:O122" si="66">J71/I71*D71</f>
        <v>7.9431438127090308</v>
      </c>
      <c r="P71" s="241" t="e">
        <f t="shared" ref="P71:P122" si="67">(C71-T71-U71)*K71</f>
        <v>#REF!</v>
      </c>
      <c r="Q71" s="241" t="e">
        <f t="shared" ref="Q71:Q122" si="68">(C71-T71-U71)*L71</f>
        <v>#REF!</v>
      </c>
      <c r="R71" s="241">
        <f t="shared" ref="R71:R122" si="69">(C71*M71)</f>
        <v>0</v>
      </c>
      <c r="S71" s="241" t="e">
        <f t="shared" ref="S71:S122" si="70">(C71-T71-U71)*N71</f>
        <v>#REF!</v>
      </c>
      <c r="T71" s="103" t="e">
        <f>#REF!</f>
        <v>#REF!</v>
      </c>
      <c r="U71" s="271" t="e">
        <f>#REF!*'Акция психолога'!D71</f>
        <v>#REF!</v>
      </c>
      <c r="V71" s="271">
        <f t="shared" ref="V71:V122" si="71">C71*0.06</f>
        <v>12</v>
      </c>
      <c r="W71" s="242" t="e">
        <f t="shared" ref="W71:W122" si="72">SUM(O71:V71)</f>
        <v>#REF!</v>
      </c>
      <c r="X71" s="281" t="e">
        <f>#REF!</f>
        <v>#REF!</v>
      </c>
      <c r="Y71" s="242" t="e">
        <f t="shared" si="8"/>
        <v>#REF!</v>
      </c>
      <c r="Z71" s="102" t="e">
        <f t="shared" ref="Z71:Z122" si="73">W71+Y71</f>
        <v>#REF!</v>
      </c>
      <c r="AA71" s="244" t="e">
        <f t="shared" ref="AA71:AA122" si="74">(C71-Z71)/Z71</f>
        <v>#REF!</v>
      </c>
      <c r="AC71" s="102" t="e">
        <f t="shared" ref="AC71:AC122" si="75">AD71+AE71+AF71</f>
        <v>#REF!</v>
      </c>
      <c r="AD71" s="103" t="e">
        <f t="shared" ref="AD71:AE111" si="76">T71</f>
        <v>#REF!</v>
      </c>
      <c r="AE71" s="245" t="e">
        <f t="shared" si="76"/>
        <v>#REF!</v>
      </c>
      <c r="AF71" s="245" t="e">
        <f t="shared" ref="AF71:AF79" si="77">(C71-Z71)*0.15</f>
        <v>#REF!</v>
      </c>
      <c r="AG71" s="103" t="e">
        <f t="shared" ref="AG71:AG122" si="78">AE71+AF71</f>
        <v>#REF!</v>
      </c>
      <c r="AH71" s="102" t="e">
        <f t="shared" ref="AH71:AH122" si="79">AI71-AC71</f>
        <v>#REF!</v>
      </c>
      <c r="AI71" s="102">
        <f t="shared" ref="AI71:AI122" si="80">C71</f>
        <v>200</v>
      </c>
      <c r="AK71" s="103">
        <f t="shared" ref="AK71:AK79" si="81">CEILING(AL71,5)</f>
        <v>140</v>
      </c>
      <c r="AL71" s="134">
        <f t="shared" ref="AL71:AL79" si="82">C71*0.7</f>
        <v>140</v>
      </c>
    </row>
    <row r="72" spans="1:60" ht="13.5" hidden="1" outlineLevel="1" x14ac:dyDescent="0.15">
      <c r="A72" s="26">
        <v>3002</v>
      </c>
      <c r="B72" s="20" t="s">
        <v>14</v>
      </c>
      <c r="C72" s="16">
        <v>280</v>
      </c>
      <c r="D72" s="103">
        <v>20</v>
      </c>
      <c r="E72" s="103"/>
      <c r="F72" s="102"/>
      <c r="G72" s="104">
        <v>111</v>
      </c>
      <c r="H72" s="104" t="s">
        <v>179</v>
      </c>
      <c r="I72" s="239">
        <f t="shared" si="65"/>
        <v>17940</v>
      </c>
      <c r="J72" s="103">
        <f t="shared" ref="J72:J79" si="83">28500/3</f>
        <v>9500</v>
      </c>
      <c r="K72" s="129">
        <v>0.15</v>
      </c>
      <c r="L72" s="129"/>
      <c r="M72" s="240"/>
      <c r="N72" s="283">
        <v>0.03</v>
      </c>
      <c r="O72" s="241">
        <f t="shared" si="66"/>
        <v>10.590858416945375</v>
      </c>
      <c r="P72" s="241" t="e">
        <f t="shared" si="67"/>
        <v>#REF!</v>
      </c>
      <c r="Q72" s="241" t="e">
        <f t="shared" si="68"/>
        <v>#REF!</v>
      </c>
      <c r="R72" s="241">
        <f t="shared" si="69"/>
        <v>0</v>
      </c>
      <c r="S72" s="241" t="e">
        <f t="shared" si="70"/>
        <v>#REF!</v>
      </c>
      <c r="T72" s="103" t="e">
        <f>#REF!</f>
        <v>#REF!</v>
      </c>
      <c r="U72" s="271" t="e">
        <f>#REF!*'Акция психолога'!D72</f>
        <v>#REF!</v>
      </c>
      <c r="V72" s="271">
        <f t="shared" si="71"/>
        <v>16.8</v>
      </c>
      <c r="W72" s="242" t="e">
        <f t="shared" si="72"/>
        <v>#REF!</v>
      </c>
      <c r="X72" s="281" t="e">
        <f>#REF!</f>
        <v>#REF!</v>
      </c>
      <c r="Y72" s="242" t="e">
        <f t="shared" si="8"/>
        <v>#REF!</v>
      </c>
      <c r="Z72" s="102" t="e">
        <f t="shared" si="73"/>
        <v>#REF!</v>
      </c>
      <c r="AA72" s="244" t="e">
        <f t="shared" si="74"/>
        <v>#REF!</v>
      </c>
      <c r="AC72" s="102" t="e">
        <f t="shared" si="75"/>
        <v>#REF!</v>
      </c>
      <c r="AD72" s="103" t="e">
        <f t="shared" si="76"/>
        <v>#REF!</v>
      </c>
      <c r="AE72" s="245" t="e">
        <f t="shared" si="76"/>
        <v>#REF!</v>
      </c>
      <c r="AF72" s="245" t="e">
        <f t="shared" si="77"/>
        <v>#REF!</v>
      </c>
      <c r="AG72" s="103" t="e">
        <f t="shared" si="78"/>
        <v>#REF!</v>
      </c>
      <c r="AH72" s="102" t="e">
        <f t="shared" si="79"/>
        <v>#REF!</v>
      </c>
      <c r="AI72" s="102">
        <f t="shared" si="80"/>
        <v>280</v>
      </c>
      <c r="AK72" s="103">
        <f t="shared" si="81"/>
        <v>200</v>
      </c>
      <c r="AL72" s="134">
        <f t="shared" si="82"/>
        <v>196</v>
      </c>
    </row>
    <row r="73" spans="1:60" ht="13.5" hidden="1" outlineLevel="1" x14ac:dyDescent="0.15">
      <c r="A73" s="26">
        <v>3003</v>
      </c>
      <c r="B73" s="20" t="s">
        <v>15</v>
      </c>
      <c r="C73" s="16">
        <v>220</v>
      </c>
      <c r="D73" s="103">
        <v>15</v>
      </c>
      <c r="E73" s="103"/>
      <c r="F73" s="102"/>
      <c r="G73" s="104">
        <v>111</v>
      </c>
      <c r="H73" s="104" t="s">
        <v>179</v>
      </c>
      <c r="I73" s="239">
        <f t="shared" si="65"/>
        <v>17940</v>
      </c>
      <c r="J73" s="103">
        <f t="shared" si="83"/>
        <v>9500</v>
      </c>
      <c r="K73" s="129">
        <v>0.15</v>
      </c>
      <c r="L73" s="129"/>
      <c r="M73" s="240"/>
      <c r="N73" s="283">
        <v>0.03</v>
      </c>
      <c r="O73" s="241">
        <f t="shared" si="66"/>
        <v>7.9431438127090308</v>
      </c>
      <c r="P73" s="241" t="e">
        <f t="shared" si="67"/>
        <v>#REF!</v>
      </c>
      <c r="Q73" s="241" t="e">
        <f t="shared" si="68"/>
        <v>#REF!</v>
      </c>
      <c r="R73" s="241">
        <f t="shared" si="69"/>
        <v>0</v>
      </c>
      <c r="S73" s="241" t="e">
        <f t="shared" si="70"/>
        <v>#REF!</v>
      </c>
      <c r="T73" s="103" t="e">
        <f>#REF!</f>
        <v>#REF!</v>
      </c>
      <c r="U73" s="271" t="e">
        <f>#REF!*'Акция психолога'!D73</f>
        <v>#REF!</v>
      </c>
      <c r="V73" s="271">
        <f t="shared" si="71"/>
        <v>13.2</v>
      </c>
      <c r="W73" s="242" t="e">
        <f t="shared" si="72"/>
        <v>#REF!</v>
      </c>
      <c r="X73" s="281" t="e">
        <f>#REF!</f>
        <v>#REF!</v>
      </c>
      <c r="Y73" s="242" t="e">
        <f t="shared" si="8"/>
        <v>#REF!</v>
      </c>
      <c r="Z73" s="102" t="e">
        <f t="shared" si="73"/>
        <v>#REF!</v>
      </c>
      <c r="AA73" s="244" t="e">
        <f t="shared" si="74"/>
        <v>#REF!</v>
      </c>
      <c r="AC73" s="102" t="e">
        <f t="shared" si="75"/>
        <v>#REF!</v>
      </c>
      <c r="AD73" s="103" t="e">
        <f t="shared" si="76"/>
        <v>#REF!</v>
      </c>
      <c r="AE73" s="245" t="e">
        <f t="shared" si="76"/>
        <v>#REF!</v>
      </c>
      <c r="AF73" s="245" t="e">
        <f t="shared" si="77"/>
        <v>#REF!</v>
      </c>
      <c r="AG73" s="103" t="e">
        <f t="shared" si="78"/>
        <v>#REF!</v>
      </c>
      <c r="AH73" s="102" t="e">
        <f t="shared" si="79"/>
        <v>#REF!</v>
      </c>
      <c r="AI73" s="102">
        <f t="shared" si="80"/>
        <v>220</v>
      </c>
      <c r="AK73" s="103">
        <f t="shared" si="81"/>
        <v>155</v>
      </c>
      <c r="AL73" s="134">
        <f t="shared" si="82"/>
        <v>154</v>
      </c>
    </row>
    <row r="74" spans="1:60" ht="13.5" hidden="1" outlineLevel="1" x14ac:dyDescent="0.15">
      <c r="A74" s="26">
        <v>3004</v>
      </c>
      <c r="B74" s="20" t="s">
        <v>174</v>
      </c>
      <c r="C74" s="16">
        <v>480</v>
      </c>
      <c r="D74" s="103">
        <v>60</v>
      </c>
      <c r="E74" s="103"/>
      <c r="F74" s="102"/>
      <c r="G74" s="104">
        <v>111</v>
      </c>
      <c r="H74" s="104" t="s">
        <v>179</v>
      </c>
      <c r="I74" s="239">
        <f t="shared" si="65"/>
        <v>17940</v>
      </c>
      <c r="J74" s="103">
        <f t="shared" si="83"/>
        <v>9500</v>
      </c>
      <c r="K74" s="129">
        <v>0.15</v>
      </c>
      <c r="L74" s="129"/>
      <c r="M74" s="240"/>
      <c r="N74" s="283">
        <v>0.03</v>
      </c>
      <c r="O74" s="241">
        <f t="shared" si="66"/>
        <v>31.772575250836123</v>
      </c>
      <c r="P74" s="241" t="e">
        <f t="shared" si="67"/>
        <v>#REF!</v>
      </c>
      <c r="Q74" s="241" t="e">
        <f t="shared" si="68"/>
        <v>#REF!</v>
      </c>
      <c r="R74" s="241">
        <f t="shared" si="69"/>
        <v>0</v>
      </c>
      <c r="S74" s="241" t="e">
        <f t="shared" si="70"/>
        <v>#REF!</v>
      </c>
      <c r="T74" s="103" t="e">
        <f>#REF!</f>
        <v>#REF!</v>
      </c>
      <c r="U74" s="271" t="e">
        <f>#REF!*'Акция психолога'!D74/3</f>
        <v>#REF!</v>
      </c>
      <c r="V74" s="271">
        <f t="shared" si="71"/>
        <v>28.799999999999997</v>
      </c>
      <c r="W74" s="242" t="e">
        <f t="shared" si="72"/>
        <v>#REF!</v>
      </c>
      <c r="X74" s="281" t="e">
        <f>#REF!</f>
        <v>#REF!</v>
      </c>
      <c r="Y74" s="242" t="e">
        <f t="shared" si="8"/>
        <v>#REF!</v>
      </c>
      <c r="Z74" s="102" t="e">
        <f t="shared" si="73"/>
        <v>#REF!</v>
      </c>
      <c r="AA74" s="244" t="e">
        <f t="shared" si="74"/>
        <v>#REF!</v>
      </c>
      <c r="AC74" s="102" t="e">
        <f t="shared" si="75"/>
        <v>#REF!</v>
      </c>
      <c r="AD74" s="103" t="e">
        <f t="shared" si="76"/>
        <v>#REF!</v>
      </c>
      <c r="AE74" s="245" t="e">
        <f t="shared" si="76"/>
        <v>#REF!</v>
      </c>
      <c r="AF74" s="245" t="e">
        <f t="shared" si="77"/>
        <v>#REF!</v>
      </c>
      <c r="AG74" s="103" t="e">
        <f t="shared" si="78"/>
        <v>#REF!</v>
      </c>
      <c r="AH74" s="102" t="e">
        <f t="shared" si="79"/>
        <v>#REF!</v>
      </c>
      <c r="AI74" s="102">
        <f t="shared" si="80"/>
        <v>480</v>
      </c>
      <c r="AK74" s="103">
        <f t="shared" si="81"/>
        <v>340</v>
      </c>
      <c r="AL74" s="134">
        <f t="shared" si="82"/>
        <v>336</v>
      </c>
    </row>
    <row r="75" spans="1:60" ht="13.5" hidden="1" outlineLevel="1" x14ac:dyDescent="0.15">
      <c r="A75" s="26">
        <v>3009</v>
      </c>
      <c r="B75" s="20" t="s">
        <v>175</v>
      </c>
      <c r="C75" s="16">
        <v>600</v>
      </c>
      <c r="D75" s="103">
        <v>90</v>
      </c>
      <c r="E75" s="103"/>
      <c r="F75" s="102"/>
      <c r="G75" s="104">
        <v>111</v>
      </c>
      <c r="H75" s="104" t="s">
        <v>179</v>
      </c>
      <c r="I75" s="239">
        <f t="shared" si="65"/>
        <v>17940</v>
      </c>
      <c r="J75" s="103">
        <f t="shared" si="83"/>
        <v>9500</v>
      </c>
      <c r="K75" s="129">
        <v>0.15</v>
      </c>
      <c r="L75" s="129"/>
      <c r="M75" s="240"/>
      <c r="N75" s="283">
        <v>0.03</v>
      </c>
      <c r="O75" s="241">
        <f t="shared" si="66"/>
        <v>47.658862876254183</v>
      </c>
      <c r="P75" s="241" t="e">
        <f t="shared" si="67"/>
        <v>#REF!</v>
      </c>
      <c r="Q75" s="241" t="e">
        <f t="shared" si="68"/>
        <v>#REF!</v>
      </c>
      <c r="R75" s="241">
        <f t="shared" si="69"/>
        <v>0</v>
      </c>
      <c r="S75" s="241" t="e">
        <f t="shared" si="70"/>
        <v>#REF!</v>
      </c>
      <c r="T75" s="103" t="e">
        <f>#REF!</f>
        <v>#REF!</v>
      </c>
      <c r="U75" s="271" t="e">
        <f>#REF!*'Акция психолога'!D75/3</f>
        <v>#REF!</v>
      </c>
      <c r="V75" s="271">
        <f t="shared" si="71"/>
        <v>36</v>
      </c>
      <c r="W75" s="242" t="e">
        <f t="shared" si="72"/>
        <v>#REF!</v>
      </c>
      <c r="X75" s="281" t="e">
        <f>#REF!</f>
        <v>#REF!</v>
      </c>
      <c r="Y75" s="242" t="e">
        <f t="shared" si="8"/>
        <v>#REF!</v>
      </c>
      <c r="Z75" s="102" t="e">
        <f t="shared" si="73"/>
        <v>#REF!</v>
      </c>
      <c r="AA75" s="244" t="e">
        <f t="shared" si="74"/>
        <v>#REF!</v>
      </c>
      <c r="AC75" s="102" t="e">
        <f t="shared" si="75"/>
        <v>#REF!</v>
      </c>
      <c r="AD75" s="103" t="e">
        <f t="shared" si="76"/>
        <v>#REF!</v>
      </c>
      <c r="AE75" s="245" t="e">
        <f t="shared" si="76"/>
        <v>#REF!</v>
      </c>
      <c r="AF75" s="245" t="e">
        <f t="shared" si="77"/>
        <v>#REF!</v>
      </c>
      <c r="AG75" s="103" t="e">
        <f t="shared" si="78"/>
        <v>#REF!</v>
      </c>
      <c r="AH75" s="102" t="e">
        <f t="shared" si="79"/>
        <v>#REF!</v>
      </c>
      <c r="AI75" s="102">
        <f t="shared" si="80"/>
        <v>600</v>
      </c>
      <c r="AK75" s="103">
        <f t="shared" si="81"/>
        <v>420</v>
      </c>
      <c r="AL75" s="134">
        <f t="shared" si="82"/>
        <v>420</v>
      </c>
    </row>
    <row r="76" spans="1:60" ht="25.5" hidden="1" outlineLevel="1" x14ac:dyDescent="0.15">
      <c r="A76" s="26">
        <v>3005</v>
      </c>
      <c r="B76" s="20" t="s">
        <v>779</v>
      </c>
      <c r="C76" s="16">
        <v>660</v>
      </c>
      <c r="D76" s="103">
        <v>60</v>
      </c>
      <c r="E76" s="103"/>
      <c r="F76" s="102"/>
      <c r="G76" s="104">
        <v>111</v>
      </c>
      <c r="H76" s="104" t="s">
        <v>179</v>
      </c>
      <c r="I76" s="239">
        <f t="shared" si="65"/>
        <v>17940</v>
      </c>
      <c r="J76" s="103">
        <f t="shared" si="83"/>
        <v>9500</v>
      </c>
      <c r="K76" s="129">
        <v>0.15</v>
      </c>
      <c r="L76" s="129"/>
      <c r="M76" s="240"/>
      <c r="N76" s="283">
        <v>0.03</v>
      </c>
      <c r="O76" s="241">
        <f t="shared" si="66"/>
        <v>31.772575250836123</v>
      </c>
      <c r="P76" s="241" t="e">
        <f t="shared" si="67"/>
        <v>#REF!</v>
      </c>
      <c r="Q76" s="241" t="e">
        <f t="shared" si="68"/>
        <v>#REF!</v>
      </c>
      <c r="R76" s="241">
        <f t="shared" si="69"/>
        <v>0</v>
      </c>
      <c r="S76" s="241" t="e">
        <f t="shared" si="70"/>
        <v>#REF!</v>
      </c>
      <c r="T76" s="103" t="e">
        <f>#REF!</f>
        <v>#REF!</v>
      </c>
      <c r="U76" s="271" t="e">
        <f>#REF!*'Акция психолога'!D76/3</f>
        <v>#REF!</v>
      </c>
      <c r="V76" s="271">
        <f t="shared" si="71"/>
        <v>39.6</v>
      </c>
      <c r="W76" s="242" t="e">
        <f t="shared" si="72"/>
        <v>#REF!</v>
      </c>
      <c r="X76" s="281" t="e">
        <f>#REF!</f>
        <v>#REF!</v>
      </c>
      <c r="Y76" s="242" t="e">
        <f t="shared" si="8"/>
        <v>#REF!</v>
      </c>
      <c r="Z76" s="102" t="e">
        <f t="shared" si="73"/>
        <v>#REF!</v>
      </c>
      <c r="AA76" s="244" t="e">
        <f t="shared" si="74"/>
        <v>#REF!</v>
      </c>
      <c r="AC76" s="102" t="e">
        <f t="shared" si="75"/>
        <v>#REF!</v>
      </c>
      <c r="AD76" s="103" t="e">
        <f t="shared" si="76"/>
        <v>#REF!</v>
      </c>
      <c r="AE76" s="245" t="e">
        <f t="shared" si="76"/>
        <v>#REF!</v>
      </c>
      <c r="AF76" s="245" t="e">
        <f t="shared" si="77"/>
        <v>#REF!</v>
      </c>
      <c r="AG76" s="103" t="e">
        <f t="shared" si="78"/>
        <v>#REF!</v>
      </c>
      <c r="AH76" s="102" t="e">
        <f t="shared" si="79"/>
        <v>#REF!</v>
      </c>
      <c r="AI76" s="102">
        <f t="shared" si="80"/>
        <v>660</v>
      </c>
      <c r="AK76" s="103">
        <f t="shared" si="81"/>
        <v>465</v>
      </c>
      <c r="AL76" s="134">
        <f t="shared" si="82"/>
        <v>461.99999999999994</v>
      </c>
    </row>
    <row r="77" spans="1:60" ht="25.5" hidden="1" outlineLevel="1" x14ac:dyDescent="0.15">
      <c r="A77" s="26">
        <v>3006</v>
      </c>
      <c r="B77" s="20" t="s">
        <v>780</v>
      </c>
      <c r="C77" s="16">
        <v>720</v>
      </c>
      <c r="D77" s="103">
        <v>90</v>
      </c>
      <c r="E77" s="103"/>
      <c r="F77" s="102"/>
      <c r="G77" s="104">
        <v>111</v>
      </c>
      <c r="H77" s="104" t="s">
        <v>179</v>
      </c>
      <c r="I77" s="239">
        <f t="shared" si="65"/>
        <v>17940</v>
      </c>
      <c r="J77" s="103">
        <f t="shared" si="83"/>
        <v>9500</v>
      </c>
      <c r="K77" s="129">
        <v>0.15</v>
      </c>
      <c r="L77" s="129"/>
      <c r="M77" s="240"/>
      <c r="N77" s="283">
        <v>0.03</v>
      </c>
      <c r="O77" s="241">
        <f t="shared" si="66"/>
        <v>47.658862876254183</v>
      </c>
      <c r="P77" s="241" t="e">
        <f t="shared" si="67"/>
        <v>#REF!</v>
      </c>
      <c r="Q77" s="241" t="e">
        <f t="shared" si="68"/>
        <v>#REF!</v>
      </c>
      <c r="R77" s="241">
        <f t="shared" si="69"/>
        <v>0</v>
      </c>
      <c r="S77" s="241" t="e">
        <f t="shared" si="70"/>
        <v>#REF!</v>
      </c>
      <c r="T77" s="103" t="e">
        <f>#REF!</f>
        <v>#REF!</v>
      </c>
      <c r="U77" s="271" t="e">
        <f>#REF!*'Акция психолога'!D77/3</f>
        <v>#REF!</v>
      </c>
      <c r="V77" s="271">
        <f t="shared" si="71"/>
        <v>43.199999999999996</v>
      </c>
      <c r="W77" s="242" t="e">
        <f t="shared" si="72"/>
        <v>#REF!</v>
      </c>
      <c r="X77" s="281" t="e">
        <f>#REF!</f>
        <v>#REF!</v>
      </c>
      <c r="Y77" s="242" t="e">
        <f t="shared" si="8"/>
        <v>#REF!</v>
      </c>
      <c r="Z77" s="102" t="e">
        <f t="shared" si="73"/>
        <v>#REF!</v>
      </c>
      <c r="AA77" s="244" t="e">
        <f t="shared" si="74"/>
        <v>#REF!</v>
      </c>
      <c r="AC77" s="102" t="e">
        <f t="shared" si="75"/>
        <v>#REF!</v>
      </c>
      <c r="AD77" s="103" t="e">
        <f t="shared" si="76"/>
        <v>#REF!</v>
      </c>
      <c r="AE77" s="245" t="e">
        <f t="shared" si="76"/>
        <v>#REF!</v>
      </c>
      <c r="AF77" s="245" t="e">
        <f t="shared" si="77"/>
        <v>#REF!</v>
      </c>
      <c r="AG77" s="103" t="e">
        <f t="shared" si="78"/>
        <v>#REF!</v>
      </c>
      <c r="AH77" s="102" t="e">
        <f t="shared" si="79"/>
        <v>#REF!</v>
      </c>
      <c r="AI77" s="102">
        <f t="shared" si="80"/>
        <v>720</v>
      </c>
      <c r="AK77" s="103">
        <f t="shared" si="81"/>
        <v>505</v>
      </c>
      <c r="AL77" s="134">
        <f t="shared" si="82"/>
        <v>503.99999999999994</v>
      </c>
    </row>
    <row r="78" spans="1:60" ht="13.5" hidden="1" outlineLevel="1" x14ac:dyDescent="0.15">
      <c r="A78" s="26" t="s">
        <v>13</v>
      </c>
      <c r="B78" s="20" t="s">
        <v>169</v>
      </c>
      <c r="C78" s="16">
        <v>700</v>
      </c>
      <c r="D78" s="103">
        <v>40</v>
      </c>
      <c r="E78" s="103"/>
      <c r="F78" s="102"/>
      <c r="G78" s="104">
        <v>111</v>
      </c>
      <c r="H78" s="104" t="s">
        <v>179</v>
      </c>
      <c r="I78" s="239">
        <f t="shared" si="65"/>
        <v>17940</v>
      </c>
      <c r="J78" s="103">
        <f t="shared" si="83"/>
        <v>9500</v>
      </c>
      <c r="K78" s="129">
        <v>0.15</v>
      </c>
      <c r="L78" s="129"/>
      <c r="M78" s="240"/>
      <c r="N78" s="283">
        <v>0.03</v>
      </c>
      <c r="O78" s="241">
        <f t="shared" si="66"/>
        <v>21.18171683389075</v>
      </c>
      <c r="P78" s="241" t="e">
        <f t="shared" si="67"/>
        <v>#REF!</v>
      </c>
      <c r="Q78" s="241" t="e">
        <f t="shared" si="68"/>
        <v>#REF!</v>
      </c>
      <c r="R78" s="241">
        <f t="shared" si="69"/>
        <v>0</v>
      </c>
      <c r="S78" s="241" t="e">
        <f t="shared" si="70"/>
        <v>#REF!</v>
      </c>
      <c r="T78" s="103" t="e">
        <f>#REF!</f>
        <v>#REF!</v>
      </c>
      <c r="U78" s="271" t="e">
        <f>#REF!*'Акция психолога'!D78/3</f>
        <v>#REF!</v>
      </c>
      <c r="V78" s="271">
        <f t="shared" si="71"/>
        <v>42</v>
      </c>
      <c r="W78" s="242" t="e">
        <f t="shared" si="72"/>
        <v>#REF!</v>
      </c>
      <c r="X78" s="281" t="e">
        <f>#REF!</f>
        <v>#REF!</v>
      </c>
      <c r="Y78" s="242" t="e">
        <f t="shared" ref="Y78:Y79" si="84">O78*X78</f>
        <v>#REF!</v>
      </c>
      <c r="Z78" s="102" t="e">
        <f t="shared" si="73"/>
        <v>#REF!</v>
      </c>
      <c r="AA78" s="244" t="e">
        <f t="shared" si="74"/>
        <v>#REF!</v>
      </c>
      <c r="AC78" s="102" t="e">
        <f t="shared" si="75"/>
        <v>#REF!</v>
      </c>
      <c r="AD78" s="103" t="e">
        <f t="shared" si="76"/>
        <v>#REF!</v>
      </c>
      <c r="AE78" s="245" t="e">
        <f t="shared" si="76"/>
        <v>#REF!</v>
      </c>
      <c r="AF78" s="245" t="e">
        <f t="shared" si="77"/>
        <v>#REF!</v>
      </c>
      <c r="AG78" s="103" t="e">
        <f t="shared" si="78"/>
        <v>#REF!</v>
      </c>
      <c r="AH78" s="102" t="e">
        <f t="shared" si="79"/>
        <v>#REF!</v>
      </c>
      <c r="AI78" s="102">
        <f t="shared" si="80"/>
        <v>700</v>
      </c>
      <c r="AK78" s="103">
        <f t="shared" si="81"/>
        <v>490</v>
      </c>
      <c r="AL78" s="134">
        <f t="shared" si="82"/>
        <v>489.99999999999994</v>
      </c>
    </row>
    <row r="79" spans="1:60" ht="13.5" hidden="1" outlineLevel="1" x14ac:dyDescent="0.15">
      <c r="A79" s="26">
        <v>3008</v>
      </c>
      <c r="B79" s="62" t="s">
        <v>164</v>
      </c>
      <c r="C79" s="16">
        <v>530</v>
      </c>
      <c r="D79" s="103">
        <v>30</v>
      </c>
      <c r="E79" s="103">
        <v>15</v>
      </c>
      <c r="F79" s="103" t="s">
        <v>152</v>
      </c>
      <c r="G79" s="104">
        <v>111</v>
      </c>
      <c r="H79" s="104" t="s">
        <v>179</v>
      </c>
      <c r="I79" s="239">
        <f t="shared" si="65"/>
        <v>17940</v>
      </c>
      <c r="J79" s="103">
        <f t="shared" si="83"/>
        <v>9500</v>
      </c>
      <c r="K79" s="129">
        <v>0.15</v>
      </c>
      <c r="L79" s="129"/>
      <c r="M79" s="240"/>
      <c r="N79" s="283">
        <v>0.03</v>
      </c>
      <c r="O79" s="241">
        <f t="shared" si="66"/>
        <v>15.886287625418062</v>
      </c>
      <c r="P79" s="241" t="e">
        <f t="shared" si="67"/>
        <v>#REF!</v>
      </c>
      <c r="Q79" s="241" t="e">
        <f t="shared" si="68"/>
        <v>#REF!</v>
      </c>
      <c r="R79" s="241">
        <f t="shared" si="69"/>
        <v>0</v>
      </c>
      <c r="S79" s="241" t="e">
        <f t="shared" si="70"/>
        <v>#REF!</v>
      </c>
      <c r="T79" s="206" t="e">
        <f>#REF!</f>
        <v>#REF!</v>
      </c>
      <c r="U79" s="271" t="e">
        <f>#REF!*'Акция психолога'!D79/3</f>
        <v>#REF!</v>
      </c>
      <c r="V79" s="271">
        <f t="shared" si="71"/>
        <v>31.799999999999997</v>
      </c>
      <c r="W79" s="242" t="e">
        <f t="shared" si="72"/>
        <v>#REF!</v>
      </c>
      <c r="X79" s="281" t="e">
        <f>#REF!</f>
        <v>#REF!</v>
      </c>
      <c r="Y79" s="242" t="e">
        <f t="shared" si="84"/>
        <v>#REF!</v>
      </c>
      <c r="Z79" s="102" t="e">
        <f t="shared" si="73"/>
        <v>#REF!</v>
      </c>
      <c r="AA79" s="244" t="e">
        <f t="shared" si="74"/>
        <v>#REF!</v>
      </c>
      <c r="AC79" s="102" t="e">
        <f t="shared" si="75"/>
        <v>#REF!</v>
      </c>
      <c r="AD79" s="103" t="e">
        <f t="shared" si="76"/>
        <v>#REF!</v>
      </c>
      <c r="AE79" s="245" t="e">
        <f t="shared" si="76"/>
        <v>#REF!</v>
      </c>
      <c r="AF79" s="245" t="e">
        <f t="shared" si="77"/>
        <v>#REF!</v>
      </c>
      <c r="AG79" s="103" t="e">
        <f t="shared" si="78"/>
        <v>#REF!</v>
      </c>
      <c r="AH79" s="102" t="e">
        <f t="shared" si="79"/>
        <v>#REF!</v>
      </c>
      <c r="AI79" s="102">
        <f t="shared" si="80"/>
        <v>530</v>
      </c>
      <c r="AK79" s="103">
        <f t="shared" si="81"/>
        <v>375</v>
      </c>
      <c r="AL79" s="134">
        <f t="shared" si="82"/>
        <v>371</v>
      </c>
    </row>
    <row r="80" spans="1:60" ht="13.5" hidden="1" outlineLevel="1" x14ac:dyDescent="0.15">
      <c r="A80" s="26">
        <v>3015</v>
      </c>
      <c r="B80" s="62" t="s">
        <v>610</v>
      </c>
      <c r="C80" s="16">
        <v>80</v>
      </c>
      <c r="D80" s="103"/>
      <c r="E80" s="103"/>
      <c r="F80" s="103"/>
      <c r="G80" s="104"/>
      <c r="H80" s="104" t="s">
        <v>661</v>
      </c>
      <c r="I80" s="239">
        <f t="shared" si="65"/>
        <v>17940</v>
      </c>
      <c r="J80" s="103">
        <v>0</v>
      </c>
      <c r="K80" s="129"/>
      <c r="L80" s="129"/>
      <c r="M80" s="240">
        <v>0</v>
      </c>
      <c r="N80" s="283">
        <v>0.03</v>
      </c>
      <c r="O80" s="241">
        <f t="shared" si="66"/>
        <v>0</v>
      </c>
      <c r="P80" s="241" t="e">
        <f t="shared" si="67"/>
        <v>#REF!</v>
      </c>
      <c r="Q80" s="241" t="e">
        <f t="shared" si="68"/>
        <v>#REF!</v>
      </c>
      <c r="R80" s="241">
        <f t="shared" si="69"/>
        <v>0</v>
      </c>
      <c r="S80" s="241" t="e">
        <f t="shared" si="70"/>
        <v>#REF!</v>
      </c>
      <c r="T80" s="206" t="e">
        <f>#REF!</f>
        <v>#REF!</v>
      </c>
      <c r="U80" s="271" t="e">
        <f>#REF!*'Акция психолога'!D80</f>
        <v>#REF!</v>
      </c>
      <c r="V80" s="271">
        <f t="shared" si="71"/>
        <v>4.8</v>
      </c>
      <c r="W80" s="242" t="e">
        <f t="shared" si="72"/>
        <v>#REF!</v>
      </c>
      <c r="X80" s="281" t="e">
        <f>#REF!</f>
        <v>#REF!</v>
      </c>
      <c r="Y80" s="287" t="e">
        <f t="shared" ref="Y80:Y114" si="85">25000/I80*D80*X80</f>
        <v>#REF!</v>
      </c>
      <c r="Z80" s="102" t="e">
        <f t="shared" si="73"/>
        <v>#REF!</v>
      </c>
      <c r="AA80" s="244" t="e">
        <f t="shared" si="74"/>
        <v>#REF!</v>
      </c>
      <c r="AC80" s="102" t="e">
        <f t="shared" si="75"/>
        <v>#REF!</v>
      </c>
      <c r="AD80" s="103" t="e">
        <f t="shared" si="76"/>
        <v>#REF!</v>
      </c>
      <c r="AE80" s="245" t="e">
        <f t="shared" si="76"/>
        <v>#REF!</v>
      </c>
      <c r="AF80" s="245"/>
      <c r="AG80" s="103" t="e">
        <f t="shared" si="78"/>
        <v>#REF!</v>
      </c>
      <c r="AH80" s="102" t="e">
        <f t="shared" si="79"/>
        <v>#REF!</v>
      </c>
      <c r="AI80" s="102">
        <f t="shared" si="80"/>
        <v>80</v>
      </c>
      <c r="AK80" s="103" t="s">
        <v>40</v>
      </c>
      <c r="AL80" s="134"/>
    </row>
    <row r="81" spans="1:552" ht="13.5" hidden="1" outlineLevel="1" x14ac:dyDescent="0.15">
      <c r="A81" s="26">
        <v>3016</v>
      </c>
      <c r="B81" s="62" t="s">
        <v>611</v>
      </c>
      <c r="C81" s="16">
        <v>140</v>
      </c>
      <c r="D81" s="103"/>
      <c r="E81" s="103"/>
      <c r="F81" s="103"/>
      <c r="G81" s="104"/>
      <c r="H81" s="104" t="s">
        <v>661</v>
      </c>
      <c r="I81" s="239">
        <f t="shared" si="65"/>
        <v>17940</v>
      </c>
      <c r="J81" s="103">
        <v>0</v>
      </c>
      <c r="K81" s="129"/>
      <c r="L81" s="129"/>
      <c r="M81" s="240">
        <v>0</v>
      </c>
      <c r="N81" s="283">
        <v>0.03</v>
      </c>
      <c r="O81" s="241">
        <f t="shared" si="66"/>
        <v>0</v>
      </c>
      <c r="P81" s="241" t="e">
        <f t="shared" si="67"/>
        <v>#REF!</v>
      </c>
      <c r="Q81" s="241" t="e">
        <f t="shared" si="68"/>
        <v>#REF!</v>
      </c>
      <c r="R81" s="241">
        <f t="shared" si="69"/>
        <v>0</v>
      </c>
      <c r="S81" s="241" t="e">
        <f t="shared" si="70"/>
        <v>#REF!</v>
      </c>
      <c r="T81" s="206" t="e">
        <f>#REF!</f>
        <v>#REF!</v>
      </c>
      <c r="U81" s="271" t="e">
        <f>#REF!*'Акция психолога'!D81</f>
        <v>#REF!</v>
      </c>
      <c r="V81" s="271">
        <f t="shared" si="71"/>
        <v>8.4</v>
      </c>
      <c r="W81" s="242" t="e">
        <f t="shared" si="72"/>
        <v>#REF!</v>
      </c>
      <c r="X81" s="281" t="e">
        <f>#REF!</f>
        <v>#REF!</v>
      </c>
      <c r="Y81" s="287" t="e">
        <f t="shared" si="85"/>
        <v>#REF!</v>
      </c>
      <c r="Z81" s="102" t="e">
        <f t="shared" si="73"/>
        <v>#REF!</v>
      </c>
      <c r="AA81" s="244" t="e">
        <f t="shared" si="74"/>
        <v>#REF!</v>
      </c>
      <c r="AC81" s="102" t="e">
        <f t="shared" si="75"/>
        <v>#REF!</v>
      </c>
      <c r="AD81" s="103" t="e">
        <f t="shared" si="76"/>
        <v>#REF!</v>
      </c>
      <c r="AE81" s="245" t="e">
        <f t="shared" si="76"/>
        <v>#REF!</v>
      </c>
      <c r="AF81" s="245"/>
      <c r="AG81" s="103" t="e">
        <f t="shared" si="78"/>
        <v>#REF!</v>
      </c>
      <c r="AH81" s="102" t="e">
        <f t="shared" si="79"/>
        <v>#REF!</v>
      </c>
      <c r="AI81" s="102">
        <f t="shared" si="80"/>
        <v>140</v>
      </c>
      <c r="AK81" s="103" t="s">
        <v>40</v>
      </c>
      <c r="AL81" s="134"/>
    </row>
    <row r="82" spans="1:552" s="106" customFormat="1" ht="13.5" hidden="1" outlineLevel="1" x14ac:dyDescent="0.15">
      <c r="A82" s="26">
        <v>3017</v>
      </c>
      <c r="B82" s="62" t="s">
        <v>612</v>
      </c>
      <c r="C82" s="16">
        <v>30</v>
      </c>
      <c r="D82" s="103"/>
      <c r="E82" s="103"/>
      <c r="F82" s="103"/>
      <c r="G82" s="104"/>
      <c r="H82" s="104" t="s">
        <v>661</v>
      </c>
      <c r="I82" s="239">
        <f t="shared" si="65"/>
        <v>17940</v>
      </c>
      <c r="J82" s="103">
        <v>0</v>
      </c>
      <c r="K82" s="129"/>
      <c r="L82" s="129"/>
      <c r="M82" s="240">
        <v>0</v>
      </c>
      <c r="N82" s="283">
        <v>0.03</v>
      </c>
      <c r="O82" s="241">
        <f t="shared" si="66"/>
        <v>0</v>
      </c>
      <c r="P82" s="241" t="e">
        <f t="shared" si="67"/>
        <v>#REF!</v>
      </c>
      <c r="Q82" s="241" t="e">
        <f t="shared" si="68"/>
        <v>#REF!</v>
      </c>
      <c r="R82" s="241">
        <f t="shared" si="69"/>
        <v>0</v>
      </c>
      <c r="S82" s="241" t="e">
        <f t="shared" si="70"/>
        <v>#REF!</v>
      </c>
      <c r="T82" s="206" t="e">
        <f>#REF!</f>
        <v>#REF!</v>
      </c>
      <c r="U82" s="271" t="e">
        <f>#REF!*'Акция психолога'!D82</f>
        <v>#REF!</v>
      </c>
      <c r="V82" s="271">
        <f t="shared" si="71"/>
        <v>1.7999999999999998</v>
      </c>
      <c r="W82" s="242" t="e">
        <f t="shared" si="72"/>
        <v>#REF!</v>
      </c>
      <c r="X82" s="281" t="e">
        <f>#REF!</f>
        <v>#REF!</v>
      </c>
      <c r="Y82" s="287" t="e">
        <f t="shared" si="85"/>
        <v>#REF!</v>
      </c>
      <c r="Z82" s="102" t="e">
        <f t="shared" si="73"/>
        <v>#REF!</v>
      </c>
      <c r="AA82" s="244" t="e">
        <f t="shared" si="74"/>
        <v>#REF!</v>
      </c>
      <c r="AB82" s="219"/>
      <c r="AC82" s="102" t="e">
        <f t="shared" si="75"/>
        <v>#REF!</v>
      </c>
      <c r="AD82" s="103" t="e">
        <f t="shared" si="76"/>
        <v>#REF!</v>
      </c>
      <c r="AE82" s="245" t="e">
        <f t="shared" si="76"/>
        <v>#REF!</v>
      </c>
      <c r="AF82" s="245"/>
      <c r="AG82" s="103" t="e">
        <f t="shared" si="78"/>
        <v>#REF!</v>
      </c>
      <c r="AH82" s="102" t="e">
        <f t="shared" si="79"/>
        <v>#REF!</v>
      </c>
      <c r="AI82" s="102">
        <f t="shared" si="80"/>
        <v>30</v>
      </c>
      <c r="AK82" s="103" t="s">
        <v>40</v>
      </c>
      <c r="AL82" s="134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</row>
    <row r="83" spans="1:552" s="106" customFormat="1" ht="13.5" hidden="1" outlineLevel="1" x14ac:dyDescent="0.15">
      <c r="A83" s="26">
        <v>3018</v>
      </c>
      <c r="B83" s="62" t="s">
        <v>613</v>
      </c>
      <c r="C83" s="16">
        <v>40</v>
      </c>
      <c r="D83" s="103"/>
      <c r="E83" s="103"/>
      <c r="F83" s="103"/>
      <c r="G83" s="104"/>
      <c r="H83" s="104" t="s">
        <v>661</v>
      </c>
      <c r="I83" s="239">
        <f t="shared" si="65"/>
        <v>17940</v>
      </c>
      <c r="J83" s="103">
        <v>0</v>
      </c>
      <c r="K83" s="129"/>
      <c r="L83" s="129"/>
      <c r="M83" s="240">
        <v>0</v>
      </c>
      <c r="N83" s="283">
        <v>0.03</v>
      </c>
      <c r="O83" s="241">
        <f t="shared" si="66"/>
        <v>0</v>
      </c>
      <c r="P83" s="241" t="e">
        <f t="shared" si="67"/>
        <v>#REF!</v>
      </c>
      <c r="Q83" s="241" t="e">
        <f t="shared" si="68"/>
        <v>#REF!</v>
      </c>
      <c r="R83" s="241">
        <f t="shared" si="69"/>
        <v>0</v>
      </c>
      <c r="S83" s="241" t="e">
        <f t="shared" si="70"/>
        <v>#REF!</v>
      </c>
      <c r="T83" s="206" t="e">
        <f>#REF!</f>
        <v>#REF!</v>
      </c>
      <c r="U83" s="271" t="e">
        <f>#REF!*'Акция психолога'!D83</f>
        <v>#REF!</v>
      </c>
      <c r="V83" s="271">
        <f t="shared" si="71"/>
        <v>2.4</v>
      </c>
      <c r="W83" s="242" t="e">
        <f t="shared" si="72"/>
        <v>#REF!</v>
      </c>
      <c r="X83" s="281" t="e">
        <f>#REF!</f>
        <v>#REF!</v>
      </c>
      <c r="Y83" s="287" t="e">
        <f t="shared" si="85"/>
        <v>#REF!</v>
      </c>
      <c r="Z83" s="102" t="e">
        <f t="shared" si="73"/>
        <v>#REF!</v>
      </c>
      <c r="AA83" s="244" t="e">
        <f t="shared" si="74"/>
        <v>#REF!</v>
      </c>
      <c r="AB83" s="219"/>
      <c r="AC83" s="102" t="e">
        <f t="shared" si="75"/>
        <v>#REF!</v>
      </c>
      <c r="AD83" s="103" t="e">
        <f t="shared" si="76"/>
        <v>#REF!</v>
      </c>
      <c r="AE83" s="245" t="e">
        <f t="shared" si="76"/>
        <v>#REF!</v>
      </c>
      <c r="AF83" s="245"/>
      <c r="AG83" s="103" t="e">
        <f t="shared" si="78"/>
        <v>#REF!</v>
      </c>
      <c r="AH83" s="102" t="e">
        <f t="shared" si="79"/>
        <v>#REF!</v>
      </c>
      <c r="AI83" s="102">
        <f t="shared" si="80"/>
        <v>40</v>
      </c>
      <c r="AK83" s="103" t="s">
        <v>40</v>
      </c>
      <c r="AL83" s="134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</row>
    <row r="84" spans="1:552" s="106" customFormat="1" ht="13.5" hidden="1" outlineLevel="1" x14ac:dyDescent="0.15">
      <c r="A84" s="26">
        <v>3019</v>
      </c>
      <c r="B84" s="62" t="s">
        <v>614</v>
      </c>
      <c r="C84" s="16">
        <v>30</v>
      </c>
      <c r="D84" s="103"/>
      <c r="E84" s="103"/>
      <c r="F84" s="103"/>
      <c r="G84" s="104"/>
      <c r="H84" s="104" t="s">
        <v>661</v>
      </c>
      <c r="I84" s="239">
        <f t="shared" si="65"/>
        <v>17940</v>
      </c>
      <c r="J84" s="103">
        <v>0</v>
      </c>
      <c r="K84" s="129"/>
      <c r="L84" s="129"/>
      <c r="M84" s="240">
        <v>0</v>
      </c>
      <c r="N84" s="283">
        <v>0.03</v>
      </c>
      <c r="O84" s="241">
        <f t="shared" si="66"/>
        <v>0</v>
      </c>
      <c r="P84" s="241" t="e">
        <f t="shared" si="67"/>
        <v>#REF!</v>
      </c>
      <c r="Q84" s="241" t="e">
        <f t="shared" si="68"/>
        <v>#REF!</v>
      </c>
      <c r="R84" s="241">
        <f t="shared" si="69"/>
        <v>0</v>
      </c>
      <c r="S84" s="241" t="e">
        <f t="shared" si="70"/>
        <v>#REF!</v>
      </c>
      <c r="T84" s="206" t="e">
        <f>#REF!</f>
        <v>#REF!</v>
      </c>
      <c r="U84" s="271" t="e">
        <f>#REF!*'Акция психолога'!D84</f>
        <v>#REF!</v>
      </c>
      <c r="V84" s="271">
        <f t="shared" si="71"/>
        <v>1.7999999999999998</v>
      </c>
      <c r="W84" s="242" t="e">
        <f t="shared" si="72"/>
        <v>#REF!</v>
      </c>
      <c r="X84" s="281" t="e">
        <f>#REF!</f>
        <v>#REF!</v>
      </c>
      <c r="Y84" s="287" t="e">
        <f t="shared" si="85"/>
        <v>#REF!</v>
      </c>
      <c r="Z84" s="102" t="e">
        <f t="shared" si="73"/>
        <v>#REF!</v>
      </c>
      <c r="AA84" s="244" t="e">
        <f t="shared" si="74"/>
        <v>#REF!</v>
      </c>
      <c r="AB84" s="219"/>
      <c r="AC84" s="102" t="e">
        <f t="shared" si="75"/>
        <v>#REF!</v>
      </c>
      <c r="AD84" s="103" t="e">
        <f t="shared" si="76"/>
        <v>#REF!</v>
      </c>
      <c r="AE84" s="245" t="e">
        <f t="shared" si="76"/>
        <v>#REF!</v>
      </c>
      <c r="AF84" s="245"/>
      <c r="AG84" s="103" t="e">
        <f t="shared" si="78"/>
        <v>#REF!</v>
      </c>
      <c r="AH84" s="102" t="e">
        <f t="shared" si="79"/>
        <v>#REF!</v>
      </c>
      <c r="AI84" s="102">
        <f t="shared" si="80"/>
        <v>30</v>
      </c>
      <c r="AK84" s="103" t="s">
        <v>40</v>
      </c>
      <c r="AL84" s="134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</row>
    <row r="85" spans="1:552" s="106" customFormat="1" ht="13.5" hidden="1" outlineLevel="1" x14ac:dyDescent="0.15">
      <c r="A85" s="26">
        <v>3020</v>
      </c>
      <c r="B85" s="62" t="s">
        <v>615</v>
      </c>
      <c r="C85" s="16">
        <v>10</v>
      </c>
      <c r="D85" s="103"/>
      <c r="E85" s="103"/>
      <c r="F85" s="103"/>
      <c r="G85" s="104"/>
      <c r="H85" s="104" t="s">
        <v>661</v>
      </c>
      <c r="I85" s="239">
        <f t="shared" si="65"/>
        <v>17940</v>
      </c>
      <c r="J85" s="103">
        <v>0</v>
      </c>
      <c r="K85" s="129"/>
      <c r="L85" s="129"/>
      <c r="M85" s="240">
        <v>0</v>
      </c>
      <c r="N85" s="283">
        <v>0.03</v>
      </c>
      <c r="O85" s="241">
        <f t="shared" si="66"/>
        <v>0</v>
      </c>
      <c r="P85" s="241" t="e">
        <f t="shared" si="67"/>
        <v>#REF!</v>
      </c>
      <c r="Q85" s="241" t="e">
        <f t="shared" si="68"/>
        <v>#REF!</v>
      </c>
      <c r="R85" s="241">
        <f t="shared" si="69"/>
        <v>0</v>
      </c>
      <c r="S85" s="241" t="e">
        <f t="shared" si="70"/>
        <v>#REF!</v>
      </c>
      <c r="T85" s="206" t="e">
        <f>#REF!</f>
        <v>#REF!</v>
      </c>
      <c r="U85" s="271" t="e">
        <f>#REF!*'Акция психолога'!D85</f>
        <v>#REF!</v>
      </c>
      <c r="V85" s="271">
        <f t="shared" si="71"/>
        <v>0.6</v>
      </c>
      <c r="W85" s="242" t="e">
        <f t="shared" si="72"/>
        <v>#REF!</v>
      </c>
      <c r="X85" s="281" t="e">
        <f>#REF!</f>
        <v>#REF!</v>
      </c>
      <c r="Y85" s="287" t="e">
        <f t="shared" si="85"/>
        <v>#REF!</v>
      </c>
      <c r="Z85" s="102" t="e">
        <f t="shared" si="73"/>
        <v>#REF!</v>
      </c>
      <c r="AA85" s="244" t="e">
        <f t="shared" si="74"/>
        <v>#REF!</v>
      </c>
      <c r="AB85" s="219"/>
      <c r="AC85" s="102" t="e">
        <f t="shared" si="75"/>
        <v>#REF!</v>
      </c>
      <c r="AD85" s="103" t="e">
        <f t="shared" si="76"/>
        <v>#REF!</v>
      </c>
      <c r="AE85" s="245" t="e">
        <f t="shared" si="76"/>
        <v>#REF!</v>
      </c>
      <c r="AF85" s="245"/>
      <c r="AG85" s="103" t="e">
        <f t="shared" si="78"/>
        <v>#REF!</v>
      </c>
      <c r="AH85" s="102" t="e">
        <f t="shared" si="79"/>
        <v>#REF!</v>
      </c>
      <c r="AI85" s="102">
        <f t="shared" si="80"/>
        <v>10</v>
      </c>
      <c r="AK85" s="103" t="s">
        <v>40</v>
      </c>
      <c r="AL85" s="134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</row>
    <row r="86" spans="1:552" s="106" customFormat="1" ht="13.5" hidden="1" outlineLevel="1" x14ac:dyDescent="0.15">
      <c r="A86" s="26">
        <v>3021</v>
      </c>
      <c r="B86" s="62" t="s">
        <v>616</v>
      </c>
      <c r="C86" s="16">
        <v>15</v>
      </c>
      <c r="D86" s="103"/>
      <c r="E86" s="103"/>
      <c r="F86" s="103"/>
      <c r="G86" s="104"/>
      <c r="H86" s="104" t="s">
        <v>661</v>
      </c>
      <c r="I86" s="239">
        <f t="shared" si="65"/>
        <v>17940</v>
      </c>
      <c r="J86" s="103">
        <v>0</v>
      </c>
      <c r="K86" s="129"/>
      <c r="L86" s="129"/>
      <c r="M86" s="240">
        <v>0</v>
      </c>
      <c r="N86" s="283">
        <v>0.03</v>
      </c>
      <c r="O86" s="241">
        <f t="shared" si="66"/>
        <v>0</v>
      </c>
      <c r="P86" s="241" t="e">
        <f t="shared" si="67"/>
        <v>#REF!</v>
      </c>
      <c r="Q86" s="241" t="e">
        <f t="shared" si="68"/>
        <v>#REF!</v>
      </c>
      <c r="R86" s="241">
        <f t="shared" si="69"/>
        <v>0</v>
      </c>
      <c r="S86" s="241" t="e">
        <f t="shared" si="70"/>
        <v>#REF!</v>
      </c>
      <c r="T86" s="206" t="e">
        <f>#REF!</f>
        <v>#REF!</v>
      </c>
      <c r="U86" s="271" t="e">
        <f>#REF!*'Акция психолога'!D86</f>
        <v>#REF!</v>
      </c>
      <c r="V86" s="271">
        <f t="shared" si="71"/>
        <v>0.89999999999999991</v>
      </c>
      <c r="W86" s="242" t="e">
        <f t="shared" si="72"/>
        <v>#REF!</v>
      </c>
      <c r="X86" s="281" t="e">
        <f>#REF!</f>
        <v>#REF!</v>
      </c>
      <c r="Y86" s="287" t="e">
        <f t="shared" si="85"/>
        <v>#REF!</v>
      </c>
      <c r="Z86" s="102" t="e">
        <f t="shared" si="73"/>
        <v>#REF!</v>
      </c>
      <c r="AA86" s="244" t="e">
        <f t="shared" si="74"/>
        <v>#REF!</v>
      </c>
      <c r="AB86" s="219"/>
      <c r="AC86" s="102" t="e">
        <f t="shared" si="75"/>
        <v>#REF!</v>
      </c>
      <c r="AD86" s="103" t="e">
        <f t="shared" si="76"/>
        <v>#REF!</v>
      </c>
      <c r="AE86" s="245" t="e">
        <f t="shared" si="76"/>
        <v>#REF!</v>
      </c>
      <c r="AF86" s="245"/>
      <c r="AG86" s="103" t="e">
        <f t="shared" si="78"/>
        <v>#REF!</v>
      </c>
      <c r="AH86" s="102" t="e">
        <f t="shared" si="79"/>
        <v>#REF!</v>
      </c>
      <c r="AI86" s="102">
        <f t="shared" si="80"/>
        <v>15</v>
      </c>
      <c r="AK86" s="103" t="s">
        <v>40</v>
      </c>
      <c r="AL86" s="134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</row>
    <row r="87" spans="1:552" s="106" customFormat="1" ht="13.5" hidden="1" outlineLevel="1" x14ac:dyDescent="0.15">
      <c r="A87" s="26">
        <v>3022</v>
      </c>
      <c r="B87" s="62" t="s">
        <v>617</v>
      </c>
      <c r="C87" s="16">
        <v>40</v>
      </c>
      <c r="D87" s="103"/>
      <c r="E87" s="103"/>
      <c r="F87" s="103"/>
      <c r="G87" s="104"/>
      <c r="H87" s="104" t="s">
        <v>661</v>
      </c>
      <c r="I87" s="239">
        <f t="shared" si="65"/>
        <v>17940</v>
      </c>
      <c r="J87" s="103">
        <v>0</v>
      </c>
      <c r="K87" s="129"/>
      <c r="L87" s="129"/>
      <c r="M87" s="240">
        <v>0</v>
      </c>
      <c r="N87" s="283">
        <v>0.03</v>
      </c>
      <c r="O87" s="241">
        <f t="shared" si="66"/>
        <v>0</v>
      </c>
      <c r="P87" s="241" t="e">
        <f t="shared" si="67"/>
        <v>#REF!</v>
      </c>
      <c r="Q87" s="241" t="e">
        <f t="shared" si="68"/>
        <v>#REF!</v>
      </c>
      <c r="R87" s="241">
        <f t="shared" si="69"/>
        <v>0</v>
      </c>
      <c r="S87" s="241" t="e">
        <f t="shared" si="70"/>
        <v>#REF!</v>
      </c>
      <c r="T87" s="206" t="e">
        <f>#REF!</f>
        <v>#REF!</v>
      </c>
      <c r="U87" s="271" t="e">
        <f>#REF!*'Акция психолога'!D87</f>
        <v>#REF!</v>
      </c>
      <c r="V87" s="271">
        <f t="shared" si="71"/>
        <v>2.4</v>
      </c>
      <c r="W87" s="242" t="e">
        <f t="shared" si="72"/>
        <v>#REF!</v>
      </c>
      <c r="X87" s="281" t="e">
        <f>#REF!</f>
        <v>#REF!</v>
      </c>
      <c r="Y87" s="287" t="e">
        <f t="shared" si="85"/>
        <v>#REF!</v>
      </c>
      <c r="Z87" s="102" t="e">
        <f t="shared" si="73"/>
        <v>#REF!</v>
      </c>
      <c r="AA87" s="244" t="e">
        <f t="shared" si="74"/>
        <v>#REF!</v>
      </c>
      <c r="AB87" s="219"/>
      <c r="AC87" s="102" t="e">
        <f t="shared" si="75"/>
        <v>#REF!</v>
      </c>
      <c r="AD87" s="103" t="e">
        <f t="shared" si="76"/>
        <v>#REF!</v>
      </c>
      <c r="AE87" s="245" t="e">
        <f t="shared" si="76"/>
        <v>#REF!</v>
      </c>
      <c r="AF87" s="245"/>
      <c r="AG87" s="103" t="e">
        <f t="shared" si="78"/>
        <v>#REF!</v>
      </c>
      <c r="AH87" s="102" t="e">
        <f t="shared" si="79"/>
        <v>#REF!</v>
      </c>
      <c r="AI87" s="102">
        <f t="shared" si="80"/>
        <v>40</v>
      </c>
      <c r="AK87" s="103" t="s">
        <v>40</v>
      </c>
      <c r="AL87" s="134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</row>
    <row r="88" spans="1:552" s="106" customFormat="1" ht="13.5" hidden="1" outlineLevel="1" x14ac:dyDescent="0.15">
      <c r="A88" s="26">
        <v>3023</v>
      </c>
      <c r="B88" s="62" t="s">
        <v>618</v>
      </c>
      <c r="C88" s="16">
        <v>150</v>
      </c>
      <c r="D88" s="103"/>
      <c r="E88" s="103"/>
      <c r="F88" s="103"/>
      <c r="G88" s="104"/>
      <c r="H88" s="104" t="s">
        <v>661</v>
      </c>
      <c r="I88" s="239">
        <f t="shared" si="65"/>
        <v>17940</v>
      </c>
      <c r="J88" s="103">
        <v>0</v>
      </c>
      <c r="K88" s="129"/>
      <c r="L88" s="129"/>
      <c r="M88" s="240">
        <v>0</v>
      </c>
      <c r="N88" s="283">
        <v>0.03</v>
      </c>
      <c r="O88" s="241">
        <f t="shared" si="66"/>
        <v>0</v>
      </c>
      <c r="P88" s="241" t="e">
        <f t="shared" si="67"/>
        <v>#REF!</v>
      </c>
      <c r="Q88" s="241" t="e">
        <f t="shared" si="68"/>
        <v>#REF!</v>
      </c>
      <c r="R88" s="241">
        <f t="shared" si="69"/>
        <v>0</v>
      </c>
      <c r="S88" s="241" t="e">
        <f t="shared" si="70"/>
        <v>#REF!</v>
      </c>
      <c r="T88" s="206" t="e">
        <f>#REF!</f>
        <v>#REF!</v>
      </c>
      <c r="U88" s="271" t="e">
        <f>#REF!*'Акция психолога'!D88</f>
        <v>#REF!</v>
      </c>
      <c r="V88" s="271">
        <f t="shared" si="71"/>
        <v>9</v>
      </c>
      <c r="W88" s="242" t="e">
        <f t="shared" si="72"/>
        <v>#REF!</v>
      </c>
      <c r="X88" s="281" t="e">
        <f>#REF!</f>
        <v>#REF!</v>
      </c>
      <c r="Y88" s="287" t="e">
        <f t="shared" si="85"/>
        <v>#REF!</v>
      </c>
      <c r="Z88" s="102" t="e">
        <f t="shared" si="73"/>
        <v>#REF!</v>
      </c>
      <c r="AA88" s="244" t="e">
        <f t="shared" si="74"/>
        <v>#REF!</v>
      </c>
      <c r="AB88" s="219"/>
      <c r="AC88" s="102" t="e">
        <f t="shared" si="75"/>
        <v>#REF!</v>
      </c>
      <c r="AD88" s="103" t="e">
        <f t="shared" si="76"/>
        <v>#REF!</v>
      </c>
      <c r="AE88" s="245" t="e">
        <f t="shared" si="76"/>
        <v>#REF!</v>
      </c>
      <c r="AF88" s="245"/>
      <c r="AG88" s="103" t="e">
        <f t="shared" si="78"/>
        <v>#REF!</v>
      </c>
      <c r="AH88" s="102" t="e">
        <f t="shared" si="79"/>
        <v>#REF!</v>
      </c>
      <c r="AI88" s="102">
        <f t="shared" si="80"/>
        <v>150</v>
      </c>
      <c r="AK88" s="103" t="s">
        <v>40</v>
      </c>
      <c r="AL88" s="134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</row>
    <row r="89" spans="1:552" s="106" customFormat="1" ht="13.5" hidden="1" outlineLevel="1" x14ac:dyDescent="0.15">
      <c r="A89" s="26">
        <v>3024</v>
      </c>
      <c r="B89" s="62" t="s">
        <v>653</v>
      </c>
      <c r="C89" s="16">
        <v>25</v>
      </c>
      <c r="D89" s="103"/>
      <c r="E89" s="103"/>
      <c r="F89" s="103"/>
      <c r="G89" s="104"/>
      <c r="H89" s="104" t="s">
        <v>661</v>
      </c>
      <c r="I89" s="239">
        <f t="shared" si="65"/>
        <v>17940</v>
      </c>
      <c r="J89" s="103">
        <v>0</v>
      </c>
      <c r="K89" s="129"/>
      <c r="L89" s="129"/>
      <c r="M89" s="240">
        <v>0</v>
      </c>
      <c r="N89" s="283">
        <v>0.03</v>
      </c>
      <c r="O89" s="241">
        <f t="shared" si="66"/>
        <v>0</v>
      </c>
      <c r="P89" s="241" t="e">
        <f t="shared" si="67"/>
        <v>#REF!</v>
      </c>
      <c r="Q89" s="241" t="e">
        <f t="shared" si="68"/>
        <v>#REF!</v>
      </c>
      <c r="R89" s="241">
        <f t="shared" si="69"/>
        <v>0</v>
      </c>
      <c r="S89" s="241" t="e">
        <f t="shared" si="70"/>
        <v>#REF!</v>
      </c>
      <c r="T89" s="206" t="e">
        <f>#REF!</f>
        <v>#REF!</v>
      </c>
      <c r="U89" s="271" t="e">
        <f>#REF!*'Акция психолога'!D89</f>
        <v>#REF!</v>
      </c>
      <c r="V89" s="271">
        <f t="shared" si="71"/>
        <v>1.5</v>
      </c>
      <c r="W89" s="242" t="e">
        <f t="shared" si="72"/>
        <v>#REF!</v>
      </c>
      <c r="X89" s="281" t="e">
        <f>#REF!</f>
        <v>#REF!</v>
      </c>
      <c r="Y89" s="287" t="e">
        <f t="shared" si="85"/>
        <v>#REF!</v>
      </c>
      <c r="Z89" s="102" t="e">
        <f t="shared" si="73"/>
        <v>#REF!</v>
      </c>
      <c r="AA89" s="244" t="e">
        <f t="shared" si="74"/>
        <v>#REF!</v>
      </c>
      <c r="AB89" s="219"/>
      <c r="AC89" s="102" t="e">
        <f t="shared" si="75"/>
        <v>#REF!</v>
      </c>
      <c r="AD89" s="103" t="e">
        <f t="shared" si="76"/>
        <v>#REF!</v>
      </c>
      <c r="AE89" s="245" t="e">
        <f t="shared" si="76"/>
        <v>#REF!</v>
      </c>
      <c r="AF89" s="245"/>
      <c r="AG89" s="103" t="e">
        <f t="shared" si="78"/>
        <v>#REF!</v>
      </c>
      <c r="AH89" s="102" t="e">
        <f t="shared" si="79"/>
        <v>#REF!</v>
      </c>
      <c r="AI89" s="102">
        <f t="shared" si="80"/>
        <v>25</v>
      </c>
      <c r="AK89" s="103" t="s">
        <v>40</v>
      </c>
      <c r="AL89" s="134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</row>
    <row r="90" spans="1:552" s="106" customFormat="1" ht="13.5" hidden="1" outlineLevel="1" x14ac:dyDescent="0.15">
      <c r="A90" s="26">
        <v>3025</v>
      </c>
      <c r="B90" s="62" t="s">
        <v>619</v>
      </c>
      <c r="C90" s="16">
        <v>20</v>
      </c>
      <c r="D90" s="103"/>
      <c r="E90" s="103"/>
      <c r="F90" s="103"/>
      <c r="G90" s="104"/>
      <c r="H90" s="104" t="s">
        <v>661</v>
      </c>
      <c r="I90" s="239">
        <f t="shared" si="65"/>
        <v>17940</v>
      </c>
      <c r="J90" s="103">
        <v>0</v>
      </c>
      <c r="K90" s="129"/>
      <c r="L90" s="129"/>
      <c r="M90" s="240">
        <v>0</v>
      </c>
      <c r="N90" s="283">
        <v>0.03</v>
      </c>
      <c r="O90" s="241">
        <f t="shared" si="66"/>
        <v>0</v>
      </c>
      <c r="P90" s="241" t="e">
        <f t="shared" si="67"/>
        <v>#REF!</v>
      </c>
      <c r="Q90" s="241" t="e">
        <f t="shared" si="68"/>
        <v>#REF!</v>
      </c>
      <c r="R90" s="241">
        <f t="shared" si="69"/>
        <v>0</v>
      </c>
      <c r="S90" s="241" t="e">
        <f t="shared" si="70"/>
        <v>#REF!</v>
      </c>
      <c r="T90" s="206" t="e">
        <f>#REF!</f>
        <v>#REF!</v>
      </c>
      <c r="U90" s="271" t="e">
        <f>#REF!*'Акция психолога'!D90</f>
        <v>#REF!</v>
      </c>
      <c r="V90" s="271">
        <f t="shared" si="71"/>
        <v>1.2</v>
      </c>
      <c r="W90" s="242" t="e">
        <f t="shared" si="72"/>
        <v>#REF!</v>
      </c>
      <c r="X90" s="281" t="e">
        <f>#REF!</f>
        <v>#REF!</v>
      </c>
      <c r="Y90" s="287" t="e">
        <f t="shared" si="85"/>
        <v>#REF!</v>
      </c>
      <c r="Z90" s="102" t="e">
        <f t="shared" si="73"/>
        <v>#REF!</v>
      </c>
      <c r="AA90" s="244" t="e">
        <f t="shared" si="74"/>
        <v>#REF!</v>
      </c>
      <c r="AB90" s="219"/>
      <c r="AC90" s="102" t="e">
        <f t="shared" si="75"/>
        <v>#REF!</v>
      </c>
      <c r="AD90" s="103" t="e">
        <f t="shared" si="76"/>
        <v>#REF!</v>
      </c>
      <c r="AE90" s="245" t="e">
        <f t="shared" si="76"/>
        <v>#REF!</v>
      </c>
      <c r="AF90" s="245"/>
      <c r="AG90" s="103" t="e">
        <f t="shared" si="78"/>
        <v>#REF!</v>
      </c>
      <c r="AH90" s="102" t="e">
        <f t="shared" si="79"/>
        <v>#REF!</v>
      </c>
      <c r="AI90" s="102">
        <f t="shared" si="80"/>
        <v>20</v>
      </c>
      <c r="AK90" s="103" t="s">
        <v>40</v>
      </c>
      <c r="AL90" s="134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</row>
    <row r="91" spans="1:552" s="106" customFormat="1" ht="13.5" hidden="1" outlineLevel="1" x14ac:dyDescent="0.15">
      <c r="A91" s="26">
        <v>3026</v>
      </c>
      <c r="B91" s="62" t="s">
        <v>620</v>
      </c>
      <c r="C91" s="16">
        <v>15</v>
      </c>
      <c r="D91" s="103"/>
      <c r="E91" s="103"/>
      <c r="F91" s="103"/>
      <c r="G91" s="104"/>
      <c r="H91" s="104" t="s">
        <v>661</v>
      </c>
      <c r="I91" s="239">
        <f t="shared" si="65"/>
        <v>17940</v>
      </c>
      <c r="J91" s="103">
        <v>0</v>
      </c>
      <c r="K91" s="129"/>
      <c r="L91" s="129"/>
      <c r="M91" s="240">
        <v>0</v>
      </c>
      <c r="N91" s="283">
        <v>0.03</v>
      </c>
      <c r="O91" s="241">
        <f t="shared" si="66"/>
        <v>0</v>
      </c>
      <c r="P91" s="241" t="e">
        <f t="shared" si="67"/>
        <v>#REF!</v>
      </c>
      <c r="Q91" s="241" t="e">
        <f t="shared" si="68"/>
        <v>#REF!</v>
      </c>
      <c r="R91" s="241">
        <f t="shared" si="69"/>
        <v>0</v>
      </c>
      <c r="S91" s="241" t="e">
        <f t="shared" si="70"/>
        <v>#REF!</v>
      </c>
      <c r="T91" s="206" t="e">
        <f>#REF!</f>
        <v>#REF!</v>
      </c>
      <c r="U91" s="271" t="e">
        <f>#REF!*'Акция психолога'!D91</f>
        <v>#REF!</v>
      </c>
      <c r="V91" s="271">
        <f t="shared" si="71"/>
        <v>0.89999999999999991</v>
      </c>
      <c r="W91" s="242" t="e">
        <f t="shared" si="72"/>
        <v>#REF!</v>
      </c>
      <c r="X91" s="281" t="e">
        <f>#REF!</f>
        <v>#REF!</v>
      </c>
      <c r="Y91" s="287" t="e">
        <f t="shared" si="85"/>
        <v>#REF!</v>
      </c>
      <c r="Z91" s="102" t="e">
        <f t="shared" si="73"/>
        <v>#REF!</v>
      </c>
      <c r="AA91" s="244" t="e">
        <f t="shared" si="74"/>
        <v>#REF!</v>
      </c>
      <c r="AB91" s="219"/>
      <c r="AC91" s="102" t="e">
        <f t="shared" si="75"/>
        <v>#REF!</v>
      </c>
      <c r="AD91" s="103" t="e">
        <f t="shared" si="76"/>
        <v>#REF!</v>
      </c>
      <c r="AE91" s="245" t="e">
        <f t="shared" si="76"/>
        <v>#REF!</v>
      </c>
      <c r="AF91" s="245"/>
      <c r="AG91" s="103" t="e">
        <f t="shared" si="78"/>
        <v>#REF!</v>
      </c>
      <c r="AH91" s="102" t="e">
        <f t="shared" si="79"/>
        <v>#REF!</v>
      </c>
      <c r="AI91" s="102">
        <f t="shared" si="80"/>
        <v>15</v>
      </c>
      <c r="AK91" s="103" t="s">
        <v>40</v>
      </c>
      <c r="AL91" s="134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</row>
    <row r="92" spans="1:552" s="106" customFormat="1" ht="13.5" hidden="1" outlineLevel="1" x14ac:dyDescent="0.15">
      <c r="A92" s="26">
        <v>3027</v>
      </c>
      <c r="B92" s="62" t="s">
        <v>621</v>
      </c>
      <c r="C92" s="16">
        <v>80</v>
      </c>
      <c r="D92" s="103"/>
      <c r="E92" s="103"/>
      <c r="F92" s="103"/>
      <c r="G92" s="104"/>
      <c r="H92" s="104" t="s">
        <v>661</v>
      </c>
      <c r="I92" s="239">
        <f t="shared" si="65"/>
        <v>17940</v>
      </c>
      <c r="J92" s="103">
        <v>0</v>
      </c>
      <c r="K92" s="129"/>
      <c r="L92" s="129"/>
      <c r="M92" s="240">
        <v>0</v>
      </c>
      <c r="N92" s="283">
        <v>0.03</v>
      </c>
      <c r="O92" s="241">
        <f t="shared" si="66"/>
        <v>0</v>
      </c>
      <c r="P92" s="241" t="e">
        <f t="shared" si="67"/>
        <v>#REF!</v>
      </c>
      <c r="Q92" s="241" t="e">
        <f t="shared" si="68"/>
        <v>#REF!</v>
      </c>
      <c r="R92" s="241">
        <f t="shared" si="69"/>
        <v>0</v>
      </c>
      <c r="S92" s="241" t="e">
        <f t="shared" si="70"/>
        <v>#REF!</v>
      </c>
      <c r="T92" s="206" t="e">
        <f>#REF!</f>
        <v>#REF!</v>
      </c>
      <c r="U92" s="271" t="e">
        <f>#REF!*'Акция психолога'!D92</f>
        <v>#REF!</v>
      </c>
      <c r="V92" s="271">
        <f t="shared" si="71"/>
        <v>4.8</v>
      </c>
      <c r="W92" s="242" t="e">
        <f t="shared" si="72"/>
        <v>#REF!</v>
      </c>
      <c r="X92" s="281" t="e">
        <f>#REF!</f>
        <v>#REF!</v>
      </c>
      <c r="Y92" s="287" t="e">
        <f t="shared" si="85"/>
        <v>#REF!</v>
      </c>
      <c r="Z92" s="102" t="e">
        <f t="shared" si="73"/>
        <v>#REF!</v>
      </c>
      <c r="AA92" s="244" t="e">
        <f t="shared" si="74"/>
        <v>#REF!</v>
      </c>
      <c r="AB92" s="219"/>
      <c r="AC92" s="102" t="e">
        <f t="shared" si="75"/>
        <v>#REF!</v>
      </c>
      <c r="AD92" s="103" t="e">
        <f t="shared" si="76"/>
        <v>#REF!</v>
      </c>
      <c r="AE92" s="245" t="e">
        <f t="shared" si="76"/>
        <v>#REF!</v>
      </c>
      <c r="AF92" s="245"/>
      <c r="AG92" s="103" t="e">
        <f t="shared" si="78"/>
        <v>#REF!</v>
      </c>
      <c r="AH92" s="102" t="e">
        <f t="shared" si="79"/>
        <v>#REF!</v>
      </c>
      <c r="AI92" s="102">
        <f t="shared" si="80"/>
        <v>80</v>
      </c>
      <c r="AK92" s="103" t="s">
        <v>40</v>
      </c>
      <c r="AL92" s="134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</row>
    <row r="93" spans="1:552" s="106" customFormat="1" ht="13.5" hidden="1" outlineLevel="1" x14ac:dyDescent="0.15">
      <c r="A93" s="26">
        <v>3028</v>
      </c>
      <c r="B93" s="62" t="s">
        <v>622</v>
      </c>
      <c r="C93" s="16">
        <v>75</v>
      </c>
      <c r="D93" s="103"/>
      <c r="E93" s="103"/>
      <c r="F93" s="103"/>
      <c r="G93" s="104"/>
      <c r="H93" s="104" t="s">
        <v>661</v>
      </c>
      <c r="I93" s="239">
        <f t="shared" si="65"/>
        <v>17940</v>
      </c>
      <c r="J93" s="103">
        <v>0</v>
      </c>
      <c r="K93" s="129"/>
      <c r="L93" s="129"/>
      <c r="M93" s="240">
        <v>0</v>
      </c>
      <c r="N93" s="283">
        <v>0.03</v>
      </c>
      <c r="O93" s="241">
        <f t="shared" si="66"/>
        <v>0</v>
      </c>
      <c r="P93" s="241" t="e">
        <f t="shared" si="67"/>
        <v>#REF!</v>
      </c>
      <c r="Q93" s="241" t="e">
        <f t="shared" si="68"/>
        <v>#REF!</v>
      </c>
      <c r="R93" s="241">
        <f t="shared" si="69"/>
        <v>0</v>
      </c>
      <c r="S93" s="241" t="e">
        <f t="shared" si="70"/>
        <v>#REF!</v>
      </c>
      <c r="T93" s="206" t="e">
        <f>#REF!</f>
        <v>#REF!</v>
      </c>
      <c r="U93" s="271" t="e">
        <f>#REF!*'Акция психолога'!D93</f>
        <v>#REF!</v>
      </c>
      <c r="V93" s="271">
        <f t="shared" si="71"/>
        <v>4.5</v>
      </c>
      <c r="W93" s="242" t="e">
        <f t="shared" si="72"/>
        <v>#REF!</v>
      </c>
      <c r="X93" s="281" t="e">
        <f>#REF!</f>
        <v>#REF!</v>
      </c>
      <c r="Y93" s="287" t="e">
        <f t="shared" si="85"/>
        <v>#REF!</v>
      </c>
      <c r="Z93" s="102" t="e">
        <f t="shared" si="73"/>
        <v>#REF!</v>
      </c>
      <c r="AA93" s="244" t="e">
        <f t="shared" si="74"/>
        <v>#REF!</v>
      </c>
      <c r="AB93" s="219"/>
      <c r="AC93" s="102" t="e">
        <f t="shared" si="75"/>
        <v>#REF!</v>
      </c>
      <c r="AD93" s="103" t="e">
        <f t="shared" si="76"/>
        <v>#REF!</v>
      </c>
      <c r="AE93" s="245" t="e">
        <f t="shared" si="76"/>
        <v>#REF!</v>
      </c>
      <c r="AF93" s="245"/>
      <c r="AG93" s="103" t="e">
        <f t="shared" si="78"/>
        <v>#REF!</v>
      </c>
      <c r="AH93" s="102" t="e">
        <f t="shared" si="79"/>
        <v>#REF!</v>
      </c>
      <c r="AI93" s="102">
        <f t="shared" si="80"/>
        <v>75</v>
      </c>
      <c r="AK93" s="103" t="s">
        <v>40</v>
      </c>
      <c r="AL93" s="134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</row>
    <row r="94" spans="1:552" s="106" customFormat="1" ht="13.5" hidden="1" outlineLevel="1" x14ac:dyDescent="0.15">
      <c r="A94" s="26">
        <v>3029</v>
      </c>
      <c r="B94" s="62" t="s">
        <v>623</v>
      </c>
      <c r="C94" s="16">
        <v>125</v>
      </c>
      <c r="D94" s="103"/>
      <c r="E94" s="103"/>
      <c r="F94" s="103"/>
      <c r="G94" s="104"/>
      <c r="H94" s="104" t="s">
        <v>661</v>
      </c>
      <c r="I94" s="239">
        <f t="shared" si="65"/>
        <v>17940</v>
      </c>
      <c r="J94" s="103">
        <v>0</v>
      </c>
      <c r="K94" s="129"/>
      <c r="L94" s="129"/>
      <c r="M94" s="240">
        <v>0</v>
      </c>
      <c r="N94" s="283">
        <v>0.03</v>
      </c>
      <c r="O94" s="241">
        <f t="shared" si="66"/>
        <v>0</v>
      </c>
      <c r="P94" s="241" t="e">
        <f t="shared" si="67"/>
        <v>#REF!</v>
      </c>
      <c r="Q94" s="241" t="e">
        <f t="shared" si="68"/>
        <v>#REF!</v>
      </c>
      <c r="R94" s="241">
        <f t="shared" si="69"/>
        <v>0</v>
      </c>
      <c r="S94" s="241" t="e">
        <f t="shared" si="70"/>
        <v>#REF!</v>
      </c>
      <c r="T94" s="206" t="e">
        <f>#REF!</f>
        <v>#REF!</v>
      </c>
      <c r="U94" s="271" t="e">
        <f>#REF!*'Акция психолога'!D94</f>
        <v>#REF!</v>
      </c>
      <c r="V94" s="271">
        <f t="shared" si="71"/>
        <v>7.5</v>
      </c>
      <c r="W94" s="242" t="e">
        <f t="shared" si="72"/>
        <v>#REF!</v>
      </c>
      <c r="X94" s="281" t="e">
        <f>#REF!</f>
        <v>#REF!</v>
      </c>
      <c r="Y94" s="287" t="e">
        <f t="shared" si="85"/>
        <v>#REF!</v>
      </c>
      <c r="Z94" s="102" t="e">
        <f t="shared" si="73"/>
        <v>#REF!</v>
      </c>
      <c r="AA94" s="244" t="e">
        <f t="shared" si="74"/>
        <v>#REF!</v>
      </c>
      <c r="AB94" s="219"/>
      <c r="AC94" s="102" t="e">
        <f t="shared" si="75"/>
        <v>#REF!</v>
      </c>
      <c r="AD94" s="103" t="e">
        <f t="shared" si="76"/>
        <v>#REF!</v>
      </c>
      <c r="AE94" s="245" t="e">
        <f t="shared" si="76"/>
        <v>#REF!</v>
      </c>
      <c r="AF94" s="245"/>
      <c r="AG94" s="103" t="e">
        <f t="shared" si="78"/>
        <v>#REF!</v>
      </c>
      <c r="AH94" s="102" t="e">
        <f t="shared" si="79"/>
        <v>#REF!</v>
      </c>
      <c r="AI94" s="102">
        <f t="shared" si="80"/>
        <v>125</v>
      </c>
      <c r="AK94" s="103" t="s">
        <v>40</v>
      </c>
      <c r="AL94" s="134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</row>
    <row r="95" spans="1:552" s="106" customFormat="1" ht="13.5" hidden="1" outlineLevel="1" x14ac:dyDescent="0.15">
      <c r="A95" s="26">
        <v>3030</v>
      </c>
      <c r="B95" s="62" t="s">
        <v>624</v>
      </c>
      <c r="C95" s="16">
        <v>10</v>
      </c>
      <c r="D95" s="103"/>
      <c r="E95" s="103"/>
      <c r="F95" s="103"/>
      <c r="G95" s="104"/>
      <c r="H95" s="104" t="s">
        <v>661</v>
      </c>
      <c r="I95" s="239">
        <f t="shared" si="65"/>
        <v>17940</v>
      </c>
      <c r="J95" s="103">
        <v>0</v>
      </c>
      <c r="K95" s="129"/>
      <c r="L95" s="129"/>
      <c r="M95" s="240">
        <v>0</v>
      </c>
      <c r="N95" s="283">
        <v>0.03</v>
      </c>
      <c r="O95" s="241">
        <f t="shared" si="66"/>
        <v>0</v>
      </c>
      <c r="P95" s="241" t="e">
        <f t="shared" si="67"/>
        <v>#REF!</v>
      </c>
      <c r="Q95" s="241" t="e">
        <f t="shared" si="68"/>
        <v>#REF!</v>
      </c>
      <c r="R95" s="241">
        <f t="shared" si="69"/>
        <v>0</v>
      </c>
      <c r="S95" s="241" t="e">
        <f t="shared" si="70"/>
        <v>#REF!</v>
      </c>
      <c r="T95" s="206" t="e">
        <f>#REF!</f>
        <v>#REF!</v>
      </c>
      <c r="U95" s="271" t="e">
        <f>#REF!*'Акция психолога'!D95</f>
        <v>#REF!</v>
      </c>
      <c r="V95" s="271">
        <f t="shared" si="71"/>
        <v>0.6</v>
      </c>
      <c r="W95" s="242" t="e">
        <f t="shared" si="72"/>
        <v>#REF!</v>
      </c>
      <c r="X95" s="281" t="e">
        <f>#REF!</f>
        <v>#REF!</v>
      </c>
      <c r="Y95" s="287" t="e">
        <f t="shared" si="85"/>
        <v>#REF!</v>
      </c>
      <c r="Z95" s="102" t="e">
        <f t="shared" si="73"/>
        <v>#REF!</v>
      </c>
      <c r="AA95" s="244" t="e">
        <f t="shared" si="74"/>
        <v>#REF!</v>
      </c>
      <c r="AB95" s="219"/>
      <c r="AC95" s="102" t="e">
        <f t="shared" si="75"/>
        <v>#REF!</v>
      </c>
      <c r="AD95" s="103" t="e">
        <f t="shared" si="76"/>
        <v>#REF!</v>
      </c>
      <c r="AE95" s="245" t="e">
        <f t="shared" si="76"/>
        <v>#REF!</v>
      </c>
      <c r="AF95" s="245"/>
      <c r="AG95" s="103" t="e">
        <f t="shared" si="78"/>
        <v>#REF!</v>
      </c>
      <c r="AH95" s="102" t="e">
        <f t="shared" si="79"/>
        <v>#REF!</v>
      </c>
      <c r="AI95" s="102">
        <f t="shared" si="80"/>
        <v>10</v>
      </c>
      <c r="AK95" s="103" t="s">
        <v>40</v>
      </c>
      <c r="AL95" s="134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</row>
    <row r="96" spans="1:552" s="106" customFormat="1" ht="13.5" hidden="1" outlineLevel="1" x14ac:dyDescent="0.15">
      <c r="A96" s="26">
        <v>3031</v>
      </c>
      <c r="B96" s="62" t="s">
        <v>625</v>
      </c>
      <c r="C96" s="16">
        <v>35</v>
      </c>
      <c r="D96" s="103"/>
      <c r="E96" s="103"/>
      <c r="F96" s="103"/>
      <c r="G96" s="104"/>
      <c r="H96" s="104" t="s">
        <v>661</v>
      </c>
      <c r="I96" s="239">
        <f t="shared" si="65"/>
        <v>17940</v>
      </c>
      <c r="J96" s="103">
        <v>0</v>
      </c>
      <c r="K96" s="129"/>
      <c r="L96" s="129"/>
      <c r="M96" s="240">
        <v>0</v>
      </c>
      <c r="N96" s="283">
        <v>0.03</v>
      </c>
      <c r="O96" s="241">
        <f t="shared" si="66"/>
        <v>0</v>
      </c>
      <c r="P96" s="241" t="e">
        <f t="shared" si="67"/>
        <v>#REF!</v>
      </c>
      <c r="Q96" s="241" t="e">
        <f t="shared" si="68"/>
        <v>#REF!</v>
      </c>
      <c r="R96" s="241">
        <f t="shared" si="69"/>
        <v>0</v>
      </c>
      <c r="S96" s="241" t="e">
        <f t="shared" si="70"/>
        <v>#REF!</v>
      </c>
      <c r="T96" s="206" t="e">
        <f>#REF!</f>
        <v>#REF!</v>
      </c>
      <c r="U96" s="271" t="e">
        <f>#REF!*'Акция психолога'!D96</f>
        <v>#REF!</v>
      </c>
      <c r="V96" s="271">
        <f t="shared" si="71"/>
        <v>2.1</v>
      </c>
      <c r="W96" s="242" t="e">
        <f t="shared" si="72"/>
        <v>#REF!</v>
      </c>
      <c r="X96" s="281" t="e">
        <f>#REF!</f>
        <v>#REF!</v>
      </c>
      <c r="Y96" s="287" t="e">
        <f t="shared" si="85"/>
        <v>#REF!</v>
      </c>
      <c r="Z96" s="102" t="e">
        <f t="shared" si="73"/>
        <v>#REF!</v>
      </c>
      <c r="AA96" s="244" t="e">
        <f t="shared" si="74"/>
        <v>#REF!</v>
      </c>
      <c r="AB96" s="219"/>
      <c r="AC96" s="102" t="e">
        <f t="shared" si="75"/>
        <v>#REF!</v>
      </c>
      <c r="AD96" s="103" t="e">
        <f t="shared" si="76"/>
        <v>#REF!</v>
      </c>
      <c r="AE96" s="245" t="e">
        <f t="shared" si="76"/>
        <v>#REF!</v>
      </c>
      <c r="AF96" s="245"/>
      <c r="AG96" s="103" t="e">
        <f t="shared" si="78"/>
        <v>#REF!</v>
      </c>
      <c r="AH96" s="102" t="e">
        <f t="shared" si="79"/>
        <v>#REF!</v>
      </c>
      <c r="AI96" s="102">
        <f t="shared" si="80"/>
        <v>35</v>
      </c>
      <c r="AK96" s="103" t="s">
        <v>40</v>
      </c>
      <c r="AL96" s="134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</row>
    <row r="97" spans="1:552" s="106" customFormat="1" ht="13.5" hidden="1" outlineLevel="1" x14ac:dyDescent="0.15">
      <c r="A97" s="26">
        <v>3032</v>
      </c>
      <c r="B97" s="62" t="s">
        <v>626</v>
      </c>
      <c r="C97" s="16">
        <v>155</v>
      </c>
      <c r="D97" s="103"/>
      <c r="E97" s="103"/>
      <c r="F97" s="103"/>
      <c r="G97" s="104"/>
      <c r="H97" s="104" t="s">
        <v>661</v>
      </c>
      <c r="I97" s="239">
        <f t="shared" si="65"/>
        <v>17940</v>
      </c>
      <c r="J97" s="103">
        <v>0</v>
      </c>
      <c r="K97" s="129"/>
      <c r="L97" s="129"/>
      <c r="M97" s="240">
        <v>0</v>
      </c>
      <c r="N97" s="283">
        <v>0.03</v>
      </c>
      <c r="O97" s="241">
        <f t="shared" si="66"/>
        <v>0</v>
      </c>
      <c r="P97" s="241" t="e">
        <f t="shared" si="67"/>
        <v>#REF!</v>
      </c>
      <c r="Q97" s="241" t="e">
        <f t="shared" si="68"/>
        <v>#REF!</v>
      </c>
      <c r="R97" s="241">
        <f t="shared" si="69"/>
        <v>0</v>
      </c>
      <c r="S97" s="241" t="e">
        <f t="shared" si="70"/>
        <v>#REF!</v>
      </c>
      <c r="T97" s="206" t="e">
        <f>#REF!</f>
        <v>#REF!</v>
      </c>
      <c r="U97" s="271" t="e">
        <f>#REF!*'Акция психолога'!D97</f>
        <v>#REF!</v>
      </c>
      <c r="V97" s="271">
        <f t="shared" si="71"/>
        <v>9.2999999999999989</v>
      </c>
      <c r="W97" s="242" t="e">
        <f t="shared" si="72"/>
        <v>#REF!</v>
      </c>
      <c r="X97" s="281" t="e">
        <f>#REF!</f>
        <v>#REF!</v>
      </c>
      <c r="Y97" s="287" t="e">
        <f t="shared" si="85"/>
        <v>#REF!</v>
      </c>
      <c r="Z97" s="102" t="e">
        <f t="shared" si="73"/>
        <v>#REF!</v>
      </c>
      <c r="AA97" s="244" t="e">
        <f t="shared" si="74"/>
        <v>#REF!</v>
      </c>
      <c r="AB97" s="219"/>
      <c r="AC97" s="102" t="e">
        <f t="shared" si="75"/>
        <v>#REF!</v>
      </c>
      <c r="AD97" s="103" t="e">
        <f t="shared" si="76"/>
        <v>#REF!</v>
      </c>
      <c r="AE97" s="245" t="e">
        <f t="shared" si="76"/>
        <v>#REF!</v>
      </c>
      <c r="AF97" s="245"/>
      <c r="AG97" s="103" t="e">
        <f t="shared" si="78"/>
        <v>#REF!</v>
      </c>
      <c r="AH97" s="102" t="e">
        <f t="shared" si="79"/>
        <v>#REF!</v>
      </c>
      <c r="AI97" s="102">
        <f t="shared" si="80"/>
        <v>155</v>
      </c>
      <c r="AK97" s="103" t="s">
        <v>40</v>
      </c>
      <c r="AL97" s="134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</row>
    <row r="98" spans="1:552" s="106" customFormat="1" ht="13.5" hidden="1" outlineLevel="1" x14ac:dyDescent="0.15">
      <c r="A98" s="26">
        <v>3033</v>
      </c>
      <c r="B98" s="62" t="s">
        <v>627</v>
      </c>
      <c r="C98" s="16">
        <v>285</v>
      </c>
      <c r="D98" s="103"/>
      <c r="E98" s="103"/>
      <c r="F98" s="103"/>
      <c r="G98" s="104"/>
      <c r="H98" s="104" t="s">
        <v>661</v>
      </c>
      <c r="I98" s="239">
        <f t="shared" si="65"/>
        <v>17940</v>
      </c>
      <c r="J98" s="103">
        <v>0</v>
      </c>
      <c r="K98" s="129"/>
      <c r="L98" s="129"/>
      <c r="M98" s="240">
        <v>0</v>
      </c>
      <c r="N98" s="283">
        <v>0.03</v>
      </c>
      <c r="O98" s="241">
        <f t="shared" si="66"/>
        <v>0</v>
      </c>
      <c r="P98" s="241" t="e">
        <f t="shared" si="67"/>
        <v>#REF!</v>
      </c>
      <c r="Q98" s="241" t="e">
        <f t="shared" si="68"/>
        <v>#REF!</v>
      </c>
      <c r="R98" s="241">
        <f t="shared" si="69"/>
        <v>0</v>
      </c>
      <c r="S98" s="241" t="e">
        <f t="shared" si="70"/>
        <v>#REF!</v>
      </c>
      <c r="T98" s="206" t="e">
        <f>#REF!</f>
        <v>#REF!</v>
      </c>
      <c r="U98" s="271" t="e">
        <f>#REF!*'Акция психолога'!D98</f>
        <v>#REF!</v>
      </c>
      <c r="V98" s="271">
        <f t="shared" si="71"/>
        <v>17.099999999999998</v>
      </c>
      <c r="W98" s="242" t="e">
        <f t="shared" si="72"/>
        <v>#REF!</v>
      </c>
      <c r="X98" s="281" t="e">
        <f>#REF!</f>
        <v>#REF!</v>
      </c>
      <c r="Y98" s="287" t="e">
        <f t="shared" si="85"/>
        <v>#REF!</v>
      </c>
      <c r="Z98" s="102" t="e">
        <f t="shared" si="73"/>
        <v>#REF!</v>
      </c>
      <c r="AA98" s="244" t="e">
        <f t="shared" si="74"/>
        <v>#REF!</v>
      </c>
      <c r="AB98" s="219"/>
      <c r="AC98" s="102" t="e">
        <f t="shared" si="75"/>
        <v>#REF!</v>
      </c>
      <c r="AD98" s="103" t="e">
        <f t="shared" si="76"/>
        <v>#REF!</v>
      </c>
      <c r="AE98" s="245" t="e">
        <f t="shared" si="76"/>
        <v>#REF!</v>
      </c>
      <c r="AF98" s="245"/>
      <c r="AG98" s="103" t="e">
        <f t="shared" si="78"/>
        <v>#REF!</v>
      </c>
      <c r="AH98" s="102" t="e">
        <f t="shared" si="79"/>
        <v>#REF!</v>
      </c>
      <c r="AI98" s="102">
        <f t="shared" si="80"/>
        <v>285</v>
      </c>
      <c r="AK98" s="103" t="s">
        <v>40</v>
      </c>
      <c r="AL98" s="134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</row>
    <row r="99" spans="1:552" s="106" customFormat="1" ht="13.5" hidden="1" outlineLevel="1" x14ac:dyDescent="0.15">
      <c r="A99" s="26">
        <v>3034</v>
      </c>
      <c r="B99" s="62" t="s">
        <v>628</v>
      </c>
      <c r="C99" s="16">
        <v>175</v>
      </c>
      <c r="D99" s="103"/>
      <c r="E99" s="103"/>
      <c r="F99" s="103"/>
      <c r="G99" s="104"/>
      <c r="H99" s="104" t="s">
        <v>661</v>
      </c>
      <c r="I99" s="239">
        <f t="shared" si="65"/>
        <v>17940</v>
      </c>
      <c r="J99" s="103">
        <v>0</v>
      </c>
      <c r="K99" s="129"/>
      <c r="L99" s="129"/>
      <c r="M99" s="240">
        <v>0</v>
      </c>
      <c r="N99" s="283">
        <v>0.03</v>
      </c>
      <c r="O99" s="241">
        <f t="shared" si="66"/>
        <v>0</v>
      </c>
      <c r="P99" s="241" t="e">
        <f t="shared" si="67"/>
        <v>#REF!</v>
      </c>
      <c r="Q99" s="241" t="e">
        <f t="shared" si="68"/>
        <v>#REF!</v>
      </c>
      <c r="R99" s="241">
        <f t="shared" si="69"/>
        <v>0</v>
      </c>
      <c r="S99" s="241" t="e">
        <f t="shared" si="70"/>
        <v>#REF!</v>
      </c>
      <c r="T99" s="206" t="e">
        <f>#REF!</f>
        <v>#REF!</v>
      </c>
      <c r="U99" s="271" t="e">
        <f>#REF!*'Акция психолога'!D99</f>
        <v>#REF!</v>
      </c>
      <c r="V99" s="271">
        <f t="shared" si="71"/>
        <v>10.5</v>
      </c>
      <c r="W99" s="242" t="e">
        <f t="shared" si="72"/>
        <v>#REF!</v>
      </c>
      <c r="X99" s="281" t="e">
        <f>#REF!</f>
        <v>#REF!</v>
      </c>
      <c r="Y99" s="287" t="e">
        <f t="shared" si="85"/>
        <v>#REF!</v>
      </c>
      <c r="Z99" s="102" t="e">
        <f t="shared" si="73"/>
        <v>#REF!</v>
      </c>
      <c r="AA99" s="244" t="e">
        <f t="shared" si="74"/>
        <v>#REF!</v>
      </c>
      <c r="AB99" s="219"/>
      <c r="AC99" s="102" t="e">
        <f t="shared" si="75"/>
        <v>#REF!</v>
      </c>
      <c r="AD99" s="103" t="e">
        <f t="shared" si="76"/>
        <v>#REF!</v>
      </c>
      <c r="AE99" s="245" t="e">
        <f t="shared" si="76"/>
        <v>#REF!</v>
      </c>
      <c r="AF99" s="245"/>
      <c r="AG99" s="103" t="e">
        <f t="shared" si="78"/>
        <v>#REF!</v>
      </c>
      <c r="AH99" s="102" t="e">
        <f t="shared" si="79"/>
        <v>#REF!</v>
      </c>
      <c r="AI99" s="102">
        <f t="shared" si="80"/>
        <v>175</v>
      </c>
      <c r="AK99" s="103" t="s">
        <v>40</v>
      </c>
      <c r="AL99" s="134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</row>
    <row r="100" spans="1:552" s="106" customFormat="1" ht="13.5" hidden="1" outlineLevel="1" x14ac:dyDescent="0.15">
      <c r="A100" s="26">
        <v>3035</v>
      </c>
      <c r="B100" s="62" t="s">
        <v>629</v>
      </c>
      <c r="C100" s="16">
        <v>310</v>
      </c>
      <c r="D100" s="103"/>
      <c r="E100" s="103"/>
      <c r="F100" s="103"/>
      <c r="G100" s="104"/>
      <c r="H100" s="104" t="s">
        <v>661</v>
      </c>
      <c r="I100" s="239">
        <f t="shared" si="65"/>
        <v>17940</v>
      </c>
      <c r="J100" s="103">
        <v>0</v>
      </c>
      <c r="K100" s="129"/>
      <c r="L100" s="129"/>
      <c r="M100" s="240">
        <v>0</v>
      </c>
      <c r="N100" s="283">
        <v>0.03</v>
      </c>
      <c r="O100" s="241">
        <f t="shared" si="66"/>
        <v>0</v>
      </c>
      <c r="P100" s="241" t="e">
        <f t="shared" si="67"/>
        <v>#REF!</v>
      </c>
      <c r="Q100" s="241" t="e">
        <f t="shared" si="68"/>
        <v>#REF!</v>
      </c>
      <c r="R100" s="241">
        <f t="shared" si="69"/>
        <v>0</v>
      </c>
      <c r="S100" s="241" t="e">
        <f t="shared" si="70"/>
        <v>#REF!</v>
      </c>
      <c r="T100" s="206" t="e">
        <f>#REF!</f>
        <v>#REF!</v>
      </c>
      <c r="U100" s="271" t="e">
        <f>#REF!*'Акция психолога'!D100</f>
        <v>#REF!</v>
      </c>
      <c r="V100" s="271">
        <f t="shared" si="71"/>
        <v>18.599999999999998</v>
      </c>
      <c r="W100" s="242" t="e">
        <f t="shared" si="72"/>
        <v>#REF!</v>
      </c>
      <c r="X100" s="281" t="e">
        <f>#REF!</f>
        <v>#REF!</v>
      </c>
      <c r="Y100" s="287" t="e">
        <f t="shared" si="85"/>
        <v>#REF!</v>
      </c>
      <c r="Z100" s="102" t="e">
        <f t="shared" si="73"/>
        <v>#REF!</v>
      </c>
      <c r="AA100" s="244" t="e">
        <f t="shared" si="74"/>
        <v>#REF!</v>
      </c>
      <c r="AB100" s="219"/>
      <c r="AC100" s="102" t="e">
        <f t="shared" si="75"/>
        <v>#REF!</v>
      </c>
      <c r="AD100" s="103" t="e">
        <f t="shared" si="76"/>
        <v>#REF!</v>
      </c>
      <c r="AE100" s="245" t="e">
        <f t="shared" si="76"/>
        <v>#REF!</v>
      </c>
      <c r="AF100" s="245"/>
      <c r="AG100" s="103" t="e">
        <f t="shared" si="78"/>
        <v>#REF!</v>
      </c>
      <c r="AH100" s="102" t="e">
        <f t="shared" si="79"/>
        <v>#REF!</v>
      </c>
      <c r="AI100" s="102">
        <f t="shared" si="80"/>
        <v>310</v>
      </c>
      <c r="AK100" s="103" t="s">
        <v>40</v>
      </c>
      <c r="AL100" s="134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</row>
    <row r="101" spans="1:552" s="106" customFormat="1" ht="13.5" hidden="1" outlineLevel="1" x14ac:dyDescent="0.15">
      <c r="A101" s="26">
        <v>3036</v>
      </c>
      <c r="B101" s="62" t="s">
        <v>630</v>
      </c>
      <c r="C101" s="16">
        <v>250</v>
      </c>
      <c r="D101" s="103"/>
      <c r="E101" s="103"/>
      <c r="F101" s="103"/>
      <c r="G101" s="104"/>
      <c r="H101" s="104" t="s">
        <v>661</v>
      </c>
      <c r="I101" s="239">
        <f t="shared" si="65"/>
        <v>17940</v>
      </c>
      <c r="J101" s="103">
        <v>0</v>
      </c>
      <c r="K101" s="129"/>
      <c r="L101" s="129"/>
      <c r="M101" s="240">
        <v>0</v>
      </c>
      <c r="N101" s="283">
        <v>0.03</v>
      </c>
      <c r="O101" s="241">
        <f t="shared" si="66"/>
        <v>0</v>
      </c>
      <c r="P101" s="241" t="e">
        <f t="shared" si="67"/>
        <v>#REF!</v>
      </c>
      <c r="Q101" s="241" t="e">
        <f t="shared" si="68"/>
        <v>#REF!</v>
      </c>
      <c r="R101" s="241">
        <f t="shared" si="69"/>
        <v>0</v>
      </c>
      <c r="S101" s="241" t="e">
        <f t="shared" si="70"/>
        <v>#REF!</v>
      </c>
      <c r="T101" s="206" t="e">
        <f>#REF!</f>
        <v>#REF!</v>
      </c>
      <c r="U101" s="271" t="e">
        <f>#REF!*'Акция психолога'!D101</f>
        <v>#REF!</v>
      </c>
      <c r="V101" s="271">
        <f t="shared" si="71"/>
        <v>15</v>
      </c>
      <c r="W101" s="242" t="e">
        <f t="shared" si="72"/>
        <v>#REF!</v>
      </c>
      <c r="X101" s="281" t="e">
        <f>#REF!</f>
        <v>#REF!</v>
      </c>
      <c r="Y101" s="287" t="e">
        <f t="shared" si="85"/>
        <v>#REF!</v>
      </c>
      <c r="Z101" s="102" t="e">
        <f t="shared" si="73"/>
        <v>#REF!</v>
      </c>
      <c r="AA101" s="244" t="e">
        <f t="shared" si="74"/>
        <v>#REF!</v>
      </c>
      <c r="AB101" s="219"/>
      <c r="AC101" s="102" t="e">
        <f t="shared" si="75"/>
        <v>#REF!</v>
      </c>
      <c r="AD101" s="103" t="e">
        <f t="shared" si="76"/>
        <v>#REF!</v>
      </c>
      <c r="AE101" s="245" t="e">
        <f t="shared" si="76"/>
        <v>#REF!</v>
      </c>
      <c r="AF101" s="245"/>
      <c r="AG101" s="103" t="e">
        <f t="shared" si="78"/>
        <v>#REF!</v>
      </c>
      <c r="AH101" s="102" t="e">
        <f t="shared" si="79"/>
        <v>#REF!</v>
      </c>
      <c r="AI101" s="102">
        <f t="shared" si="80"/>
        <v>250</v>
      </c>
      <c r="AK101" s="103" t="s">
        <v>40</v>
      </c>
      <c r="AL101" s="134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</row>
    <row r="102" spans="1:552" s="106" customFormat="1" ht="13.5" hidden="1" outlineLevel="1" x14ac:dyDescent="0.15">
      <c r="A102" s="26">
        <v>3037</v>
      </c>
      <c r="B102" s="62" t="s">
        <v>631</v>
      </c>
      <c r="C102" s="16">
        <v>280</v>
      </c>
      <c r="D102" s="103"/>
      <c r="E102" s="103"/>
      <c r="F102" s="103"/>
      <c r="G102" s="104"/>
      <c r="H102" s="104" t="s">
        <v>661</v>
      </c>
      <c r="I102" s="239">
        <f t="shared" si="65"/>
        <v>17940</v>
      </c>
      <c r="J102" s="103">
        <v>0</v>
      </c>
      <c r="K102" s="129"/>
      <c r="L102" s="129"/>
      <c r="M102" s="240">
        <v>0</v>
      </c>
      <c r="N102" s="283">
        <v>0.03</v>
      </c>
      <c r="O102" s="241">
        <f t="shared" si="66"/>
        <v>0</v>
      </c>
      <c r="P102" s="241" t="e">
        <f t="shared" si="67"/>
        <v>#REF!</v>
      </c>
      <c r="Q102" s="241" t="e">
        <f t="shared" si="68"/>
        <v>#REF!</v>
      </c>
      <c r="R102" s="241">
        <f t="shared" si="69"/>
        <v>0</v>
      </c>
      <c r="S102" s="241" t="e">
        <f t="shared" si="70"/>
        <v>#REF!</v>
      </c>
      <c r="T102" s="206" t="e">
        <f>#REF!</f>
        <v>#REF!</v>
      </c>
      <c r="U102" s="271" t="e">
        <f>#REF!*'Акция психолога'!D102</f>
        <v>#REF!</v>
      </c>
      <c r="V102" s="271">
        <f t="shared" si="71"/>
        <v>16.8</v>
      </c>
      <c r="W102" s="242" t="e">
        <f t="shared" si="72"/>
        <v>#REF!</v>
      </c>
      <c r="X102" s="281" t="e">
        <f>#REF!</f>
        <v>#REF!</v>
      </c>
      <c r="Y102" s="287" t="e">
        <f t="shared" si="85"/>
        <v>#REF!</v>
      </c>
      <c r="Z102" s="102" t="e">
        <f t="shared" si="73"/>
        <v>#REF!</v>
      </c>
      <c r="AA102" s="244" t="e">
        <f t="shared" si="74"/>
        <v>#REF!</v>
      </c>
      <c r="AB102" s="219"/>
      <c r="AC102" s="102" t="e">
        <f t="shared" si="75"/>
        <v>#REF!</v>
      </c>
      <c r="AD102" s="103" t="e">
        <f t="shared" si="76"/>
        <v>#REF!</v>
      </c>
      <c r="AE102" s="245" t="e">
        <f t="shared" si="76"/>
        <v>#REF!</v>
      </c>
      <c r="AF102" s="245"/>
      <c r="AG102" s="103" t="e">
        <f t="shared" si="78"/>
        <v>#REF!</v>
      </c>
      <c r="AH102" s="102" t="e">
        <f t="shared" si="79"/>
        <v>#REF!</v>
      </c>
      <c r="AI102" s="102">
        <f t="shared" si="80"/>
        <v>280</v>
      </c>
      <c r="AK102" s="103" t="s">
        <v>40</v>
      </c>
      <c r="AL102" s="134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</row>
    <row r="103" spans="1:552" s="106" customFormat="1" ht="13.5" hidden="1" outlineLevel="1" x14ac:dyDescent="0.15">
      <c r="A103" s="26">
        <v>3038</v>
      </c>
      <c r="B103" s="62" t="s">
        <v>632</v>
      </c>
      <c r="C103" s="16">
        <v>140</v>
      </c>
      <c r="D103" s="103"/>
      <c r="E103" s="103"/>
      <c r="F103" s="103"/>
      <c r="G103" s="104"/>
      <c r="H103" s="104" t="s">
        <v>661</v>
      </c>
      <c r="I103" s="239">
        <f t="shared" si="65"/>
        <v>17940</v>
      </c>
      <c r="J103" s="103">
        <v>0</v>
      </c>
      <c r="K103" s="129"/>
      <c r="L103" s="129"/>
      <c r="M103" s="240">
        <v>0</v>
      </c>
      <c r="N103" s="283">
        <v>0.03</v>
      </c>
      <c r="O103" s="241">
        <f t="shared" si="66"/>
        <v>0</v>
      </c>
      <c r="P103" s="241" t="e">
        <f t="shared" si="67"/>
        <v>#REF!</v>
      </c>
      <c r="Q103" s="241" t="e">
        <f t="shared" si="68"/>
        <v>#REF!</v>
      </c>
      <c r="R103" s="241">
        <f t="shared" si="69"/>
        <v>0</v>
      </c>
      <c r="S103" s="241" t="e">
        <f t="shared" si="70"/>
        <v>#REF!</v>
      </c>
      <c r="T103" s="206" t="e">
        <f>#REF!</f>
        <v>#REF!</v>
      </c>
      <c r="U103" s="271" t="e">
        <f>#REF!*'Акция психолога'!D103</f>
        <v>#REF!</v>
      </c>
      <c r="V103" s="271">
        <f t="shared" si="71"/>
        <v>8.4</v>
      </c>
      <c r="W103" s="242" t="e">
        <f t="shared" si="72"/>
        <v>#REF!</v>
      </c>
      <c r="X103" s="281" t="e">
        <f>#REF!</f>
        <v>#REF!</v>
      </c>
      <c r="Y103" s="287" t="e">
        <f t="shared" si="85"/>
        <v>#REF!</v>
      </c>
      <c r="Z103" s="102" t="e">
        <f t="shared" si="73"/>
        <v>#REF!</v>
      </c>
      <c r="AA103" s="244" t="e">
        <f t="shared" si="74"/>
        <v>#REF!</v>
      </c>
      <c r="AB103" s="219"/>
      <c r="AC103" s="102" t="e">
        <f t="shared" si="75"/>
        <v>#REF!</v>
      </c>
      <c r="AD103" s="103" t="e">
        <f t="shared" si="76"/>
        <v>#REF!</v>
      </c>
      <c r="AE103" s="245" t="e">
        <f t="shared" si="76"/>
        <v>#REF!</v>
      </c>
      <c r="AF103" s="245"/>
      <c r="AG103" s="103" t="e">
        <f t="shared" si="78"/>
        <v>#REF!</v>
      </c>
      <c r="AH103" s="102" t="e">
        <f t="shared" si="79"/>
        <v>#REF!</v>
      </c>
      <c r="AI103" s="102">
        <f t="shared" si="80"/>
        <v>140</v>
      </c>
      <c r="AK103" s="103" t="s">
        <v>40</v>
      </c>
      <c r="AL103" s="134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</row>
    <row r="104" spans="1:552" s="106" customFormat="1" ht="13.5" hidden="1" outlineLevel="1" x14ac:dyDescent="0.15">
      <c r="A104" s="26">
        <v>3039</v>
      </c>
      <c r="B104" s="62" t="s">
        <v>633</v>
      </c>
      <c r="C104" s="16">
        <v>300</v>
      </c>
      <c r="D104" s="103"/>
      <c r="E104" s="103"/>
      <c r="F104" s="103"/>
      <c r="G104" s="104"/>
      <c r="H104" s="104" t="s">
        <v>661</v>
      </c>
      <c r="I104" s="239">
        <f t="shared" si="65"/>
        <v>17940</v>
      </c>
      <c r="J104" s="103">
        <v>0</v>
      </c>
      <c r="K104" s="129"/>
      <c r="L104" s="129"/>
      <c r="M104" s="240">
        <v>0</v>
      </c>
      <c r="N104" s="283">
        <v>0.03</v>
      </c>
      <c r="O104" s="241">
        <f t="shared" si="66"/>
        <v>0</v>
      </c>
      <c r="P104" s="241" t="e">
        <f t="shared" si="67"/>
        <v>#REF!</v>
      </c>
      <c r="Q104" s="241" t="e">
        <f t="shared" si="68"/>
        <v>#REF!</v>
      </c>
      <c r="R104" s="241">
        <f t="shared" si="69"/>
        <v>0</v>
      </c>
      <c r="S104" s="241" t="e">
        <f t="shared" si="70"/>
        <v>#REF!</v>
      </c>
      <c r="T104" s="206" t="e">
        <f>#REF!</f>
        <v>#REF!</v>
      </c>
      <c r="U104" s="271" t="e">
        <f>#REF!*'Акция психолога'!D104</f>
        <v>#REF!</v>
      </c>
      <c r="V104" s="271">
        <f t="shared" si="71"/>
        <v>18</v>
      </c>
      <c r="W104" s="242" t="e">
        <f t="shared" si="72"/>
        <v>#REF!</v>
      </c>
      <c r="X104" s="281" t="e">
        <f>#REF!</f>
        <v>#REF!</v>
      </c>
      <c r="Y104" s="287" t="e">
        <f t="shared" si="85"/>
        <v>#REF!</v>
      </c>
      <c r="Z104" s="102" t="e">
        <f t="shared" si="73"/>
        <v>#REF!</v>
      </c>
      <c r="AA104" s="244" t="e">
        <f t="shared" si="74"/>
        <v>#REF!</v>
      </c>
      <c r="AB104" s="219"/>
      <c r="AC104" s="102" t="e">
        <f t="shared" si="75"/>
        <v>#REF!</v>
      </c>
      <c r="AD104" s="103" t="e">
        <f t="shared" si="76"/>
        <v>#REF!</v>
      </c>
      <c r="AE104" s="245" t="e">
        <f t="shared" si="76"/>
        <v>#REF!</v>
      </c>
      <c r="AF104" s="245"/>
      <c r="AG104" s="103" t="e">
        <f t="shared" si="78"/>
        <v>#REF!</v>
      </c>
      <c r="AH104" s="102" t="e">
        <f t="shared" si="79"/>
        <v>#REF!</v>
      </c>
      <c r="AI104" s="102">
        <f t="shared" si="80"/>
        <v>300</v>
      </c>
      <c r="AK104" s="103" t="s">
        <v>40</v>
      </c>
      <c r="AL104" s="134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</row>
    <row r="105" spans="1:552" s="106" customFormat="1" ht="13.5" hidden="1" outlineLevel="1" x14ac:dyDescent="0.15">
      <c r="A105" s="26">
        <v>3040</v>
      </c>
      <c r="B105" s="62" t="s">
        <v>634</v>
      </c>
      <c r="C105" s="16">
        <v>10</v>
      </c>
      <c r="D105" s="103"/>
      <c r="E105" s="103"/>
      <c r="F105" s="103"/>
      <c r="G105" s="104"/>
      <c r="H105" s="104" t="s">
        <v>661</v>
      </c>
      <c r="I105" s="239">
        <f t="shared" si="65"/>
        <v>17940</v>
      </c>
      <c r="J105" s="103">
        <v>0</v>
      </c>
      <c r="K105" s="129"/>
      <c r="L105" s="129"/>
      <c r="M105" s="240">
        <v>0</v>
      </c>
      <c r="N105" s="283">
        <v>0.03</v>
      </c>
      <c r="O105" s="241">
        <f t="shared" si="66"/>
        <v>0</v>
      </c>
      <c r="P105" s="241" t="e">
        <f t="shared" si="67"/>
        <v>#REF!</v>
      </c>
      <c r="Q105" s="241" t="e">
        <f t="shared" si="68"/>
        <v>#REF!</v>
      </c>
      <c r="R105" s="241">
        <f t="shared" si="69"/>
        <v>0</v>
      </c>
      <c r="S105" s="241" t="e">
        <f t="shared" si="70"/>
        <v>#REF!</v>
      </c>
      <c r="T105" s="206" t="e">
        <f>#REF!</f>
        <v>#REF!</v>
      </c>
      <c r="U105" s="271" t="e">
        <f>#REF!*'Акция психолога'!D105</f>
        <v>#REF!</v>
      </c>
      <c r="V105" s="271">
        <f t="shared" si="71"/>
        <v>0.6</v>
      </c>
      <c r="W105" s="242" t="e">
        <f t="shared" si="72"/>
        <v>#REF!</v>
      </c>
      <c r="X105" s="281" t="e">
        <f>#REF!</f>
        <v>#REF!</v>
      </c>
      <c r="Y105" s="287" t="e">
        <f t="shared" si="85"/>
        <v>#REF!</v>
      </c>
      <c r="Z105" s="102" t="e">
        <f t="shared" si="73"/>
        <v>#REF!</v>
      </c>
      <c r="AA105" s="244" t="e">
        <f t="shared" si="74"/>
        <v>#REF!</v>
      </c>
      <c r="AB105" s="219"/>
      <c r="AC105" s="102" t="e">
        <f t="shared" si="75"/>
        <v>#REF!</v>
      </c>
      <c r="AD105" s="103" t="e">
        <f t="shared" si="76"/>
        <v>#REF!</v>
      </c>
      <c r="AE105" s="245" t="e">
        <f t="shared" si="76"/>
        <v>#REF!</v>
      </c>
      <c r="AF105" s="245"/>
      <c r="AG105" s="103" t="e">
        <f t="shared" si="78"/>
        <v>#REF!</v>
      </c>
      <c r="AH105" s="102" t="e">
        <f t="shared" si="79"/>
        <v>#REF!</v>
      </c>
      <c r="AI105" s="102">
        <f t="shared" si="80"/>
        <v>10</v>
      </c>
      <c r="AK105" s="103" t="s">
        <v>40</v>
      </c>
      <c r="AL105" s="134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</row>
    <row r="106" spans="1:552" s="106" customFormat="1" ht="13.5" hidden="1" outlineLevel="1" x14ac:dyDescent="0.15">
      <c r="A106" s="26">
        <v>3041</v>
      </c>
      <c r="B106" s="62" t="s">
        <v>635</v>
      </c>
      <c r="C106" s="16">
        <v>15</v>
      </c>
      <c r="D106" s="103"/>
      <c r="E106" s="103"/>
      <c r="F106" s="103"/>
      <c r="G106" s="104"/>
      <c r="H106" s="104" t="s">
        <v>661</v>
      </c>
      <c r="I106" s="239">
        <f t="shared" si="65"/>
        <v>17940</v>
      </c>
      <c r="J106" s="103">
        <v>0</v>
      </c>
      <c r="K106" s="129"/>
      <c r="L106" s="129"/>
      <c r="M106" s="240">
        <v>0</v>
      </c>
      <c r="N106" s="283">
        <v>0.03</v>
      </c>
      <c r="O106" s="241">
        <f t="shared" si="66"/>
        <v>0</v>
      </c>
      <c r="P106" s="241" t="e">
        <f t="shared" si="67"/>
        <v>#REF!</v>
      </c>
      <c r="Q106" s="241" t="e">
        <f t="shared" si="68"/>
        <v>#REF!</v>
      </c>
      <c r="R106" s="241">
        <f t="shared" si="69"/>
        <v>0</v>
      </c>
      <c r="S106" s="241" t="e">
        <f t="shared" si="70"/>
        <v>#REF!</v>
      </c>
      <c r="T106" s="206" t="e">
        <f>#REF!</f>
        <v>#REF!</v>
      </c>
      <c r="U106" s="271" t="e">
        <f>#REF!*'Акция психолога'!D106</f>
        <v>#REF!</v>
      </c>
      <c r="V106" s="271">
        <f t="shared" si="71"/>
        <v>0.89999999999999991</v>
      </c>
      <c r="W106" s="242" t="e">
        <f t="shared" si="72"/>
        <v>#REF!</v>
      </c>
      <c r="X106" s="281" t="e">
        <f>#REF!</f>
        <v>#REF!</v>
      </c>
      <c r="Y106" s="287" t="e">
        <f t="shared" si="85"/>
        <v>#REF!</v>
      </c>
      <c r="Z106" s="102" t="e">
        <f t="shared" si="73"/>
        <v>#REF!</v>
      </c>
      <c r="AA106" s="244" t="e">
        <f t="shared" si="74"/>
        <v>#REF!</v>
      </c>
      <c r="AB106" s="219"/>
      <c r="AC106" s="102" t="e">
        <f t="shared" si="75"/>
        <v>#REF!</v>
      </c>
      <c r="AD106" s="103" t="e">
        <f t="shared" si="76"/>
        <v>#REF!</v>
      </c>
      <c r="AE106" s="245" t="e">
        <f t="shared" si="76"/>
        <v>#REF!</v>
      </c>
      <c r="AF106" s="245"/>
      <c r="AG106" s="103" t="e">
        <f t="shared" si="78"/>
        <v>#REF!</v>
      </c>
      <c r="AH106" s="102" t="e">
        <f t="shared" si="79"/>
        <v>#REF!</v>
      </c>
      <c r="AI106" s="102">
        <f t="shared" si="80"/>
        <v>15</v>
      </c>
      <c r="AK106" s="103" t="s">
        <v>40</v>
      </c>
      <c r="AL106" s="134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</row>
    <row r="107" spans="1:552" s="106" customFormat="1" ht="13.5" hidden="1" outlineLevel="1" x14ac:dyDescent="0.15">
      <c r="A107" s="26">
        <v>3042</v>
      </c>
      <c r="B107" s="62" t="s">
        <v>636</v>
      </c>
      <c r="C107" s="16">
        <v>140</v>
      </c>
      <c r="D107" s="103"/>
      <c r="E107" s="103"/>
      <c r="F107" s="103"/>
      <c r="G107" s="104"/>
      <c r="H107" s="104" t="s">
        <v>661</v>
      </c>
      <c r="I107" s="239">
        <f t="shared" si="65"/>
        <v>17940</v>
      </c>
      <c r="J107" s="103">
        <v>0</v>
      </c>
      <c r="K107" s="129"/>
      <c r="L107" s="129"/>
      <c r="M107" s="240">
        <v>0</v>
      </c>
      <c r="N107" s="283">
        <v>0.03</v>
      </c>
      <c r="O107" s="241">
        <f t="shared" si="66"/>
        <v>0</v>
      </c>
      <c r="P107" s="241" t="e">
        <f t="shared" si="67"/>
        <v>#REF!</v>
      </c>
      <c r="Q107" s="241" t="e">
        <f t="shared" si="68"/>
        <v>#REF!</v>
      </c>
      <c r="R107" s="241">
        <f t="shared" si="69"/>
        <v>0</v>
      </c>
      <c r="S107" s="241" t="e">
        <f t="shared" si="70"/>
        <v>#REF!</v>
      </c>
      <c r="T107" s="206" t="e">
        <f>#REF!</f>
        <v>#REF!</v>
      </c>
      <c r="U107" s="271" t="e">
        <f>#REF!*'Акция психолога'!D107</f>
        <v>#REF!</v>
      </c>
      <c r="V107" s="271">
        <f t="shared" si="71"/>
        <v>8.4</v>
      </c>
      <c r="W107" s="242" t="e">
        <f t="shared" si="72"/>
        <v>#REF!</v>
      </c>
      <c r="X107" s="281" t="e">
        <f>#REF!</f>
        <v>#REF!</v>
      </c>
      <c r="Y107" s="287" t="e">
        <f t="shared" si="85"/>
        <v>#REF!</v>
      </c>
      <c r="Z107" s="102" t="e">
        <f t="shared" si="73"/>
        <v>#REF!</v>
      </c>
      <c r="AA107" s="244" t="e">
        <f t="shared" si="74"/>
        <v>#REF!</v>
      </c>
      <c r="AB107" s="219"/>
      <c r="AC107" s="102" t="e">
        <f t="shared" si="75"/>
        <v>#REF!</v>
      </c>
      <c r="AD107" s="103" t="e">
        <f t="shared" si="76"/>
        <v>#REF!</v>
      </c>
      <c r="AE107" s="245" t="e">
        <f t="shared" si="76"/>
        <v>#REF!</v>
      </c>
      <c r="AF107" s="245"/>
      <c r="AG107" s="103" t="e">
        <f t="shared" si="78"/>
        <v>#REF!</v>
      </c>
      <c r="AH107" s="102" t="e">
        <f t="shared" si="79"/>
        <v>#REF!</v>
      </c>
      <c r="AI107" s="102">
        <f t="shared" si="80"/>
        <v>140</v>
      </c>
      <c r="AK107" s="103" t="s">
        <v>40</v>
      </c>
      <c r="AL107" s="134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</row>
    <row r="108" spans="1:552" s="106" customFormat="1" ht="13.5" hidden="1" outlineLevel="1" x14ac:dyDescent="0.15">
      <c r="A108" s="26">
        <v>3043</v>
      </c>
      <c r="B108" s="62" t="s">
        <v>637</v>
      </c>
      <c r="C108" s="16">
        <v>400</v>
      </c>
      <c r="D108" s="103"/>
      <c r="E108" s="103"/>
      <c r="F108" s="103"/>
      <c r="G108" s="104"/>
      <c r="H108" s="104" t="s">
        <v>661</v>
      </c>
      <c r="I108" s="239">
        <f t="shared" si="65"/>
        <v>17940</v>
      </c>
      <c r="J108" s="103">
        <v>0</v>
      </c>
      <c r="K108" s="129"/>
      <c r="L108" s="129"/>
      <c r="M108" s="240">
        <v>0</v>
      </c>
      <c r="N108" s="283">
        <v>0.03</v>
      </c>
      <c r="O108" s="241">
        <f t="shared" si="66"/>
        <v>0</v>
      </c>
      <c r="P108" s="241" t="e">
        <f t="shared" si="67"/>
        <v>#REF!</v>
      </c>
      <c r="Q108" s="241" t="e">
        <f t="shared" si="68"/>
        <v>#REF!</v>
      </c>
      <c r="R108" s="241">
        <f t="shared" si="69"/>
        <v>0</v>
      </c>
      <c r="S108" s="241" t="e">
        <f t="shared" si="70"/>
        <v>#REF!</v>
      </c>
      <c r="T108" s="206" t="e">
        <f>#REF!</f>
        <v>#REF!</v>
      </c>
      <c r="U108" s="271" t="e">
        <f>#REF!*'Акция психолога'!D108</f>
        <v>#REF!</v>
      </c>
      <c r="V108" s="271">
        <f t="shared" si="71"/>
        <v>24</v>
      </c>
      <c r="W108" s="242" t="e">
        <f t="shared" si="72"/>
        <v>#REF!</v>
      </c>
      <c r="X108" s="281" t="e">
        <f>#REF!</f>
        <v>#REF!</v>
      </c>
      <c r="Y108" s="287" t="e">
        <f t="shared" si="85"/>
        <v>#REF!</v>
      </c>
      <c r="Z108" s="102" t="e">
        <f t="shared" si="73"/>
        <v>#REF!</v>
      </c>
      <c r="AA108" s="244" t="e">
        <f t="shared" si="74"/>
        <v>#REF!</v>
      </c>
      <c r="AB108" s="219"/>
      <c r="AC108" s="102" t="e">
        <f t="shared" si="75"/>
        <v>#REF!</v>
      </c>
      <c r="AD108" s="103" t="e">
        <f t="shared" si="76"/>
        <v>#REF!</v>
      </c>
      <c r="AE108" s="245" t="e">
        <f t="shared" si="76"/>
        <v>#REF!</v>
      </c>
      <c r="AF108" s="245"/>
      <c r="AG108" s="103" t="e">
        <f t="shared" si="78"/>
        <v>#REF!</v>
      </c>
      <c r="AH108" s="102" t="e">
        <f t="shared" si="79"/>
        <v>#REF!</v>
      </c>
      <c r="AI108" s="102">
        <f t="shared" si="80"/>
        <v>400</v>
      </c>
      <c r="AK108" s="103" t="s">
        <v>40</v>
      </c>
      <c r="AL108" s="134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</row>
    <row r="109" spans="1:552" s="106" customFormat="1" ht="13.5" hidden="1" outlineLevel="1" x14ac:dyDescent="0.15">
      <c r="A109" s="26">
        <v>3044</v>
      </c>
      <c r="B109" s="62" t="s">
        <v>638</v>
      </c>
      <c r="C109" s="16">
        <v>150</v>
      </c>
      <c r="D109" s="103"/>
      <c r="E109" s="103"/>
      <c r="F109" s="103"/>
      <c r="G109" s="104"/>
      <c r="H109" s="104" t="s">
        <v>661</v>
      </c>
      <c r="I109" s="239">
        <f t="shared" si="65"/>
        <v>17940</v>
      </c>
      <c r="J109" s="103">
        <v>0</v>
      </c>
      <c r="K109" s="129"/>
      <c r="L109" s="129"/>
      <c r="M109" s="240">
        <v>0</v>
      </c>
      <c r="N109" s="283">
        <v>0.03</v>
      </c>
      <c r="O109" s="241">
        <f t="shared" si="66"/>
        <v>0</v>
      </c>
      <c r="P109" s="241" t="e">
        <f t="shared" si="67"/>
        <v>#REF!</v>
      </c>
      <c r="Q109" s="241" t="e">
        <f t="shared" si="68"/>
        <v>#REF!</v>
      </c>
      <c r="R109" s="241">
        <f t="shared" si="69"/>
        <v>0</v>
      </c>
      <c r="S109" s="241" t="e">
        <f t="shared" si="70"/>
        <v>#REF!</v>
      </c>
      <c r="T109" s="206" t="e">
        <f>#REF!</f>
        <v>#REF!</v>
      </c>
      <c r="U109" s="271" t="e">
        <f>#REF!*'Акция психолога'!D109</f>
        <v>#REF!</v>
      </c>
      <c r="V109" s="271">
        <f t="shared" si="71"/>
        <v>9</v>
      </c>
      <c r="W109" s="242" t="e">
        <f t="shared" si="72"/>
        <v>#REF!</v>
      </c>
      <c r="X109" s="281" t="e">
        <f>#REF!</f>
        <v>#REF!</v>
      </c>
      <c r="Y109" s="287" t="e">
        <f t="shared" si="85"/>
        <v>#REF!</v>
      </c>
      <c r="Z109" s="102" t="e">
        <f t="shared" si="73"/>
        <v>#REF!</v>
      </c>
      <c r="AA109" s="244" t="e">
        <f t="shared" si="74"/>
        <v>#REF!</v>
      </c>
      <c r="AB109" s="219"/>
      <c r="AC109" s="102" t="e">
        <f t="shared" si="75"/>
        <v>#REF!</v>
      </c>
      <c r="AD109" s="103" t="e">
        <f t="shared" si="76"/>
        <v>#REF!</v>
      </c>
      <c r="AE109" s="245" t="e">
        <f t="shared" si="76"/>
        <v>#REF!</v>
      </c>
      <c r="AF109" s="245"/>
      <c r="AG109" s="103" t="e">
        <f t="shared" si="78"/>
        <v>#REF!</v>
      </c>
      <c r="AH109" s="102" t="e">
        <f t="shared" si="79"/>
        <v>#REF!</v>
      </c>
      <c r="AI109" s="102">
        <f t="shared" si="80"/>
        <v>150</v>
      </c>
      <c r="AK109" s="103" t="s">
        <v>40</v>
      </c>
      <c r="AL109" s="134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</row>
    <row r="110" spans="1:552" s="106" customFormat="1" ht="13.5" hidden="1" outlineLevel="1" x14ac:dyDescent="0.15">
      <c r="A110" s="26">
        <v>3046</v>
      </c>
      <c r="B110" s="62" t="s">
        <v>639</v>
      </c>
      <c r="C110" s="16">
        <v>10</v>
      </c>
      <c r="D110" s="103"/>
      <c r="E110" s="103"/>
      <c r="F110" s="103"/>
      <c r="G110" s="104"/>
      <c r="H110" s="104" t="s">
        <v>661</v>
      </c>
      <c r="I110" s="239">
        <f t="shared" si="65"/>
        <v>17940</v>
      </c>
      <c r="J110" s="103">
        <v>0</v>
      </c>
      <c r="K110" s="129"/>
      <c r="L110" s="129"/>
      <c r="M110" s="240">
        <v>0</v>
      </c>
      <c r="N110" s="283">
        <v>0.03</v>
      </c>
      <c r="O110" s="241">
        <f t="shared" si="66"/>
        <v>0</v>
      </c>
      <c r="P110" s="241" t="e">
        <f t="shared" si="67"/>
        <v>#REF!</v>
      </c>
      <c r="Q110" s="241" t="e">
        <f t="shared" si="68"/>
        <v>#REF!</v>
      </c>
      <c r="R110" s="241">
        <f t="shared" si="69"/>
        <v>0</v>
      </c>
      <c r="S110" s="241" t="e">
        <f t="shared" si="70"/>
        <v>#REF!</v>
      </c>
      <c r="T110" s="206" t="e">
        <f>#REF!</f>
        <v>#REF!</v>
      </c>
      <c r="U110" s="271" t="e">
        <f>#REF!*'Акция психолога'!D110</f>
        <v>#REF!</v>
      </c>
      <c r="V110" s="271">
        <f t="shared" si="71"/>
        <v>0.6</v>
      </c>
      <c r="W110" s="242" t="e">
        <f t="shared" si="72"/>
        <v>#REF!</v>
      </c>
      <c r="X110" s="281" t="e">
        <f>#REF!</f>
        <v>#REF!</v>
      </c>
      <c r="Y110" s="287" t="e">
        <f t="shared" si="85"/>
        <v>#REF!</v>
      </c>
      <c r="Z110" s="102" t="e">
        <f t="shared" si="73"/>
        <v>#REF!</v>
      </c>
      <c r="AA110" s="244" t="e">
        <f t="shared" si="74"/>
        <v>#REF!</v>
      </c>
      <c r="AB110" s="219"/>
      <c r="AC110" s="102" t="e">
        <f t="shared" si="75"/>
        <v>#REF!</v>
      </c>
      <c r="AD110" s="103" t="e">
        <f t="shared" si="76"/>
        <v>#REF!</v>
      </c>
      <c r="AE110" s="245" t="e">
        <f t="shared" si="76"/>
        <v>#REF!</v>
      </c>
      <c r="AF110" s="245"/>
      <c r="AG110" s="103" t="e">
        <f t="shared" si="78"/>
        <v>#REF!</v>
      </c>
      <c r="AH110" s="102" t="e">
        <f t="shared" si="79"/>
        <v>#REF!</v>
      </c>
      <c r="AI110" s="102">
        <f t="shared" si="80"/>
        <v>10</v>
      </c>
      <c r="AK110" s="103" t="s">
        <v>40</v>
      </c>
      <c r="AL110" s="134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</row>
    <row r="111" spans="1:552" s="106" customFormat="1" ht="13.5" hidden="1" outlineLevel="1" x14ac:dyDescent="0.15">
      <c r="A111" s="26">
        <v>3048</v>
      </c>
      <c r="B111" s="20" t="s">
        <v>956</v>
      </c>
      <c r="C111" s="16">
        <v>460</v>
      </c>
      <c r="D111" s="103"/>
      <c r="E111" s="103"/>
      <c r="F111" s="102"/>
      <c r="G111" s="104">
        <v>111</v>
      </c>
      <c r="H111" s="104" t="s">
        <v>661</v>
      </c>
      <c r="I111" s="239">
        <f t="shared" si="65"/>
        <v>17940</v>
      </c>
      <c r="J111" s="103">
        <v>0</v>
      </c>
      <c r="K111" s="129"/>
      <c r="L111" s="129"/>
      <c r="M111" s="240">
        <v>0</v>
      </c>
      <c r="N111" s="283">
        <v>0.03</v>
      </c>
      <c r="O111" s="241">
        <f t="shared" si="66"/>
        <v>0</v>
      </c>
      <c r="P111" s="241" t="e">
        <f t="shared" si="67"/>
        <v>#REF!</v>
      </c>
      <c r="Q111" s="241" t="e">
        <f t="shared" si="68"/>
        <v>#REF!</v>
      </c>
      <c r="R111" s="241">
        <f t="shared" si="69"/>
        <v>0</v>
      </c>
      <c r="S111" s="241" t="e">
        <f t="shared" si="70"/>
        <v>#REF!</v>
      </c>
      <c r="T111" s="103" t="e">
        <f>#REF!</f>
        <v>#REF!</v>
      </c>
      <c r="U111" s="271" t="e">
        <f>#REF!*'Акция психолога'!D111</f>
        <v>#REF!</v>
      </c>
      <c r="V111" s="271">
        <f t="shared" si="71"/>
        <v>27.599999999999998</v>
      </c>
      <c r="W111" s="242" t="e">
        <f t="shared" si="72"/>
        <v>#REF!</v>
      </c>
      <c r="X111" s="281" t="e">
        <f>#REF!</f>
        <v>#REF!</v>
      </c>
      <c r="Y111" s="287" t="e">
        <f t="shared" si="85"/>
        <v>#REF!</v>
      </c>
      <c r="Z111" s="102" t="e">
        <f t="shared" si="73"/>
        <v>#REF!</v>
      </c>
      <c r="AA111" s="244" t="e">
        <f t="shared" si="74"/>
        <v>#REF!</v>
      </c>
      <c r="AB111" s="219"/>
      <c r="AC111" s="102" t="e">
        <f t="shared" si="75"/>
        <v>#REF!</v>
      </c>
      <c r="AD111" s="103" t="e">
        <f t="shared" si="76"/>
        <v>#REF!</v>
      </c>
      <c r="AE111" s="245" t="e">
        <f t="shared" si="76"/>
        <v>#REF!</v>
      </c>
      <c r="AF111" s="245"/>
      <c r="AG111" s="103" t="e">
        <f t="shared" si="78"/>
        <v>#REF!</v>
      </c>
      <c r="AH111" s="102" t="e">
        <f t="shared" si="79"/>
        <v>#REF!</v>
      </c>
      <c r="AI111" s="102">
        <f t="shared" si="80"/>
        <v>460</v>
      </c>
      <c r="AK111" s="103" t="s">
        <v>40</v>
      </c>
      <c r="AL111" s="134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</row>
    <row r="112" spans="1:552" s="106" customFormat="1" ht="13.5" hidden="1" outlineLevel="1" x14ac:dyDescent="0.15">
      <c r="A112" s="26">
        <v>3049</v>
      </c>
      <c r="B112" s="20" t="s">
        <v>844</v>
      </c>
      <c r="C112" s="16">
        <v>1350</v>
      </c>
      <c r="D112" s="103"/>
      <c r="E112" s="103"/>
      <c r="F112" s="102"/>
      <c r="G112" s="104">
        <v>111</v>
      </c>
      <c r="H112" s="104" t="s">
        <v>661</v>
      </c>
      <c r="I112" s="239">
        <f t="shared" si="65"/>
        <v>17940</v>
      </c>
      <c r="J112" s="103">
        <v>0</v>
      </c>
      <c r="K112" s="129"/>
      <c r="L112" s="129"/>
      <c r="M112" s="240">
        <v>0</v>
      </c>
      <c r="N112" s="283">
        <v>0.03</v>
      </c>
      <c r="O112" s="241">
        <f t="shared" si="66"/>
        <v>0</v>
      </c>
      <c r="P112" s="241" t="e">
        <f t="shared" si="67"/>
        <v>#REF!</v>
      </c>
      <c r="Q112" s="241" t="e">
        <f t="shared" si="68"/>
        <v>#REF!</v>
      </c>
      <c r="R112" s="241">
        <f t="shared" si="69"/>
        <v>0</v>
      </c>
      <c r="S112" s="241" t="e">
        <f t="shared" si="70"/>
        <v>#REF!</v>
      </c>
      <c r="T112" s="103" t="e">
        <f>#REF!</f>
        <v>#REF!</v>
      </c>
      <c r="U112" s="271" t="e">
        <f>#REF!*'Акция психолога'!D112</f>
        <v>#REF!</v>
      </c>
      <c r="V112" s="271">
        <f t="shared" si="71"/>
        <v>81</v>
      </c>
      <c r="W112" s="242" t="e">
        <f t="shared" si="72"/>
        <v>#REF!</v>
      </c>
      <c r="X112" s="281" t="e">
        <f>#REF!</f>
        <v>#REF!</v>
      </c>
      <c r="Y112" s="287" t="e">
        <f t="shared" si="85"/>
        <v>#REF!</v>
      </c>
      <c r="Z112" s="102" t="e">
        <f t="shared" si="73"/>
        <v>#REF!</v>
      </c>
      <c r="AA112" s="244" t="e">
        <f t="shared" si="74"/>
        <v>#REF!</v>
      </c>
      <c r="AB112" s="219"/>
      <c r="AC112" s="102" t="e">
        <f t="shared" si="75"/>
        <v>#REF!</v>
      </c>
      <c r="AD112" s="103" t="e">
        <f t="shared" ref="AD112:AE122" si="86">T112</f>
        <v>#REF!</v>
      </c>
      <c r="AE112" s="245" t="e">
        <f t="shared" si="86"/>
        <v>#REF!</v>
      </c>
      <c r="AF112" s="245"/>
      <c r="AG112" s="103" t="e">
        <f t="shared" si="78"/>
        <v>#REF!</v>
      </c>
      <c r="AH112" s="102" t="e">
        <f t="shared" si="79"/>
        <v>#REF!</v>
      </c>
      <c r="AI112" s="102">
        <f t="shared" si="80"/>
        <v>1350</v>
      </c>
      <c r="AK112" s="103" t="s">
        <v>40</v>
      </c>
      <c r="AL112" s="134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</row>
    <row r="113" spans="1:552" s="106" customFormat="1" ht="13.5" hidden="1" outlineLevel="1" x14ac:dyDescent="0.15">
      <c r="A113" s="26">
        <v>3050</v>
      </c>
      <c r="B113" s="62" t="s">
        <v>905</v>
      </c>
      <c r="C113" s="16">
        <v>320</v>
      </c>
      <c r="D113" s="103"/>
      <c r="E113" s="103"/>
      <c r="F113" s="103"/>
      <c r="G113" s="104"/>
      <c r="H113" s="104" t="s">
        <v>661</v>
      </c>
      <c r="I113" s="239">
        <f t="shared" si="65"/>
        <v>17940</v>
      </c>
      <c r="J113" s="103">
        <v>0</v>
      </c>
      <c r="K113" s="129"/>
      <c r="L113" s="129"/>
      <c r="M113" s="240">
        <v>0</v>
      </c>
      <c r="N113" s="283">
        <v>0.03</v>
      </c>
      <c r="O113" s="241">
        <f t="shared" si="66"/>
        <v>0</v>
      </c>
      <c r="P113" s="241" t="e">
        <f t="shared" si="67"/>
        <v>#REF!</v>
      </c>
      <c r="Q113" s="241" t="e">
        <f t="shared" si="68"/>
        <v>#REF!</v>
      </c>
      <c r="R113" s="241">
        <f t="shared" si="69"/>
        <v>0</v>
      </c>
      <c r="S113" s="241" t="e">
        <f t="shared" si="70"/>
        <v>#REF!</v>
      </c>
      <c r="T113" s="206" t="e">
        <f>#REF!</f>
        <v>#REF!</v>
      </c>
      <c r="U113" s="271" t="e">
        <f>#REF!*'Акция психолога'!D113</f>
        <v>#REF!</v>
      </c>
      <c r="V113" s="271">
        <f t="shared" si="71"/>
        <v>19.2</v>
      </c>
      <c r="W113" s="242" t="e">
        <f t="shared" si="72"/>
        <v>#REF!</v>
      </c>
      <c r="X113" s="281" t="e">
        <f>#REF!</f>
        <v>#REF!</v>
      </c>
      <c r="Y113" s="287" t="e">
        <f t="shared" si="85"/>
        <v>#REF!</v>
      </c>
      <c r="Z113" s="102" t="e">
        <f t="shared" si="73"/>
        <v>#REF!</v>
      </c>
      <c r="AA113" s="244" t="e">
        <f t="shared" si="74"/>
        <v>#REF!</v>
      </c>
      <c r="AB113" s="219"/>
      <c r="AC113" s="102" t="e">
        <f t="shared" si="75"/>
        <v>#REF!</v>
      </c>
      <c r="AD113" s="103" t="e">
        <f t="shared" si="86"/>
        <v>#REF!</v>
      </c>
      <c r="AE113" s="245" t="e">
        <f t="shared" si="86"/>
        <v>#REF!</v>
      </c>
      <c r="AF113" s="245"/>
      <c r="AG113" s="103" t="e">
        <f t="shared" si="78"/>
        <v>#REF!</v>
      </c>
      <c r="AH113" s="102" t="e">
        <f t="shared" si="79"/>
        <v>#REF!</v>
      </c>
      <c r="AI113" s="102">
        <f t="shared" si="80"/>
        <v>320</v>
      </c>
      <c r="AK113" s="103" t="s">
        <v>40</v>
      </c>
      <c r="AL113" s="134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</row>
    <row r="114" spans="1:552" ht="13.5" hidden="1" outlineLevel="1" x14ac:dyDescent="0.15">
      <c r="A114" s="26">
        <v>3051</v>
      </c>
      <c r="B114" s="62" t="s">
        <v>911</v>
      </c>
      <c r="C114" s="16">
        <v>90</v>
      </c>
      <c r="D114" s="103"/>
      <c r="E114" s="103"/>
      <c r="F114" s="103"/>
      <c r="G114" s="104"/>
      <c r="H114" s="104" t="s">
        <v>661</v>
      </c>
      <c r="I114" s="239">
        <f t="shared" si="65"/>
        <v>17940</v>
      </c>
      <c r="J114" s="103">
        <v>0</v>
      </c>
      <c r="K114" s="129"/>
      <c r="L114" s="129"/>
      <c r="M114" s="240">
        <v>0</v>
      </c>
      <c r="N114" s="283">
        <v>0.03</v>
      </c>
      <c r="O114" s="241">
        <f t="shared" si="66"/>
        <v>0</v>
      </c>
      <c r="P114" s="241" t="e">
        <f t="shared" si="67"/>
        <v>#REF!</v>
      </c>
      <c r="Q114" s="241" t="e">
        <f t="shared" si="68"/>
        <v>#REF!</v>
      </c>
      <c r="R114" s="241">
        <f t="shared" si="69"/>
        <v>0</v>
      </c>
      <c r="S114" s="241" t="e">
        <f t="shared" si="70"/>
        <v>#REF!</v>
      </c>
      <c r="T114" s="206" t="e">
        <f>#REF!</f>
        <v>#REF!</v>
      </c>
      <c r="U114" s="271" t="e">
        <f>#REF!*'Акция психолога'!D114</f>
        <v>#REF!</v>
      </c>
      <c r="V114" s="271">
        <f t="shared" si="71"/>
        <v>5.3999999999999995</v>
      </c>
      <c r="W114" s="242" t="e">
        <f t="shared" si="72"/>
        <v>#REF!</v>
      </c>
      <c r="X114" s="281" t="e">
        <f>#REF!</f>
        <v>#REF!</v>
      </c>
      <c r="Y114" s="287" t="e">
        <f t="shared" si="85"/>
        <v>#REF!</v>
      </c>
      <c r="Z114" s="102" t="e">
        <f t="shared" si="73"/>
        <v>#REF!</v>
      </c>
      <c r="AA114" s="244" t="e">
        <f t="shared" si="74"/>
        <v>#REF!</v>
      </c>
      <c r="AC114" s="102" t="e">
        <f t="shared" si="75"/>
        <v>#REF!</v>
      </c>
      <c r="AD114" s="103" t="e">
        <f t="shared" si="86"/>
        <v>#REF!</v>
      </c>
      <c r="AE114" s="245" t="e">
        <f t="shared" si="86"/>
        <v>#REF!</v>
      </c>
      <c r="AF114" s="245"/>
      <c r="AG114" s="103" t="e">
        <f t="shared" si="78"/>
        <v>#REF!</v>
      </c>
      <c r="AH114" s="102" t="e">
        <f t="shared" si="79"/>
        <v>#REF!</v>
      </c>
      <c r="AI114" s="102">
        <f t="shared" si="80"/>
        <v>90</v>
      </c>
      <c r="AK114" s="103" t="s">
        <v>40</v>
      </c>
      <c r="AL114" s="134"/>
    </row>
    <row r="115" spans="1:552" ht="13.5" hidden="1" outlineLevel="1" x14ac:dyDescent="0.15">
      <c r="A115" s="26">
        <v>3052</v>
      </c>
      <c r="B115" s="20" t="s">
        <v>929</v>
      </c>
      <c r="C115" s="16">
        <v>850</v>
      </c>
      <c r="D115" s="103">
        <v>30</v>
      </c>
      <c r="E115" s="103"/>
      <c r="F115" s="102"/>
      <c r="G115" s="104">
        <v>111</v>
      </c>
      <c r="H115" s="104" t="s">
        <v>179</v>
      </c>
      <c r="I115" s="239">
        <f t="shared" si="65"/>
        <v>17940</v>
      </c>
      <c r="J115" s="103">
        <f t="shared" ref="J115:J119" si="87">28500/3</f>
        <v>9500</v>
      </c>
      <c r="K115" s="129">
        <v>0.15</v>
      </c>
      <c r="L115" s="129"/>
      <c r="M115" s="240"/>
      <c r="N115" s="283">
        <v>0.03</v>
      </c>
      <c r="O115" s="241">
        <f t="shared" si="66"/>
        <v>15.886287625418062</v>
      </c>
      <c r="P115" s="241" t="e">
        <f t="shared" si="67"/>
        <v>#REF!</v>
      </c>
      <c r="Q115" s="241" t="e">
        <f t="shared" si="68"/>
        <v>#REF!</v>
      </c>
      <c r="R115" s="241">
        <f t="shared" si="69"/>
        <v>0</v>
      </c>
      <c r="S115" s="241" t="e">
        <f t="shared" si="70"/>
        <v>#REF!</v>
      </c>
      <c r="T115" s="103" t="e">
        <f>#REF!</f>
        <v>#REF!</v>
      </c>
      <c r="U115" s="271" t="e">
        <f>#REF!*'Акция психолога'!D115/3</f>
        <v>#REF!</v>
      </c>
      <c r="V115" s="271">
        <f t="shared" si="71"/>
        <v>51</v>
      </c>
      <c r="W115" s="242" t="e">
        <f t="shared" si="72"/>
        <v>#REF!</v>
      </c>
      <c r="X115" s="281" t="e">
        <f>#REF!</f>
        <v>#REF!</v>
      </c>
      <c r="Y115" s="242" t="e">
        <f t="shared" ref="Y115:Y119" si="88">O115*X115</f>
        <v>#REF!</v>
      </c>
      <c r="Z115" s="102" t="e">
        <f t="shared" si="73"/>
        <v>#REF!</v>
      </c>
      <c r="AA115" s="244" t="e">
        <f t="shared" si="74"/>
        <v>#REF!</v>
      </c>
      <c r="AC115" s="102" t="e">
        <f t="shared" si="75"/>
        <v>#REF!</v>
      </c>
      <c r="AD115" s="103" t="e">
        <f t="shared" si="86"/>
        <v>#REF!</v>
      </c>
      <c r="AE115" s="245" t="e">
        <f t="shared" si="86"/>
        <v>#REF!</v>
      </c>
      <c r="AF115" s="245" t="e">
        <f t="shared" ref="AF115:AF119" si="89">(C115-Z115)*0.15</f>
        <v>#REF!</v>
      </c>
      <c r="AG115" s="103" t="e">
        <f t="shared" si="78"/>
        <v>#REF!</v>
      </c>
      <c r="AH115" s="102" t="e">
        <f t="shared" si="79"/>
        <v>#REF!</v>
      </c>
      <c r="AI115" s="102">
        <f t="shared" si="80"/>
        <v>850</v>
      </c>
      <c r="AK115" s="103">
        <f t="shared" ref="AK115:AK119" si="90">CEILING(AL115,5)</f>
        <v>595</v>
      </c>
      <c r="AL115" s="134">
        <f t="shared" ref="AL115:AL119" si="91">C115*0.7</f>
        <v>595</v>
      </c>
    </row>
    <row r="116" spans="1:552" ht="13.5" hidden="1" outlineLevel="1" x14ac:dyDescent="0.15">
      <c r="A116" s="26">
        <v>3053</v>
      </c>
      <c r="B116" s="20" t="s">
        <v>930</v>
      </c>
      <c r="C116" s="16">
        <v>300</v>
      </c>
      <c r="D116" s="103">
        <v>30</v>
      </c>
      <c r="E116" s="103"/>
      <c r="F116" s="102"/>
      <c r="G116" s="104">
        <v>111</v>
      </c>
      <c r="H116" s="104" t="s">
        <v>179</v>
      </c>
      <c r="I116" s="239">
        <f t="shared" si="65"/>
        <v>17940</v>
      </c>
      <c r="J116" s="103">
        <f t="shared" si="87"/>
        <v>9500</v>
      </c>
      <c r="K116" s="129">
        <v>0.15</v>
      </c>
      <c r="L116" s="129"/>
      <c r="M116" s="240"/>
      <c r="N116" s="283">
        <v>0.03</v>
      </c>
      <c r="O116" s="241">
        <f t="shared" si="66"/>
        <v>15.886287625418062</v>
      </c>
      <c r="P116" s="241" t="e">
        <f t="shared" si="67"/>
        <v>#REF!</v>
      </c>
      <c r="Q116" s="241" t="e">
        <f t="shared" si="68"/>
        <v>#REF!</v>
      </c>
      <c r="R116" s="241">
        <f t="shared" si="69"/>
        <v>0</v>
      </c>
      <c r="S116" s="241" t="e">
        <f t="shared" si="70"/>
        <v>#REF!</v>
      </c>
      <c r="T116" s="103" t="e">
        <f>#REF!</f>
        <v>#REF!</v>
      </c>
      <c r="U116" s="271" t="e">
        <f>#REF!*'Акция психолога'!D116/3</f>
        <v>#REF!</v>
      </c>
      <c r="V116" s="271">
        <f t="shared" si="71"/>
        <v>18</v>
      </c>
      <c r="W116" s="242" t="e">
        <f t="shared" si="72"/>
        <v>#REF!</v>
      </c>
      <c r="X116" s="281" t="e">
        <f>#REF!</f>
        <v>#REF!</v>
      </c>
      <c r="Y116" s="242" t="e">
        <f t="shared" si="88"/>
        <v>#REF!</v>
      </c>
      <c r="Z116" s="102" t="e">
        <f t="shared" si="73"/>
        <v>#REF!</v>
      </c>
      <c r="AA116" s="244" t="e">
        <f t="shared" si="74"/>
        <v>#REF!</v>
      </c>
      <c r="AC116" s="102" t="e">
        <f t="shared" si="75"/>
        <v>#REF!</v>
      </c>
      <c r="AD116" s="103" t="e">
        <f t="shared" si="86"/>
        <v>#REF!</v>
      </c>
      <c r="AE116" s="245" t="e">
        <f t="shared" si="86"/>
        <v>#REF!</v>
      </c>
      <c r="AF116" s="245" t="e">
        <f t="shared" si="89"/>
        <v>#REF!</v>
      </c>
      <c r="AG116" s="103" t="e">
        <f t="shared" si="78"/>
        <v>#REF!</v>
      </c>
      <c r="AH116" s="102" t="e">
        <f t="shared" si="79"/>
        <v>#REF!</v>
      </c>
      <c r="AI116" s="102">
        <f t="shared" si="80"/>
        <v>300</v>
      </c>
      <c r="AK116" s="103">
        <f t="shared" si="90"/>
        <v>210</v>
      </c>
      <c r="AL116" s="134">
        <f t="shared" si="91"/>
        <v>210</v>
      </c>
    </row>
    <row r="117" spans="1:552" ht="13.5" hidden="1" outlineLevel="1" x14ac:dyDescent="0.15">
      <c r="A117" s="26">
        <v>3054</v>
      </c>
      <c r="B117" s="20" t="s">
        <v>677</v>
      </c>
      <c r="C117" s="16">
        <v>850</v>
      </c>
      <c r="D117" s="103">
        <v>30</v>
      </c>
      <c r="E117" s="103"/>
      <c r="F117" s="102"/>
      <c r="G117" s="104">
        <v>111</v>
      </c>
      <c r="H117" s="104" t="s">
        <v>179</v>
      </c>
      <c r="I117" s="239">
        <f t="shared" si="65"/>
        <v>17940</v>
      </c>
      <c r="J117" s="103">
        <f t="shared" si="87"/>
        <v>9500</v>
      </c>
      <c r="K117" s="129">
        <v>0.15</v>
      </c>
      <c r="L117" s="129"/>
      <c r="M117" s="240"/>
      <c r="N117" s="283">
        <v>0.03</v>
      </c>
      <c r="O117" s="241">
        <f t="shared" si="66"/>
        <v>15.886287625418062</v>
      </c>
      <c r="P117" s="241" t="e">
        <f t="shared" si="67"/>
        <v>#REF!</v>
      </c>
      <c r="Q117" s="241" t="e">
        <f t="shared" si="68"/>
        <v>#REF!</v>
      </c>
      <c r="R117" s="241">
        <f t="shared" si="69"/>
        <v>0</v>
      </c>
      <c r="S117" s="241" t="e">
        <f t="shared" si="70"/>
        <v>#REF!</v>
      </c>
      <c r="T117" s="103" t="e">
        <f>#REF!</f>
        <v>#REF!</v>
      </c>
      <c r="U117" s="271" t="e">
        <f>#REF!*'Акция психолога'!D117/3</f>
        <v>#REF!</v>
      </c>
      <c r="V117" s="271">
        <f t="shared" si="71"/>
        <v>51</v>
      </c>
      <c r="W117" s="242" t="e">
        <f t="shared" si="72"/>
        <v>#REF!</v>
      </c>
      <c r="X117" s="281" t="e">
        <f>#REF!</f>
        <v>#REF!</v>
      </c>
      <c r="Y117" s="242" t="e">
        <f t="shared" si="88"/>
        <v>#REF!</v>
      </c>
      <c r="Z117" s="102" t="e">
        <f t="shared" si="73"/>
        <v>#REF!</v>
      </c>
      <c r="AA117" s="244" t="e">
        <f t="shared" si="74"/>
        <v>#REF!</v>
      </c>
      <c r="AC117" s="102" t="e">
        <f t="shared" si="75"/>
        <v>#REF!</v>
      </c>
      <c r="AD117" s="103" t="e">
        <f t="shared" si="86"/>
        <v>#REF!</v>
      </c>
      <c r="AE117" s="245" t="e">
        <f t="shared" si="86"/>
        <v>#REF!</v>
      </c>
      <c r="AF117" s="245" t="e">
        <f t="shared" si="89"/>
        <v>#REF!</v>
      </c>
      <c r="AG117" s="103" t="e">
        <f t="shared" si="78"/>
        <v>#REF!</v>
      </c>
      <c r="AH117" s="102" t="e">
        <f t="shared" si="79"/>
        <v>#REF!</v>
      </c>
      <c r="AI117" s="102">
        <f t="shared" si="80"/>
        <v>850</v>
      </c>
      <c r="AK117" s="103">
        <f t="shared" si="90"/>
        <v>595</v>
      </c>
      <c r="AL117" s="134">
        <f t="shared" si="91"/>
        <v>595</v>
      </c>
    </row>
    <row r="118" spans="1:552" ht="13.5" hidden="1" outlineLevel="1" x14ac:dyDescent="0.15">
      <c r="A118" s="26">
        <v>3055</v>
      </c>
      <c r="B118" s="20" t="s">
        <v>678</v>
      </c>
      <c r="C118" s="16">
        <v>300</v>
      </c>
      <c r="D118" s="103">
        <v>30</v>
      </c>
      <c r="E118" s="103"/>
      <c r="F118" s="102"/>
      <c r="G118" s="104">
        <v>111</v>
      </c>
      <c r="H118" s="104" t="s">
        <v>179</v>
      </c>
      <c r="I118" s="239">
        <f t="shared" si="65"/>
        <v>17940</v>
      </c>
      <c r="J118" s="103">
        <f t="shared" si="87"/>
        <v>9500</v>
      </c>
      <c r="K118" s="129">
        <v>0.15</v>
      </c>
      <c r="L118" s="129"/>
      <c r="M118" s="240"/>
      <c r="N118" s="283">
        <v>0.03</v>
      </c>
      <c r="O118" s="241">
        <f t="shared" si="66"/>
        <v>15.886287625418062</v>
      </c>
      <c r="P118" s="241" t="e">
        <f t="shared" si="67"/>
        <v>#REF!</v>
      </c>
      <c r="Q118" s="241" t="e">
        <f t="shared" si="68"/>
        <v>#REF!</v>
      </c>
      <c r="R118" s="241">
        <f t="shared" si="69"/>
        <v>0</v>
      </c>
      <c r="S118" s="241" t="e">
        <f t="shared" si="70"/>
        <v>#REF!</v>
      </c>
      <c r="T118" s="103" t="e">
        <f>#REF!</f>
        <v>#REF!</v>
      </c>
      <c r="U118" s="271" t="e">
        <f>#REF!*'Акция психолога'!D118/3</f>
        <v>#REF!</v>
      </c>
      <c r="V118" s="271">
        <f t="shared" si="71"/>
        <v>18</v>
      </c>
      <c r="W118" s="242" t="e">
        <f t="shared" si="72"/>
        <v>#REF!</v>
      </c>
      <c r="X118" s="281" t="e">
        <f>#REF!</f>
        <v>#REF!</v>
      </c>
      <c r="Y118" s="242" t="e">
        <f t="shared" si="88"/>
        <v>#REF!</v>
      </c>
      <c r="Z118" s="102" t="e">
        <f t="shared" si="73"/>
        <v>#REF!</v>
      </c>
      <c r="AA118" s="244" t="e">
        <f t="shared" si="74"/>
        <v>#REF!</v>
      </c>
      <c r="AC118" s="102" t="e">
        <f t="shared" si="75"/>
        <v>#REF!</v>
      </c>
      <c r="AD118" s="103" t="e">
        <f t="shared" si="86"/>
        <v>#REF!</v>
      </c>
      <c r="AE118" s="245" t="e">
        <f t="shared" si="86"/>
        <v>#REF!</v>
      </c>
      <c r="AF118" s="245" t="e">
        <f t="shared" si="89"/>
        <v>#REF!</v>
      </c>
      <c r="AG118" s="103" t="e">
        <f t="shared" si="78"/>
        <v>#REF!</v>
      </c>
      <c r="AH118" s="102" t="e">
        <f t="shared" si="79"/>
        <v>#REF!</v>
      </c>
      <c r="AI118" s="102">
        <f t="shared" si="80"/>
        <v>300</v>
      </c>
      <c r="AK118" s="103">
        <f t="shared" si="90"/>
        <v>210</v>
      </c>
      <c r="AL118" s="134">
        <f t="shared" si="91"/>
        <v>210</v>
      </c>
    </row>
    <row r="119" spans="1:552" ht="13.5" hidden="1" outlineLevel="1" x14ac:dyDescent="0.15">
      <c r="A119" s="26">
        <v>3056</v>
      </c>
      <c r="B119" s="20" t="s">
        <v>931</v>
      </c>
      <c r="C119" s="16">
        <v>300</v>
      </c>
      <c r="D119" s="103">
        <v>20</v>
      </c>
      <c r="E119" s="103"/>
      <c r="F119" s="102"/>
      <c r="G119" s="104">
        <v>111</v>
      </c>
      <c r="H119" s="104" t="s">
        <v>179</v>
      </c>
      <c r="I119" s="239">
        <f t="shared" si="65"/>
        <v>17940</v>
      </c>
      <c r="J119" s="103">
        <f t="shared" si="87"/>
        <v>9500</v>
      </c>
      <c r="K119" s="129">
        <v>0.15</v>
      </c>
      <c r="L119" s="129"/>
      <c r="M119" s="240"/>
      <c r="N119" s="283">
        <v>0.03</v>
      </c>
      <c r="O119" s="241">
        <f t="shared" si="66"/>
        <v>10.590858416945375</v>
      </c>
      <c r="P119" s="241" t="e">
        <f t="shared" si="67"/>
        <v>#REF!</v>
      </c>
      <c r="Q119" s="241" t="e">
        <f t="shared" si="68"/>
        <v>#REF!</v>
      </c>
      <c r="R119" s="241">
        <f t="shared" si="69"/>
        <v>0</v>
      </c>
      <c r="S119" s="241" t="e">
        <f t="shared" si="70"/>
        <v>#REF!</v>
      </c>
      <c r="T119" s="103" t="e">
        <f>#REF!</f>
        <v>#REF!</v>
      </c>
      <c r="U119" s="271" t="e">
        <f>#REF!*'Акция психолога'!D119/3</f>
        <v>#REF!</v>
      </c>
      <c r="V119" s="271">
        <f t="shared" si="71"/>
        <v>18</v>
      </c>
      <c r="W119" s="242" t="e">
        <f t="shared" si="72"/>
        <v>#REF!</v>
      </c>
      <c r="X119" s="281" t="e">
        <f>#REF!</f>
        <v>#REF!</v>
      </c>
      <c r="Y119" s="242" t="e">
        <f t="shared" si="88"/>
        <v>#REF!</v>
      </c>
      <c r="Z119" s="102" t="e">
        <f t="shared" si="73"/>
        <v>#REF!</v>
      </c>
      <c r="AA119" s="244" t="e">
        <f t="shared" si="74"/>
        <v>#REF!</v>
      </c>
      <c r="AC119" s="102" t="e">
        <f t="shared" si="75"/>
        <v>#REF!</v>
      </c>
      <c r="AD119" s="103" t="e">
        <f t="shared" si="86"/>
        <v>#REF!</v>
      </c>
      <c r="AE119" s="245" t="e">
        <f t="shared" si="86"/>
        <v>#REF!</v>
      </c>
      <c r="AF119" s="245" t="e">
        <f t="shared" si="89"/>
        <v>#REF!</v>
      </c>
      <c r="AG119" s="103" t="e">
        <f t="shared" si="78"/>
        <v>#REF!</v>
      </c>
      <c r="AH119" s="102" t="e">
        <f t="shared" si="79"/>
        <v>#REF!</v>
      </c>
      <c r="AI119" s="102">
        <f t="shared" si="80"/>
        <v>300</v>
      </c>
      <c r="AK119" s="103">
        <f t="shared" si="90"/>
        <v>210</v>
      </c>
      <c r="AL119" s="134">
        <f t="shared" si="91"/>
        <v>210</v>
      </c>
    </row>
    <row r="120" spans="1:552" ht="13.5" hidden="1" outlineLevel="1" x14ac:dyDescent="0.15">
      <c r="A120" s="26">
        <v>3057</v>
      </c>
      <c r="B120" s="20" t="s">
        <v>951</v>
      </c>
      <c r="C120" s="16">
        <v>330</v>
      </c>
      <c r="D120" s="103"/>
      <c r="E120" s="103"/>
      <c r="F120" s="102"/>
      <c r="G120" s="104">
        <v>111</v>
      </c>
      <c r="H120" s="104" t="s">
        <v>661</v>
      </c>
      <c r="I120" s="239">
        <f t="shared" si="65"/>
        <v>17940</v>
      </c>
      <c r="J120" s="103">
        <v>0</v>
      </c>
      <c r="K120" s="129"/>
      <c r="L120" s="129"/>
      <c r="M120" s="240">
        <v>0</v>
      </c>
      <c r="N120" s="283">
        <v>0.03</v>
      </c>
      <c r="O120" s="241">
        <f t="shared" si="66"/>
        <v>0</v>
      </c>
      <c r="P120" s="241" t="e">
        <f t="shared" si="67"/>
        <v>#REF!</v>
      </c>
      <c r="Q120" s="241" t="e">
        <f t="shared" si="68"/>
        <v>#REF!</v>
      </c>
      <c r="R120" s="241">
        <f t="shared" si="69"/>
        <v>0</v>
      </c>
      <c r="S120" s="241" t="e">
        <f t="shared" si="70"/>
        <v>#REF!</v>
      </c>
      <c r="T120" s="103" t="e">
        <f>#REF!</f>
        <v>#REF!</v>
      </c>
      <c r="U120" s="271" t="e">
        <f>#REF!*'Акция психолога'!D120</f>
        <v>#REF!</v>
      </c>
      <c r="V120" s="271">
        <f t="shared" si="71"/>
        <v>19.8</v>
      </c>
      <c r="W120" s="242" t="e">
        <f t="shared" si="72"/>
        <v>#REF!</v>
      </c>
      <c r="X120" s="281" t="e">
        <f>#REF!</f>
        <v>#REF!</v>
      </c>
      <c r="Y120" s="287" t="e">
        <f t="shared" ref="Y120:Y122" si="92">25000/I120*D120*X120</f>
        <v>#REF!</v>
      </c>
      <c r="Z120" s="102" t="e">
        <f t="shared" si="73"/>
        <v>#REF!</v>
      </c>
      <c r="AA120" s="244" t="e">
        <f t="shared" si="74"/>
        <v>#REF!</v>
      </c>
      <c r="AC120" s="102" t="e">
        <f t="shared" si="75"/>
        <v>#REF!</v>
      </c>
      <c r="AD120" s="103" t="e">
        <f t="shared" si="86"/>
        <v>#REF!</v>
      </c>
      <c r="AE120" s="245" t="e">
        <f t="shared" si="86"/>
        <v>#REF!</v>
      </c>
      <c r="AF120" s="245"/>
      <c r="AG120" s="103" t="e">
        <f t="shared" si="78"/>
        <v>#REF!</v>
      </c>
      <c r="AH120" s="102" t="e">
        <f t="shared" si="79"/>
        <v>#REF!</v>
      </c>
      <c r="AI120" s="102">
        <f t="shared" si="80"/>
        <v>330</v>
      </c>
      <c r="AK120" s="103" t="s">
        <v>40</v>
      </c>
      <c r="AL120" s="134"/>
    </row>
    <row r="121" spans="1:552" ht="13.5" hidden="1" outlineLevel="1" x14ac:dyDescent="0.15">
      <c r="A121" s="26">
        <v>3058</v>
      </c>
      <c r="B121" s="20" t="s">
        <v>959</v>
      </c>
      <c r="C121" s="16">
        <v>220</v>
      </c>
      <c r="D121" s="103"/>
      <c r="E121" s="103"/>
      <c r="F121" s="102"/>
      <c r="G121" s="104">
        <v>111</v>
      </c>
      <c r="H121" s="104" t="s">
        <v>661</v>
      </c>
      <c r="I121" s="239">
        <f t="shared" si="65"/>
        <v>17940</v>
      </c>
      <c r="J121" s="103">
        <v>0</v>
      </c>
      <c r="K121" s="129"/>
      <c r="L121" s="129"/>
      <c r="M121" s="240">
        <v>0</v>
      </c>
      <c r="N121" s="283">
        <v>0.03</v>
      </c>
      <c r="O121" s="241">
        <f t="shared" si="66"/>
        <v>0</v>
      </c>
      <c r="P121" s="241" t="e">
        <f t="shared" si="67"/>
        <v>#REF!</v>
      </c>
      <c r="Q121" s="241" t="e">
        <f t="shared" si="68"/>
        <v>#REF!</v>
      </c>
      <c r="R121" s="241">
        <f t="shared" si="69"/>
        <v>0</v>
      </c>
      <c r="S121" s="241" t="e">
        <f t="shared" si="70"/>
        <v>#REF!</v>
      </c>
      <c r="T121" s="103" t="e">
        <f>#REF!</f>
        <v>#REF!</v>
      </c>
      <c r="U121" s="271" t="e">
        <f>#REF!*'Акция психолога'!D121</f>
        <v>#REF!</v>
      </c>
      <c r="V121" s="271">
        <f t="shared" si="71"/>
        <v>13.2</v>
      </c>
      <c r="W121" s="242" t="e">
        <f t="shared" si="72"/>
        <v>#REF!</v>
      </c>
      <c r="X121" s="281" t="e">
        <f>#REF!</f>
        <v>#REF!</v>
      </c>
      <c r="Y121" s="287" t="e">
        <f t="shared" si="92"/>
        <v>#REF!</v>
      </c>
      <c r="Z121" s="102" t="e">
        <f t="shared" si="73"/>
        <v>#REF!</v>
      </c>
      <c r="AA121" s="244" t="e">
        <f t="shared" si="74"/>
        <v>#REF!</v>
      </c>
      <c r="AC121" s="102" t="e">
        <f t="shared" si="75"/>
        <v>#REF!</v>
      </c>
      <c r="AD121" s="103" t="e">
        <f t="shared" si="86"/>
        <v>#REF!</v>
      </c>
      <c r="AE121" s="245" t="e">
        <f t="shared" si="86"/>
        <v>#REF!</v>
      </c>
      <c r="AF121" s="245"/>
      <c r="AG121" s="103" t="e">
        <f t="shared" si="78"/>
        <v>#REF!</v>
      </c>
      <c r="AH121" s="102" t="e">
        <f t="shared" si="79"/>
        <v>#REF!</v>
      </c>
      <c r="AI121" s="102">
        <f t="shared" si="80"/>
        <v>220</v>
      </c>
      <c r="AK121" s="103" t="s">
        <v>40</v>
      </c>
      <c r="AL121" s="134"/>
    </row>
    <row r="122" spans="1:552" ht="13.5" hidden="1" outlineLevel="1" x14ac:dyDescent="0.15">
      <c r="A122" s="26">
        <v>3059</v>
      </c>
      <c r="B122" s="20" t="s">
        <v>968</v>
      </c>
      <c r="C122" s="16">
        <v>2000</v>
      </c>
      <c r="D122" s="103"/>
      <c r="E122" s="103"/>
      <c r="F122" s="102"/>
      <c r="G122" s="104">
        <v>111</v>
      </c>
      <c r="H122" s="104" t="s">
        <v>661</v>
      </c>
      <c r="I122" s="239">
        <f t="shared" si="65"/>
        <v>17940</v>
      </c>
      <c r="J122" s="103">
        <v>0</v>
      </c>
      <c r="K122" s="129"/>
      <c r="L122" s="129"/>
      <c r="M122" s="240">
        <v>0</v>
      </c>
      <c r="N122" s="283">
        <v>0.03</v>
      </c>
      <c r="O122" s="241">
        <f t="shared" si="66"/>
        <v>0</v>
      </c>
      <c r="P122" s="241" t="e">
        <f t="shared" si="67"/>
        <v>#REF!</v>
      </c>
      <c r="Q122" s="241" t="e">
        <f t="shared" si="68"/>
        <v>#REF!</v>
      </c>
      <c r="R122" s="241">
        <f t="shared" si="69"/>
        <v>0</v>
      </c>
      <c r="S122" s="241" t="e">
        <f t="shared" si="70"/>
        <v>#REF!</v>
      </c>
      <c r="T122" s="103" t="e">
        <f>#REF!</f>
        <v>#REF!</v>
      </c>
      <c r="U122" s="271" t="e">
        <f>#REF!*'Акция психолога'!D122</f>
        <v>#REF!</v>
      </c>
      <c r="V122" s="271">
        <f t="shared" si="71"/>
        <v>120</v>
      </c>
      <c r="W122" s="242" t="e">
        <f t="shared" si="72"/>
        <v>#REF!</v>
      </c>
      <c r="X122" s="281" t="e">
        <f>#REF!</f>
        <v>#REF!</v>
      </c>
      <c r="Y122" s="287" t="e">
        <f t="shared" si="92"/>
        <v>#REF!</v>
      </c>
      <c r="Z122" s="102" t="e">
        <f t="shared" si="73"/>
        <v>#REF!</v>
      </c>
      <c r="AA122" s="244" t="e">
        <f t="shared" si="74"/>
        <v>#REF!</v>
      </c>
      <c r="AC122" s="102" t="e">
        <f t="shared" si="75"/>
        <v>#REF!</v>
      </c>
      <c r="AD122" s="103" t="e">
        <f t="shared" si="86"/>
        <v>#REF!</v>
      </c>
      <c r="AE122" s="245" t="e">
        <f t="shared" si="86"/>
        <v>#REF!</v>
      </c>
      <c r="AF122" s="245"/>
      <c r="AG122" s="103" t="e">
        <f t="shared" si="78"/>
        <v>#REF!</v>
      </c>
      <c r="AH122" s="102" t="e">
        <f t="shared" si="79"/>
        <v>#REF!</v>
      </c>
      <c r="AI122" s="102">
        <f t="shared" si="80"/>
        <v>2000</v>
      </c>
      <c r="AK122" s="103">
        <f t="shared" ref="AK122" si="93">CEILING(AL122,5)</f>
        <v>1400</v>
      </c>
      <c r="AL122" s="134">
        <f t="shared" ref="AL122" si="94">C122*0.7</f>
        <v>1400</v>
      </c>
      <c r="AM122" s="106" t="s">
        <v>969</v>
      </c>
    </row>
    <row r="123" spans="1:552" s="12" customFormat="1" ht="13.5" collapsed="1" x14ac:dyDescent="0.15">
      <c r="A123" s="25">
        <v>4000</v>
      </c>
      <c r="B123" s="56" t="s">
        <v>16</v>
      </c>
      <c r="C123" s="300"/>
      <c r="D123" s="230"/>
      <c r="E123" s="230"/>
      <c r="F123" s="128"/>
      <c r="G123" s="137"/>
      <c r="H123" s="137"/>
      <c r="I123" s="128"/>
      <c r="J123" s="231"/>
      <c r="K123" s="232"/>
      <c r="L123" s="232"/>
      <c r="M123" s="232"/>
      <c r="N123" s="288"/>
      <c r="O123" s="233"/>
      <c r="P123" s="233"/>
      <c r="Q123" s="233"/>
      <c r="R123" s="233"/>
      <c r="S123" s="233"/>
      <c r="T123" s="231"/>
      <c r="U123" s="278"/>
      <c r="V123" s="277"/>
      <c r="W123" s="128"/>
      <c r="X123" s="278"/>
      <c r="Y123" s="128"/>
      <c r="Z123" s="128"/>
      <c r="AA123" s="234"/>
      <c r="AB123" s="235"/>
      <c r="AC123" s="304"/>
      <c r="AD123" s="236"/>
      <c r="AE123" s="237"/>
      <c r="AF123" s="237"/>
      <c r="AG123" s="236"/>
      <c r="AH123" s="304"/>
      <c r="AI123" s="304"/>
      <c r="AJ123" s="105"/>
      <c r="AK123" s="236"/>
      <c r="AL123" s="134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</row>
    <row r="124" spans="1:552" s="12" customFormat="1" ht="13.5" hidden="1" outlineLevel="1" x14ac:dyDescent="0.15">
      <c r="A124" s="25"/>
      <c r="B124" s="56" t="s">
        <v>296</v>
      </c>
      <c r="C124" s="300"/>
      <c r="D124" s="230"/>
      <c r="E124" s="230"/>
      <c r="F124" s="128"/>
      <c r="G124" s="137"/>
      <c r="H124" s="137"/>
      <c r="I124" s="128"/>
      <c r="J124" s="231"/>
      <c r="K124" s="232"/>
      <c r="L124" s="232"/>
      <c r="M124" s="246"/>
      <c r="N124" s="289"/>
      <c r="O124" s="233"/>
      <c r="P124" s="233"/>
      <c r="Q124" s="233"/>
      <c r="R124" s="233"/>
      <c r="S124" s="233"/>
      <c r="T124" s="231"/>
      <c r="U124" s="278"/>
      <c r="V124" s="277"/>
      <c r="W124" s="128"/>
      <c r="X124" s="278"/>
      <c r="Y124" s="128"/>
      <c r="Z124" s="128"/>
      <c r="AA124" s="234"/>
      <c r="AB124" s="235"/>
      <c r="AC124" s="304"/>
      <c r="AD124" s="236"/>
      <c r="AE124" s="237"/>
      <c r="AF124" s="237"/>
      <c r="AG124" s="236"/>
      <c r="AH124" s="304"/>
      <c r="AI124" s="304"/>
      <c r="AJ124" s="105"/>
      <c r="AK124" s="236"/>
      <c r="AL124" s="134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</row>
    <row r="125" spans="1:552" ht="13.5" hidden="1" outlineLevel="1" x14ac:dyDescent="0.15">
      <c r="A125" s="26">
        <v>40038</v>
      </c>
      <c r="B125" s="20" t="s">
        <v>112</v>
      </c>
      <c r="C125" s="16">
        <v>560</v>
      </c>
      <c r="D125" s="103">
        <v>35</v>
      </c>
      <c r="E125" s="103">
        <v>20</v>
      </c>
      <c r="F125" s="131" t="s">
        <v>201</v>
      </c>
      <c r="G125" s="104" t="s">
        <v>497</v>
      </c>
      <c r="H125" s="104" t="s">
        <v>498</v>
      </c>
      <c r="I125" s="239">
        <f t="shared" ref="I125:I133" si="95">((247*12)+(52*7)+(52*5))*60/12</f>
        <v>17940</v>
      </c>
      <c r="J125" s="103"/>
      <c r="K125" s="129"/>
      <c r="L125" s="129">
        <v>0.35</v>
      </c>
      <c r="M125" s="240"/>
      <c r="N125" s="283">
        <v>0.03</v>
      </c>
      <c r="O125" s="241">
        <f t="shared" ref="O125:O133" si="96">J125/I125*D125</f>
        <v>0</v>
      </c>
      <c r="P125" s="241" t="e">
        <f t="shared" ref="P125:P133" si="97">(C125-T125-U125)*K125</f>
        <v>#REF!</v>
      </c>
      <c r="Q125" s="241" t="e">
        <f t="shared" ref="Q125:Q133" si="98">(C125-T125-U125)*L125</f>
        <v>#REF!</v>
      </c>
      <c r="R125" s="241">
        <f t="shared" ref="R125:R133" si="99">(C125*M125)</f>
        <v>0</v>
      </c>
      <c r="S125" s="241" t="e">
        <f t="shared" ref="S125:S133" si="100">(C125-T125-U125)*N125</f>
        <v>#REF!</v>
      </c>
      <c r="T125" s="103" t="e">
        <f>#REF!</f>
        <v>#REF!</v>
      </c>
      <c r="U125" s="271" t="e">
        <f>#REF!*'Акция психолога'!D125</f>
        <v>#REF!</v>
      </c>
      <c r="V125" s="271">
        <f t="shared" ref="V125:V133" si="101">C125*0.06</f>
        <v>33.6</v>
      </c>
      <c r="W125" s="242" t="e">
        <f t="shared" ref="W125:W133" si="102">SUM(O125:V125)</f>
        <v>#REF!</v>
      </c>
      <c r="X125" s="281" t="e">
        <f>#REF!</f>
        <v>#REF!</v>
      </c>
      <c r="Y125" s="287" t="e">
        <f t="shared" ref="Y125:Y133" si="103">25000/I125*D125*X125</f>
        <v>#REF!</v>
      </c>
      <c r="Z125" s="102" t="e">
        <f t="shared" ref="Z125:Z133" si="104">W125+Y125</f>
        <v>#REF!</v>
      </c>
      <c r="AA125" s="244" t="e">
        <f t="shared" ref="AA125:AA133" si="105">(C125-Z125)/Z125</f>
        <v>#REF!</v>
      </c>
      <c r="AC125" s="102" t="e">
        <f t="shared" ref="AC125:AC133" si="106">AD125+AE125+AF125</f>
        <v>#REF!</v>
      </c>
      <c r="AD125" s="103" t="e">
        <f t="shared" ref="AD125:AE133" si="107">T125</f>
        <v>#REF!</v>
      </c>
      <c r="AE125" s="245" t="e">
        <f t="shared" si="107"/>
        <v>#REF!</v>
      </c>
      <c r="AF125" s="245" t="e">
        <f t="shared" ref="AF125:AF133" si="108">(C125-Z125)*0.15</f>
        <v>#REF!</v>
      </c>
      <c r="AG125" s="103" t="e">
        <f t="shared" ref="AG125:AG133" si="109">AE125+AF125</f>
        <v>#REF!</v>
      </c>
      <c r="AH125" s="102" t="e">
        <f t="shared" ref="AH125:AH133" si="110">AI125-AC125</f>
        <v>#REF!</v>
      </c>
      <c r="AI125" s="102">
        <f t="shared" ref="AI125:AI133" si="111">C125</f>
        <v>560</v>
      </c>
      <c r="AK125" s="103">
        <f t="shared" ref="AK125:AK133" si="112">CEILING(AL125,5)</f>
        <v>395</v>
      </c>
      <c r="AL125" s="134">
        <f t="shared" ref="AL125:AL133" si="113">C125*0.7</f>
        <v>392</v>
      </c>
    </row>
    <row r="126" spans="1:552" ht="13.5" hidden="1" outlineLevel="1" x14ac:dyDescent="0.15">
      <c r="A126" s="26">
        <v>40034</v>
      </c>
      <c r="B126" s="20" t="s">
        <v>27</v>
      </c>
      <c r="C126" s="16">
        <v>240</v>
      </c>
      <c r="D126" s="103">
        <v>15</v>
      </c>
      <c r="E126" s="103">
        <v>2</v>
      </c>
      <c r="F126" s="131" t="s">
        <v>200</v>
      </c>
      <c r="G126" s="104" t="s">
        <v>497</v>
      </c>
      <c r="H126" s="104" t="s">
        <v>498</v>
      </c>
      <c r="I126" s="239">
        <f t="shared" si="95"/>
        <v>17940</v>
      </c>
      <c r="J126" s="103"/>
      <c r="K126" s="129"/>
      <c r="L126" s="129">
        <v>0.35</v>
      </c>
      <c r="M126" s="240"/>
      <c r="N126" s="283">
        <v>0.03</v>
      </c>
      <c r="O126" s="241">
        <f t="shared" si="96"/>
        <v>0</v>
      </c>
      <c r="P126" s="241" t="e">
        <f t="shared" si="97"/>
        <v>#REF!</v>
      </c>
      <c r="Q126" s="241" t="e">
        <f t="shared" si="98"/>
        <v>#REF!</v>
      </c>
      <c r="R126" s="241">
        <f t="shared" si="99"/>
        <v>0</v>
      </c>
      <c r="S126" s="241" t="e">
        <f t="shared" si="100"/>
        <v>#REF!</v>
      </c>
      <c r="T126" s="103" t="e">
        <f>#REF!</f>
        <v>#REF!</v>
      </c>
      <c r="U126" s="271" t="e">
        <f>#REF!*'Акция психолога'!D126</f>
        <v>#REF!</v>
      </c>
      <c r="V126" s="271">
        <f t="shared" si="101"/>
        <v>14.399999999999999</v>
      </c>
      <c r="W126" s="242" t="e">
        <f t="shared" si="102"/>
        <v>#REF!</v>
      </c>
      <c r="X126" s="281" t="e">
        <f>#REF!</f>
        <v>#REF!</v>
      </c>
      <c r="Y126" s="287" t="e">
        <f t="shared" si="103"/>
        <v>#REF!</v>
      </c>
      <c r="Z126" s="102" t="e">
        <f t="shared" si="104"/>
        <v>#REF!</v>
      </c>
      <c r="AA126" s="244" t="e">
        <f t="shared" si="105"/>
        <v>#REF!</v>
      </c>
      <c r="AC126" s="102" t="e">
        <f t="shared" si="106"/>
        <v>#REF!</v>
      </c>
      <c r="AD126" s="103" t="e">
        <f t="shared" si="107"/>
        <v>#REF!</v>
      </c>
      <c r="AE126" s="245" t="e">
        <f t="shared" si="107"/>
        <v>#REF!</v>
      </c>
      <c r="AF126" s="245" t="e">
        <f t="shared" si="108"/>
        <v>#REF!</v>
      </c>
      <c r="AG126" s="103" t="e">
        <f t="shared" si="109"/>
        <v>#REF!</v>
      </c>
      <c r="AH126" s="102" t="e">
        <f t="shared" si="110"/>
        <v>#REF!</v>
      </c>
      <c r="AI126" s="102">
        <f t="shared" si="111"/>
        <v>240</v>
      </c>
      <c r="AK126" s="103">
        <f t="shared" si="112"/>
        <v>170</v>
      </c>
      <c r="AL126" s="134">
        <f t="shared" si="113"/>
        <v>168</v>
      </c>
    </row>
    <row r="127" spans="1:552" ht="13.5" hidden="1" outlineLevel="1" x14ac:dyDescent="0.15">
      <c r="A127" s="26">
        <v>40056</v>
      </c>
      <c r="B127" s="62" t="s">
        <v>587</v>
      </c>
      <c r="C127" s="16">
        <v>1450</v>
      </c>
      <c r="D127" s="103">
        <v>10</v>
      </c>
      <c r="E127" s="103">
        <v>5</v>
      </c>
      <c r="F127" s="131" t="s">
        <v>200</v>
      </c>
      <c r="G127" s="104" t="s">
        <v>497</v>
      </c>
      <c r="H127" s="104" t="s">
        <v>498</v>
      </c>
      <c r="I127" s="239">
        <f t="shared" si="95"/>
        <v>17940</v>
      </c>
      <c r="J127" s="103"/>
      <c r="K127" s="129"/>
      <c r="L127" s="129">
        <v>0.35</v>
      </c>
      <c r="M127" s="240"/>
      <c r="N127" s="283">
        <v>0.03</v>
      </c>
      <c r="O127" s="241">
        <f t="shared" si="96"/>
        <v>0</v>
      </c>
      <c r="P127" s="241" t="e">
        <f t="shared" si="97"/>
        <v>#REF!</v>
      </c>
      <c r="Q127" s="241" t="e">
        <f t="shared" si="98"/>
        <v>#REF!</v>
      </c>
      <c r="R127" s="241">
        <f t="shared" si="99"/>
        <v>0</v>
      </c>
      <c r="S127" s="241" t="e">
        <f t="shared" si="100"/>
        <v>#REF!</v>
      </c>
      <c r="T127" s="103" t="e">
        <f>#REF!</f>
        <v>#REF!</v>
      </c>
      <c r="U127" s="271" t="e">
        <f>#REF!*'Акция психолога'!D127</f>
        <v>#REF!</v>
      </c>
      <c r="V127" s="271">
        <f t="shared" si="101"/>
        <v>87</v>
      </c>
      <c r="W127" s="242" t="e">
        <f t="shared" si="102"/>
        <v>#REF!</v>
      </c>
      <c r="X127" s="281" t="e">
        <f>#REF!</f>
        <v>#REF!</v>
      </c>
      <c r="Y127" s="287" t="e">
        <f t="shared" si="103"/>
        <v>#REF!</v>
      </c>
      <c r="Z127" s="102" t="e">
        <f t="shared" si="104"/>
        <v>#REF!</v>
      </c>
      <c r="AA127" s="244" t="e">
        <f t="shared" si="105"/>
        <v>#REF!</v>
      </c>
      <c r="AC127" s="102" t="e">
        <f t="shared" si="106"/>
        <v>#REF!</v>
      </c>
      <c r="AD127" s="103" t="e">
        <f t="shared" si="107"/>
        <v>#REF!</v>
      </c>
      <c r="AE127" s="245" t="e">
        <f t="shared" si="107"/>
        <v>#REF!</v>
      </c>
      <c r="AF127" s="245" t="e">
        <f t="shared" si="108"/>
        <v>#REF!</v>
      </c>
      <c r="AG127" s="103" t="e">
        <f t="shared" si="109"/>
        <v>#REF!</v>
      </c>
      <c r="AH127" s="102" t="e">
        <f t="shared" si="110"/>
        <v>#REF!</v>
      </c>
      <c r="AI127" s="102">
        <f t="shared" si="111"/>
        <v>1450</v>
      </c>
      <c r="AK127" s="103">
        <f t="shared" si="112"/>
        <v>1015</v>
      </c>
      <c r="AL127" s="134">
        <f t="shared" si="113"/>
        <v>1014.9999999999999</v>
      </c>
    </row>
    <row r="128" spans="1:552" ht="13.5" hidden="1" outlineLevel="1" x14ac:dyDescent="0.15">
      <c r="A128" s="26">
        <v>40054</v>
      </c>
      <c r="B128" s="62" t="s">
        <v>588</v>
      </c>
      <c r="C128" s="16">
        <v>1100</v>
      </c>
      <c r="D128" s="103">
        <v>10</v>
      </c>
      <c r="E128" s="103"/>
      <c r="F128" s="131"/>
      <c r="G128" s="104" t="s">
        <v>497</v>
      </c>
      <c r="H128" s="104" t="s">
        <v>498</v>
      </c>
      <c r="I128" s="239">
        <f t="shared" si="95"/>
        <v>17940</v>
      </c>
      <c r="J128" s="103"/>
      <c r="K128" s="129"/>
      <c r="L128" s="129">
        <v>0.35</v>
      </c>
      <c r="M128" s="240"/>
      <c r="N128" s="283">
        <v>0.03</v>
      </c>
      <c r="O128" s="241">
        <f t="shared" si="96"/>
        <v>0</v>
      </c>
      <c r="P128" s="241" t="e">
        <f t="shared" si="97"/>
        <v>#REF!</v>
      </c>
      <c r="Q128" s="241" t="e">
        <f t="shared" si="98"/>
        <v>#REF!</v>
      </c>
      <c r="R128" s="241">
        <f t="shared" si="99"/>
        <v>0</v>
      </c>
      <c r="S128" s="241" t="e">
        <f t="shared" si="100"/>
        <v>#REF!</v>
      </c>
      <c r="T128" s="103" t="e">
        <f>#REF!</f>
        <v>#REF!</v>
      </c>
      <c r="U128" s="271" t="e">
        <f>#REF!*'Акция психолога'!D128</f>
        <v>#REF!</v>
      </c>
      <c r="V128" s="271">
        <f t="shared" si="101"/>
        <v>66</v>
      </c>
      <c r="W128" s="242" t="e">
        <f t="shared" si="102"/>
        <v>#REF!</v>
      </c>
      <c r="X128" s="281" t="e">
        <f>#REF!</f>
        <v>#REF!</v>
      </c>
      <c r="Y128" s="287" t="e">
        <f t="shared" si="103"/>
        <v>#REF!</v>
      </c>
      <c r="Z128" s="102" t="e">
        <f t="shared" si="104"/>
        <v>#REF!</v>
      </c>
      <c r="AA128" s="244" t="e">
        <f t="shared" si="105"/>
        <v>#REF!</v>
      </c>
      <c r="AC128" s="102" t="e">
        <f t="shared" si="106"/>
        <v>#REF!</v>
      </c>
      <c r="AD128" s="103" t="e">
        <f t="shared" si="107"/>
        <v>#REF!</v>
      </c>
      <c r="AE128" s="245" t="e">
        <f t="shared" si="107"/>
        <v>#REF!</v>
      </c>
      <c r="AF128" s="245" t="e">
        <f t="shared" si="108"/>
        <v>#REF!</v>
      </c>
      <c r="AG128" s="103" t="e">
        <f t="shared" si="109"/>
        <v>#REF!</v>
      </c>
      <c r="AH128" s="102" t="e">
        <f t="shared" si="110"/>
        <v>#REF!</v>
      </c>
      <c r="AI128" s="102">
        <f t="shared" si="111"/>
        <v>1100</v>
      </c>
      <c r="AK128" s="103">
        <f t="shared" si="112"/>
        <v>770</v>
      </c>
      <c r="AL128" s="134">
        <f t="shared" si="113"/>
        <v>770</v>
      </c>
    </row>
    <row r="129" spans="1:60" ht="13.5" hidden="1" outlineLevel="1" x14ac:dyDescent="0.15">
      <c r="A129" s="26">
        <v>40055</v>
      </c>
      <c r="B129" s="62" t="s">
        <v>199</v>
      </c>
      <c r="C129" s="16">
        <v>180</v>
      </c>
      <c r="D129" s="103">
        <v>10</v>
      </c>
      <c r="E129" s="103"/>
      <c r="F129" s="131"/>
      <c r="G129" s="104" t="s">
        <v>497</v>
      </c>
      <c r="H129" s="104" t="s">
        <v>498</v>
      </c>
      <c r="I129" s="239">
        <f t="shared" si="95"/>
        <v>17940</v>
      </c>
      <c r="J129" s="103"/>
      <c r="K129" s="129"/>
      <c r="L129" s="129">
        <v>0.35</v>
      </c>
      <c r="M129" s="240"/>
      <c r="N129" s="283">
        <v>0.03</v>
      </c>
      <c r="O129" s="241">
        <f t="shared" si="96"/>
        <v>0</v>
      </c>
      <c r="P129" s="241" t="e">
        <f t="shared" si="97"/>
        <v>#REF!</v>
      </c>
      <c r="Q129" s="241" t="e">
        <f t="shared" si="98"/>
        <v>#REF!</v>
      </c>
      <c r="R129" s="241">
        <f t="shared" si="99"/>
        <v>0</v>
      </c>
      <c r="S129" s="241" t="e">
        <f t="shared" si="100"/>
        <v>#REF!</v>
      </c>
      <c r="T129" s="103" t="e">
        <f>#REF!</f>
        <v>#REF!</v>
      </c>
      <c r="U129" s="271" t="e">
        <f>#REF!*'Акция психолога'!D129</f>
        <v>#REF!</v>
      </c>
      <c r="V129" s="271">
        <f t="shared" si="101"/>
        <v>10.799999999999999</v>
      </c>
      <c r="W129" s="242" t="e">
        <f t="shared" si="102"/>
        <v>#REF!</v>
      </c>
      <c r="X129" s="281" t="e">
        <f>#REF!</f>
        <v>#REF!</v>
      </c>
      <c r="Y129" s="287" t="e">
        <f t="shared" si="103"/>
        <v>#REF!</v>
      </c>
      <c r="Z129" s="102" t="e">
        <f t="shared" si="104"/>
        <v>#REF!</v>
      </c>
      <c r="AA129" s="244" t="e">
        <f t="shared" si="105"/>
        <v>#REF!</v>
      </c>
      <c r="AC129" s="102" t="e">
        <f t="shared" si="106"/>
        <v>#REF!</v>
      </c>
      <c r="AD129" s="103" t="e">
        <f t="shared" si="107"/>
        <v>#REF!</v>
      </c>
      <c r="AE129" s="245" t="e">
        <f t="shared" si="107"/>
        <v>#REF!</v>
      </c>
      <c r="AF129" s="245" t="e">
        <f t="shared" si="108"/>
        <v>#REF!</v>
      </c>
      <c r="AG129" s="103" t="e">
        <f t="shared" si="109"/>
        <v>#REF!</v>
      </c>
      <c r="AH129" s="102" t="e">
        <f t="shared" si="110"/>
        <v>#REF!</v>
      </c>
      <c r="AI129" s="102">
        <f t="shared" si="111"/>
        <v>180</v>
      </c>
      <c r="AK129" s="103">
        <f t="shared" si="112"/>
        <v>130</v>
      </c>
      <c r="AL129" s="134">
        <f t="shared" si="113"/>
        <v>125.99999999999999</v>
      </c>
    </row>
    <row r="130" spans="1:60" ht="13.5" hidden="1" outlineLevel="1" x14ac:dyDescent="0.15">
      <c r="A130" s="26">
        <v>40065</v>
      </c>
      <c r="B130" s="62" t="s">
        <v>297</v>
      </c>
      <c r="C130" s="16">
        <v>250</v>
      </c>
      <c r="D130" s="103">
        <v>10</v>
      </c>
      <c r="E130" s="103"/>
      <c r="F130" s="131"/>
      <c r="G130" s="104" t="s">
        <v>497</v>
      </c>
      <c r="H130" s="104" t="s">
        <v>498</v>
      </c>
      <c r="I130" s="239">
        <f t="shared" si="95"/>
        <v>17940</v>
      </c>
      <c r="J130" s="103"/>
      <c r="K130" s="129"/>
      <c r="L130" s="129">
        <v>0.35</v>
      </c>
      <c r="M130" s="240"/>
      <c r="N130" s="283">
        <v>0.03</v>
      </c>
      <c r="O130" s="241">
        <f t="shared" si="96"/>
        <v>0</v>
      </c>
      <c r="P130" s="241" t="e">
        <f t="shared" si="97"/>
        <v>#REF!</v>
      </c>
      <c r="Q130" s="241" t="e">
        <f t="shared" si="98"/>
        <v>#REF!</v>
      </c>
      <c r="R130" s="241">
        <f t="shared" si="99"/>
        <v>0</v>
      </c>
      <c r="S130" s="241" t="e">
        <f t="shared" si="100"/>
        <v>#REF!</v>
      </c>
      <c r="T130" s="103" t="e">
        <f>#REF!</f>
        <v>#REF!</v>
      </c>
      <c r="U130" s="271" t="e">
        <f>#REF!*'Акция психолога'!D130</f>
        <v>#REF!</v>
      </c>
      <c r="V130" s="271">
        <f t="shared" si="101"/>
        <v>15</v>
      </c>
      <c r="W130" s="242" t="e">
        <f t="shared" si="102"/>
        <v>#REF!</v>
      </c>
      <c r="X130" s="281" t="e">
        <f>#REF!</f>
        <v>#REF!</v>
      </c>
      <c r="Y130" s="287" t="e">
        <f t="shared" si="103"/>
        <v>#REF!</v>
      </c>
      <c r="Z130" s="102" t="e">
        <f t="shared" si="104"/>
        <v>#REF!</v>
      </c>
      <c r="AA130" s="244" t="e">
        <f t="shared" si="105"/>
        <v>#REF!</v>
      </c>
      <c r="AC130" s="102" t="e">
        <f t="shared" si="106"/>
        <v>#REF!</v>
      </c>
      <c r="AD130" s="103" t="e">
        <f t="shared" si="107"/>
        <v>#REF!</v>
      </c>
      <c r="AE130" s="245" t="e">
        <f t="shared" si="107"/>
        <v>#REF!</v>
      </c>
      <c r="AF130" s="245" t="e">
        <f t="shared" si="108"/>
        <v>#REF!</v>
      </c>
      <c r="AG130" s="103" t="e">
        <f t="shared" si="109"/>
        <v>#REF!</v>
      </c>
      <c r="AH130" s="102" t="e">
        <f t="shared" si="110"/>
        <v>#REF!</v>
      </c>
      <c r="AI130" s="102">
        <f t="shared" si="111"/>
        <v>250</v>
      </c>
      <c r="AK130" s="103">
        <f t="shared" si="112"/>
        <v>175</v>
      </c>
      <c r="AL130" s="134">
        <f t="shared" si="113"/>
        <v>175</v>
      </c>
    </row>
    <row r="131" spans="1:60" ht="13.5" hidden="1" outlineLevel="1" x14ac:dyDescent="0.15">
      <c r="A131" s="26">
        <v>40080</v>
      </c>
      <c r="B131" s="62" t="s">
        <v>589</v>
      </c>
      <c r="C131" s="16">
        <v>1200</v>
      </c>
      <c r="D131" s="103">
        <v>10</v>
      </c>
      <c r="E131" s="103"/>
      <c r="F131" s="131"/>
      <c r="G131" s="104" t="s">
        <v>497</v>
      </c>
      <c r="H131" s="104" t="s">
        <v>498</v>
      </c>
      <c r="I131" s="239">
        <f t="shared" si="95"/>
        <v>17940</v>
      </c>
      <c r="J131" s="103"/>
      <c r="K131" s="129"/>
      <c r="L131" s="129">
        <v>0.35</v>
      </c>
      <c r="M131" s="240"/>
      <c r="N131" s="283">
        <v>0.03</v>
      </c>
      <c r="O131" s="241">
        <f t="shared" si="96"/>
        <v>0</v>
      </c>
      <c r="P131" s="241" t="e">
        <f t="shared" si="97"/>
        <v>#REF!</v>
      </c>
      <c r="Q131" s="241" t="e">
        <f t="shared" si="98"/>
        <v>#REF!</v>
      </c>
      <c r="R131" s="241">
        <f t="shared" si="99"/>
        <v>0</v>
      </c>
      <c r="S131" s="241" t="e">
        <f t="shared" si="100"/>
        <v>#REF!</v>
      </c>
      <c r="T131" s="103" t="e">
        <f>#REF!</f>
        <v>#REF!</v>
      </c>
      <c r="U131" s="271" t="e">
        <f>#REF!*'Акция психолога'!D131</f>
        <v>#REF!</v>
      </c>
      <c r="V131" s="271">
        <f t="shared" si="101"/>
        <v>72</v>
      </c>
      <c r="W131" s="242" t="e">
        <f t="shared" si="102"/>
        <v>#REF!</v>
      </c>
      <c r="X131" s="281" t="e">
        <f>#REF!</f>
        <v>#REF!</v>
      </c>
      <c r="Y131" s="287" t="e">
        <f t="shared" si="103"/>
        <v>#REF!</v>
      </c>
      <c r="Z131" s="102" t="e">
        <f t="shared" si="104"/>
        <v>#REF!</v>
      </c>
      <c r="AA131" s="244" t="e">
        <f t="shared" si="105"/>
        <v>#REF!</v>
      </c>
      <c r="AC131" s="102" t="e">
        <f t="shared" si="106"/>
        <v>#REF!</v>
      </c>
      <c r="AD131" s="103" t="e">
        <f t="shared" si="107"/>
        <v>#REF!</v>
      </c>
      <c r="AE131" s="245" t="e">
        <f t="shared" si="107"/>
        <v>#REF!</v>
      </c>
      <c r="AF131" s="245" t="e">
        <f t="shared" si="108"/>
        <v>#REF!</v>
      </c>
      <c r="AG131" s="103" t="e">
        <f t="shared" si="109"/>
        <v>#REF!</v>
      </c>
      <c r="AH131" s="102" t="e">
        <f t="shared" si="110"/>
        <v>#REF!</v>
      </c>
      <c r="AI131" s="102">
        <f t="shared" si="111"/>
        <v>1200</v>
      </c>
      <c r="AK131" s="103">
        <f t="shared" si="112"/>
        <v>840</v>
      </c>
      <c r="AL131" s="134">
        <f t="shared" si="113"/>
        <v>840</v>
      </c>
    </row>
    <row r="132" spans="1:60" ht="13.5" hidden="1" outlineLevel="1" x14ac:dyDescent="0.15">
      <c r="A132" s="26">
        <v>40081</v>
      </c>
      <c r="B132" s="62" t="s">
        <v>590</v>
      </c>
      <c r="C132" s="16">
        <v>1200</v>
      </c>
      <c r="D132" s="103">
        <v>10</v>
      </c>
      <c r="E132" s="103"/>
      <c r="F132" s="131"/>
      <c r="G132" s="104" t="s">
        <v>497</v>
      </c>
      <c r="H132" s="104" t="s">
        <v>498</v>
      </c>
      <c r="I132" s="239">
        <f t="shared" si="95"/>
        <v>17940</v>
      </c>
      <c r="J132" s="103"/>
      <c r="K132" s="129"/>
      <c r="L132" s="129">
        <v>0.35</v>
      </c>
      <c r="M132" s="240"/>
      <c r="N132" s="283">
        <v>0.03</v>
      </c>
      <c r="O132" s="241">
        <f t="shared" si="96"/>
        <v>0</v>
      </c>
      <c r="P132" s="241" t="e">
        <f t="shared" si="97"/>
        <v>#REF!</v>
      </c>
      <c r="Q132" s="241" t="e">
        <f t="shared" si="98"/>
        <v>#REF!</v>
      </c>
      <c r="R132" s="241">
        <f t="shared" si="99"/>
        <v>0</v>
      </c>
      <c r="S132" s="241" t="e">
        <f t="shared" si="100"/>
        <v>#REF!</v>
      </c>
      <c r="T132" s="103" t="e">
        <f>#REF!</f>
        <v>#REF!</v>
      </c>
      <c r="U132" s="271" t="e">
        <f>#REF!*'Акция психолога'!D132</f>
        <v>#REF!</v>
      </c>
      <c r="V132" s="271">
        <f t="shared" si="101"/>
        <v>72</v>
      </c>
      <c r="W132" s="242" t="e">
        <f t="shared" si="102"/>
        <v>#REF!</v>
      </c>
      <c r="X132" s="281" t="e">
        <f>#REF!</f>
        <v>#REF!</v>
      </c>
      <c r="Y132" s="287" t="e">
        <f t="shared" si="103"/>
        <v>#REF!</v>
      </c>
      <c r="Z132" s="102" t="e">
        <f t="shared" si="104"/>
        <v>#REF!</v>
      </c>
      <c r="AA132" s="244" t="e">
        <f t="shared" si="105"/>
        <v>#REF!</v>
      </c>
      <c r="AC132" s="102" t="e">
        <f t="shared" si="106"/>
        <v>#REF!</v>
      </c>
      <c r="AD132" s="103" t="e">
        <f t="shared" si="107"/>
        <v>#REF!</v>
      </c>
      <c r="AE132" s="245" t="e">
        <f t="shared" si="107"/>
        <v>#REF!</v>
      </c>
      <c r="AF132" s="245" t="e">
        <f t="shared" si="108"/>
        <v>#REF!</v>
      </c>
      <c r="AG132" s="103" t="e">
        <f t="shared" si="109"/>
        <v>#REF!</v>
      </c>
      <c r="AH132" s="102" t="e">
        <f t="shared" si="110"/>
        <v>#REF!</v>
      </c>
      <c r="AI132" s="102">
        <f t="shared" si="111"/>
        <v>1200</v>
      </c>
      <c r="AK132" s="103">
        <f t="shared" si="112"/>
        <v>840</v>
      </c>
      <c r="AL132" s="134">
        <f t="shared" si="113"/>
        <v>840</v>
      </c>
    </row>
    <row r="133" spans="1:60" ht="13.5" hidden="1" outlineLevel="1" x14ac:dyDescent="0.15">
      <c r="A133" s="26">
        <v>40082</v>
      </c>
      <c r="B133" s="62" t="s">
        <v>591</v>
      </c>
      <c r="C133" s="16">
        <v>1200</v>
      </c>
      <c r="D133" s="103">
        <v>10</v>
      </c>
      <c r="E133" s="103"/>
      <c r="F133" s="131"/>
      <c r="G133" s="104" t="s">
        <v>497</v>
      </c>
      <c r="H133" s="104" t="s">
        <v>498</v>
      </c>
      <c r="I133" s="239">
        <f t="shared" si="95"/>
        <v>17940</v>
      </c>
      <c r="J133" s="103"/>
      <c r="K133" s="129"/>
      <c r="L133" s="129">
        <v>0.35</v>
      </c>
      <c r="M133" s="240"/>
      <c r="N133" s="283">
        <v>0.03</v>
      </c>
      <c r="O133" s="241">
        <f t="shared" si="96"/>
        <v>0</v>
      </c>
      <c r="P133" s="241" t="e">
        <f t="shared" si="97"/>
        <v>#REF!</v>
      </c>
      <c r="Q133" s="241" t="e">
        <f t="shared" si="98"/>
        <v>#REF!</v>
      </c>
      <c r="R133" s="241">
        <f t="shared" si="99"/>
        <v>0</v>
      </c>
      <c r="S133" s="241" t="e">
        <f t="shared" si="100"/>
        <v>#REF!</v>
      </c>
      <c r="T133" s="103" t="e">
        <f>#REF!</f>
        <v>#REF!</v>
      </c>
      <c r="U133" s="271" t="e">
        <f>#REF!*'Акция психолога'!D133</f>
        <v>#REF!</v>
      </c>
      <c r="V133" s="271">
        <f t="shared" si="101"/>
        <v>72</v>
      </c>
      <c r="W133" s="242" t="e">
        <f t="shared" si="102"/>
        <v>#REF!</v>
      </c>
      <c r="X133" s="281" t="e">
        <f>#REF!</f>
        <v>#REF!</v>
      </c>
      <c r="Y133" s="287" t="e">
        <f t="shared" si="103"/>
        <v>#REF!</v>
      </c>
      <c r="Z133" s="102" t="e">
        <f t="shared" si="104"/>
        <v>#REF!</v>
      </c>
      <c r="AA133" s="244" t="e">
        <f t="shared" si="105"/>
        <v>#REF!</v>
      </c>
      <c r="AC133" s="102" t="e">
        <f t="shared" si="106"/>
        <v>#REF!</v>
      </c>
      <c r="AD133" s="103" t="e">
        <f t="shared" si="107"/>
        <v>#REF!</v>
      </c>
      <c r="AE133" s="245" t="e">
        <f t="shared" si="107"/>
        <v>#REF!</v>
      </c>
      <c r="AF133" s="245" t="e">
        <f t="shared" si="108"/>
        <v>#REF!</v>
      </c>
      <c r="AG133" s="103" t="e">
        <f t="shared" si="109"/>
        <v>#REF!</v>
      </c>
      <c r="AH133" s="102" t="e">
        <f t="shared" si="110"/>
        <v>#REF!</v>
      </c>
      <c r="AI133" s="102">
        <f t="shared" si="111"/>
        <v>1200</v>
      </c>
      <c r="AK133" s="103">
        <f t="shared" si="112"/>
        <v>840</v>
      </c>
      <c r="AL133" s="134">
        <f t="shared" si="113"/>
        <v>840</v>
      </c>
    </row>
    <row r="134" spans="1:60" s="12" customFormat="1" ht="13.5" hidden="1" outlineLevel="1" x14ac:dyDescent="0.15">
      <c r="A134" s="25"/>
      <c r="B134" s="56" t="s">
        <v>107</v>
      </c>
      <c r="C134" s="300"/>
      <c r="D134" s="230"/>
      <c r="E134" s="230"/>
      <c r="F134" s="128"/>
      <c r="G134" s="137"/>
      <c r="H134" s="138"/>
      <c r="I134" s="128"/>
      <c r="J134" s="236"/>
      <c r="K134" s="247"/>
      <c r="L134" s="247"/>
      <c r="M134" s="246"/>
      <c r="N134" s="289"/>
      <c r="O134" s="233"/>
      <c r="P134" s="233"/>
      <c r="Q134" s="233"/>
      <c r="R134" s="233"/>
      <c r="S134" s="233"/>
      <c r="T134" s="231"/>
      <c r="U134" s="278"/>
      <c r="V134" s="277"/>
      <c r="W134" s="128"/>
      <c r="X134" s="278"/>
      <c r="Y134" s="128"/>
      <c r="Z134" s="128"/>
      <c r="AA134" s="234"/>
      <c r="AB134" s="235"/>
      <c r="AC134" s="304"/>
      <c r="AD134" s="236"/>
      <c r="AE134" s="237"/>
      <c r="AF134" s="237"/>
      <c r="AG134" s="236"/>
      <c r="AH134" s="304"/>
      <c r="AI134" s="304"/>
      <c r="AJ134" s="105"/>
      <c r="AK134" s="236"/>
      <c r="AL134" s="134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</row>
    <row r="135" spans="1:60" ht="13.5" hidden="1" outlineLevel="1" x14ac:dyDescent="0.15">
      <c r="A135" s="26">
        <v>40023</v>
      </c>
      <c r="B135" s="20" t="s">
        <v>520</v>
      </c>
      <c r="C135" s="16">
        <v>550</v>
      </c>
      <c r="D135" s="103">
        <v>20</v>
      </c>
      <c r="E135" s="103">
        <v>10</v>
      </c>
      <c r="F135" s="131" t="s">
        <v>200</v>
      </c>
      <c r="G135" s="104" t="s">
        <v>497</v>
      </c>
      <c r="H135" s="104" t="s">
        <v>498</v>
      </c>
      <c r="I135" s="239">
        <f t="shared" ref="I135:I159" si="114">((247*12)+(52*7)+(52*5))*60/12</f>
        <v>17940</v>
      </c>
      <c r="J135" s="103"/>
      <c r="K135" s="129"/>
      <c r="L135" s="129">
        <v>0.35</v>
      </c>
      <c r="M135" s="240"/>
      <c r="N135" s="283">
        <v>0.03</v>
      </c>
      <c r="O135" s="241">
        <f t="shared" ref="O135:O159" si="115">J135/I135*D135</f>
        <v>0</v>
      </c>
      <c r="P135" s="241" t="e">
        <f t="shared" ref="P135:P159" si="116">(C135-T135-U135)*K135</f>
        <v>#REF!</v>
      </c>
      <c r="Q135" s="241" t="e">
        <f t="shared" ref="Q135:Q159" si="117">(C135-T135-U135)*L135</f>
        <v>#REF!</v>
      </c>
      <c r="R135" s="241">
        <f t="shared" ref="R135:R159" si="118">(C135*M135)</f>
        <v>0</v>
      </c>
      <c r="S135" s="241" t="e">
        <f t="shared" ref="S135:S159" si="119">(C135-T135-U135)*N135</f>
        <v>#REF!</v>
      </c>
      <c r="T135" s="103" t="e">
        <f>#REF!</f>
        <v>#REF!</v>
      </c>
      <c r="U135" s="271" t="e">
        <f>#REF!*'Акция психолога'!D135</f>
        <v>#REF!</v>
      </c>
      <c r="V135" s="271">
        <f t="shared" ref="V135:V159" si="120">C135*0.06</f>
        <v>33</v>
      </c>
      <c r="W135" s="242" t="e">
        <f t="shared" ref="W135:W159" si="121">SUM(O135:V135)</f>
        <v>#REF!</v>
      </c>
      <c r="X135" s="281" t="e">
        <f>#REF!</f>
        <v>#REF!</v>
      </c>
      <c r="Y135" s="287" t="e">
        <f t="shared" ref="Y135:Y159" si="122">25000/I135*D135*X135</f>
        <v>#REF!</v>
      </c>
      <c r="Z135" s="102" t="e">
        <f t="shared" ref="Z135:Z159" si="123">W135+Y135</f>
        <v>#REF!</v>
      </c>
      <c r="AA135" s="244" t="e">
        <f t="shared" ref="AA135:AA159" si="124">(C135-Z135)/Z135</f>
        <v>#REF!</v>
      </c>
      <c r="AC135" s="102" t="e">
        <f t="shared" ref="AC135:AC159" si="125">AD135+AE135+AF135</f>
        <v>#REF!</v>
      </c>
      <c r="AD135" s="103" t="e">
        <f t="shared" ref="AD135:AE157" si="126">T135</f>
        <v>#REF!</v>
      </c>
      <c r="AE135" s="245" t="e">
        <f t="shared" si="126"/>
        <v>#REF!</v>
      </c>
      <c r="AF135" s="245" t="e">
        <f t="shared" ref="AF135:AF159" si="127">(C135-Z135)*0.15</f>
        <v>#REF!</v>
      </c>
      <c r="AG135" s="103" t="e">
        <f t="shared" ref="AG135:AG159" si="128">AE135+AF135</f>
        <v>#REF!</v>
      </c>
      <c r="AH135" s="102" t="e">
        <f t="shared" ref="AH135:AH159" si="129">AI135-AC135</f>
        <v>#REF!</v>
      </c>
      <c r="AI135" s="102">
        <f t="shared" ref="AI135:AI159" si="130">C135</f>
        <v>550</v>
      </c>
      <c r="AK135" s="103">
        <f t="shared" ref="AK135:AK159" si="131">CEILING(AL135,5)</f>
        <v>385</v>
      </c>
      <c r="AL135" s="134">
        <f t="shared" ref="AL135:AL159" si="132">C135*0.7</f>
        <v>385</v>
      </c>
    </row>
    <row r="136" spans="1:60" ht="13.5" hidden="1" outlineLevel="1" x14ac:dyDescent="0.15">
      <c r="A136" s="26">
        <v>40029</v>
      </c>
      <c r="B136" s="20" t="s">
        <v>26</v>
      </c>
      <c r="C136" s="16">
        <v>380</v>
      </c>
      <c r="D136" s="103">
        <v>20</v>
      </c>
      <c r="E136" s="103">
        <v>10</v>
      </c>
      <c r="F136" s="131" t="s">
        <v>200</v>
      </c>
      <c r="G136" s="104" t="s">
        <v>497</v>
      </c>
      <c r="H136" s="104" t="s">
        <v>498</v>
      </c>
      <c r="I136" s="239">
        <f t="shared" si="114"/>
        <v>17940</v>
      </c>
      <c r="J136" s="103"/>
      <c r="K136" s="129"/>
      <c r="L136" s="129">
        <v>0.35</v>
      </c>
      <c r="M136" s="240"/>
      <c r="N136" s="283">
        <v>0.03</v>
      </c>
      <c r="O136" s="241">
        <f t="shared" si="115"/>
        <v>0</v>
      </c>
      <c r="P136" s="241" t="e">
        <f t="shared" si="116"/>
        <v>#REF!</v>
      </c>
      <c r="Q136" s="241" t="e">
        <f t="shared" si="117"/>
        <v>#REF!</v>
      </c>
      <c r="R136" s="241">
        <f t="shared" si="118"/>
        <v>0</v>
      </c>
      <c r="S136" s="241" t="e">
        <f t="shared" si="119"/>
        <v>#REF!</v>
      </c>
      <c r="T136" s="103" t="e">
        <f>#REF!</f>
        <v>#REF!</v>
      </c>
      <c r="U136" s="271" t="e">
        <f>#REF!*'Акция психолога'!D136</f>
        <v>#REF!</v>
      </c>
      <c r="V136" s="271">
        <f t="shared" si="120"/>
        <v>22.8</v>
      </c>
      <c r="W136" s="242" t="e">
        <f t="shared" si="121"/>
        <v>#REF!</v>
      </c>
      <c r="X136" s="281" t="e">
        <f>#REF!</f>
        <v>#REF!</v>
      </c>
      <c r="Y136" s="287" t="e">
        <f t="shared" si="122"/>
        <v>#REF!</v>
      </c>
      <c r="Z136" s="102" t="e">
        <f t="shared" si="123"/>
        <v>#REF!</v>
      </c>
      <c r="AA136" s="244" t="e">
        <f t="shared" si="124"/>
        <v>#REF!</v>
      </c>
      <c r="AC136" s="102" t="e">
        <f t="shared" si="125"/>
        <v>#REF!</v>
      </c>
      <c r="AD136" s="103" t="e">
        <f t="shared" si="126"/>
        <v>#REF!</v>
      </c>
      <c r="AE136" s="245" t="e">
        <f t="shared" si="126"/>
        <v>#REF!</v>
      </c>
      <c r="AF136" s="245" t="e">
        <f t="shared" si="127"/>
        <v>#REF!</v>
      </c>
      <c r="AG136" s="103" t="e">
        <f t="shared" si="128"/>
        <v>#REF!</v>
      </c>
      <c r="AH136" s="102" t="e">
        <f t="shared" si="129"/>
        <v>#REF!</v>
      </c>
      <c r="AI136" s="102">
        <f t="shared" si="130"/>
        <v>380</v>
      </c>
      <c r="AK136" s="103">
        <f t="shared" si="131"/>
        <v>270</v>
      </c>
      <c r="AL136" s="134">
        <f t="shared" si="132"/>
        <v>266</v>
      </c>
    </row>
    <row r="137" spans="1:60" ht="13.5" hidden="1" outlineLevel="1" x14ac:dyDescent="0.15">
      <c r="A137" s="26">
        <v>4001</v>
      </c>
      <c r="B137" s="20" t="s">
        <v>17</v>
      </c>
      <c r="C137" s="16">
        <v>250</v>
      </c>
      <c r="D137" s="103">
        <v>20</v>
      </c>
      <c r="E137" s="103">
        <v>2</v>
      </c>
      <c r="F137" s="131" t="s">
        <v>200</v>
      </c>
      <c r="G137" s="104" t="s">
        <v>497</v>
      </c>
      <c r="H137" s="104" t="s">
        <v>498</v>
      </c>
      <c r="I137" s="239">
        <f t="shared" si="114"/>
        <v>17940</v>
      </c>
      <c r="J137" s="103"/>
      <c r="K137" s="129"/>
      <c r="L137" s="129">
        <v>0.35</v>
      </c>
      <c r="M137" s="240"/>
      <c r="N137" s="283">
        <v>0.03</v>
      </c>
      <c r="O137" s="241">
        <f t="shared" si="115"/>
        <v>0</v>
      </c>
      <c r="P137" s="241" t="e">
        <f t="shared" si="116"/>
        <v>#REF!</v>
      </c>
      <c r="Q137" s="241" t="e">
        <f t="shared" si="117"/>
        <v>#REF!</v>
      </c>
      <c r="R137" s="241">
        <f t="shared" si="118"/>
        <v>0</v>
      </c>
      <c r="S137" s="241" t="e">
        <f t="shared" si="119"/>
        <v>#REF!</v>
      </c>
      <c r="T137" s="103" t="e">
        <f>#REF!</f>
        <v>#REF!</v>
      </c>
      <c r="U137" s="271" t="e">
        <f>#REF!*'Акция психолога'!D137</f>
        <v>#REF!</v>
      </c>
      <c r="V137" s="271">
        <f t="shared" si="120"/>
        <v>15</v>
      </c>
      <c r="W137" s="242" t="e">
        <f t="shared" si="121"/>
        <v>#REF!</v>
      </c>
      <c r="X137" s="281" t="e">
        <f>#REF!</f>
        <v>#REF!</v>
      </c>
      <c r="Y137" s="287" t="e">
        <f t="shared" si="122"/>
        <v>#REF!</v>
      </c>
      <c r="Z137" s="102" t="e">
        <f t="shared" si="123"/>
        <v>#REF!</v>
      </c>
      <c r="AA137" s="244" t="e">
        <f t="shared" si="124"/>
        <v>#REF!</v>
      </c>
      <c r="AC137" s="102" t="e">
        <f t="shared" si="125"/>
        <v>#REF!</v>
      </c>
      <c r="AD137" s="103" t="e">
        <f t="shared" si="126"/>
        <v>#REF!</v>
      </c>
      <c r="AE137" s="245" t="e">
        <f t="shared" si="126"/>
        <v>#REF!</v>
      </c>
      <c r="AF137" s="245" t="e">
        <f t="shared" si="127"/>
        <v>#REF!</v>
      </c>
      <c r="AG137" s="103" t="e">
        <f t="shared" si="128"/>
        <v>#REF!</v>
      </c>
      <c r="AH137" s="102" t="e">
        <f t="shared" si="129"/>
        <v>#REF!</v>
      </c>
      <c r="AI137" s="102">
        <f t="shared" si="130"/>
        <v>250</v>
      </c>
      <c r="AK137" s="103">
        <f t="shared" si="131"/>
        <v>175</v>
      </c>
      <c r="AL137" s="134">
        <f t="shared" si="132"/>
        <v>175</v>
      </c>
    </row>
    <row r="138" spans="1:60" ht="13.5" hidden="1" outlineLevel="1" x14ac:dyDescent="0.15">
      <c r="A138" s="26">
        <v>4003</v>
      </c>
      <c r="B138" s="20" t="s">
        <v>238</v>
      </c>
      <c r="C138" s="16">
        <v>400</v>
      </c>
      <c r="D138" s="103">
        <v>20</v>
      </c>
      <c r="E138" s="103">
        <v>10</v>
      </c>
      <c r="F138" s="131" t="s">
        <v>200</v>
      </c>
      <c r="G138" s="104" t="s">
        <v>497</v>
      </c>
      <c r="H138" s="104" t="s">
        <v>498</v>
      </c>
      <c r="I138" s="239">
        <f t="shared" si="114"/>
        <v>17940</v>
      </c>
      <c r="J138" s="103"/>
      <c r="K138" s="129"/>
      <c r="L138" s="129">
        <v>0.35</v>
      </c>
      <c r="M138" s="240"/>
      <c r="N138" s="283">
        <v>0.03</v>
      </c>
      <c r="O138" s="241">
        <f t="shared" si="115"/>
        <v>0</v>
      </c>
      <c r="P138" s="241" t="e">
        <f t="shared" si="116"/>
        <v>#REF!</v>
      </c>
      <c r="Q138" s="241" t="e">
        <f t="shared" si="117"/>
        <v>#REF!</v>
      </c>
      <c r="R138" s="241">
        <f t="shared" si="118"/>
        <v>0</v>
      </c>
      <c r="S138" s="241" t="e">
        <f t="shared" si="119"/>
        <v>#REF!</v>
      </c>
      <c r="T138" s="103" t="e">
        <f>#REF!</f>
        <v>#REF!</v>
      </c>
      <c r="U138" s="271" t="e">
        <f>#REF!*'Акция психолога'!D138</f>
        <v>#REF!</v>
      </c>
      <c r="V138" s="271">
        <f t="shared" si="120"/>
        <v>24</v>
      </c>
      <c r="W138" s="242" t="e">
        <f t="shared" si="121"/>
        <v>#REF!</v>
      </c>
      <c r="X138" s="281" t="e">
        <f>#REF!</f>
        <v>#REF!</v>
      </c>
      <c r="Y138" s="287" t="e">
        <f t="shared" si="122"/>
        <v>#REF!</v>
      </c>
      <c r="Z138" s="102" t="e">
        <f t="shared" si="123"/>
        <v>#REF!</v>
      </c>
      <c r="AA138" s="244" t="e">
        <f t="shared" si="124"/>
        <v>#REF!</v>
      </c>
      <c r="AC138" s="102" t="e">
        <f t="shared" si="125"/>
        <v>#REF!</v>
      </c>
      <c r="AD138" s="103" t="e">
        <f t="shared" si="126"/>
        <v>#REF!</v>
      </c>
      <c r="AE138" s="245" t="e">
        <f t="shared" si="126"/>
        <v>#REF!</v>
      </c>
      <c r="AF138" s="245" t="e">
        <f t="shared" si="127"/>
        <v>#REF!</v>
      </c>
      <c r="AG138" s="103" t="e">
        <f t="shared" si="128"/>
        <v>#REF!</v>
      </c>
      <c r="AH138" s="102" t="e">
        <f t="shared" si="129"/>
        <v>#REF!</v>
      </c>
      <c r="AI138" s="102">
        <f t="shared" si="130"/>
        <v>400</v>
      </c>
      <c r="AK138" s="103">
        <f t="shared" si="131"/>
        <v>280</v>
      </c>
      <c r="AL138" s="134">
        <f t="shared" si="132"/>
        <v>280</v>
      </c>
    </row>
    <row r="139" spans="1:60" ht="13.5" hidden="1" outlineLevel="1" x14ac:dyDescent="0.15">
      <c r="A139" s="26">
        <v>4004</v>
      </c>
      <c r="B139" s="20" t="s">
        <v>18</v>
      </c>
      <c r="C139" s="16">
        <v>500</v>
      </c>
      <c r="D139" s="103">
        <v>20</v>
      </c>
      <c r="E139" s="103">
        <v>10</v>
      </c>
      <c r="F139" s="131" t="s">
        <v>200</v>
      </c>
      <c r="G139" s="104" t="s">
        <v>497</v>
      </c>
      <c r="H139" s="104" t="s">
        <v>498</v>
      </c>
      <c r="I139" s="239">
        <f t="shared" si="114"/>
        <v>17940</v>
      </c>
      <c r="J139" s="103"/>
      <c r="K139" s="129"/>
      <c r="L139" s="129">
        <v>0.35</v>
      </c>
      <c r="M139" s="240"/>
      <c r="N139" s="283">
        <v>0.03</v>
      </c>
      <c r="O139" s="241">
        <f t="shared" si="115"/>
        <v>0</v>
      </c>
      <c r="P139" s="241" t="e">
        <f t="shared" si="116"/>
        <v>#REF!</v>
      </c>
      <c r="Q139" s="241" t="e">
        <f t="shared" si="117"/>
        <v>#REF!</v>
      </c>
      <c r="R139" s="241">
        <f t="shared" si="118"/>
        <v>0</v>
      </c>
      <c r="S139" s="241" t="e">
        <f t="shared" si="119"/>
        <v>#REF!</v>
      </c>
      <c r="T139" s="103" t="e">
        <f>#REF!</f>
        <v>#REF!</v>
      </c>
      <c r="U139" s="271" t="e">
        <f>#REF!*'Акция психолога'!D139</f>
        <v>#REF!</v>
      </c>
      <c r="V139" s="271">
        <f t="shared" si="120"/>
        <v>30</v>
      </c>
      <c r="W139" s="242" t="e">
        <f t="shared" si="121"/>
        <v>#REF!</v>
      </c>
      <c r="X139" s="281" t="e">
        <f>#REF!</f>
        <v>#REF!</v>
      </c>
      <c r="Y139" s="287" t="e">
        <f t="shared" si="122"/>
        <v>#REF!</v>
      </c>
      <c r="Z139" s="102" t="e">
        <f t="shared" si="123"/>
        <v>#REF!</v>
      </c>
      <c r="AA139" s="244" t="e">
        <f t="shared" si="124"/>
        <v>#REF!</v>
      </c>
      <c r="AC139" s="102" t="e">
        <f t="shared" si="125"/>
        <v>#REF!</v>
      </c>
      <c r="AD139" s="103" t="e">
        <f t="shared" si="126"/>
        <v>#REF!</v>
      </c>
      <c r="AE139" s="245" t="e">
        <f t="shared" si="126"/>
        <v>#REF!</v>
      </c>
      <c r="AF139" s="245" t="e">
        <f t="shared" si="127"/>
        <v>#REF!</v>
      </c>
      <c r="AG139" s="103" t="e">
        <f t="shared" si="128"/>
        <v>#REF!</v>
      </c>
      <c r="AH139" s="102" t="e">
        <f t="shared" si="129"/>
        <v>#REF!</v>
      </c>
      <c r="AI139" s="102">
        <f t="shared" si="130"/>
        <v>500</v>
      </c>
      <c r="AK139" s="103">
        <f t="shared" si="131"/>
        <v>350</v>
      </c>
      <c r="AL139" s="134">
        <f t="shared" si="132"/>
        <v>350</v>
      </c>
    </row>
    <row r="140" spans="1:60" ht="13.5" hidden="1" outlineLevel="1" x14ac:dyDescent="0.15">
      <c r="A140" s="26">
        <v>4005</v>
      </c>
      <c r="B140" s="20" t="s">
        <v>19</v>
      </c>
      <c r="C140" s="16">
        <v>520</v>
      </c>
      <c r="D140" s="103">
        <v>20</v>
      </c>
      <c r="E140" s="103">
        <v>10</v>
      </c>
      <c r="F140" s="131" t="s">
        <v>200</v>
      </c>
      <c r="G140" s="104" t="s">
        <v>497</v>
      </c>
      <c r="H140" s="104" t="s">
        <v>498</v>
      </c>
      <c r="I140" s="239">
        <f t="shared" si="114"/>
        <v>17940</v>
      </c>
      <c r="J140" s="103"/>
      <c r="K140" s="129"/>
      <c r="L140" s="129">
        <v>0.35</v>
      </c>
      <c r="M140" s="240"/>
      <c r="N140" s="283">
        <v>0.03</v>
      </c>
      <c r="O140" s="241">
        <f t="shared" si="115"/>
        <v>0</v>
      </c>
      <c r="P140" s="241" t="e">
        <f t="shared" si="116"/>
        <v>#REF!</v>
      </c>
      <c r="Q140" s="241" t="e">
        <f t="shared" si="117"/>
        <v>#REF!</v>
      </c>
      <c r="R140" s="241">
        <f t="shared" si="118"/>
        <v>0</v>
      </c>
      <c r="S140" s="241" t="e">
        <f t="shared" si="119"/>
        <v>#REF!</v>
      </c>
      <c r="T140" s="103" t="e">
        <f>#REF!</f>
        <v>#REF!</v>
      </c>
      <c r="U140" s="271" t="e">
        <f>#REF!*'Акция психолога'!D140</f>
        <v>#REF!</v>
      </c>
      <c r="V140" s="271">
        <f t="shared" si="120"/>
        <v>31.2</v>
      </c>
      <c r="W140" s="242" t="e">
        <f t="shared" si="121"/>
        <v>#REF!</v>
      </c>
      <c r="X140" s="281" t="e">
        <f>#REF!</f>
        <v>#REF!</v>
      </c>
      <c r="Y140" s="287" t="e">
        <f t="shared" si="122"/>
        <v>#REF!</v>
      </c>
      <c r="Z140" s="102" t="e">
        <f t="shared" si="123"/>
        <v>#REF!</v>
      </c>
      <c r="AA140" s="244" t="e">
        <f t="shared" si="124"/>
        <v>#REF!</v>
      </c>
      <c r="AC140" s="102" t="e">
        <f t="shared" si="125"/>
        <v>#REF!</v>
      </c>
      <c r="AD140" s="103" t="e">
        <f t="shared" si="126"/>
        <v>#REF!</v>
      </c>
      <c r="AE140" s="245" t="e">
        <f t="shared" si="126"/>
        <v>#REF!</v>
      </c>
      <c r="AF140" s="245" t="e">
        <f t="shared" si="127"/>
        <v>#REF!</v>
      </c>
      <c r="AG140" s="103" t="e">
        <f t="shared" si="128"/>
        <v>#REF!</v>
      </c>
      <c r="AH140" s="102" t="e">
        <f t="shared" si="129"/>
        <v>#REF!</v>
      </c>
      <c r="AI140" s="102">
        <f t="shared" si="130"/>
        <v>520</v>
      </c>
      <c r="AK140" s="103">
        <f t="shared" si="131"/>
        <v>365</v>
      </c>
      <c r="AL140" s="134">
        <f t="shared" si="132"/>
        <v>364</v>
      </c>
    </row>
    <row r="141" spans="1:60" ht="13.5" hidden="1" outlineLevel="1" x14ac:dyDescent="0.15">
      <c r="A141" s="26">
        <v>4006</v>
      </c>
      <c r="B141" s="20" t="s">
        <v>20</v>
      </c>
      <c r="C141" s="16">
        <v>410</v>
      </c>
      <c r="D141" s="103">
        <v>20</v>
      </c>
      <c r="E141" s="103">
        <v>10</v>
      </c>
      <c r="F141" s="131" t="s">
        <v>200</v>
      </c>
      <c r="G141" s="104" t="s">
        <v>497</v>
      </c>
      <c r="H141" s="104" t="s">
        <v>498</v>
      </c>
      <c r="I141" s="239">
        <f t="shared" si="114"/>
        <v>17940</v>
      </c>
      <c r="J141" s="103"/>
      <c r="K141" s="129"/>
      <c r="L141" s="129">
        <v>0.35</v>
      </c>
      <c r="M141" s="240"/>
      <c r="N141" s="283">
        <v>0.03</v>
      </c>
      <c r="O141" s="241">
        <f t="shared" si="115"/>
        <v>0</v>
      </c>
      <c r="P141" s="241" t="e">
        <f t="shared" si="116"/>
        <v>#REF!</v>
      </c>
      <c r="Q141" s="241" t="e">
        <f t="shared" si="117"/>
        <v>#REF!</v>
      </c>
      <c r="R141" s="241">
        <f t="shared" si="118"/>
        <v>0</v>
      </c>
      <c r="S141" s="241" t="e">
        <f t="shared" si="119"/>
        <v>#REF!</v>
      </c>
      <c r="T141" s="103" t="e">
        <f>#REF!</f>
        <v>#REF!</v>
      </c>
      <c r="U141" s="271" t="e">
        <f>#REF!*'Акция психолога'!D141</f>
        <v>#REF!</v>
      </c>
      <c r="V141" s="271">
        <f t="shared" si="120"/>
        <v>24.599999999999998</v>
      </c>
      <c r="W141" s="242" t="e">
        <f t="shared" si="121"/>
        <v>#REF!</v>
      </c>
      <c r="X141" s="281" t="e">
        <f>#REF!</f>
        <v>#REF!</v>
      </c>
      <c r="Y141" s="287" t="e">
        <f t="shared" si="122"/>
        <v>#REF!</v>
      </c>
      <c r="Z141" s="102" t="e">
        <f t="shared" si="123"/>
        <v>#REF!</v>
      </c>
      <c r="AA141" s="244" t="e">
        <f t="shared" si="124"/>
        <v>#REF!</v>
      </c>
      <c r="AC141" s="102" t="e">
        <f t="shared" si="125"/>
        <v>#REF!</v>
      </c>
      <c r="AD141" s="103" t="e">
        <f t="shared" si="126"/>
        <v>#REF!</v>
      </c>
      <c r="AE141" s="245" t="e">
        <f t="shared" si="126"/>
        <v>#REF!</v>
      </c>
      <c r="AF141" s="245" t="e">
        <f t="shared" si="127"/>
        <v>#REF!</v>
      </c>
      <c r="AG141" s="103" t="e">
        <f t="shared" si="128"/>
        <v>#REF!</v>
      </c>
      <c r="AH141" s="102" t="e">
        <f t="shared" si="129"/>
        <v>#REF!</v>
      </c>
      <c r="AI141" s="102">
        <f t="shared" si="130"/>
        <v>410</v>
      </c>
      <c r="AK141" s="103">
        <f t="shared" si="131"/>
        <v>290</v>
      </c>
      <c r="AL141" s="134">
        <f t="shared" si="132"/>
        <v>287</v>
      </c>
    </row>
    <row r="142" spans="1:60" ht="13.5" hidden="1" outlineLevel="1" x14ac:dyDescent="0.15">
      <c r="A142" s="26">
        <v>40045</v>
      </c>
      <c r="B142" s="62" t="s">
        <v>187</v>
      </c>
      <c r="C142" s="16">
        <v>1000</v>
      </c>
      <c r="D142" s="103">
        <v>20</v>
      </c>
      <c r="E142" s="103">
        <v>15</v>
      </c>
      <c r="F142" s="131" t="s">
        <v>200</v>
      </c>
      <c r="G142" s="104" t="s">
        <v>497</v>
      </c>
      <c r="H142" s="104" t="s">
        <v>498</v>
      </c>
      <c r="I142" s="239">
        <f t="shared" si="114"/>
        <v>17940</v>
      </c>
      <c r="J142" s="103"/>
      <c r="K142" s="129"/>
      <c r="L142" s="129">
        <v>0.35</v>
      </c>
      <c r="M142" s="240"/>
      <c r="N142" s="283">
        <v>0.03</v>
      </c>
      <c r="O142" s="241">
        <f t="shared" si="115"/>
        <v>0</v>
      </c>
      <c r="P142" s="241" t="e">
        <f t="shared" si="116"/>
        <v>#REF!</v>
      </c>
      <c r="Q142" s="241" t="e">
        <f t="shared" si="117"/>
        <v>#REF!</v>
      </c>
      <c r="R142" s="241">
        <f t="shared" si="118"/>
        <v>0</v>
      </c>
      <c r="S142" s="241" t="e">
        <f t="shared" si="119"/>
        <v>#REF!</v>
      </c>
      <c r="T142" s="103" t="e">
        <f>#REF!</f>
        <v>#REF!</v>
      </c>
      <c r="U142" s="271" t="e">
        <f>#REF!*'Акция психолога'!D142</f>
        <v>#REF!</v>
      </c>
      <c r="V142" s="271">
        <f t="shared" si="120"/>
        <v>60</v>
      </c>
      <c r="W142" s="242" t="e">
        <f t="shared" si="121"/>
        <v>#REF!</v>
      </c>
      <c r="X142" s="281" t="e">
        <f>#REF!</f>
        <v>#REF!</v>
      </c>
      <c r="Y142" s="287" t="e">
        <f t="shared" si="122"/>
        <v>#REF!</v>
      </c>
      <c r="Z142" s="102" t="e">
        <f t="shared" si="123"/>
        <v>#REF!</v>
      </c>
      <c r="AA142" s="244" t="e">
        <f t="shared" si="124"/>
        <v>#REF!</v>
      </c>
      <c r="AC142" s="102" t="e">
        <f t="shared" si="125"/>
        <v>#REF!</v>
      </c>
      <c r="AD142" s="103" t="e">
        <f t="shared" si="126"/>
        <v>#REF!</v>
      </c>
      <c r="AE142" s="245" t="e">
        <f t="shared" si="126"/>
        <v>#REF!</v>
      </c>
      <c r="AF142" s="245" t="e">
        <f t="shared" si="127"/>
        <v>#REF!</v>
      </c>
      <c r="AG142" s="103" t="e">
        <f t="shared" si="128"/>
        <v>#REF!</v>
      </c>
      <c r="AH142" s="102" t="e">
        <f t="shared" si="129"/>
        <v>#REF!</v>
      </c>
      <c r="AI142" s="102">
        <f t="shared" si="130"/>
        <v>1000</v>
      </c>
      <c r="AK142" s="103">
        <f t="shared" si="131"/>
        <v>700</v>
      </c>
      <c r="AL142" s="134">
        <f t="shared" si="132"/>
        <v>700</v>
      </c>
    </row>
    <row r="143" spans="1:60" ht="13.5" hidden="1" outlineLevel="1" x14ac:dyDescent="0.15">
      <c r="A143" s="26">
        <v>40046</v>
      </c>
      <c r="B143" s="62" t="s">
        <v>188</v>
      </c>
      <c r="C143" s="16">
        <v>540</v>
      </c>
      <c r="D143" s="103">
        <v>20</v>
      </c>
      <c r="E143" s="103">
        <v>15</v>
      </c>
      <c r="F143" s="131" t="s">
        <v>200</v>
      </c>
      <c r="G143" s="104" t="s">
        <v>497</v>
      </c>
      <c r="H143" s="104" t="s">
        <v>498</v>
      </c>
      <c r="I143" s="239">
        <f t="shared" si="114"/>
        <v>17940</v>
      </c>
      <c r="J143" s="103"/>
      <c r="K143" s="129"/>
      <c r="L143" s="129">
        <v>0.35</v>
      </c>
      <c r="M143" s="240"/>
      <c r="N143" s="283">
        <v>0.03</v>
      </c>
      <c r="O143" s="241">
        <f t="shared" si="115"/>
        <v>0</v>
      </c>
      <c r="P143" s="241" t="e">
        <f t="shared" si="116"/>
        <v>#REF!</v>
      </c>
      <c r="Q143" s="241" t="e">
        <f t="shared" si="117"/>
        <v>#REF!</v>
      </c>
      <c r="R143" s="241">
        <f t="shared" si="118"/>
        <v>0</v>
      </c>
      <c r="S143" s="241" t="e">
        <f t="shared" si="119"/>
        <v>#REF!</v>
      </c>
      <c r="T143" s="103" t="e">
        <f>#REF!</f>
        <v>#REF!</v>
      </c>
      <c r="U143" s="271" t="e">
        <f>#REF!*'Акция психолога'!D143</f>
        <v>#REF!</v>
      </c>
      <c r="V143" s="271">
        <f t="shared" si="120"/>
        <v>32.4</v>
      </c>
      <c r="W143" s="242" t="e">
        <f t="shared" si="121"/>
        <v>#REF!</v>
      </c>
      <c r="X143" s="281" t="e">
        <f>#REF!</f>
        <v>#REF!</v>
      </c>
      <c r="Y143" s="287" t="e">
        <f t="shared" si="122"/>
        <v>#REF!</v>
      </c>
      <c r="Z143" s="102" t="e">
        <f t="shared" si="123"/>
        <v>#REF!</v>
      </c>
      <c r="AA143" s="244" t="e">
        <f t="shared" si="124"/>
        <v>#REF!</v>
      </c>
      <c r="AC143" s="102" t="e">
        <f t="shared" si="125"/>
        <v>#REF!</v>
      </c>
      <c r="AD143" s="103" t="e">
        <f t="shared" si="126"/>
        <v>#REF!</v>
      </c>
      <c r="AE143" s="245" t="e">
        <f t="shared" si="126"/>
        <v>#REF!</v>
      </c>
      <c r="AF143" s="245" t="e">
        <f t="shared" si="127"/>
        <v>#REF!</v>
      </c>
      <c r="AG143" s="103" t="e">
        <f t="shared" si="128"/>
        <v>#REF!</v>
      </c>
      <c r="AH143" s="102" t="e">
        <f t="shared" si="129"/>
        <v>#REF!</v>
      </c>
      <c r="AI143" s="102">
        <f t="shared" si="130"/>
        <v>540</v>
      </c>
      <c r="AK143" s="103">
        <f t="shared" si="131"/>
        <v>380</v>
      </c>
      <c r="AL143" s="134">
        <f t="shared" si="132"/>
        <v>378</v>
      </c>
    </row>
    <row r="144" spans="1:60" ht="13.5" hidden="1" outlineLevel="1" x14ac:dyDescent="0.15">
      <c r="A144" s="26">
        <v>40047</v>
      </c>
      <c r="B144" s="62" t="s">
        <v>189</v>
      </c>
      <c r="C144" s="16">
        <v>550</v>
      </c>
      <c r="D144" s="103">
        <v>20</v>
      </c>
      <c r="E144" s="103">
        <v>15</v>
      </c>
      <c r="F144" s="131" t="s">
        <v>200</v>
      </c>
      <c r="G144" s="104" t="s">
        <v>497</v>
      </c>
      <c r="H144" s="104" t="s">
        <v>498</v>
      </c>
      <c r="I144" s="239">
        <f t="shared" si="114"/>
        <v>17940</v>
      </c>
      <c r="J144" s="103"/>
      <c r="K144" s="129"/>
      <c r="L144" s="129">
        <v>0.35</v>
      </c>
      <c r="M144" s="240"/>
      <c r="N144" s="283">
        <v>0.03</v>
      </c>
      <c r="O144" s="241">
        <f t="shared" si="115"/>
        <v>0</v>
      </c>
      <c r="P144" s="241" t="e">
        <f t="shared" si="116"/>
        <v>#REF!</v>
      </c>
      <c r="Q144" s="241" t="e">
        <f t="shared" si="117"/>
        <v>#REF!</v>
      </c>
      <c r="R144" s="241">
        <f t="shared" si="118"/>
        <v>0</v>
      </c>
      <c r="S144" s="241" t="e">
        <f t="shared" si="119"/>
        <v>#REF!</v>
      </c>
      <c r="T144" s="103" t="e">
        <f>#REF!</f>
        <v>#REF!</v>
      </c>
      <c r="U144" s="271" t="e">
        <f>#REF!*'Акция психолога'!D144</f>
        <v>#REF!</v>
      </c>
      <c r="V144" s="271">
        <f t="shared" si="120"/>
        <v>33</v>
      </c>
      <c r="W144" s="242" t="e">
        <f t="shared" si="121"/>
        <v>#REF!</v>
      </c>
      <c r="X144" s="281" t="e">
        <f>#REF!</f>
        <v>#REF!</v>
      </c>
      <c r="Y144" s="287" t="e">
        <f t="shared" si="122"/>
        <v>#REF!</v>
      </c>
      <c r="Z144" s="102" t="e">
        <f t="shared" si="123"/>
        <v>#REF!</v>
      </c>
      <c r="AA144" s="244" t="e">
        <f t="shared" si="124"/>
        <v>#REF!</v>
      </c>
      <c r="AC144" s="102" t="e">
        <f t="shared" si="125"/>
        <v>#REF!</v>
      </c>
      <c r="AD144" s="103" t="e">
        <f t="shared" si="126"/>
        <v>#REF!</v>
      </c>
      <c r="AE144" s="245" t="e">
        <f t="shared" si="126"/>
        <v>#REF!</v>
      </c>
      <c r="AF144" s="245" t="e">
        <f t="shared" si="127"/>
        <v>#REF!</v>
      </c>
      <c r="AG144" s="103" t="e">
        <f t="shared" si="128"/>
        <v>#REF!</v>
      </c>
      <c r="AH144" s="102" t="e">
        <f t="shared" si="129"/>
        <v>#REF!</v>
      </c>
      <c r="AI144" s="102">
        <f t="shared" si="130"/>
        <v>550</v>
      </c>
      <c r="AK144" s="103">
        <f t="shared" si="131"/>
        <v>385</v>
      </c>
      <c r="AL144" s="134">
        <f t="shared" si="132"/>
        <v>385</v>
      </c>
    </row>
    <row r="145" spans="1:60" ht="13.5" hidden="1" outlineLevel="1" x14ac:dyDescent="0.15">
      <c r="A145" s="26">
        <v>4007</v>
      </c>
      <c r="B145" s="20" t="s">
        <v>21</v>
      </c>
      <c r="C145" s="16">
        <v>480</v>
      </c>
      <c r="D145" s="103">
        <v>20</v>
      </c>
      <c r="E145" s="103">
        <v>10</v>
      </c>
      <c r="F145" s="131" t="s">
        <v>200</v>
      </c>
      <c r="G145" s="104" t="s">
        <v>497</v>
      </c>
      <c r="H145" s="104" t="s">
        <v>498</v>
      </c>
      <c r="I145" s="239">
        <f t="shared" si="114"/>
        <v>17940</v>
      </c>
      <c r="J145" s="103"/>
      <c r="K145" s="129"/>
      <c r="L145" s="129">
        <v>0.35</v>
      </c>
      <c r="M145" s="240"/>
      <c r="N145" s="283">
        <v>0.03</v>
      </c>
      <c r="O145" s="241">
        <f t="shared" si="115"/>
        <v>0</v>
      </c>
      <c r="P145" s="241" t="e">
        <f t="shared" si="116"/>
        <v>#REF!</v>
      </c>
      <c r="Q145" s="241" t="e">
        <f t="shared" si="117"/>
        <v>#REF!</v>
      </c>
      <c r="R145" s="241">
        <f t="shared" si="118"/>
        <v>0</v>
      </c>
      <c r="S145" s="241" t="e">
        <f t="shared" si="119"/>
        <v>#REF!</v>
      </c>
      <c r="T145" s="103" t="e">
        <f>#REF!</f>
        <v>#REF!</v>
      </c>
      <c r="U145" s="271" t="e">
        <f>#REF!*'Акция психолога'!D145</f>
        <v>#REF!</v>
      </c>
      <c r="V145" s="271">
        <f t="shared" si="120"/>
        <v>28.799999999999997</v>
      </c>
      <c r="W145" s="242" t="e">
        <f t="shared" si="121"/>
        <v>#REF!</v>
      </c>
      <c r="X145" s="281" t="e">
        <f>#REF!</f>
        <v>#REF!</v>
      </c>
      <c r="Y145" s="287" t="e">
        <f t="shared" si="122"/>
        <v>#REF!</v>
      </c>
      <c r="Z145" s="102" t="e">
        <f t="shared" si="123"/>
        <v>#REF!</v>
      </c>
      <c r="AA145" s="244" t="e">
        <f t="shared" si="124"/>
        <v>#REF!</v>
      </c>
      <c r="AC145" s="102" t="e">
        <f t="shared" si="125"/>
        <v>#REF!</v>
      </c>
      <c r="AD145" s="103" t="e">
        <f t="shared" si="126"/>
        <v>#REF!</v>
      </c>
      <c r="AE145" s="245" t="e">
        <f t="shared" si="126"/>
        <v>#REF!</v>
      </c>
      <c r="AF145" s="245" t="e">
        <f t="shared" si="127"/>
        <v>#REF!</v>
      </c>
      <c r="AG145" s="103" t="e">
        <f t="shared" si="128"/>
        <v>#REF!</v>
      </c>
      <c r="AH145" s="102" t="e">
        <f t="shared" si="129"/>
        <v>#REF!</v>
      </c>
      <c r="AI145" s="102">
        <f t="shared" si="130"/>
        <v>480</v>
      </c>
      <c r="AK145" s="103">
        <f t="shared" si="131"/>
        <v>340</v>
      </c>
      <c r="AL145" s="134">
        <f t="shared" si="132"/>
        <v>336</v>
      </c>
    </row>
    <row r="146" spans="1:60" ht="13.5" hidden="1" outlineLevel="1" x14ac:dyDescent="0.15">
      <c r="A146" s="26">
        <v>40083</v>
      </c>
      <c r="B146" s="20" t="s">
        <v>517</v>
      </c>
      <c r="C146" s="16">
        <v>2500</v>
      </c>
      <c r="D146" s="103">
        <v>20</v>
      </c>
      <c r="E146" s="103">
        <v>10</v>
      </c>
      <c r="F146" s="131" t="s">
        <v>200</v>
      </c>
      <c r="G146" s="104" t="s">
        <v>497</v>
      </c>
      <c r="H146" s="104" t="s">
        <v>498</v>
      </c>
      <c r="I146" s="239">
        <f t="shared" si="114"/>
        <v>17940</v>
      </c>
      <c r="J146" s="103"/>
      <c r="K146" s="129"/>
      <c r="L146" s="129">
        <v>0.35</v>
      </c>
      <c r="M146" s="240"/>
      <c r="N146" s="283">
        <v>0.03</v>
      </c>
      <c r="O146" s="241">
        <f t="shared" si="115"/>
        <v>0</v>
      </c>
      <c r="P146" s="241" t="e">
        <f t="shared" si="116"/>
        <v>#REF!</v>
      </c>
      <c r="Q146" s="241" t="e">
        <f t="shared" si="117"/>
        <v>#REF!</v>
      </c>
      <c r="R146" s="241">
        <f t="shared" si="118"/>
        <v>0</v>
      </c>
      <c r="S146" s="241" t="e">
        <f t="shared" si="119"/>
        <v>#REF!</v>
      </c>
      <c r="T146" s="103" t="e">
        <f>#REF!</f>
        <v>#REF!</v>
      </c>
      <c r="U146" s="271" t="e">
        <f>#REF!*'Акция психолога'!D146</f>
        <v>#REF!</v>
      </c>
      <c r="V146" s="271">
        <f t="shared" si="120"/>
        <v>150</v>
      </c>
      <c r="W146" s="242" t="e">
        <f t="shared" si="121"/>
        <v>#REF!</v>
      </c>
      <c r="X146" s="281" t="e">
        <f>#REF!</f>
        <v>#REF!</v>
      </c>
      <c r="Y146" s="287" t="e">
        <f t="shared" si="122"/>
        <v>#REF!</v>
      </c>
      <c r="Z146" s="102" t="e">
        <f t="shared" si="123"/>
        <v>#REF!</v>
      </c>
      <c r="AA146" s="244" t="e">
        <f t="shared" si="124"/>
        <v>#REF!</v>
      </c>
      <c r="AC146" s="102" t="e">
        <f t="shared" si="125"/>
        <v>#REF!</v>
      </c>
      <c r="AD146" s="103" t="e">
        <f t="shared" si="126"/>
        <v>#REF!</v>
      </c>
      <c r="AE146" s="245" t="e">
        <f t="shared" si="126"/>
        <v>#REF!</v>
      </c>
      <c r="AF146" s="245" t="e">
        <f t="shared" si="127"/>
        <v>#REF!</v>
      </c>
      <c r="AG146" s="103" t="e">
        <f t="shared" si="128"/>
        <v>#REF!</v>
      </c>
      <c r="AH146" s="102" t="e">
        <f t="shared" si="129"/>
        <v>#REF!</v>
      </c>
      <c r="AI146" s="102">
        <f t="shared" si="130"/>
        <v>2500</v>
      </c>
      <c r="AK146" s="103">
        <f t="shared" si="131"/>
        <v>1750</v>
      </c>
      <c r="AL146" s="134">
        <f t="shared" si="132"/>
        <v>1750</v>
      </c>
    </row>
    <row r="147" spans="1:60" ht="13.5" hidden="1" outlineLevel="1" x14ac:dyDescent="0.15">
      <c r="A147" s="26">
        <v>40084</v>
      </c>
      <c r="B147" s="20" t="s">
        <v>518</v>
      </c>
      <c r="C147" s="16">
        <v>2000</v>
      </c>
      <c r="D147" s="103">
        <v>20</v>
      </c>
      <c r="E147" s="103">
        <v>10</v>
      </c>
      <c r="F147" s="131" t="s">
        <v>200</v>
      </c>
      <c r="G147" s="104" t="s">
        <v>497</v>
      </c>
      <c r="H147" s="104" t="s">
        <v>498</v>
      </c>
      <c r="I147" s="239">
        <f t="shared" si="114"/>
        <v>17940</v>
      </c>
      <c r="J147" s="103"/>
      <c r="K147" s="129"/>
      <c r="L147" s="129">
        <v>0.35</v>
      </c>
      <c r="M147" s="240"/>
      <c r="N147" s="283">
        <v>0.03</v>
      </c>
      <c r="O147" s="241">
        <f t="shared" si="115"/>
        <v>0</v>
      </c>
      <c r="P147" s="241" t="e">
        <f t="shared" si="116"/>
        <v>#REF!</v>
      </c>
      <c r="Q147" s="241" t="e">
        <f t="shared" si="117"/>
        <v>#REF!</v>
      </c>
      <c r="R147" s="241">
        <f t="shared" si="118"/>
        <v>0</v>
      </c>
      <c r="S147" s="241" t="e">
        <f t="shared" si="119"/>
        <v>#REF!</v>
      </c>
      <c r="T147" s="103" t="e">
        <f>#REF!</f>
        <v>#REF!</v>
      </c>
      <c r="U147" s="271" t="e">
        <f>#REF!*'Акция психолога'!D147</f>
        <v>#REF!</v>
      </c>
      <c r="V147" s="271">
        <f t="shared" si="120"/>
        <v>120</v>
      </c>
      <c r="W147" s="242" t="e">
        <f t="shared" si="121"/>
        <v>#REF!</v>
      </c>
      <c r="X147" s="281" t="e">
        <f>#REF!</f>
        <v>#REF!</v>
      </c>
      <c r="Y147" s="287" t="e">
        <f t="shared" si="122"/>
        <v>#REF!</v>
      </c>
      <c r="Z147" s="102" t="e">
        <f t="shared" si="123"/>
        <v>#REF!</v>
      </c>
      <c r="AA147" s="244" t="e">
        <f t="shared" si="124"/>
        <v>#REF!</v>
      </c>
      <c r="AC147" s="102" t="e">
        <f t="shared" si="125"/>
        <v>#REF!</v>
      </c>
      <c r="AD147" s="103" t="e">
        <f t="shared" si="126"/>
        <v>#REF!</v>
      </c>
      <c r="AE147" s="245" t="e">
        <f t="shared" si="126"/>
        <v>#REF!</v>
      </c>
      <c r="AF147" s="245" t="e">
        <f t="shared" si="127"/>
        <v>#REF!</v>
      </c>
      <c r="AG147" s="103" t="e">
        <f t="shared" si="128"/>
        <v>#REF!</v>
      </c>
      <c r="AH147" s="102" t="e">
        <f t="shared" si="129"/>
        <v>#REF!</v>
      </c>
      <c r="AI147" s="102">
        <f t="shared" si="130"/>
        <v>2000</v>
      </c>
      <c r="AK147" s="103">
        <f t="shared" si="131"/>
        <v>1400</v>
      </c>
      <c r="AL147" s="134">
        <f t="shared" si="132"/>
        <v>1400</v>
      </c>
    </row>
    <row r="148" spans="1:60" ht="25.5" hidden="1" outlineLevel="1" x14ac:dyDescent="0.15">
      <c r="A148" s="26">
        <v>40085</v>
      </c>
      <c r="B148" s="20" t="s">
        <v>519</v>
      </c>
      <c r="C148" s="16">
        <v>1000</v>
      </c>
      <c r="D148" s="103">
        <v>20</v>
      </c>
      <c r="E148" s="103">
        <v>10</v>
      </c>
      <c r="F148" s="131" t="s">
        <v>200</v>
      </c>
      <c r="G148" s="104" t="s">
        <v>497</v>
      </c>
      <c r="H148" s="104" t="s">
        <v>498</v>
      </c>
      <c r="I148" s="239">
        <f t="shared" si="114"/>
        <v>17940</v>
      </c>
      <c r="J148" s="103"/>
      <c r="K148" s="129"/>
      <c r="L148" s="129">
        <v>0.35</v>
      </c>
      <c r="M148" s="240"/>
      <c r="N148" s="283">
        <v>0.03</v>
      </c>
      <c r="O148" s="241">
        <f t="shared" si="115"/>
        <v>0</v>
      </c>
      <c r="P148" s="241" t="e">
        <f t="shared" si="116"/>
        <v>#REF!</v>
      </c>
      <c r="Q148" s="241" t="e">
        <f t="shared" si="117"/>
        <v>#REF!</v>
      </c>
      <c r="R148" s="241">
        <f t="shared" si="118"/>
        <v>0</v>
      </c>
      <c r="S148" s="241" t="e">
        <f t="shared" si="119"/>
        <v>#REF!</v>
      </c>
      <c r="T148" s="103" t="e">
        <f>#REF!</f>
        <v>#REF!</v>
      </c>
      <c r="U148" s="271" t="e">
        <f>#REF!*'Акция психолога'!D148</f>
        <v>#REF!</v>
      </c>
      <c r="V148" s="271">
        <f t="shared" si="120"/>
        <v>60</v>
      </c>
      <c r="W148" s="242" t="e">
        <f t="shared" si="121"/>
        <v>#REF!</v>
      </c>
      <c r="X148" s="281" t="e">
        <f>#REF!</f>
        <v>#REF!</v>
      </c>
      <c r="Y148" s="287" t="e">
        <f t="shared" si="122"/>
        <v>#REF!</v>
      </c>
      <c r="Z148" s="102" t="e">
        <f t="shared" si="123"/>
        <v>#REF!</v>
      </c>
      <c r="AA148" s="244" t="e">
        <f t="shared" si="124"/>
        <v>#REF!</v>
      </c>
      <c r="AC148" s="102" t="e">
        <f t="shared" si="125"/>
        <v>#REF!</v>
      </c>
      <c r="AD148" s="103" t="e">
        <f t="shared" si="126"/>
        <v>#REF!</v>
      </c>
      <c r="AE148" s="245" t="e">
        <f t="shared" si="126"/>
        <v>#REF!</v>
      </c>
      <c r="AF148" s="245" t="e">
        <f t="shared" si="127"/>
        <v>#REF!</v>
      </c>
      <c r="AG148" s="103" t="e">
        <f t="shared" si="128"/>
        <v>#REF!</v>
      </c>
      <c r="AH148" s="102" t="e">
        <f t="shared" si="129"/>
        <v>#REF!</v>
      </c>
      <c r="AI148" s="102">
        <f t="shared" si="130"/>
        <v>1000</v>
      </c>
      <c r="AK148" s="103">
        <f t="shared" si="131"/>
        <v>700</v>
      </c>
      <c r="AL148" s="134">
        <f t="shared" si="132"/>
        <v>700</v>
      </c>
    </row>
    <row r="149" spans="1:60" ht="13.5" hidden="1" outlineLevel="1" x14ac:dyDescent="0.15">
      <c r="A149" s="26">
        <v>40086</v>
      </c>
      <c r="B149" s="20" t="s">
        <v>521</v>
      </c>
      <c r="C149" s="16">
        <v>3000</v>
      </c>
      <c r="D149" s="103">
        <v>20</v>
      </c>
      <c r="E149" s="103">
        <v>10</v>
      </c>
      <c r="F149" s="131" t="s">
        <v>200</v>
      </c>
      <c r="G149" s="104" t="s">
        <v>497</v>
      </c>
      <c r="H149" s="104" t="s">
        <v>498</v>
      </c>
      <c r="I149" s="239">
        <f t="shared" si="114"/>
        <v>17940</v>
      </c>
      <c r="J149" s="103"/>
      <c r="K149" s="129"/>
      <c r="L149" s="129">
        <v>0.35</v>
      </c>
      <c r="M149" s="240"/>
      <c r="N149" s="283">
        <v>0.03</v>
      </c>
      <c r="O149" s="241">
        <f t="shared" si="115"/>
        <v>0</v>
      </c>
      <c r="P149" s="241" t="e">
        <f t="shared" si="116"/>
        <v>#REF!</v>
      </c>
      <c r="Q149" s="241" t="e">
        <f t="shared" si="117"/>
        <v>#REF!</v>
      </c>
      <c r="R149" s="241">
        <f t="shared" si="118"/>
        <v>0</v>
      </c>
      <c r="S149" s="241" t="e">
        <f t="shared" si="119"/>
        <v>#REF!</v>
      </c>
      <c r="T149" s="103" t="e">
        <f>#REF!</f>
        <v>#REF!</v>
      </c>
      <c r="U149" s="271" t="e">
        <f>#REF!*'Акция психолога'!D149</f>
        <v>#REF!</v>
      </c>
      <c r="V149" s="271">
        <f t="shared" si="120"/>
        <v>180</v>
      </c>
      <c r="W149" s="242" t="e">
        <f t="shared" si="121"/>
        <v>#REF!</v>
      </c>
      <c r="X149" s="281" t="e">
        <f>#REF!</f>
        <v>#REF!</v>
      </c>
      <c r="Y149" s="287" t="e">
        <f t="shared" si="122"/>
        <v>#REF!</v>
      </c>
      <c r="Z149" s="102" t="e">
        <f t="shared" si="123"/>
        <v>#REF!</v>
      </c>
      <c r="AA149" s="244" t="e">
        <f t="shared" si="124"/>
        <v>#REF!</v>
      </c>
      <c r="AC149" s="102" t="e">
        <f t="shared" si="125"/>
        <v>#REF!</v>
      </c>
      <c r="AD149" s="103" t="e">
        <f t="shared" si="126"/>
        <v>#REF!</v>
      </c>
      <c r="AE149" s="245" t="e">
        <f t="shared" si="126"/>
        <v>#REF!</v>
      </c>
      <c r="AF149" s="245" t="e">
        <f t="shared" si="127"/>
        <v>#REF!</v>
      </c>
      <c r="AG149" s="103" t="e">
        <f t="shared" si="128"/>
        <v>#REF!</v>
      </c>
      <c r="AH149" s="102" t="e">
        <f t="shared" si="129"/>
        <v>#REF!</v>
      </c>
      <c r="AI149" s="102">
        <f t="shared" si="130"/>
        <v>3000</v>
      </c>
      <c r="AK149" s="103">
        <f t="shared" si="131"/>
        <v>2100</v>
      </c>
      <c r="AL149" s="134">
        <f t="shared" si="132"/>
        <v>2100</v>
      </c>
    </row>
    <row r="150" spans="1:60" ht="13.5" hidden="1" outlineLevel="1" x14ac:dyDescent="0.15">
      <c r="A150" s="26">
        <v>40088</v>
      </c>
      <c r="B150" s="20" t="s">
        <v>522</v>
      </c>
      <c r="C150" s="16">
        <v>3000</v>
      </c>
      <c r="D150" s="103">
        <v>20</v>
      </c>
      <c r="E150" s="103">
        <v>10</v>
      </c>
      <c r="F150" s="131" t="s">
        <v>200</v>
      </c>
      <c r="G150" s="104" t="s">
        <v>497</v>
      </c>
      <c r="H150" s="104" t="s">
        <v>498</v>
      </c>
      <c r="I150" s="239">
        <f t="shared" si="114"/>
        <v>17940</v>
      </c>
      <c r="J150" s="103"/>
      <c r="K150" s="129"/>
      <c r="L150" s="129">
        <v>0.35</v>
      </c>
      <c r="M150" s="240"/>
      <c r="N150" s="283">
        <v>0.03</v>
      </c>
      <c r="O150" s="241">
        <f t="shared" si="115"/>
        <v>0</v>
      </c>
      <c r="P150" s="241" t="e">
        <f t="shared" si="116"/>
        <v>#REF!</v>
      </c>
      <c r="Q150" s="241" t="e">
        <f t="shared" si="117"/>
        <v>#REF!</v>
      </c>
      <c r="R150" s="241">
        <f t="shared" si="118"/>
        <v>0</v>
      </c>
      <c r="S150" s="241" t="e">
        <f t="shared" si="119"/>
        <v>#REF!</v>
      </c>
      <c r="T150" s="103" t="e">
        <f>#REF!</f>
        <v>#REF!</v>
      </c>
      <c r="U150" s="271" t="e">
        <f>#REF!*'Акция психолога'!D150</f>
        <v>#REF!</v>
      </c>
      <c r="V150" s="271">
        <f t="shared" si="120"/>
        <v>180</v>
      </c>
      <c r="W150" s="242" t="e">
        <f t="shared" si="121"/>
        <v>#REF!</v>
      </c>
      <c r="X150" s="281" t="e">
        <f>#REF!</f>
        <v>#REF!</v>
      </c>
      <c r="Y150" s="287" t="e">
        <f t="shared" si="122"/>
        <v>#REF!</v>
      </c>
      <c r="Z150" s="102" t="e">
        <f t="shared" si="123"/>
        <v>#REF!</v>
      </c>
      <c r="AA150" s="244" t="e">
        <f t="shared" si="124"/>
        <v>#REF!</v>
      </c>
      <c r="AC150" s="102" t="e">
        <f t="shared" si="125"/>
        <v>#REF!</v>
      </c>
      <c r="AD150" s="103" t="e">
        <f t="shared" si="126"/>
        <v>#REF!</v>
      </c>
      <c r="AE150" s="245" t="e">
        <f t="shared" si="126"/>
        <v>#REF!</v>
      </c>
      <c r="AF150" s="245" t="e">
        <f t="shared" si="127"/>
        <v>#REF!</v>
      </c>
      <c r="AG150" s="103" t="e">
        <f t="shared" si="128"/>
        <v>#REF!</v>
      </c>
      <c r="AH150" s="102" t="e">
        <f t="shared" si="129"/>
        <v>#REF!</v>
      </c>
      <c r="AI150" s="102">
        <f t="shared" si="130"/>
        <v>3000</v>
      </c>
      <c r="AK150" s="103">
        <f t="shared" si="131"/>
        <v>2100</v>
      </c>
      <c r="AL150" s="134">
        <f t="shared" si="132"/>
        <v>2100</v>
      </c>
    </row>
    <row r="151" spans="1:60" ht="13.5" hidden="1" outlineLevel="1" x14ac:dyDescent="0.15">
      <c r="A151" s="26">
        <v>40087</v>
      </c>
      <c r="B151" s="20" t="s">
        <v>569</v>
      </c>
      <c r="C151" s="16">
        <v>700</v>
      </c>
      <c r="D151" s="103">
        <v>30</v>
      </c>
      <c r="E151" s="103">
        <v>20</v>
      </c>
      <c r="F151" s="131" t="s">
        <v>200</v>
      </c>
      <c r="G151" s="104" t="s">
        <v>497</v>
      </c>
      <c r="H151" s="104" t="s">
        <v>498</v>
      </c>
      <c r="I151" s="239">
        <f t="shared" si="114"/>
        <v>17940</v>
      </c>
      <c r="J151" s="103"/>
      <c r="K151" s="129"/>
      <c r="L151" s="129">
        <v>0.35</v>
      </c>
      <c r="M151" s="240"/>
      <c r="N151" s="283">
        <v>0.03</v>
      </c>
      <c r="O151" s="241">
        <f t="shared" si="115"/>
        <v>0</v>
      </c>
      <c r="P151" s="241" t="e">
        <f t="shared" si="116"/>
        <v>#REF!</v>
      </c>
      <c r="Q151" s="241" t="e">
        <f t="shared" si="117"/>
        <v>#REF!</v>
      </c>
      <c r="R151" s="241">
        <f t="shared" si="118"/>
        <v>0</v>
      </c>
      <c r="S151" s="241" t="e">
        <f t="shared" si="119"/>
        <v>#REF!</v>
      </c>
      <c r="T151" s="103" t="e">
        <f>#REF!</f>
        <v>#REF!</v>
      </c>
      <c r="U151" s="271" t="e">
        <f>#REF!*'Акция психолога'!D151</f>
        <v>#REF!</v>
      </c>
      <c r="V151" s="271">
        <f t="shared" si="120"/>
        <v>42</v>
      </c>
      <c r="W151" s="242" t="e">
        <f t="shared" si="121"/>
        <v>#REF!</v>
      </c>
      <c r="X151" s="281" t="e">
        <f>#REF!</f>
        <v>#REF!</v>
      </c>
      <c r="Y151" s="287" t="e">
        <f t="shared" si="122"/>
        <v>#REF!</v>
      </c>
      <c r="Z151" s="102" t="e">
        <f t="shared" si="123"/>
        <v>#REF!</v>
      </c>
      <c r="AA151" s="244" t="e">
        <f t="shared" si="124"/>
        <v>#REF!</v>
      </c>
      <c r="AC151" s="102" t="e">
        <f t="shared" si="125"/>
        <v>#REF!</v>
      </c>
      <c r="AD151" s="103" t="e">
        <f t="shared" si="126"/>
        <v>#REF!</v>
      </c>
      <c r="AE151" s="245" t="e">
        <f t="shared" si="126"/>
        <v>#REF!</v>
      </c>
      <c r="AF151" s="245" t="e">
        <f t="shared" si="127"/>
        <v>#REF!</v>
      </c>
      <c r="AG151" s="103" t="e">
        <f t="shared" si="128"/>
        <v>#REF!</v>
      </c>
      <c r="AH151" s="102" t="e">
        <f t="shared" si="129"/>
        <v>#REF!</v>
      </c>
      <c r="AI151" s="102">
        <f t="shared" si="130"/>
        <v>700</v>
      </c>
      <c r="AK151" s="103">
        <f t="shared" si="131"/>
        <v>490</v>
      </c>
      <c r="AL151" s="134">
        <f t="shared" si="132"/>
        <v>489.99999999999994</v>
      </c>
    </row>
    <row r="152" spans="1:60" ht="13.5" hidden="1" outlineLevel="1" x14ac:dyDescent="0.15">
      <c r="A152" s="26">
        <v>40090</v>
      </c>
      <c r="B152" s="62" t="s">
        <v>570</v>
      </c>
      <c r="C152" s="16">
        <v>1200</v>
      </c>
      <c r="D152" s="103">
        <v>30</v>
      </c>
      <c r="E152" s="103">
        <v>20</v>
      </c>
      <c r="F152" s="131" t="s">
        <v>200</v>
      </c>
      <c r="G152" s="104" t="s">
        <v>497</v>
      </c>
      <c r="H152" s="104" t="s">
        <v>498</v>
      </c>
      <c r="I152" s="239">
        <f t="shared" si="114"/>
        <v>17940</v>
      </c>
      <c r="J152" s="103"/>
      <c r="K152" s="129"/>
      <c r="L152" s="129">
        <v>0.35</v>
      </c>
      <c r="M152" s="240"/>
      <c r="N152" s="283">
        <v>0.03</v>
      </c>
      <c r="O152" s="241">
        <f t="shared" si="115"/>
        <v>0</v>
      </c>
      <c r="P152" s="241" t="e">
        <f t="shared" si="116"/>
        <v>#REF!</v>
      </c>
      <c r="Q152" s="241" t="e">
        <f t="shared" si="117"/>
        <v>#REF!</v>
      </c>
      <c r="R152" s="241">
        <f t="shared" si="118"/>
        <v>0</v>
      </c>
      <c r="S152" s="241" t="e">
        <f t="shared" si="119"/>
        <v>#REF!</v>
      </c>
      <c r="T152" s="103" t="e">
        <f>#REF!</f>
        <v>#REF!</v>
      </c>
      <c r="U152" s="271" t="e">
        <f>#REF!*'Акция психолога'!D152</f>
        <v>#REF!</v>
      </c>
      <c r="V152" s="271">
        <f t="shared" si="120"/>
        <v>72</v>
      </c>
      <c r="W152" s="242" t="e">
        <f t="shared" si="121"/>
        <v>#REF!</v>
      </c>
      <c r="X152" s="281" t="e">
        <f>#REF!</f>
        <v>#REF!</v>
      </c>
      <c r="Y152" s="287" t="e">
        <f t="shared" si="122"/>
        <v>#REF!</v>
      </c>
      <c r="Z152" s="102" t="e">
        <f t="shared" si="123"/>
        <v>#REF!</v>
      </c>
      <c r="AA152" s="244" t="e">
        <f t="shared" si="124"/>
        <v>#REF!</v>
      </c>
      <c r="AC152" s="102" t="e">
        <f t="shared" si="125"/>
        <v>#REF!</v>
      </c>
      <c r="AD152" s="103" t="e">
        <f t="shared" si="126"/>
        <v>#REF!</v>
      </c>
      <c r="AE152" s="245" t="e">
        <f t="shared" si="126"/>
        <v>#REF!</v>
      </c>
      <c r="AF152" s="245" t="e">
        <f t="shared" si="127"/>
        <v>#REF!</v>
      </c>
      <c r="AG152" s="103" t="e">
        <f t="shared" si="128"/>
        <v>#REF!</v>
      </c>
      <c r="AH152" s="102" t="e">
        <f t="shared" si="129"/>
        <v>#REF!</v>
      </c>
      <c r="AI152" s="102">
        <f t="shared" si="130"/>
        <v>1200</v>
      </c>
      <c r="AK152" s="103">
        <f t="shared" si="131"/>
        <v>840</v>
      </c>
      <c r="AL152" s="134">
        <f t="shared" si="132"/>
        <v>840</v>
      </c>
    </row>
    <row r="153" spans="1:60" ht="13.5" hidden="1" outlineLevel="1" x14ac:dyDescent="0.15">
      <c r="A153" s="26">
        <v>40092</v>
      </c>
      <c r="B153" s="62" t="s">
        <v>571</v>
      </c>
      <c r="C153" s="16">
        <v>750</v>
      </c>
      <c r="D153" s="103">
        <v>50</v>
      </c>
      <c r="E153" s="103">
        <v>40</v>
      </c>
      <c r="F153" s="131" t="s">
        <v>200</v>
      </c>
      <c r="G153" s="104" t="s">
        <v>497</v>
      </c>
      <c r="H153" s="104" t="s">
        <v>498</v>
      </c>
      <c r="I153" s="239">
        <f t="shared" si="114"/>
        <v>17940</v>
      </c>
      <c r="J153" s="103"/>
      <c r="K153" s="129"/>
      <c r="L153" s="129">
        <v>0.35</v>
      </c>
      <c r="M153" s="240"/>
      <c r="N153" s="283">
        <v>0.03</v>
      </c>
      <c r="O153" s="241">
        <f t="shared" si="115"/>
        <v>0</v>
      </c>
      <c r="P153" s="241" t="e">
        <f t="shared" si="116"/>
        <v>#REF!</v>
      </c>
      <c r="Q153" s="241" t="e">
        <f t="shared" si="117"/>
        <v>#REF!</v>
      </c>
      <c r="R153" s="241">
        <f t="shared" si="118"/>
        <v>0</v>
      </c>
      <c r="S153" s="241" t="e">
        <f t="shared" si="119"/>
        <v>#REF!</v>
      </c>
      <c r="T153" s="103" t="e">
        <f>#REF!</f>
        <v>#REF!</v>
      </c>
      <c r="U153" s="271" t="e">
        <f>#REF!*'Акция психолога'!D153</f>
        <v>#REF!</v>
      </c>
      <c r="V153" s="271">
        <f t="shared" si="120"/>
        <v>45</v>
      </c>
      <c r="W153" s="242" t="e">
        <f t="shared" si="121"/>
        <v>#REF!</v>
      </c>
      <c r="X153" s="281" t="e">
        <f>#REF!</f>
        <v>#REF!</v>
      </c>
      <c r="Y153" s="287" t="e">
        <f t="shared" si="122"/>
        <v>#REF!</v>
      </c>
      <c r="Z153" s="102" t="e">
        <f t="shared" si="123"/>
        <v>#REF!</v>
      </c>
      <c r="AA153" s="244" t="e">
        <f t="shared" si="124"/>
        <v>#REF!</v>
      </c>
      <c r="AC153" s="102" t="e">
        <f t="shared" si="125"/>
        <v>#REF!</v>
      </c>
      <c r="AD153" s="103" t="e">
        <f t="shared" si="126"/>
        <v>#REF!</v>
      </c>
      <c r="AE153" s="245" t="e">
        <f t="shared" si="126"/>
        <v>#REF!</v>
      </c>
      <c r="AF153" s="245" t="e">
        <f t="shared" si="127"/>
        <v>#REF!</v>
      </c>
      <c r="AG153" s="103" t="e">
        <f t="shared" si="128"/>
        <v>#REF!</v>
      </c>
      <c r="AH153" s="102" t="e">
        <f t="shared" si="129"/>
        <v>#REF!</v>
      </c>
      <c r="AI153" s="102">
        <f t="shared" si="130"/>
        <v>750</v>
      </c>
      <c r="AK153" s="103">
        <f t="shared" si="131"/>
        <v>525</v>
      </c>
      <c r="AL153" s="134">
        <f t="shared" si="132"/>
        <v>525</v>
      </c>
    </row>
    <row r="154" spans="1:60" ht="13.5" hidden="1" outlineLevel="1" x14ac:dyDescent="0.15">
      <c r="A154" s="26">
        <v>40093</v>
      </c>
      <c r="B154" s="62" t="s">
        <v>572</v>
      </c>
      <c r="C154" s="16">
        <v>850</v>
      </c>
      <c r="D154" s="103">
        <v>30</v>
      </c>
      <c r="E154" s="103">
        <v>20</v>
      </c>
      <c r="F154" s="131" t="s">
        <v>200</v>
      </c>
      <c r="G154" s="104" t="s">
        <v>497</v>
      </c>
      <c r="H154" s="104" t="s">
        <v>498</v>
      </c>
      <c r="I154" s="239">
        <f t="shared" si="114"/>
        <v>17940</v>
      </c>
      <c r="J154" s="103"/>
      <c r="K154" s="129"/>
      <c r="L154" s="129">
        <v>0.35</v>
      </c>
      <c r="M154" s="240"/>
      <c r="N154" s="283">
        <v>0.03</v>
      </c>
      <c r="O154" s="241">
        <f t="shared" si="115"/>
        <v>0</v>
      </c>
      <c r="P154" s="241" t="e">
        <f t="shared" si="116"/>
        <v>#REF!</v>
      </c>
      <c r="Q154" s="241" t="e">
        <f t="shared" si="117"/>
        <v>#REF!</v>
      </c>
      <c r="R154" s="241">
        <f t="shared" si="118"/>
        <v>0</v>
      </c>
      <c r="S154" s="241" t="e">
        <f t="shared" si="119"/>
        <v>#REF!</v>
      </c>
      <c r="T154" s="103" t="e">
        <f>#REF!</f>
        <v>#REF!</v>
      </c>
      <c r="U154" s="271" t="e">
        <f>#REF!*'Акция психолога'!D154</f>
        <v>#REF!</v>
      </c>
      <c r="V154" s="271">
        <f t="shared" si="120"/>
        <v>51</v>
      </c>
      <c r="W154" s="242" t="e">
        <f t="shared" si="121"/>
        <v>#REF!</v>
      </c>
      <c r="X154" s="281" t="e">
        <f>#REF!</f>
        <v>#REF!</v>
      </c>
      <c r="Y154" s="287" t="e">
        <f t="shared" si="122"/>
        <v>#REF!</v>
      </c>
      <c r="Z154" s="102" t="e">
        <f t="shared" si="123"/>
        <v>#REF!</v>
      </c>
      <c r="AA154" s="244" t="e">
        <f t="shared" si="124"/>
        <v>#REF!</v>
      </c>
      <c r="AC154" s="102" t="e">
        <f t="shared" si="125"/>
        <v>#REF!</v>
      </c>
      <c r="AD154" s="103" t="e">
        <f t="shared" si="126"/>
        <v>#REF!</v>
      </c>
      <c r="AE154" s="245" t="e">
        <f t="shared" si="126"/>
        <v>#REF!</v>
      </c>
      <c r="AF154" s="245" t="e">
        <f t="shared" si="127"/>
        <v>#REF!</v>
      </c>
      <c r="AG154" s="103" t="e">
        <f t="shared" si="128"/>
        <v>#REF!</v>
      </c>
      <c r="AH154" s="102" t="e">
        <f t="shared" si="129"/>
        <v>#REF!</v>
      </c>
      <c r="AI154" s="102">
        <f t="shared" si="130"/>
        <v>850</v>
      </c>
      <c r="AK154" s="103">
        <f t="shared" si="131"/>
        <v>595</v>
      </c>
      <c r="AL154" s="134">
        <f t="shared" si="132"/>
        <v>595</v>
      </c>
    </row>
    <row r="155" spans="1:60" ht="13.5" hidden="1" outlineLevel="1" x14ac:dyDescent="0.15">
      <c r="A155" s="26">
        <v>40094</v>
      </c>
      <c r="B155" s="62" t="s">
        <v>573</v>
      </c>
      <c r="C155" s="16">
        <v>370</v>
      </c>
      <c r="D155" s="103">
        <v>30</v>
      </c>
      <c r="E155" s="103">
        <v>20</v>
      </c>
      <c r="F155" s="131" t="s">
        <v>200</v>
      </c>
      <c r="G155" s="104" t="s">
        <v>497</v>
      </c>
      <c r="H155" s="104" t="s">
        <v>498</v>
      </c>
      <c r="I155" s="239">
        <f t="shared" si="114"/>
        <v>17940</v>
      </c>
      <c r="J155" s="103"/>
      <c r="K155" s="129"/>
      <c r="L155" s="129">
        <v>0.35</v>
      </c>
      <c r="M155" s="240"/>
      <c r="N155" s="283">
        <v>0.03</v>
      </c>
      <c r="O155" s="241">
        <f t="shared" si="115"/>
        <v>0</v>
      </c>
      <c r="P155" s="241" t="e">
        <f t="shared" si="116"/>
        <v>#REF!</v>
      </c>
      <c r="Q155" s="241" t="e">
        <f t="shared" si="117"/>
        <v>#REF!</v>
      </c>
      <c r="R155" s="241">
        <f t="shared" si="118"/>
        <v>0</v>
      </c>
      <c r="S155" s="241" t="e">
        <f t="shared" si="119"/>
        <v>#REF!</v>
      </c>
      <c r="T155" s="103" t="e">
        <f>#REF!</f>
        <v>#REF!</v>
      </c>
      <c r="U155" s="271" t="e">
        <f>#REF!*'Акция психолога'!D155</f>
        <v>#REF!</v>
      </c>
      <c r="V155" s="271">
        <f t="shared" si="120"/>
        <v>22.2</v>
      </c>
      <c r="W155" s="242" t="e">
        <f t="shared" si="121"/>
        <v>#REF!</v>
      </c>
      <c r="X155" s="281" t="e">
        <f>#REF!</f>
        <v>#REF!</v>
      </c>
      <c r="Y155" s="287" t="e">
        <f t="shared" si="122"/>
        <v>#REF!</v>
      </c>
      <c r="Z155" s="102" t="e">
        <f t="shared" si="123"/>
        <v>#REF!</v>
      </c>
      <c r="AA155" s="244" t="e">
        <f t="shared" si="124"/>
        <v>#REF!</v>
      </c>
      <c r="AC155" s="102" t="e">
        <f t="shared" si="125"/>
        <v>#REF!</v>
      </c>
      <c r="AD155" s="103" t="e">
        <f t="shared" si="126"/>
        <v>#REF!</v>
      </c>
      <c r="AE155" s="245" t="e">
        <f t="shared" si="126"/>
        <v>#REF!</v>
      </c>
      <c r="AF155" s="245" t="e">
        <f t="shared" si="127"/>
        <v>#REF!</v>
      </c>
      <c r="AG155" s="103" t="e">
        <f t="shared" si="128"/>
        <v>#REF!</v>
      </c>
      <c r="AH155" s="102" t="e">
        <f t="shared" si="129"/>
        <v>#REF!</v>
      </c>
      <c r="AI155" s="102">
        <f t="shared" si="130"/>
        <v>370</v>
      </c>
      <c r="AK155" s="103">
        <f t="shared" si="131"/>
        <v>260</v>
      </c>
      <c r="AL155" s="134">
        <f t="shared" si="132"/>
        <v>259</v>
      </c>
    </row>
    <row r="156" spans="1:60" ht="13.5" hidden="1" outlineLevel="1" x14ac:dyDescent="0.15">
      <c r="A156" s="26">
        <v>40095</v>
      </c>
      <c r="B156" s="62" t="s">
        <v>574</v>
      </c>
      <c r="C156" s="16">
        <v>400</v>
      </c>
      <c r="D156" s="103">
        <v>30</v>
      </c>
      <c r="E156" s="103">
        <v>20</v>
      </c>
      <c r="F156" s="131" t="s">
        <v>200</v>
      </c>
      <c r="G156" s="104" t="s">
        <v>497</v>
      </c>
      <c r="H156" s="104" t="s">
        <v>498</v>
      </c>
      <c r="I156" s="239">
        <f t="shared" si="114"/>
        <v>17940</v>
      </c>
      <c r="J156" s="103"/>
      <c r="K156" s="129"/>
      <c r="L156" s="129">
        <v>0.35</v>
      </c>
      <c r="M156" s="240"/>
      <c r="N156" s="283">
        <v>0.03</v>
      </c>
      <c r="O156" s="241">
        <f t="shared" si="115"/>
        <v>0</v>
      </c>
      <c r="P156" s="241" t="e">
        <f t="shared" si="116"/>
        <v>#REF!</v>
      </c>
      <c r="Q156" s="241" t="e">
        <f t="shared" si="117"/>
        <v>#REF!</v>
      </c>
      <c r="R156" s="241">
        <f t="shared" si="118"/>
        <v>0</v>
      </c>
      <c r="S156" s="241" t="e">
        <f t="shared" si="119"/>
        <v>#REF!</v>
      </c>
      <c r="T156" s="103" t="e">
        <f>#REF!</f>
        <v>#REF!</v>
      </c>
      <c r="U156" s="271" t="e">
        <f>#REF!*'Акция психолога'!D156</f>
        <v>#REF!</v>
      </c>
      <c r="V156" s="271">
        <f t="shared" si="120"/>
        <v>24</v>
      </c>
      <c r="W156" s="242" t="e">
        <f t="shared" si="121"/>
        <v>#REF!</v>
      </c>
      <c r="X156" s="281" t="e">
        <f>#REF!</f>
        <v>#REF!</v>
      </c>
      <c r="Y156" s="287" t="e">
        <f t="shared" si="122"/>
        <v>#REF!</v>
      </c>
      <c r="Z156" s="102" t="e">
        <f t="shared" si="123"/>
        <v>#REF!</v>
      </c>
      <c r="AA156" s="244" t="e">
        <f t="shared" si="124"/>
        <v>#REF!</v>
      </c>
      <c r="AC156" s="102" t="e">
        <f t="shared" si="125"/>
        <v>#REF!</v>
      </c>
      <c r="AD156" s="103" t="e">
        <f t="shared" si="126"/>
        <v>#REF!</v>
      </c>
      <c r="AE156" s="245" t="e">
        <f t="shared" si="126"/>
        <v>#REF!</v>
      </c>
      <c r="AF156" s="245" t="e">
        <f t="shared" si="127"/>
        <v>#REF!</v>
      </c>
      <c r="AG156" s="103" t="e">
        <f t="shared" si="128"/>
        <v>#REF!</v>
      </c>
      <c r="AH156" s="102" t="e">
        <f t="shared" si="129"/>
        <v>#REF!</v>
      </c>
      <c r="AI156" s="102">
        <f t="shared" si="130"/>
        <v>400</v>
      </c>
      <c r="AK156" s="103">
        <f t="shared" si="131"/>
        <v>280</v>
      </c>
      <c r="AL156" s="134">
        <f t="shared" si="132"/>
        <v>280</v>
      </c>
    </row>
    <row r="157" spans="1:60" ht="13.5" hidden="1" outlineLevel="1" x14ac:dyDescent="0.15">
      <c r="A157" s="26">
        <v>40091</v>
      </c>
      <c r="B157" s="20" t="s">
        <v>643</v>
      </c>
      <c r="C157" s="16">
        <v>400</v>
      </c>
      <c r="D157" s="103">
        <v>20</v>
      </c>
      <c r="E157" s="103">
        <v>10</v>
      </c>
      <c r="F157" s="131" t="s">
        <v>200</v>
      </c>
      <c r="G157" s="104" t="s">
        <v>497</v>
      </c>
      <c r="H157" s="104" t="s">
        <v>498</v>
      </c>
      <c r="I157" s="239">
        <f t="shared" si="114"/>
        <v>17940</v>
      </c>
      <c r="J157" s="103"/>
      <c r="K157" s="129"/>
      <c r="L157" s="129">
        <v>0.35</v>
      </c>
      <c r="M157" s="240"/>
      <c r="N157" s="283">
        <v>0.03</v>
      </c>
      <c r="O157" s="241">
        <f t="shared" si="115"/>
        <v>0</v>
      </c>
      <c r="P157" s="241" t="e">
        <f t="shared" si="116"/>
        <v>#REF!</v>
      </c>
      <c r="Q157" s="241" t="e">
        <f t="shared" si="117"/>
        <v>#REF!</v>
      </c>
      <c r="R157" s="241">
        <f t="shared" si="118"/>
        <v>0</v>
      </c>
      <c r="S157" s="241" t="e">
        <f t="shared" si="119"/>
        <v>#REF!</v>
      </c>
      <c r="T157" s="103" t="e">
        <f>#REF!</f>
        <v>#REF!</v>
      </c>
      <c r="U157" s="271" t="e">
        <f>#REF!*'Акция психолога'!D157</f>
        <v>#REF!</v>
      </c>
      <c r="V157" s="271">
        <f t="shared" si="120"/>
        <v>24</v>
      </c>
      <c r="W157" s="242" t="e">
        <f t="shared" si="121"/>
        <v>#REF!</v>
      </c>
      <c r="X157" s="281" t="e">
        <f>#REF!</f>
        <v>#REF!</v>
      </c>
      <c r="Y157" s="287" t="e">
        <f t="shared" si="122"/>
        <v>#REF!</v>
      </c>
      <c r="Z157" s="102" t="e">
        <f t="shared" si="123"/>
        <v>#REF!</v>
      </c>
      <c r="AA157" s="244" t="e">
        <f t="shared" si="124"/>
        <v>#REF!</v>
      </c>
      <c r="AC157" s="102" t="e">
        <f t="shared" si="125"/>
        <v>#REF!</v>
      </c>
      <c r="AD157" s="103" t="e">
        <f t="shared" si="126"/>
        <v>#REF!</v>
      </c>
      <c r="AE157" s="245" t="e">
        <f t="shared" si="126"/>
        <v>#REF!</v>
      </c>
      <c r="AF157" s="245" t="e">
        <f t="shared" si="127"/>
        <v>#REF!</v>
      </c>
      <c r="AG157" s="103" t="e">
        <f t="shared" si="128"/>
        <v>#REF!</v>
      </c>
      <c r="AH157" s="102" t="e">
        <f t="shared" si="129"/>
        <v>#REF!</v>
      </c>
      <c r="AI157" s="102">
        <f t="shared" si="130"/>
        <v>400</v>
      </c>
      <c r="AK157" s="103">
        <f t="shared" si="131"/>
        <v>280</v>
      </c>
      <c r="AL157" s="134">
        <f t="shared" si="132"/>
        <v>280</v>
      </c>
    </row>
    <row r="158" spans="1:60" ht="13.5" hidden="1" outlineLevel="1" x14ac:dyDescent="0.15">
      <c r="A158" s="26">
        <v>40129</v>
      </c>
      <c r="B158" s="20" t="s">
        <v>835</v>
      </c>
      <c r="C158" s="16">
        <v>350</v>
      </c>
      <c r="D158" s="103">
        <v>20</v>
      </c>
      <c r="E158" s="103">
        <v>10</v>
      </c>
      <c r="F158" s="131" t="s">
        <v>200</v>
      </c>
      <c r="G158" s="104" t="s">
        <v>497</v>
      </c>
      <c r="H158" s="104" t="s">
        <v>498</v>
      </c>
      <c r="I158" s="239">
        <f t="shared" si="114"/>
        <v>17940</v>
      </c>
      <c r="J158" s="103"/>
      <c r="K158" s="129"/>
      <c r="L158" s="129">
        <v>0.35</v>
      </c>
      <c r="M158" s="240"/>
      <c r="N158" s="283">
        <v>0.03</v>
      </c>
      <c r="O158" s="241">
        <f t="shared" si="115"/>
        <v>0</v>
      </c>
      <c r="P158" s="241" t="e">
        <f t="shared" si="116"/>
        <v>#REF!</v>
      </c>
      <c r="Q158" s="241" t="e">
        <f t="shared" si="117"/>
        <v>#REF!</v>
      </c>
      <c r="R158" s="241">
        <f t="shared" si="118"/>
        <v>0</v>
      </c>
      <c r="S158" s="241" t="e">
        <f t="shared" si="119"/>
        <v>#REF!</v>
      </c>
      <c r="T158" s="103" t="e">
        <f>#REF!</f>
        <v>#REF!</v>
      </c>
      <c r="U158" s="271" t="e">
        <f>#REF!*'Акция психолога'!D158</f>
        <v>#REF!</v>
      </c>
      <c r="V158" s="271">
        <f t="shared" si="120"/>
        <v>21</v>
      </c>
      <c r="W158" s="242" t="e">
        <f t="shared" si="121"/>
        <v>#REF!</v>
      </c>
      <c r="X158" s="281" t="e">
        <f>#REF!</f>
        <v>#REF!</v>
      </c>
      <c r="Y158" s="287" t="e">
        <f t="shared" si="122"/>
        <v>#REF!</v>
      </c>
      <c r="Z158" s="102" t="e">
        <f t="shared" si="123"/>
        <v>#REF!</v>
      </c>
      <c r="AA158" s="244" t="e">
        <f t="shared" si="124"/>
        <v>#REF!</v>
      </c>
      <c r="AC158" s="102" t="e">
        <f t="shared" si="125"/>
        <v>#REF!</v>
      </c>
      <c r="AD158" s="103" t="e">
        <f t="shared" ref="AD158:AE159" si="133">T158</f>
        <v>#REF!</v>
      </c>
      <c r="AE158" s="245" t="e">
        <f t="shared" si="133"/>
        <v>#REF!</v>
      </c>
      <c r="AF158" s="245" t="e">
        <f t="shared" si="127"/>
        <v>#REF!</v>
      </c>
      <c r="AG158" s="103" t="e">
        <f t="shared" si="128"/>
        <v>#REF!</v>
      </c>
      <c r="AH158" s="102" t="e">
        <f t="shared" si="129"/>
        <v>#REF!</v>
      </c>
      <c r="AI158" s="102">
        <f t="shared" si="130"/>
        <v>350</v>
      </c>
      <c r="AK158" s="103">
        <f t="shared" si="131"/>
        <v>245</v>
      </c>
      <c r="AL158" s="134">
        <f t="shared" si="132"/>
        <v>244.99999999999997</v>
      </c>
    </row>
    <row r="159" spans="1:60" ht="13.5" hidden="1" outlineLevel="1" x14ac:dyDescent="0.15">
      <c r="A159" s="26">
        <v>40132</v>
      </c>
      <c r="B159" s="62" t="s">
        <v>874</v>
      </c>
      <c r="C159" s="16">
        <v>250</v>
      </c>
      <c r="D159" s="103">
        <v>5</v>
      </c>
      <c r="E159" s="103">
        <v>5</v>
      </c>
      <c r="F159" s="131" t="s">
        <v>200</v>
      </c>
      <c r="G159" s="104" t="s">
        <v>497</v>
      </c>
      <c r="H159" s="104" t="s">
        <v>498</v>
      </c>
      <c r="I159" s="239">
        <f t="shared" si="114"/>
        <v>17940</v>
      </c>
      <c r="J159" s="103"/>
      <c r="K159" s="129"/>
      <c r="L159" s="129">
        <v>0.35</v>
      </c>
      <c r="M159" s="240"/>
      <c r="N159" s="283">
        <v>0.03</v>
      </c>
      <c r="O159" s="241">
        <f t="shared" si="115"/>
        <v>0</v>
      </c>
      <c r="P159" s="241" t="e">
        <f t="shared" si="116"/>
        <v>#REF!</v>
      </c>
      <c r="Q159" s="241" t="e">
        <f t="shared" si="117"/>
        <v>#REF!</v>
      </c>
      <c r="R159" s="241">
        <f t="shared" si="118"/>
        <v>0</v>
      </c>
      <c r="S159" s="241" t="e">
        <f t="shared" si="119"/>
        <v>#REF!</v>
      </c>
      <c r="T159" s="103" t="e">
        <f>#REF!</f>
        <v>#REF!</v>
      </c>
      <c r="U159" s="271" t="e">
        <f>#REF!*'Акция психолога'!D159</f>
        <v>#REF!</v>
      </c>
      <c r="V159" s="271">
        <f t="shared" si="120"/>
        <v>15</v>
      </c>
      <c r="W159" s="242" t="e">
        <f t="shared" si="121"/>
        <v>#REF!</v>
      </c>
      <c r="X159" s="281" t="e">
        <f>#REF!</f>
        <v>#REF!</v>
      </c>
      <c r="Y159" s="287" t="e">
        <f t="shared" si="122"/>
        <v>#REF!</v>
      </c>
      <c r="Z159" s="102" t="e">
        <f t="shared" si="123"/>
        <v>#REF!</v>
      </c>
      <c r="AA159" s="244" t="e">
        <f t="shared" si="124"/>
        <v>#REF!</v>
      </c>
      <c r="AC159" s="102" t="e">
        <f t="shared" si="125"/>
        <v>#REF!</v>
      </c>
      <c r="AD159" s="103" t="e">
        <f t="shared" si="133"/>
        <v>#REF!</v>
      </c>
      <c r="AE159" s="245" t="e">
        <f t="shared" si="133"/>
        <v>#REF!</v>
      </c>
      <c r="AF159" s="245" t="e">
        <f t="shared" si="127"/>
        <v>#REF!</v>
      </c>
      <c r="AG159" s="103" t="e">
        <f t="shared" si="128"/>
        <v>#REF!</v>
      </c>
      <c r="AH159" s="102" t="e">
        <f t="shared" si="129"/>
        <v>#REF!</v>
      </c>
      <c r="AI159" s="102">
        <f t="shared" si="130"/>
        <v>250</v>
      </c>
      <c r="AK159" s="103">
        <f t="shared" si="131"/>
        <v>175</v>
      </c>
      <c r="AL159" s="134">
        <f t="shared" si="132"/>
        <v>175</v>
      </c>
    </row>
    <row r="160" spans="1:60" s="12" customFormat="1" ht="13.5" hidden="1" outlineLevel="1" x14ac:dyDescent="0.15">
      <c r="A160" s="25"/>
      <c r="B160" s="56" t="s">
        <v>108</v>
      </c>
      <c r="C160" s="300"/>
      <c r="D160" s="230"/>
      <c r="E160" s="230"/>
      <c r="F160" s="128"/>
      <c r="G160" s="137"/>
      <c r="H160" s="138"/>
      <c r="I160" s="128"/>
      <c r="J160" s="236"/>
      <c r="K160" s="247"/>
      <c r="L160" s="247"/>
      <c r="M160" s="246"/>
      <c r="N160" s="289"/>
      <c r="O160" s="233"/>
      <c r="P160" s="233"/>
      <c r="Q160" s="233"/>
      <c r="R160" s="233"/>
      <c r="S160" s="233"/>
      <c r="T160" s="231"/>
      <c r="U160" s="278"/>
      <c r="V160" s="277"/>
      <c r="W160" s="128"/>
      <c r="X160" s="278"/>
      <c r="Y160" s="128"/>
      <c r="Z160" s="128"/>
      <c r="AA160" s="234"/>
      <c r="AB160" s="235"/>
      <c r="AC160" s="304"/>
      <c r="AD160" s="236"/>
      <c r="AE160" s="237"/>
      <c r="AF160" s="237"/>
      <c r="AG160" s="236"/>
      <c r="AH160" s="304"/>
      <c r="AI160" s="304"/>
      <c r="AJ160" s="105"/>
      <c r="AK160" s="236"/>
      <c r="AL160" s="134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</row>
    <row r="161" spans="1:552" ht="13.5" hidden="1" outlineLevel="1" x14ac:dyDescent="0.15">
      <c r="A161" s="26">
        <v>40037</v>
      </c>
      <c r="B161" s="20" t="s">
        <v>113</v>
      </c>
      <c r="C161" s="16">
        <v>400</v>
      </c>
      <c r="D161" s="103">
        <v>15</v>
      </c>
      <c r="E161" s="103">
        <v>5</v>
      </c>
      <c r="F161" s="131" t="s">
        <v>200</v>
      </c>
      <c r="G161" s="104" t="s">
        <v>497</v>
      </c>
      <c r="H161" s="104" t="s">
        <v>498</v>
      </c>
      <c r="I161" s="239">
        <f t="shared" ref="I161:I219" si="134">((247*12)+(52*7)+(52*5))*60/12</f>
        <v>17940</v>
      </c>
      <c r="J161" s="103"/>
      <c r="K161" s="129"/>
      <c r="L161" s="129">
        <v>0.35</v>
      </c>
      <c r="M161" s="240"/>
      <c r="N161" s="283">
        <v>0.03</v>
      </c>
      <c r="O161" s="241">
        <f t="shared" ref="O161:O190" si="135">J161/I161*D161</f>
        <v>0</v>
      </c>
      <c r="P161" s="241" t="e">
        <f t="shared" ref="P161:P190" si="136">(C161-T161-U161)*K161</f>
        <v>#REF!</v>
      </c>
      <c r="Q161" s="241" t="e">
        <f t="shared" ref="Q161:Q190" si="137">(C161-T161-U161)*L161</f>
        <v>#REF!</v>
      </c>
      <c r="R161" s="241">
        <f t="shared" ref="R161:R190" si="138">(C161*M161)</f>
        <v>0</v>
      </c>
      <c r="S161" s="241" t="e">
        <f t="shared" ref="S161:S190" si="139">(C161-T161-U161)*N161</f>
        <v>#REF!</v>
      </c>
      <c r="T161" s="103" t="e">
        <f>#REF!</f>
        <v>#REF!</v>
      </c>
      <c r="U161" s="271" t="e">
        <f>#REF!*'Акция психолога'!D161</f>
        <v>#REF!</v>
      </c>
      <c r="V161" s="271">
        <f t="shared" ref="V161:V190" si="140">C161*0.06</f>
        <v>24</v>
      </c>
      <c r="W161" s="242" t="e">
        <f t="shared" ref="W161:W190" si="141">SUM(O161:V161)</f>
        <v>#REF!</v>
      </c>
      <c r="X161" s="281" t="e">
        <f>#REF!</f>
        <v>#REF!</v>
      </c>
      <c r="Y161" s="287" t="e">
        <f t="shared" ref="Y161:Y190" si="142">25000/I161*D161*X161</f>
        <v>#REF!</v>
      </c>
      <c r="Z161" s="102" t="e">
        <f t="shared" ref="Z161:Z190" si="143">W161+Y161</f>
        <v>#REF!</v>
      </c>
      <c r="AA161" s="244" t="e">
        <f t="shared" ref="AA161:AA190" si="144">(C161-Z161)/Z161</f>
        <v>#REF!</v>
      </c>
      <c r="AC161" s="102" t="e">
        <f t="shared" ref="AC161:AC190" si="145">AD161+AE161+AF161</f>
        <v>#REF!</v>
      </c>
      <c r="AD161" s="103" t="e">
        <f t="shared" ref="AD161:AE188" si="146">T161</f>
        <v>#REF!</v>
      </c>
      <c r="AE161" s="245" t="e">
        <f t="shared" si="146"/>
        <v>#REF!</v>
      </c>
      <c r="AF161" s="245" t="e">
        <f t="shared" ref="AF161:AF190" si="147">(C161-Z161)*0.15</f>
        <v>#REF!</v>
      </c>
      <c r="AG161" s="103" t="e">
        <f t="shared" ref="AG161:AG190" si="148">AE161+AF161</f>
        <v>#REF!</v>
      </c>
      <c r="AH161" s="102" t="e">
        <f t="shared" ref="AH161:AH190" si="149">AI161-AC161</f>
        <v>#REF!</v>
      </c>
      <c r="AI161" s="102">
        <f t="shared" ref="AI161:AI190" si="150">C161</f>
        <v>400</v>
      </c>
      <c r="AK161" s="103">
        <f t="shared" ref="AK161:AK190" si="151">CEILING(AL161,5)</f>
        <v>280</v>
      </c>
      <c r="AL161" s="134">
        <f t="shared" ref="AL161:AL190" si="152">C161*0.7</f>
        <v>280</v>
      </c>
    </row>
    <row r="162" spans="1:552" s="106" customFormat="1" ht="13.5" hidden="1" outlineLevel="1" x14ac:dyDescent="0.15">
      <c r="A162" s="26">
        <v>4009</v>
      </c>
      <c r="B162" s="20" t="s">
        <v>22</v>
      </c>
      <c r="C162" s="16">
        <v>380</v>
      </c>
      <c r="D162" s="103">
        <v>20</v>
      </c>
      <c r="E162" s="103">
        <v>5</v>
      </c>
      <c r="F162" s="131" t="s">
        <v>200</v>
      </c>
      <c r="G162" s="104" t="s">
        <v>497</v>
      </c>
      <c r="H162" s="104" t="s">
        <v>498</v>
      </c>
      <c r="I162" s="239">
        <f t="shared" si="134"/>
        <v>17940</v>
      </c>
      <c r="J162" s="103"/>
      <c r="K162" s="129"/>
      <c r="L162" s="129">
        <v>0.35</v>
      </c>
      <c r="M162" s="240"/>
      <c r="N162" s="283">
        <v>0.03</v>
      </c>
      <c r="O162" s="241">
        <f t="shared" si="135"/>
        <v>0</v>
      </c>
      <c r="P162" s="241" t="e">
        <f t="shared" si="136"/>
        <v>#REF!</v>
      </c>
      <c r="Q162" s="241" t="e">
        <f t="shared" si="137"/>
        <v>#REF!</v>
      </c>
      <c r="R162" s="241">
        <f t="shared" si="138"/>
        <v>0</v>
      </c>
      <c r="S162" s="241" t="e">
        <f t="shared" si="139"/>
        <v>#REF!</v>
      </c>
      <c r="T162" s="103" t="e">
        <f>#REF!</f>
        <v>#REF!</v>
      </c>
      <c r="U162" s="271" t="e">
        <f>#REF!*'Акция психолога'!D162</f>
        <v>#REF!</v>
      </c>
      <c r="V162" s="271">
        <f t="shared" si="140"/>
        <v>22.8</v>
      </c>
      <c r="W162" s="242" t="e">
        <f t="shared" si="141"/>
        <v>#REF!</v>
      </c>
      <c r="X162" s="281" t="e">
        <f>#REF!</f>
        <v>#REF!</v>
      </c>
      <c r="Y162" s="287" t="e">
        <f t="shared" si="142"/>
        <v>#REF!</v>
      </c>
      <c r="Z162" s="102" t="e">
        <f t="shared" si="143"/>
        <v>#REF!</v>
      </c>
      <c r="AA162" s="244" t="e">
        <f t="shared" si="144"/>
        <v>#REF!</v>
      </c>
      <c r="AB162" s="219"/>
      <c r="AC162" s="102" t="e">
        <f t="shared" si="145"/>
        <v>#REF!</v>
      </c>
      <c r="AD162" s="103" t="e">
        <f t="shared" si="146"/>
        <v>#REF!</v>
      </c>
      <c r="AE162" s="245" t="e">
        <f t="shared" si="146"/>
        <v>#REF!</v>
      </c>
      <c r="AF162" s="245" t="e">
        <f t="shared" si="147"/>
        <v>#REF!</v>
      </c>
      <c r="AG162" s="103" t="e">
        <f t="shared" si="148"/>
        <v>#REF!</v>
      </c>
      <c r="AH162" s="102" t="e">
        <f t="shared" si="149"/>
        <v>#REF!</v>
      </c>
      <c r="AI162" s="102">
        <f t="shared" si="150"/>
        <v>380</v>
      </c>
      <c r="AK162" s="103">
        <f t="shared" si="151"/>
        <v>270</v>
      </c>
      <c r="AL162" s="134">
        <f t="shared" si="152"/>
        <v>266</v>
      </c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</row>
    <row r="163" spans="1:552" s="106" customFormat="1" ht="13.5" hidden="1" outlineLevel="1" x14ac:dyDescent="0.15">
      <c r="A163" s="26">
        <v>4010</v>
      </c>
      <c r="B163" s="20" t="s">
        <v>299</v>
      </c>
      <c r="C163" s="16">
        <v>600</v>
      </c>
      <c r="D163" s="103">
        <v>20</v>
      </c>
      <c r="E163" s="103">
        <v>10</v>
      </c>
      <c r="F163" s="131" t="s">
        <v>200</v>
      </c>
      <c r="G163" s="104" t="s">
        <v>497</v>
      </c>
      <c r="H163" s="104" t="s">
        <v>498</v>
      </c>
      <c r="I163" s="239">
        <f t="shared" si="134"/>
        <v>17940</v>
      </c>
      <c r="J163" s="103"/>
      <c r="K163" s="129"/>
      <c r="L163" s="129">
        <v>0.35</v>
      </c>
      <c r="M163" s="240"/>
      <c r="N163" s="283">
        <v>0.03</v>
      </c>
      <c r="O163" s="241">
        <f t="shared" si="135"/>
        <v>0</v>
      </c>
      <c r="P163" s="241" t="e">
        <f t="shared" si="136"/>
        <v>#REF!</v>
      </c>
      <c r="Q163" s="241" t="e">
        <f t="shared" si="137"/>
        <v>#REF!</v>
      </c>
      <c r="R163" s="241">
        <f t="shared" si="138"/>
        <v>0</v>
      </c>
      <c r="S163" s="241" t="e">
        <f t="shared" si="139"/>
        <v>#REF!</v>
      </c>
      <c r="T163" s="103" t="e">
        <f>#REF!</f>
        <v>#REF!</v>
      </c>
      <c r="U163" s="271" t="e">
        <f>#REF!*'Акция психолога'!D163</f>
        <v>#REF!</v>
      </c>
      <c r="V163" s="271">
        <f t="shared" si="140"/>
        <v>36</v>
      </c>
      <c r="W163" s="242" t="e">
        <f t="shared" si="141"/>
        <v>#REF!</v>
      </c>
      <c r="X163" s="281" t="e">
        <f>#REF!</f>
        <v>#REF!</v>
      </c>
      <c r="Y163" s="287" t="e">
        <f t="shared" si="142"/>
        <v>#REF!</v>
      </c>
      <c r="Z163" s="102" t="e">
        <f t="shared" si="143"/>
        <v>#REF!</v>
      </c>
      <c r="AA163" s="244" t="e">
        <f t="shared" si="144"/>
        <v>#REF!</v>
      </c>
      <c r="AB163" s="219"/>
      <c r="AC163" s="102" t="e">
        <f t="shared" si="145"/>
        <v>#REF!</v>
      </c>
      <c r="AD163" s="103" t="e">
        <f t="shared" si="146"/>
        <v>#REF!</v>
      </c>
      <c r="AE163" s="245" t="e">
        <f t="shared" si="146"/>
        <v>#REF!</v>
      </c>
      <c r="AF163" s="245" t="e">
        <f t="shared" si="147"/>
        <v>#REF!</v>
      </c>
      <c r="AG163" s="103" t="e">
        <f t="shared" si="148"/>
        <v>#REF!</v>
      </c>
      <c r="AH163" s="102" t="e">
        <f t="shared" si="149"/>
        <v>#REF!</v>
      </c>
      <c r="AI163" s="102">
        <f t="shared" si="150"/>
        <v>600</v>
      </c>
      <c r="AK163" s="103">
        <f t="shared" si="151"/>
        <v>420</v>
      </c>
      <c r="AL163" s="134">
        <f t="shared" si="152"/>
        <v>420</v>
      </c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</row>
    <row r="164" spans="1:552" s="106" customFormat="1" ht="13.5" hidden="1" outlineLevel="1" x14ac:dyDescent="0.15">
      <c r="A164" s="26">
        <v>4011</v>
      </c>
      <c r="B164" s="20" t="s">
        <v>109</v>
      </c>
      <c r="C164" s="16">
        <v>450</v>
      </c>
      <c r="D164" s="103">
        <v>20</v>
      </c>
      <c r="E164" s="103">
        <v>5</v>
      </c>
      <c r="F164" s="131" t="s">
        <v>200</v>
      </c>
      <c r="G164" s="104" t="s">
        <v>497</v>
      </c>
      <c r="H164" s="104" t="s">
        <v>498</v>
      </c>
      <c r="I164" s="239">
        <f t="shared" si="134"/>
        <v>17940</v>
      </c>
      <c r="J164" s="103"/>
      <c r="K164" s="129"/>
      <c r="L164" s="129">
        <v>0.35</v>
      </c>
      <c r="M164" s="240"/>
      <c r="N164" s="283">
        <v>0.03</v>
      </c>
      <c r="O164" s="241">
        <f t="shared" si="135"/>
        <v>0</v>
      </c>
      <c r="P164" s="241" t="e">
        <f t="shared" si="136"/>
        <v>#REF!</v>
      </c>
      <c r="Q164" s="241" t="e">
        <f t="shared" si="137"/>
        <v>#REF!</v>
      </c>
      <c r="R164" s="241">
        <f t="shared" si="138"/>
        <v>0</v>
      </c>
      <c r="S164" s="241" t="e">
        <f t="shared" si="139"/>
        <v>#REF!</v>
      </c>
      <c r="T164" s="103" t="e">
        <f>#REF!</f>
        <v>#REF!</v>
      </c>
      <c r="U164" s="271" t="e">
        <f>#REF!*'Акция психолога'!D164</f>
        <v>#REF!</v>
      </c>
      <c r="V164" s="271">
        <f t="shared" si="140"/>
        <v>27</v>
      </c>
      <c r="W164" s="242" t="e">
        <f t="shared" si="141"/>
        <v>#REF!</v>
      </c>
      <c r="X164" s="281" t="e">
        <f>#REF!</f>
        <v>#REF!</v>
      </c>
      <c r="Y164" s="287" t="e">
        <f t="shared" si="142"/>
        <v>#REF!</v>
      </c>
      <c r="Z164" s="102" t="e">
        <f t="shared" si="143"/>
        <v>#REF!</v>
      </c>
      <c r="AA164" s="244" t="e">
        <f t="shared" si="144"/>
        <v>#REF!</v>
      </c>
      <c r="AB164" s="219"/>
      <c r="AC164" s="102" t="e">
        <f t="shared" si="145"/>
        <v>#REF!</v>
      </c>
      <c r="AD164" s="103" t="e">
        <f t="shared" si="146"/>
        <v>#REF!</v>
      </c>
      <c r="AE164" s="245" t="e">
        <f t="shared" si="146"/>
        <v>#REF!</v>
      </c>
      <c r="AF164" s="245" t="e">
        <f t="shared" si="147"/>
        <v>#REF!</v>
      </c>
      <c r="AG164" s="103" t="e">
        <f t="shared" si="148"/>
        <v>#REF!</v>
      </c>
      <c r="AH164" s="102" t="e">
        <f t="shared" si="149"/>
        <v>#REF!</v>
      </c>
      <c r="AI164" s="102">
        <f t="shared" si="150"/>
        <v>450</v>
      </c>
      <c r="AK164" s="103">
        <f t="shared" si="151"/>
        <v>315</v>
      </c>
      <c r="AL164" s="134">
        <f t="shared" si="152"/>
        <v>315</v>
      </c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</row>
    <row r="165" spans="1:552" s="106" customFormat="1" ht="13.5" hidden="1" outlineLevel="1" x14ac:dyDescent="0.15">
      <c r="A165" s="26">
        <v>4012</v>
      </c>
      <c r="B165" s="20" t="s">
        <v>23</v>
      </c>
      <c r="C165" s="16">
        <v>350</v>
      </c>
      <c r="D165" s="103">
        <v>20</v>
      </c>
      <c r="E165" s="103">
        <v>2</v>
      </c>
      <c r="F165" s="131" t="s">
        <v>200</v>
      </c>
      <c r="G165" s="104" t="s">
        <v>497</v>
      </c>
      <c r="H165" s="104" t="s">
        <v>498</v>
      </c>
      <c r="I165" s="239">
        <f t="shared" si="134"/>
        <v>17940</v>
      </c>
      <c r="J165" s="103"/>
      <c r="K165" s="129"/>
      <c r="L165" s="129">
        <v>0.35</v>
      </c>
      <c r="M165" s="240"/>
      <c r="N165" s="283">
        <v>0.03</v>
      </c>
      <c r="O165" s="241">
        <f t="shared" si="135"/>
        <v>0</v>
      </c>
      <c r="P165" s="241" t="e">
        <f t="shared" si="136"/>
        <v>#REF!</v>
      </c>
      <c r="Q165" s="241" t="e">
        <f t="shared" si="137"/>
        <v>#REF!</v>
      </c>
      <c r="R165" s="241">
        <f t="shared" si="138"/>
        <v>0</v>
      </c>
      <c r="S165" s="241" t="e">
        <f t="shared" si="139"/>
        <v>#REF!</v>
      </c>
      <c r="T165" s="103" t="e">
        <f>#REF!</f>
        <v>#REF!</v>
      </c>
      <c r="U165" s="271" t="e">
        <f>#REF!*'Акция психолога'!D165</f>
        <v>#REF!</v>
      </c>
      <c r="V165" s="271">
        <f t="shared" si="140"/>
        <v>21</v>
      </c>
      <c r="W165" s="242" t="e">
        <f t="shared" si="141"/>
        <v>#REF!</v>
      </c>
      <c r="X165" s="281" t="e">
        <f>#REF!</f>
        <v>#REF!</v>
      </c>
      <c r="Y165" s="287" t="e">
        <f t="shared" si="142"/>
        <v>#REF!</v>
      </c>
      <c r="Z165" s="102" t="e">
        <f t="shared" si="143"/>
        <v>#REF!</v>
      </c>
      <c r="AA165" s="244" t="e">
        <f t="shared" si="144"/>
        <v>#REF!</v>
      </c>
      <c r="AB165" s="219"/>
      <c r="AC165" s="102" t="e">
        <f t="shared" si="145"/>
        <v>#REF!</v>
      </c>
      <c r="AD165" s="103" t="e">
        <f t="shared" si="146"/>
        <v>#REF!</v>
      </c>
      <c r="AE165" s="245" t="e">
        <f t="shared" si="146"/>
        <v>#REF!</v>
      </c>
      <c r="AF165" s="245" t="e">
        <f t="shared" si="147"/>
        <v>#REF!</v>
      </c>
      <c r="AG165" s="103" t="e">
        <f t="shared" si="148"/>
        <v>#REF!</v>
      </c>
      <c r="AH165" s="102" t="e">
        <f t="shared" si="149"/>
        <v>#REF!</v>
      </c>
      <c r="AI165" s="102">
        <f t="shared" si="150"/>
        <v>350</v>
      </c>
      <c r="AK165" s="103">
        <f t="shared" si="151"/>
        <v>245</v>
      </c>
      <c r="AL165" s="134">
        <f t="shared" si="152"/>
        <v>244.99999999999997</v>
      </c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</row>
    <row r="166" spans="1:552" s="106" customFormat="1" ht="13.5" hidden="1" outlineLevel="1" x14ac:dyDescent="0.15">
      <c r="A166" s="26">
        <v>4013</v>
      </c>
      <c r="B166" s="62" t="s">
        <v>195</v>
      </c>
      <c r="C166" s="16">
        <v>1000</v>
      </c>
      <c r="D166" s="103">
        <v>40</v>
      </c>
      <c r="E166" s="103">
        <v>10</v>
      </c>
      <c r="F166" s="131" t="s">
        <v>200</v>
      </c>
      <c r="G166" s="104" t="s">
        <v>497</v>
      </c>
      <c r="H166" s="104" t="s">
        <v>498</v>
      </c>
      <c r="I166" s="239">
        <f t="shared" si="134"/>
        <v>17940</v>
      </c>
      <c r="J166" s="103"/>
      <c r="K166" s="129"/>
      <c r="L166" s="129">
        <v>0.35</v>
      </c>
      <c r="M166" s="240"/>
      <c r="N166" s="283">
        <v>0.03</v>
      </c>
      <c r="O166" s="241">
        <f t="shared" si="135"/>
        <v>0</v>
      </c>
      <c r="P166" s="241" t="e">
        <f t="shared" si="136"/>
        <v>#REF!</v>
      </c>
      <c r="Q166" s="241" t="e">
        <f t="shared" si="137"/>
        <v>#REF!</v>
      </c>
      <c r="R166" s="241">
        <f t="shared" si="138"/>
        <v>0</v>
      </c>
      <c r="S166" s="241" t="e">
        <f t="shared" si="139"/>
        <v>#REF!</v>
      </c>
      <c r="T166" s="103" t="e">
        <f>#REF!</f>
        <v>#REF!</v>
      </c>
      <c r="U166" s="271" t="e">
        <f>#REF!*'Акция психолога'!D166</f>
        <v>#REF!</v>
      </c>
      <c r="V166" s="271">
        <f t="shared" si="140"/>
        <v>60</v>
      </c>
      <c r="W166" s="242" t="e">
        <f t="shared" si="141"/>
        <v>#REF!</v>
      </c>
      <c r="X166" s="281" t="e">
        <f>#REF!</f>
        <v>#REF!</v>
      </c>
      <c r="Y166" s="287" t="e">
        <f t="shared" si="142"/>
        <v>#REF!</v>
      </c>
      <c r="Z166" s="102" t="e">
        <f t="shared" si="143"/>
        <v>#REF!</v>
      </c>
      <c r="AA166" s="244" t="e">
        <f t="shared" si="144"/>
        <v>#REF!</v>
      </c>
      <c r="AB166" s="219"/>
      <c r="AC166" s="102" t="e">
        <f t="shared" si="145"/>
        <v>#REF!</v>
      </c>
      <c r="AD166" s="103" t="e">
        <f t="shared" si="146"/>
        <v>#REF!</v>
      </c>
      <c r="AE166" s="245" t="e">
        <f t="shared" si="146"/>
        <v>#REF!</v>
      </c>
      <c r="AF166" s="245" t="e">
        <f t="shared" si="147"/>
        <v>#REF!</v>
      </c>
      <c r="AG166" s="103" t="e">
        <f t="shared" si="148"/>
        <v>#REF!</v>
      </c>
      <c r="AH166" s="102" t="e">
        <f t="shared" si="149"/>
        <v>#REF!</v>
      </c>
      <c r="AI166" s="102">
        <f t="shared" si="150"/>
        <v>1000</v>
      </c>
      <c r="AK166" s="103">
        <f t="shared" si="151"/>
        <v>700</v>
      </c>
      <c r="AL166" s="134">
        <f t="shared" si="152"/>
        <v>700</v>
      </c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</row>
    <row r="167" spans="1:552" s="106" customFormat="1" ht="13.5" hidden="1" outlineLevel="1" x14ac:dyDescent="0.15">
      <c r="A167" s="26">
        <v>4014</v>
      </c>
      <c r="B167" s="20" t="s">
        <v>186</v>
      </c>
      <c r="C167" s="16">
        <v>450</v>
      </c>
      <c r="D167" s="103">
        <v>20</v>
      </c>
      <c r="E167" s="103">
        <v>2</v>
      </c>
      <c r="F167" s="131" t="s">
        <v>200</v>
      </c>
      <c r="G167" s="104" t="s">
        <v>497</v>
      </c>
      <c r="H167" s="104" t="s">
        <v>498</v>
      </c>
      <c r="I167" s="239">
        <f t="shared" si="134"/>
        <v>17940</v>
      </c>
      <c r="J167" s="103"/>
      <c r="K167" s="129"/>
      <c r="L167" s="129">
        <v>0.35</v>
      </c>
      <c r="M167" s="240"/>
      <c r="N167" s="283">
        <v>0.03</v>
      </c>
      <c r="O167" s="241">
        <f t="shared" si="135"/>
        <v>0</v>
      </c>
      <c r="P167" s="241" t="e">
        <f t="shared" si="136"/>
        <v>#REF!</v>
      </c>
      <c r="Q167" s="241" t="e">
        <f t="shared" si="137"/>
        <v>#REF!</v>
      </c>
      <c r="R167" s="241">
        <f t="shared" si="138"/>
        <v>0</v>
      </c>
      <c r="S167" s="241" t="e">
        <f t="shared" si="139"/>
        <v>#REF!</v>
      </c>
      <c r="T167" s="103" t="e">
        <f>#REF!</f>
        <v>#REF!</v>
      </c>
      <c r="U167" s="271" t="e">
        <f>#REF!*'Акция психолога'!D167</f>
        <v>#REF!</v>
      </c>
      <c r="V167" s="271">
        <f t="shared" si="140"/>
        <v>27</v>
      </c>
      <c r="W167" s="242" t="e">
        <f t="shared" si="141"/>
        <v>#REF!</v>
      </c>
      <c r="X167" s="281" t="e">
        <f>#REF!</f>
        <v>#REF!</v>
      </c>
      <c r="Y167" s="287" t="e">
        <f t="shared" si="142"/>
        <v>#REF!</v>
      </c>
      <c r="Z167" s="102" t="e">
        <f t="shared" si="143"/>
        <v>#REF!</v>
      </c>
      <c r="AA167" s="244" t="e">
        <f t="shared" si="144"/>
        <v>#REF!</v>
      </c>
      <c r="AB167" s="219"/>
      <c r="AC167" s="102" t="e">
        <f t="shared" si="145"/>
        <v>#REF!</v>
      </c>
      <c r="AD167" s="103" t="e">
        <f t="shared" si="146"/>
        <v>#REF!</v>
      </c>
      <c r="AE167" s="245" t="e">
        <f t="shared" si="146"/>
        <v>#REF!</v>
      </c>
      <c r="AF167" s="245" t="e">
        <f t="shared" si="147"/>
        <v>#REF!</v>
      </c>
      <c r="AG167" s="103" t="e">
        <f t="shared" si="148"/>
        <v>#REF!</v>
      </c>
      <c r="AH167" s="102" t="e">
        <f t="shared" si="149"/>
        <v>#REF!</v>
      </c>
      <c r="AI167" s="102">
        <f t="shared" si="150"/>
        <v>450</v>
      </c>
      <c r="AK167" s="103">
        <f t="shared" si="151"/>
        <v>315</v>
      </c>
      <c r="AL167" s="134">
        <f t="shared" si="152"/>
        <v>315</v>
      </c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</row>
    <row r="168" spans="1:552" s="106" customFormat="1" ht="13.5" hidden="1" outlineLevel="1" x14ac:dyDescent="0.15">
      <c r="A168" s="26">
        <v>40039</v>
      </c>
      <c r="B168" s="62" t="s">
        <v>197</v>
      </c>
      <c r="C168" s="16">
        <v>500</v>
      </c>
      <c r="D168" s="103">
        <v>25</v>
      </c>
      <c r="E168" s="103">
        <v>15</v>
      </c>
      <c r="F168" s="131" t="s">
        <v>200</v>
      </c>
      <c r="G168" s="104" t="s">
        <v>497</v>
      </c>
      <c r="H168" s="104" t="s">
        <v>498</v>
      </c>
      <c r="I168" s="239">
        <f t="shared" si="134"/>
        <v>17940</v>
      </c>
      <c r="J168" s="103"/>
      <c r="K168" s="129"/>
      <c r="L168" s="129">
        <v>0.35</v>
      </c>
      <c r="M168" s="240"/>
      <c r="N168" s="283">
        <v>0.03</v>
      </c>
      <c r="O168" s="241">
        <f t="shared" si="135"/>
        <v>0</v>
      </c>
      <c r="P168" s="241" t="e">
        <f t="shared" si="136"/>
        <v>#REF!</v>
      </c>
      <c r="Q168" s="241" t="e">
        <f t="shared" si="137"/>
        <v>#REF!</v>
      </c>
      <c r="R168" s="241">
        <f t="shared" si="138"/>
        <v>0</v>
      </c>
      <c r="S168" s="241" t="e">
        <f t="shared" si="139"/>
        <v>#REF!</v>
      </c>
      <c r="T168" s="103" t="e">
        <f>#REF!</f>
        <v>#REF!</v>
      </c>
      <c r="U168" s="271" t="e">
        <f>#REF!*'Акция психолога'!D168</f>
        <v>#REF!</v>
      </c>
      <c r="V168" s="271">
        <f t="shared" si="140"/>
        <v>30</v>
      </c>
      <c r="W168" s="242" t="e">
        <f t="shared" si="141"/>
        <v>#REF!</v>
      </c>
      <c r="X168" s="281" t="e">
        <f>#REF!</f>
        <v>#REF!</v>
      </c>
      <c r="Y168" s="287" t="e">
        <f t="shared" si="142"/>
        <v>#REF!</v>
      </c>
      <c r="Z168" s="102" t="e">
        <f t="shared" si="143"/>
        <v>#REF!</v>
      </c>
      <c r="AA168" s="244" t="e">
        <f t="shared" si="144"/>
        <v>#REF!</v>
      </c>
      <c r="AB168" s="219"/>
      <c r="AC168" s="102" t="e">
        <f t="shared" si="145"/>
        <v>#REF!</v>
      </c>
      <c r="AD168" s="103" t="e">
        <f t="shared" si="146"/>
        <v>#REF!</v>
      </c>
      <c r="AE168" s="245" t="e">
        <f t="shared" si="146"/>
        <v>#REF!</v>
      </c>
      <c r="AF168" s="245" t="e">
        <f t="shared" si="147"/>
        <v>#REF!</v>
      </c>
      <c r="AG168" s="103" t="e">
        <f t="shared" si="148"/>
        <v>#REF!</v>
      </c>
      <c r="AH168" s="102" t="e">
        <f t="shared" si="149"/>
        <v>#REF!</v>
      </c>
      <c r="AI168" s="102">
        <f t="shared" si="150"/>
        <v>500</v>
      </c>
      <c r="AK168" s="103">
        <f t="shared" si="151"/>
        <v>350</v>
      </c>
      <c r="AL168" s="134">
        <f t="shared" si="152"/>
        <v>350</v>
      </c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</row>
    <row r="169" spans="1:552" s="106" customFormat="1" ht="13.5" hidden="1" outlineLevel="1" x14ac:dyDescent="0.15">
      <c r="A169" s="26">
        <v>40040</v>
      </c>
      <c r="B169" s="62" t="s">
        <v>198</v>
      </c>
      <c r="C169" s="16">
        <v>420</v>
      </c>
      <c r="D169" s="103">
        <v>20</v>
      </c>
      <c r="E169" s="103">
        <v>5</v>
      </c>
      <c r="F169" s="131" t="s">
        <v>200</v>
      </c>
      <c r="G169" s="104" t="s">
        <v>497</v>
      </c>
      <c r="H169" s="104" t="s">
        <v>498</v>
      </c>
      <c r="I169" s="239">
        <f t="shared" si="134"/>
        <v>17940</v>
      </c>
      <c r="J169" s="103"/>
      <c r="K169" s="129"/>
      <c r="L169" s="129">
        <v>0.35</v>
      </c>
      <c r="M169" s="240"/>
      <c r="N169" s="283">
        <v>0.03</v>
      </c>
      <c r="O169" s="241">
        <f t="shared" si="135"/>
        <v>0</v>
      </c>
      <c r="P169" s="241" t="e">
        <f t="shared" si="136"/>
        <v>#REF!</v>
      </c>
      <c r="Q169" s="241" t="e">
        <f t="shared" si="137"/>
        <v>#REF!</v>
      </c>
      <c r="R169" s="241">
        <f t="shared" si="138"/>
        <v>0</v>
      </c>
      <c r="S169" s="241" t="e">
        <f t="shared" si="139"/>
        <v>#REF!</v>
      </c>
      <c r="T169" s="103" t="e">
        <f>#REF!</f>
        <v>#REF!</v>
      </c>
      <c r="U169" s="271" t="e">
        <f>#REF!*'Акция психолога'!D169</f>
        <v>#REF!</v>
      </c>
      <c r="V169" s="271">
        <f t="shared" si="140"/>
        <v>25.2</v>
      </c>
      <c r="W169" s="242" t="e">
        <f t="shared" si="141"/>
        <v>#REF!</v>
      </c>
      <c r="X169" s="281" t="e">
        <f>#REF!</f>
        <v>#REF!</v>
      </c>
      <c r="Y169" s="287" t="e">
        <f t="shared" si="142"/>
        <v>#REF!</v>
      </c>
      <c r="Z169" s="102" t="e">
        <f t="shared" si="143"/>
        <v>#REF!</v>
      </c>
      <c r="AA169" s="244" t="e">
        <f t="shared" si="144"/>
        <v>#REF!</v>
      </c>
      <c r="AB169" s="219"/>
      <c r="AC169" s="102" t="e">
        <f t="shared" si="145"/>
        <v>#REF!</v>
      </c>
      <c r="AD169" s="103" t="e">
        <f t="shared" si="146"/>
        <v>#REF!</v>
      </c>
      <c r="AE169" s="245" t="e">
        <f t="shared" si="146"/>
        <v>#REF!</v>
      </c>
      <c r="AF169" s="245" t="e">
        <f t="shared" si="147"/>
        <v>#REF!</v>
      </c>
      <c r="AG169" s="103" t="e">
        <f t="shared" si="148"/>
        <v>#REF!</v>
      </c>
      <c r="AH169" s="102" t="e">
        <f t="shared" si="149"/>
        <v>#REF!</v>
      </c>
      <c r="AI169" s="102">
        <f t="shared" si="150"/>
        <v>420</v>
      </c>
      <c r="AK169" s="103">
        <f t="shared" si="151"/>
        <v>295</v>
      </c>
      <c r="AL169" s="134">
        <f t="shared" si="152"/>
        <v>294</v>
      </c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</row>
    <row r="170" spans="1:552" s="106" customFormat="1" ht="13.5" hidden="1" outlineLevel="1" x14ac:dyDescent="0.15">
      <c r="A170" s="26">
        <v>40066</v>
      </c>
      <c r="B170" s="62" t="s">
        <v>298</v>
      </c>
      <c r="C170" s="16">
        <v>750</v>
      </c>
      <c r="D170" s="103">
        <v>15</v>
      </c>
      <c r="E170" s="103">
        <v>10</v>
      </c>
      <c r="F170" s="131" t="s">
        <v>200</v>
      </c>
      <c r="G170" s="104" t="s">
        <v>497</v>
      </c>
      <c r="H170" s="104" t="s">
        <v>498</v>
      </c>
      <c r="I170" s="239">
        <f t="shared" si="134"/>
        <v>17940</v>
      </c>
      <c r="J170" s="103"/>
      <c r="K170" s="129"/>
      <c r="L170" s="129">
        <v>0.35</v>
      </c>
      <c r="M170" s="240"/>
      <c r="N170" s="283">
        <v>0.03</v>
      </c>
      <c r="O170" s="241">
        <f t="shared" si="135"/>
        <v>0</v>
      </c>
      <c r="P170" s="241" t="e">
        <f t="shared" si="136"/>
        <v>#REF!</v>
      </c>
      <c r="Q170" s="241" t="e">
        <f t="shared" si="137"/>
        <v>#REF!</v>
      </c>
      <c r="R170" s="241">
        <f t="shared" si="138"/>
        <v>0</v>
      </c>
      <c r="S170" s="241" t="e">
        <f t="shared" si="139"/>
        <v>#REF!</v>
      </c>
      <c r="T170" s="103" t="e">
        <f>#REF!</f>
        <v>#REF!</v>
      </c>
      <c r="U170" s="271" t="e">
        <f>#REF!*'Акция психолога'!D170</f>
        <v>#REF!</v>
      </c>
      <c r="V170" s="271">
        <f t="shared" si="140"/>
        <v>45</v>
      </c>
      <c r="W170" s="242" t="e">
        <f t="shared" si="141"/>
        <v>#REF!</v>
      </c>
      <c r="X170" s="281" t="e">
        <f>#REF!</f>
        <v>#REF!</v>
      </c>
      <c r="Y170" s="287" t="e">
        <f t="shared" si="142"/>
        <v>#REF!</v>
      </c>
      <c r="Z170" s="102" t="e">
        <f t="shared" si="143"/>
        <v>#REF!</v>
      </c>
      <c r="AA170" s="244" t="e">
        <f t="shared" si="144"/>
        <v>#REF!</v>
      </c>
      <c r="AB170" s="219"/>
      <c r="AC170" s="102" t="e">
        <f t="shared" si="145"/>
        <v>#REF!</v>
      </c>
      <c r="AD170" s="103" t="e">
        <f t="shared" si="146"/>
        <v>#REF!</v>
      </c>
      <c r="AE170" s="245" t="e">
        <f t="shared" si="146"/>
        <v>#REF!</v>
      </c>
      <c r="AF170" s="245" t="e">
        <f t="shared" si="147"/>
        <v>#REF!</v>
      </c>
      <c r="AG170" s="103" t="e">
        <f t="shared" si="148"/>
        <v>#REF!</v>
      </c>
      <c r="AH170" s="102" t="e">
        <f t="shared" si="149"/>
        <v>#REF!</v>
      </c>
      <c r="AI170" s="102">
        <f t="shared" si="150"/>
        <v>750</v>
      </c>
      <c r="AK170" s="103">
        <f t="shared" si="151"/>
        <v>525</v>
      </c>
      <c r="AL170" s="134">
        <f t="shared" si="152"/>
        <v>525</v>
      </c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</row>
    <row r="171" spans="1:552" s="106" customFormat="1" ht="13.5" hidden="1" outlineLevel="1" x14ac:dyDescent="0.15">
      <c r="A171" s="26">
        <v>40111</v>
      </c>
      <c r="B171" s="62" t="s">
        <v>538</v>
      </c>
      <c r="C171" s="16">
        <v>500</v>
      </c>
      <c r="D171" s="103">
        <v>50</v>
      </c>
      <c r="E171" s="103">
        <v>10</v>
      </c>
      <c r="F171" s="131" t="s">
        <v>200</v>
      </c>
      <c r="G171" s="104" t="s">
        <v>497</v>
      </c>
      <c r="H171" s="104" t="s">
        <v>498</v>
      </c>
      <c r="I171" s="239">
        <f t="shared" si="134"/>
        <v>17940</v>
      </c>
      <c r="J171" s="103"/>
      <c r="K171" s="129"/>
      <c r="L171" s="129">
        <v>0.35</v>
      </c>
      <c r="M171" s="240"/>
      <c r="N171" s="283">
        <v>0.03</v>
      </c>
      <c r="O171" s="241">
        <f t="shared" si="135"/>
        <v>0</v>
      </c>
      <c r="P171" s="241" t="e">
        <f t="shared" si="136"/>
        <v>#REF!</v>
      </c>
      <c r="Q171" s="241" t="e">
        <f t="shared" si="137"/>
        <v>#REF!</v>
      </c>
      <c r="R171" s="241">
        <f t="shared" si="138"/>
        <v>0</v>
      </c>
      <c r="S171" s="241" t="e">
        <f t="shared" si="139"/>
        <v>#REF!</v>
      </c>
      <c r="T171" s="103" t="e">
        <f>#REF!</f>
        <v>#REF!</v>
      </c>
      <c r="U171" s="271" t="e">
        <f>#REF!*'Акция психолога'!D171</f>
        <v>#REF!</v>
      </c>
      <c r="V171" s="271">
        <f t="shared" si="140"/>
        <v>30</v>
      </c>
      <c r="W171" s="242" t="e">
        <f t="shared" si="141"/>
        <v>#REF!</v>
      </c>
      <c r="X171" s="281" t="e">
        <f>#REF!</f>
        <v>#REF!</v>
      </c>
      <c r="Y171" s="287" t="e">
        <f t="shared" si="142"/>
        <v>#REF!</v>
      </c>
      <c r="Z171" s="102" t="e">
        <f t="shared" si="143"/>
        <v>#REF!</v>
      </c>
      <c r="AA171" s="244" t="e">
        <f t="shared" si="144"/>
        <v>#REF!</v>
      </c>
      <c r="AB171" s="219"/>
      <c r="AC171" s="102" t="e">
        <f t="shared" si="145"/>
        <v>#REF!</v>
      </c>
      <c r="AD171" s="103" t="e">
        <f t="shared" si="146"/>
        <v>#REF!</v>
      </c>
      <c r="AE171" s="245" t="e">
        <f t="shared" si="146"/>
        <v>#REF!</v>
      </c>
      <c r="AF171" s="245" t="e">
        <f t="shared" si="147"/>
        <v>#REF!</v>
      </c>
      <c r="AG171" s="103" t="e">
        <f t="shared" si="148"/>
        <v>#REF!</v>
      </c>
      <c r="AH171" s="102" t="e">
        <f t="shared" si="149"/>
        <v>#REF!</v>
      </c>
      <c r="AI171" s="102">
        <f t="shared" si="150"/>
        <v>500</v>
      </c>
      <c r="AK171" s="103">
        <f t="shared" si="151"/>
        <v>350</v>
      </c>
      <c r="AL171" s="134">
        <f t="shared" si="152"/>
        <v>350</v>
      </c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</row>
    <row r="172" spans="1:552" s="106" customFormat="1" ht="13.5" hidden="1" outlineLevel="1" x14ac:dyDescent="0.15">
      <c r="A172" s="26">
        <v>40112</v>
      </c>
      <c r="B172" s="62" t="s">
        <v>539</v>
      </c>
      <c r="C172" s="16">
        <v>1800</v>
      </c>
      <c r="D172" s="103">
        <v>40</v>
      </c>
      <c r="E172" s="103">
        <v>10</v>
      </c>
      <c r="F172" s="131" t="s">
        <v>200</v>
      </c>
      <c r="G172" s="104" t="s">
        <v>497</v>
      </c>
      <c r="H172" s="104" t="s">
        <v>498</v>
      </c>
      <c r="I172" s="239">
        <f t="shared" si="134"/>
        <v>17940</v>
      </c>
      <c r="J172" s="103"/>
      <c r="K172" s="129"/>
      <c r="L172" s="129">
        <v>0.35</v>
      </c>
      <c r="M172" s="240"/>
      <c r="N172" s="283">
        <v>0.03</v>
      </c>
      <c r="O172" s="241">
        <f t="shared" si="135"/>
        <v>0</v>
      </c>
      <c r="P172" s="241" t="e">
        <f t="shared" si="136"/>
        <v>#REF!</v>
      </c>
      <c r="Q172" s="241" t="e">
        <f t="shared" si="137"/>
        <v>#REF!</v>
      </c>
      <c r="R172" s="241">
        <f t="shared" si="138"/>
        <v>0</v>
      </c>
      <c r="S172" s="241" t="e">
        <f t="shared" si="139"/>
        <v>#REF!</v>
      </c>
      <c r="T172" s="103" t="e">
        <f>#REF!</f>
        <v>#REF!</v>
      </c>
      <c r="U172" s="271" t="e">
        <f>#REF!*'Акция психолога'!D172</f>
        <v>#REF!</v>
      </c>
      <c r="V172" s="271">
        <f t="shared" si="140"/>
        <v>108</v>
      </c>
      <c r="W172" s="242" t="e">
        <f t="shared" si="141"/>
        <v>#REF!</v>
      </c>
      <c r="X172" s="281" t="e">
        <f>#REF!</f>
        <v>#REF!</v>
      </c>
      <c r="Y172" s="287" t="e">
        <f t="shared" si="142"/>
        <v>#REF!</v>
      </c>
      <c r="Z172" s="102" t="e">
        <f t="shared" si="143"/>
        <v>#REF!</v>
      </c>
      <c r="AA172" s="244" t="e">
        <f t="shared" si="144"/>
        <v>#REF!</v>
      </c>
      <c r="AB172" s="219"/>
      <c r="AC172" s="102" t="e">
        <f t="shared" si="145"/>
        <v>#REF!</v>
      </c>
      <c r="AD172" s="103" t="e">
        <f t="shared" si="146"/>
        <v>#REF!</v>
      </c>
      <c r="AE172" s="245" t="e">
        <f t="shared" si="146"/>
        <v>#REF!</v>
      </c>
      <c r="AF172" s="245" t="e">
        <f t="shared" si="147"/>
        <v>#REF!</v>
      </c>
      <c r="AG172" s="103" t="e">
        <f t="shared" si="148"/>
        <v>#REF!</v>
      </c>
      <c r="AH172" s="102" t="e">
        <f t="shared" si="149"/>
        <v>#REF!</v>
      </c>
      <c r="AI172" s="102">
        <f t="shared" si="150"/>
        <v>1800</v>
      </c>
      <c r="AK172" s="103">
        <f t="shared" si="151"/>
        <v>1260</v>
      </c>
      <c r="AL172" s="134">
        <f t="shared" si="152"/>
        <v>1260</v>
      </c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</row>
    <row r="173" spans="1:552" s="106" customFormat="1" ht="13.5" hidden="1" outlineLevel="1" x14ac:dyDescent="0.15">
      <c r="A173" s="26">
        <v>40113</v>
      </c>
      <c r="B173" s="62" t="s">
        <v>540</v>
      </c>
      <c r="C173" s="16">
        <v>400</v>
      </c>
      <c r="D173" s="103">
        <v>20</v>
      </c>
      <c r="E173" s="103">
        <v>10</v>
      </c>
      <c r="F173" s="131" t="s">
        <v>200</v>
      </c>
      <c r="G173" s="104" t="s">
        <v>497</v>
      </c>
      <c r="H173" s="104" t="s">
        <v>498</v>
      </c>
      <c r="I173" s="239">
        <f t="shared" si="134"/>
        <v>17940</v>
      </c>
      <c r="J173" s="103"/>
      <c r="K173" s="129"/>
      <c r="L173" s="129">
        <v>0.35</v>
      </c>
      <c r="M173" s="240"/>
      <c r="N173" s="283">
        <v>0.03</v>
      </c>
      <c r="O173" s="241">
        <f t="shared" si="135"/>
        <v>0</v>
      </c>
      <c r="P173" s="241" t="e">
        <f t="shared" si="136"/>
        <v>#REF!</v>
      </c>
      <c r="Q173" s="241" t="e">
        <f t="shared" si="137"/>
        <v>#REF!</v>
      </c>
      <c r="R173" s="241">
        <f t="shared" si="138"/>
        <v>0</v>
      </c>
      <c r="S173" s="241" t="e">
        <f t="shared" si="139"/>
        <v>#REF!</v>
      </c>
      <c r="T173" s="103" t="e">
        <f>#REF!</f>
        <v>#REF!</v>
      </c>
      <c r="U173" s="271" t="e">
        <f>#REF!*'Акция психолога'!D173</f>
        <v>#REF!</v>
      </c>
      <c r="V173" s="271">
        <f t="shared" si="140"/>
        <v>24</v>
      </c>
      <c r="W173" s="242" t="e">
        <f t="shared" si="141"/>
        <v>#REF!</v>
      </c>
      <c r="X173" s="281" t="e">
        <f>#REF!</f>
        <v>#REF!</v>
      </c>
      <c r="Y173" s="287" t="e">
        <f t="shared" si="142"/>
        <v>#REF!</v>
      </c>
      <c r="Z173" s="102" t="e">
        <f t="shared" si="143"/>
        <v>#REF!</v>
      </c>
      <c r="AA173" s="244" t="e">
        <f t="shared" si="144"/>
        <v>#REF!</v>
      </c>
      <c r="AB173" s="219"/>
      <c r="AC173" s="102" t="e">
        <f t="shared" si="145"/>
        <v>#REF!</v>
      </c>
      <c r="AD173" s="103" t="e">
        <f t="shared" si="146"/>
        <v>#REF!</v>
      </c>
      <c r="AE173" s="245" t="e">
        <f t="shared" si="146"/>
        <v>#REF!</v>
      </c>
      <c r="AF173" s="245" t="e">
        <f t="shared" si="147"/>
        <v>#REF!</v>
      </c>
      <c r="AG173" s="103" t="e">
        <f t="shared" si="148"/>
        <v>#REF!</v>
      </c>
      <c r="AH173" s="102" t="e">
        <f t="shared" si="149"/>
        <v>#REF!</v>
      </c>
      <c r="AI173" s="102">
        <f t="shared" si="150"/>
        <v>400</v>
      </c>
      <c r="AK173" s="103">
        <f t="shared" si="151"/>
        <v>280</v>
      </c>
      <c r="AL173" s="134">
        <f t="shared" si="152"/>
        <v>280</v>
      </c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</row>
    <row r="174" spans="1:552" s="106" customFormat="1" ht="13.5" hidden="1" outlineLevel="1" x14ac:dyDescent="0.15">
      <c r="A174" s="26">
        <v>40114</v>
      </c>
      <c r="B174" s="62" t="s">
        <v>541</v>
      </c>
      <c r="C174" s="16">
        <v>1600</v>
      </c>
      <c r="D174" s="103">
        <v>40</v>
      </c>
      <c r="E174" s="103">
        <v>10</v>
      </c>
      <c r="F174" s="131" t="s">
        <v>200</v>
      </c>
      <c r="G174" s="104" t="s">
        <v>497</v>
      </c>
      <c r="H174" s="104" t="s">
        <v>498</v>
      </c>
      <c r="I174" s="239">
        <f t="shared" si="134"/>
        <v>17940</v>
      </c>
      <c r="J174" s="103"/>
      <c r="K174" s="129"/>
      <c r="L174" s="129">
        <v>0.35</v>
      </c>
      <c r="M174" s="240"/>
      <c r="N174" s="283">
        <v>0.03</v>
      </c>
      <c r="O174" s="241">
        <f t="shared" si="135"/>
        <v>0</v>
      </c>
      <c r="P174" s="241" t="e">
        <f t="shared" si="136"/>
        <v>#REF!</v>
      </c>
      <c r="Q174" s="241" t="e">
        <f t="shared" si="137"/>
        <v>#REF!</v>
      </c>
      <c r="R174" s="241">
        <f t="shared" si="138"/>
        <v>0</v>
      </c>
      <c r="S174" s="241" t="e">
        <f t="shared" si="139"/>
        <v>#REF!</v>
      </c>
      <c r="T174" s="103" t="e">
        <f>#REF!</f>
        <v>#REF!</v>
      </c>
      <c r="U174" s="271" t="e">
        <f>#REF!*'Акция психолога'!D174</f>
        <v>#REF!</v>
      </c>
      <c r="V174" s="271">
        <f t="shared" si="140"/>
        <v>96</v>
      </c>
      <c r="W174" s="242" t="e">
        <f t="shared" si="141"/>
        <v>#REF!</v>
      </c>
      <c r="X174" s="281" t="e">
        <f>#REF!</f>
        <v>#REF!</v>
      </c>
      <c r="Y174" s="287" t="e">
        <f t="shared" si="142"/>
        <v>#REF!</v>
      </c>
      <c r="Z174" s="102" t="e">
        <f t="shared" si="143"/>
        <v>#REF!</v>
      </c>
      <c r="AA174" s="244" t="e">
        <f t="shared" si="144"/>
        <v>#REF!</v>
      </c>
      <c r="AB174" s="219"/>
      <c r="AC174" s="102" t="e">
        <f t="shared" si="145"/>
        <v>#REF!</v>
      </c>
      <c r="AD174" s="103" t="e">
        <f t="shared" si="146"/>
        <v>#REF!</v>
      </c>
      <c r="AE174" s="245" t="e">
        <f t="shared" si="146"/>
        <v>#REF!</v>
      </c>
      <c r="AF174" s="245" t="e">
        <f t="shared" si="147"/>
        <v>#REF!</v>
      </c>
      <c r="AG174" s="103" t="e">
        <f t="shared" si="148"/>
        <v>#REF!</v>
      </c>
      <c r="AH174" s="102" t="e">
        <f t="shared" si="149"/>
        <v>#REF!</v>
      </c>
      <c r="AI174" s="102">
        <f t="shared" si="150"/>
        <v>1600</v>
      </c>
      <c r="AK174" s="103">
        <f t="shared" si="151"/>
        <v>1120</v>
      </c>
      <c r="AL174" s="134">
        <f t="shared" si="152"/>
        <v>1120</v>
      </c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</row>
    <row r="175" spans="1:552" s="106" customFormat="1" ht="13.5" hidden="1" outlineLevel="1" x14ac:dyDescent="0.15">
      <c r="A175" s="26">
        <v>40115</v>
      </c>
      <c r="B175" s="62" t="s">
        <v>542</v>
      </c>
      <c r="C175" s="16">
        <v>1500</v>
      </c>
      <c r="D175" s="103">
        <v>30</v>
      </c>
      <c r="E175" s="103">
        <v>10</v>
      </c>
      <c r="F175" s="131" t="s">
        <v>200</v>
      </c>
      <c r="G175" s="104" t="s">
        <v>497</v>
      </c>
      <c r="H175" s="104" t="s">
        <v>498</v>
      </c>
      <c r="I175" s="239">
        <f t="shared" si="134"/>
        <v>17940</v>
      </c>
      <c r="J175" s="103"/>
      <c r="K175" s="129"/>
      <c r="L175" s="129">
        <v>0.35</v>
      </c>
      <c r="M175" s="240"/>
      <c r="N175" s="283">
        <v>0.03</v>
      </c>
      <c r="O175" s="241">
        <f t="shared" si="135"/>
        <v>0</v>
      </c>
      <c r="P175" s="241" t="e">
        <f t="shared" si="136"/>
        <v>#REF!</v>
      </c>
      <c r="Q175" s="241" t="e">
        <f t="shared" si="137"/>
        <v>#REF!</v>
      </c>
      <c r="R175" s="241">
        <f t="shared" si="138"/>
        <v>0</v>
      </c>
      <c r="S175" s="241" t="e">
        <f t="shared" si="139"/>
        <v>#REF!</v>
      </c>
      <c r="T175" s="103" t="e">
        <f>#REF!</f>
        <v>#REF!</v>
      </c>
      <c r="U175" s="271" t="e">
        <f>#REF!*'Акция психолога'!D175</f>
        <v>#REF!</v>
      </c>
      <c r="V175" s="271">
        <f t="shared" si="140"/>
        <v>90</v>
      </c>
      <c r="W175" s="242" t="e">
        <f t="shared" si="141"/>
        <v>#REF!</v>
      </c>
      <c r="X175" s="281" t="e">
        <f>#REF!</f>
        <v>#REF!</v>
      </c>
      <c r="Y175" s="287" t="e">
        <f t="shared" si="142"/>
        <v>#REF!</v>
      </c>
      <c r="Z175" s="102" t="e">
        <f t="shared" si="143"/>
        <v>#REF!</v>
      </c>
      <c r="AA175" s="244" t="e">
        <f t="shared" si="144"/>
        <v>#REF!</v>
      </c>
      <c r="AB175" s="219"/>
      <c r="AC175" s="102" t="e">
        <f t="shared" si="145"/>
        <v>#REF!</v>
      </c>
      <c r="AD175" s="103" t="e">
        <f t="shared" si="146"/>
        <v>#REF!</v>
      </c>
      <c r="AE175" s="245" t="e">
        <f t="shared" si="146"/>
        <v>#REF!</v>
      </c>
      <c r="AF175" s="245" t="e">
        <f t="shared" si="147"/>
        <v>#REF!</v>
      </c>
      <c r="AG175" s="103" t="e">
        <f t="shared" si="148"/>
        <v>#REF!</v>
      </c>
      <c r="AH175" s="102" t="e">
        <f t="shared" si="149"/>
        <v>#REF!</v>
      </c>
      <c r="AI175" s="102">
        <f t="shared" si="150"/>
        <v>1500</v>
      </c>
      <c r="AK175" s="103">
        <f t="shared" si="151"/>
        <v>1050</v>
      </c>
      <c r="AL175" s="134">
        <f t="shared" si="152"/>
        <v>1050</v>
      </c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</row>
    <row r="176" spans="1:552" s="106" customFormat="1" ht="13.5" hidden="1" outlineLevel="1" x14ac:dyDescent="0.15">
      <c r="A176" s="26">
        <v>40116</v>
      </c>
      <c r="B176" s="62" t="s">
        <v>543</v>
      </c>
      <c r="C176" s="16">
        <v>800</v>
      </c>
      <c r="D176" s="103">
        <v>30</v>
      </c>
      <c r="E176" s="103">
        <v>10</v>
      </c>
      <c r="F176" s="131" t="s">
        <v>200</v>
      </c>
      <c r="G176" s="104" t="s">
        <v>497</v>
      </c>
      <c r="H176" s="104" t="s">
        <v>498</v>
      </c>
      <c r="I176" s="239">
        <f t="shared" si="134"/>
        <v>17940</v>
      </c>
      <c r="J176" s="103"/>
      <c r="K176" s="129"/>
      <c r="L176" s="129">
        <v>0.35</v>
      </c>
      <c r="M176" s="240"/>
      <c r="N176" s="283">
        <v>0.03</v>
      </c>
      <c r="O176" s="241">
        <f t="shared" si="135"/>
        <v>0</v>
      </c>
      <c r="P176" s="241" t="e">
        <f t="shared" si="136"/>
        <v>#REF!</v>
      </c>
      <c r="Q176" s="241" t="e">
        <f t="shared" si="137"/>
        <v>#REF!</v>
      </c>
      <c r="R176" s="241">
        <f t="shared" si="138"/>
        <v>0</v>
      </c>
      <c r="S176" s="241" t="e">
        <f t="shared" si="139"/>
        <v>#REF!</v>
      </c>
      <c r="T176" s="103" t="e">
        <f>#REF!</f>
        <v>#REF!</v>
      </c>
      <c r="U176" s="271" t="e">
        <f>#REF!*'Акция психолога'!D176</f>
        <v>#REF!</v>
      </c>
      <c r="V176" s="271">
        <f t="shared" si="140"/>
        <v>48</v>
      </c>
      <c r="W176" s="242" t="e">
        <f t="shared" si="141"/>
        <v>#REF!</v>
      </c>
      <c r="X176" s="281" t="e">
        <f>#REF!</f>
        <v>#REF!</v>
      </c>
      <c r="Y176" s="287" t="e">
        <f t="shared" si="142"/>
        <v>#REF!</v>
      </c>
      <c r="Z176" s="102" t="e">
        <f t="shared" si="143"/>
        <v>#REF!</v>
      </c>
      <c r="AA176" s="244" t="e">
        <f t="shared" si="144"/>
        <v>#REF!</v>
      </c>
      <c r="AB176" s="219"/>
      <c r="AC176" s="102" t="e">
        <f t="shared" si="145"/>
        <v>#REF!</v>
      </c>
      <c r="AD176" s="103" t="e">
        <f t="shared" si="146"/>
        <v>#REF!</v>
      </c>
      <c r="AE176" s="245" t="e">
        <f t="shared" si="146"/>
        <v>#REF!</v>
      </c>
      <c r="AF176" s="245" t="e">
        <f t="shared" si="147"/>
        <v>#REF!</v>
      </c>
      <c r="AG176" s="103" t="e">
        <f t="shared" si="148"/>
        <v>#REF!</v>
      </c>
      <c r="AH176" s="102" t="e">
        <f t="shared" si="149"/>
        <v>#REF!</v>
      </c>
      <c r="AI176" s="102">
        <f t="shared" si="150"/>
        <v>800</v>
      </c>
      <c r="AK176" s="103">
        <f t="shared" si="151"/>
        <v>560</v>
      </c>
      <c r="AL176" s="134">
        <f t="shared" si="152"/>
        <v>560</v>
      </c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</row>
    <row r="177" spans="1:552" s="106" customFormat="1" ht="13.5" hidden="1" outlineLevel="1" x14ac:dyDescent="0.15">
      <c r="A177" s="26">
        <v>40117</v>
      </c>
      <c r="B177" s="62" t="s">
        <v>544</v>
      </c>
      <c r="C177" s="16">
        <v>550</v>
      </c>
      <c r="D177" s="103">
        <v>30</v>
      </c>
      <c r="E177" s="103">
        <v>10</v>
      </c>
      <c r="F177" s="131" t="s">
        <v>200</v>
      </c>
      <c r="G177" s="104" t="s">
        <v>497</v>
      </c>
      <c r="H177" s="104" t="s">
        <v>498</v>
      </c>
      <c r="I177" s="239">
        <f t="shared" si="134"/>
        <v>17940</v>
      </c>
      <c r="J177" s="103"/>
      <c r="K177" s="129"/>
      <c r="L177" s="129">
        <v>0.35</v>
      </c>
      <c r="M177" s="240"/>
      <c r="N177" s="283">
        <v>0.03</v>
      </c>
      <c r="O177" s="241">
        <f t="shared" si="135"/>
        <v>0</v>
      </c>
      <c r="P177" s="241" t="e">
        <f t="shared" si="136"/>
        <v>#REF!</v>
      </c>
      <c r="Q177" s="241" t="e">
        <f t="shared" si="137"/>
        <v>#REF!</v>
      </c>
      <c r="R177" s="241">
        <f t="shared" si="138"/>
        <v>0</v>
      </c>
      <c r="S177" s="241" t="e">
        <f t="shared" si="139"/>
        <v>#REF!</v>
      </c>
      <c r="T177" s="103" t="e">
        <f>#REF!</f>
        <v>#REF!</v>
      </c>
      <c r="U177" s="271" t="e">
        <f>#REF!*'Акция психолога'!D177</f>
        <v>#REF!</v>
      </c>
      <c r="V177" s="271">
        <f t="shared" si="140"/>
        <v>33</v>
      </c>
      <c r="W177" s="242" t="e">
        <f t="shared" si="141"/>
        <v>#REF!</v>
      </c>
      <c r="X177" s="281" t="e">
        <f>#REF!</f>
        <v>#REF!</v>
      </c>
      <c r="Y177" s="287" t="e">
        <f t="shared" si="142"/>
        <v>#REF!</v>
      </c>
      <c r="Z177" s="102" t="e">
        <f t="shared" si="143"/>
        <v>#REF!</v>
      </c>
      <c r="AA177" s="244" t="e">
        <f t="shared" si="144"/>
        <v>#REF!</v>
      </c>
      <c r="AB177" s="219"/>
      <c r="AC177" s="102" t="e">
        <f t="shared" si="145"/>
        <v>#REF!</v>
      </c>
      <c r="AD177" s="103" t="e">
        <f t="shared" si="146"/>
        <v>#REF!</v>
      </c>
      <c r="AE177" s="245" t="e">
        <f t="shared" si="146"/>
        <v>#REF!</v>
      </c>
      <c r="AF177" s="245" t="e">
        <f t="shared" si="147"/>
        <v>#REF!</v>
      </c>
      <c r="AG177" s="103" t="e">
        <f t="shared" si="148"/>
        <v>#REF!</v>
      </c>
      <c r="AH177" s="102" t="e">
        <f t="shared" si="149"/>
        <v>#REF!</v>
      </c>
      <c r="AI177" s="102">
        <f t="shared" si="150"/>
        <v>550</v>
      </c>
      <c r="AK177" s="103">
        <f t="shared" si="151"/>
        <v>385</v>
      </c>
      <c r="AL177" s="134">
        <f t="shared" si="152"/>
        <v>385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</row>
    <row r="178" spans="1:552" ht="13.5" hidden="1" outlineLevel="1" x14ac:dyDescent="0.15">
      <c r="A178" s="26">
        <v>40118</v>
      </c>
      <c r="B178" s="62" t="s">
        <v>545</v>
      </c>
      <c r="C178" s="16">
        <v>3500</v>
      </c>
      <c r="D178" s="103">
        <v>30</v>
      </c>
      <c r="E178" s="103">
        <v>10</v>
      </c>
      <c r="F178" s="131" t="s">
        <v>200</v>
      </c>
      <c r="G178" s="104" t="s">
        <v>497</v>
      </c>
      <c r="H178" s="104" t="s">
        <v>498</v>
      </c>
      <c r="I178" s="239">
        <f t="shared" si="134"/>
        <v>17940</v>
      </c>
      <c r="J178" s="103"/>
      <c r="K178" s="129"/>
      <c r="L178" s="129">
        <v>0.35</v>
      </c>
      <c r="M178" s="240"/>
      <c r="N178" s="283">
        <v>0.03</v>
      </c>
      <c r="O178" s="241">
        <f t="shared" si="135"/>
        <v>0</v>
      </c>
      <c r="P178" s="241" t="e">
        <f t="shared" si="136"/>
        <v>#REF!</v>
      </c>
      <c r="Q178" s="241" t="e">
        <f t="shared" si="137"/>
        <v>#REF!</v>
      </c>
      <c r="R178" s="241">
        <f t="shared" si="138"/>
        <v>0</v>
      </c>
      <c r="S178" s="241" t="e">
        <f t="shared" si="139"/>
        <v>#REF!</v>
      </c>
      <c r="T178" s="103" t="e">
        <f>#REF!</f>
        <v>#REF!</v>
      </c>
      <c r="U178" s="271" t="e">
        <f>#REF!*'Акция психолога'!D178</f>
        <v>#REF!</v>
      </c>
      <c r="V178" s="271">
        <f t="shared" si="140"/>
        <v>210</v>
      </c>
      <c r="W178" s="242" t="e">
        <f t="shared" si="141"/>
        <v>#REF!</v>
      </c>
      <c r="X178" s="281" t="e">
        <f>#REF!</f>
        <v>#REF!</v>
      </c>
      <c r="Y178" s="287" t="e">
        <f t="shared" si="142"/>
        <v>#REF!</v>
      </c>
      <c r="Z178" s="102" t="e">
        <f t="shared" si="143"/>
        <v>#REF!</v>
      </c>
      <c r="AA178" s="244" t="e">
        <f t="shared" si="144"/>
        <v>#REF!</v>
      </c>
      <c r="AC178" s="102" t="e">
        <f t="shared" si="145"/>
        <v>#REF!</v>
      </c>
      <c r="AD178" s="103" t="e">
        <f t="shared" si="146"/>
        <v>#REF!</v>
      </c>
      <c r="AE178" s="245" t="e">
        <f t="shared" si="146"/>
        <v>#REF!</v>
      </c>
      <c r="AF178" s="245" t="e">
        <f t="shared" si="147"/>
        <v>#REF!</v>
      </c>
      <c r="AG178" s="103" t="e">
        <f t="shared" si="148"/>
        <v>#REF!</v>
      </c>
      <c r="AH178" s="102" t="e">
        <f t="shared" si="149"/>
        <v>#REF!</v>
      </c>
      <c r="AI178" s="102">
        <f t="shared" si="150"/>
        <v>3500</v>
      </c>
      <c r="AK178" s="103">
        <f t="shared" si="151"/>
        <v>2450</v>
      </c>
      <c r="AL178" s="134">
        <f t="shared" si="152"/>
        <v>2450</v>
      </c>
    </row>
    <row r="179" spans="1:552" ht="13.5" hidden="1" outlineLevel="1" x14ac:dyDescent="0.15">
      <c r="A179" s="26">
        <v>40119</v>
      </c>
      <c r="B179" s="20" t="s">
        <v>546</v>
      </c>
      <c r="C179" s="16">
        <v>800</v>
      </c>
      <c r="D179" s="103">
        <v>20</v>
      </c>
      <c r="E179" s="103">
        <v>10</v>
      </c>
      <c r="F179" s="131" t="s">
        <v>200</v>
      </c>
      <c r="G179" s="104" t="s">
        <v>497</v>
      </c>
      <c r="H179" s="104" t="s">
        <v>498</v>
      </c>
      <c r="I179" s="239">
        <f t="shared" si="134"/>
        <v>17940</v>
      </c>
      <c r="J179" s="103"/>
      <c r="K179" s="129"/>
      <c r="L179" s="129">
        <v>0.35</v>
      </c>
      <c r="M179" s="240"/>
      <c r="N179" s="283">
        <v>0.03</v>
      </c>
      <c r="O179" s="241">
        <f t="shared" si="135"/>
        <v>0</v>
      </c>
      <c r="P179" s="241" t="e">
        <f t="shared" si="136"/>
        <v>#REF!</v>
      </c>
      <c r="Q179" s="241" t="e">
        <f t="shared" si="137"/>
        <v>#REF!</v>
      </c>
      <c r="R179" s="241">
        <f t="shared" si="138"/>
        <v>0</v>
      </c>
      <c r="S179" s="241" t="e">
        <f t="shared" si="139"/>
        <v>#REF!</v>
      </c>
      <c r="T179" s="103" t="e">
        <f>#REF!</f>
        <v>#REF!</v>
      </c>
      <c r="U179" s="271" t="e">
        <f>#REF!*'Акция психолога'!D179</f>
        <v>#REF!</v>
      </c>
      <c r="V179" s="271">
        <f t="shared" si="140"/>
        <v>48</v>
      </c>
      <c r="W179" s="242" t="e">
        <f t="shared" si="141"/>
        <v>#REF!</v>
      </c>
      <c r="X179" s="281" t="e">
        <f>#REF!</f>
        <v>#REF!</v>
      </c>
      <c r="Y179" s="287" t="e">
        <f t="shared" si="142"/>
        <v>#REF!</v>
      </c>
      <c r="Z179" s="102" t="e">
        <f t="shared" si="143"/>
        <v>#REF!</v>
      </c>
      <c r="AA179" s="244" t="e">
        <f t="shared" si="144"/>
        <v>#REF!</v>
      </c>
      <c r="AC179" s="102" t="e">
        <f t="shared" si="145"/>
        <v>#REF!</v>
      </c>
      <c r="AD179" s="103" t="e">
        <f t="shared" si="146"/>
        <v>#REF!</v>
      </c>
      <c r="AE179" s="245" t="e">
        <f t="shared" si="146"/>
        <v>#REF!</v>
      </c>
      <c r="AF179" s="245" t="e">
        <f t="shared" si="147"/>
        <v>#REF!</v>
      </c>
      <c r="AG179" s="103" t="e">
        <f t="shared" si="148"/>
        <v>#REF!</v>
      </c>
      <c r="AH179" s="102" t="e">
        <f t="shared" si="149"/>
        <v>#REF!</v>
      </c>
      <c r="AI179" s="102">
        <f t="shared" si="150"/>
        <v>800</v>
      </c>
      <c r="AK179" s="103">
        <f t="shared" si="151"/>
        <v>560</v>
      </c>
      <c r="AL179" s="134">
        <f t="shared" si="152"/>
        <v>560</v>
      </c>
    </row>
    <row r="180" spans="1:552" ht="13.5" hidden="1" outlineLevel="1" x14ac:dyDescent="0.15">
      <c r="A180" s="26">
        <v>40120</v>
      </c>
      <c r="B180" s="20" t="s">
        <v>547</v>
      </c>
      <c r="C180" s="16">
        <v>800</v>
      </c>
      <c r="D180" s="103">
        <v>20</v>
      </c>
      <c r="E180" s="103">
        <v>10</v>
      </c>
      <c r="F180" s="131" t="s">
        <v>200</v>
      </c>
      <c r="G180" s="104" t="s">
        <v>497</v>
      </c>
      <c r="H180" s="104" t="s">
        <v>498</v>
      </c>
      <c r="I180" s="239">
        <f t="shared" si="134"/>
        <v>17940</v>
      </c>
      <c r="J180" s="103"/>
      <c r="K180" s="129"/>
      <c r="L180" s="129">
        <v>0.35</v>
      </c>
      <c r="M180" s="240"/>
      <c r="N180" s="283">
        <v>0.03</v>
      </c>
      <c r="O180" s="241">
        <f t="shared" si="135"/>
        <v>0</v>
      </c>
      <c r="P180" s="241" t="e">
        <f t="shared" si="136"/>
        <v>#REF!</v>
      </c>
      <c r="Q180" s="241" t="e">
        <f t="shared" si="137"/>
        <v>#REF!</v>
      </c>
      <c r="R180" s="241">
        <f t="shared" si="138"/>
        <v>0</v>
      </c>
      <c r="S180" s="241" t="e">
        <f t="shared" si="139"/>
        <v>#REF!</v>
      </c>
      <c r="T180" s="103" t="e">
        <f>#REF!</f>
        <v>#REF!</v>
      </c>
      <c r="U180" s="271" t="e">
        <f>#REF!*'Акция психолога'!D180</f>
        <v>#REF!</v>
      </c>
      <c r="V180" s="271">
        <f t="shared" si="140"/>
        <v>48</v>
      </c>
      <c r="W180" s="242" t="e">
        <f t="shared" si="141"/>
        <v>#REF!</v>
      </c>
      <c r="X180" s="281" t="e">
        <f>#REF!</f>
        <v>#REF!</v>
      </c>
      <c r="Y180" s="287" t="e">
        <f t="shared" si="142"/>
        <v>#REF!</v>
      </c>
      <c r="Z180" s="102" t="e">
        <f t="shared" si="143"/>
        <v>#REF!</v>
      </c>
      <c r="AA180" s="244" t="e">
        <f t="shared" si="144"/>
        <v>#REF!</v>
      </c>
      <c r="AC180" s="102" t="e">
        <f t="shared" si="145"/>
        <v>#REF!</v>
      </c>
      <c r="AD180" s="103" t="e">
        <f t="shared" si="146"/>
        <v>#REF!</v>
      </c>
      <c r="AE180" s="245" t="e">
        <f t="shared" si="146"/>
        <v>#REF!</v>
      </c>
      <c r="AF180" s="245" t="e">
        <f t="shared" si="147"/>
        <v>#REF!</v>
      </c>
      <c r="AG180" s="103" t="e">
        <f t="shared" si="148"/>
        <v>#REF!</v>
      </c>
      <c r="AH180" s="102" t="e">
        <f t="shared" si="149"/>
        <v>#REF!</v>
      </c>
      <c r="AI180" s="102">
        <f t="shared" si="150"/>
        <v>800</v>
      </c>
      <c r="AK180" s="103">
        <f t="shared" si="151"/>
        <v>560</v>
      </c>
      <c r="AL180" s="134">
        <f t="shared" si="152"/>
        <v>560</v>
      </c>
    </row>
    <row r="181" spans="1:552" ht="13.5" hidden="1" outlineLevel="1" x14ac:dyDescent="0.15">
      <c r="A181" s="26">
        <v>40121</v>
      </c>
      <c r="B181" s="20" t="s">
        <v>548</v>
      </c>
      <c r="C181" s="16">
        <v>1000</v>
      </c>
      <c r="D181" s="103">
        <v>40</v>
      </c>
      <c r="E181" s="103">
        <v>10</v>
      </c>
      <c r="F181" s="131" t="s">
        <v>200</v>
      </c>
      <c r="G181" s="104" t="s">
        <v>497</v>
      </c>
      <c r="H181" s="104" t="s">
        <v>498</v>
      </c>
      <c r="I181" s="239">
        <f t="shared" si="134"/>
        <v>17940</v>
      </c>
      <c r="J181" s="103"/>
      <c r="K181" s="129"/>
      <c r="L181" s="129">
        <v>0.35</v>
      </c>
      <c r="M181" s="240"/>
      <c r="N181" s="283">
        <v>0.03</v>
      </c>
      <c r="O181" s="241">
        <f t="shared" si="135"/>
        <v>0</v>
      </c>
      <c r="P181" s="241" t="e">
        <f t="shared" si="136"/>
        <v>#REF!</v>
      </c>
      <c r="Q181" s="241" t="e">
        <f t="shared" si="137"/>
        <v>#REF!</v>
      </c>
      <c r="R181" s="241">
        <f t="shared" si="138"/>
        <v>0</v>
      </c>
      <c r="S181" s="241" t="e">
        <f t="shared" si="139"/>
        <v>#REF!</v>
      </c>
      <c r="T181" s="103" t="e">
        <f>#REF!</f>
        <v>#REF!</v>
      </c>
      <c r="U181" s="271" t="e">
        <f>#REF!*'Акция психолога'!D181</f>
        <v>#REF!</v>
      </c>
      <c r="V181" s="271">
        <f t="shared" si="140"/>
        <v>60</v>
      </c>
      <c r="W181" s="242" t="e">
        <f t="shared" si="141"/>
        <v>#REF!</v>
      </c>
      <c r="X181" s="281" t="e">
        <f>#REF!</f>
        <v>#REF!</v>
      </c>
      <c r="Y181" s="287" t="e">
        <f t="shared" si="142"/>
        <v>#REF!</v>
      </c>
      <c r="Z181" s="102" t="e">
        <f t="shared" si="143"/>
        <v>#REF!</v>
      </c>
      <c r="AA181" s="244" t="e">
        <f t="shared" si="144"/>
        <v>#REF!</v>
      </c>
      <c r="AC181" s="102" t="e">
        <f t="shared" si="145"/>
        <v>#REF!</v>
      </c>
      <c r="AD181" s="103" t="e">
        <f t="shared" si="146"/>
        <v>#REF!</v>
      </c>
      <c r="AE181" s="245" t="e">
        <f t="shared" si="146"/>
        <v>#REF!</v>
      </c>
      <c r="AF181" s="245" t="e">
        <f t="shared" si="147"/>
        <v>#REF!</v>
      </c>
      <c r="AG181" s="103" t="e">
        <f t="shared" si="148"/>
        <v>#REF!</v>
      </c>
      <c r="AH181" s="102" t="e">
        <f t="shared" si="149"/>
        <v>#REF!</v>
      </c>
      <c r="AI181" s="102">
        <f t="shared" si="150"/>
        <v>1000</v>
      </c>
      <c r="AK181" s="103">
        <f t="shared" si="151"/>
        <v>700</v>
      </c>
      <c r="AL181" s="134">
        <f t="shared" si="152"/>
        <v>700</v>
      </c>
    </row>
    <row r="182" spans="1:552" ht="13.5" hidden="1" outlineLevel="1" x14ac:dyDescent="0.15">
      <c r="A182" s="26">
        <v>40122</v>
      </c>
      <c r="B182" s="20" t="s">
        <v>549</v>
      </c>
      <c r="C182" s="16">
        <v>800</v>
      </c>
      <c r="D182" s="103">
        <v>20</v>
      </c>
      <c r="E182" s="103">
        <v>10</v>
      </c>
      <c r="F182" s="131" t="s">
        <v>200</v>
      </c>
      <c r="G182" s="104" t="s">
        <v>497</v>
      </c>
      <c r="H182" s="104" t="s">
        <v>498</v>
      </c>
      <c r="I182" s="239">
        <f t="shared" si="134"/>
        <v>17940</v>
      </c>
      <c r="J182" s="103"/>
      <c r="K182" s="129"/>
      <c r="L182" s="129">
        <v>0.35</v>
      </c>
      <c r="M182" s="240"/>
      <c r="N182" s="283">
        <v>0.03</v>
      </c>
      <c r="O182" s="241">
        <f t="shared" si="135"/>
        <v>0</v>
      </c>
      <c r="P182" s="241" t="e">
        <f t="shared" si="136"/>
        <v>#REF!</v>
      </c>
      <c r="Q182" s="241" t="e">
        <f t="shared" si="137"/>
        <v>#REF!</v>
      </c>
      <c r="R182" s="241">
        <f t="shared" si="138"/>
        <v>0</v>
      </c>
      <c r="S182" s="241" t="e">
        <f t="shared" si="139"/>
        <v>#REF!</v>
      </c>
      <c r="T182" s="103" t="e">
        <f>#REF!</f>
        <v>#REF!</v>
      </c>
      <c r="U182" s="271" t="e">
        <f>#REF!*'Акция психолога'!D182</f>
        <v>#REF!</v>
      </c>
      <c r="V182" s="271">
        <f t="shared" si="140"/>
        <v>48</v>
      </c>
      <c r="W182" s="242" t="e">
        <f t="shared" si="141"/>
        <v>#REF!</v>
      </c>
      <c r="X182" s="281" t="e">
        <f>#REF!</f>
        <v>#REF!</v>
      </c>
      <c r="Y182" s="287" t="e">
        <f t="shared" si="142"/>
        <v>#REF!</v>
      </c>
      <c r="Z182" s="102" t="e">
        <f t="shared" si="143"/>
        <v>#REF!</v>
      </c>
      <c r="AA182" s="244" t="e">
        <f t="shared" si="144"/>
        <v>#REF!</v>
      </c>
      <c r="AC182" s="102" t="e">
        <f t="shared" si="145"/>
        <v>#REF!</v>
      </c>
      <c r="AD182" s="103" t="e">
        <f t="shared" si="146"/>
        <v>#REF!</v>
      </c>
      <c r="AE182" s="245" t="e">
        <f t="shared" si="146"/>
        <v>#REF!</v>
      </c>
      <c r="AF182" s="245" t="e">
        <f t="shared" si="147"/>
        <v>#REF!</v>
      </c>
      <c r="AG182" s="103" t="e">
        <f t="shared" si="148"/>
        <v>#REF!</v>
      </c>
      <c r="AH182" s="102" t="e">
        <f t="shared" si="149"/>
        <v>#REF!</v>
      </c>
      <c r="AI182" s="102">
        <f t="shared" si="150"/>
        <v>800</v>
      </c>
      <c r="AK182" s="103">
        <f t="shared" si="151"/>
        <v>560</v>
      </c>
      <c r="AL182" s="134">
        <f t="shared" si="152"/>
        <v>560</v>
      </c>
    </row>
    <row r="183" spans="1:552" ht="13.5" hidden="1" outlineLevel="1" x14ac:dyDescent="0.15">
      <c r="A183" s="26">
        <v>40123</v>
      </c>
      <c r="B183" s="20" t="s">
        <v>550</v>
      </c>
      <c r="C183" s="16">
        <v>350</v>
      </c>
      <c r="D183" s="103">
        <v>20</v>
      </c>
      <c r="E183" s="103">
        <v>10</v>
      </c>
      <c r="F183" s="131" t="s">
        <v>200</v>
      </c>
      <c r="G183" s="104" t="s">
        <v>497</v>
      </c>
      <c r="H183" s="104" t="s">
        <v>498</v>
      </c>
      <c r="I183" s="239">
        <f t="shared" si="134"/>
        <v>17940</v>
      </c>
      <c r="J183" s="103"/>
      <c r="K183" s="129"/>
      <c r="L183" s="129">
        <v>0.35</v>
      </c>
      <c r="M183" s="240"/>
      <c r="N183" s="283">
        <v>0.03</v>
      </c>
      <c r="O183" s="241">
        <f t="shared" si="135"/>
        <v>0</v>
      </c>
      <c r="P183" s="241" t="e">
        <f t="shared" si="136"/>
        <v>#REF!</v>
      </c>
      <c r="Q183" s="241" t="e">
        <f t="shared" si="137"/>
        <v>#REF!</v>
      </c>
      <c r="R183" s="241">
        <f t="shared" si="138"/>
        <v>0</v>
      </c>
      <c r="S183" s="241" t="e">
        <f t="shared" si="139"/>
        <v>#REF!</v>
      </c>
      <c r="T183" s="103" t="e">
        <f>#REF!</f>
        <v>#REF!</v>
      </c>
      <c r="U183" s="271" t="e">
        <f>#REF!*'Акция психолога'!D183</f>
        <v>#REF!</v>
      </c>
      <c r="V183" s="271">
        <f t="shared" si="140"/>
        <v>21</v>
      </c>
      <c r="W183" s="242" t="e">
        <f t="shared" si="141"/>
        <v>#REF!</v>
      </c>
      <c r="X183" s="281" t="e">
        <f>#REF!</f>
        <v>#REF!</v>
      </c>
      <c r="Y183" s="287" t="e">
        <f t="shared" si="142"/>
        <v>#REF!</v>
      </c>
      <c r="Z183" s="102" t="e">
        <f t="shared" si="143"/>
        <v>#REF!</v>
      </c>
      <c r="AA183" s="244" t="e">
        <f t="shared" si="144"/>
        <v>#REF!</v>
      </c>
      <c r="AC183" s="102" t="e">
        <f t="shared" si="145"/>
        <v>#REF!</v>
      </c>
      <c r="AD183" s="103" t="e">
        <f t="shared" si="146"/>
        <v>#REF!</v>
      </c>
      <c r="AE183" s="245" t="e">
        <f t="shared" si="146"/>
        <v>#REF!</v>
      </c>
      <c r="AF183" s="245" t="e">
        <f t="shared" si="147"/>
        <v>#REF!</v>
      </c>
      <c r="AG183" s="103" t="e">
        <f t="shared" si="148"/>
        <v>#REF!</v>
      </c>
      <c r="AH183" s="102" t="e">
        <f t="shared" si="149"/>
        <v>#REF!</v>
      </c>
      <c r="AI183" s="102">
        <f t="shared" si="150"/>
        <v>350</v>
      </c>
      <c r="AK183" s="103">
        <f t="shared" si="151"/>
        <v>245</v>
      </c>
      <c r="AL183" s="134">
        <f t="shared" si="152"/>
        <v>244.99999999999997</v>
      </c>
    </row>
    <row r="184" spans="1:552" ht="13.5" hidden="1" outlineLevel="1" x14ac:dyDescent="0.15">
      <c r="A184" s="26">
        <v>40124</v>
      </c>
      <c r="B184" s="20" t="s">
        <v>551</v>
      </c>
      <c r="C184" s="16">
        <v>600</v>
      </c>
      <c r="D184" s="103">
        <v>20</v>
      </c>
      <c r="E184" s="103">
        <v>10</v>
      </c>
      <c r="F184" s="131" t="s">
        <v>200</v>
      </c>
      <c r="G184" s="104" t="s">
        <v>497</v>
      </c>
      <c r="H184" s="104" t="s">
        <v>498</v>
      </c>
      <c r="I184" s="239">
        <f t="shared" si="134"/>
        <v>17940</v>
      </c>
      <c r="J184" s="103"/>
      <c r="K184" s="129"/>
      <c r="L184" s="129">
        <v>0.35</v>
      </c>
      <c r="M184" s="240"/>
      <c r="N184" s="283">
        <v>0.03</v>
      </c>
      <c r="O184" s="241">
        <f t="shared" si="135"/>
        <v>0</v>
      </c>
      <c r="P184" s="241" t="e">
        <f t="shared" si="136"/>
        <v>#REF!</v>
      </c>
      <c r="Q184" s="241" t="e">
        <f t="shared" si="137"/>
        <v>#REF!</v>
      </c>
      <c r="R184" s="241">
        <f t="shared" si="138"/>
        <v>0</v>
      </c>
      <c r="S184" s="241" t="e">
        <f t="shared" si="139"/>
        <v>#REF!</v>
      </c>
      <c r="T184" s="103" t="e">
        <f>#REF!</f>
        <v>#REF!</v>
      </c>
      <c r="U184" s="271" t="e">
        <f>#REF!*'Акция психолога'!D184</f>
        <v>#REF!</v>
      </c>
      <c r="V184" s="271">
        <f t="shared" si="140"/>
        <v>36</v>
      </c>
      <c r="W184" s="242" t="e">
        <f t="shared" si="141"/>
        <v>#REF!</v>
      </c>
      <c r="X184" s="281" t="e">
        <f>#REF!</f>
        <v>#REF!</v>
      </c>
      <c r="Y184" s="287" t="e">
        <f t="shared" si="142"/>
        <v>#REF!</v>
      </c>
      <c r="Z184" s="102" t="e">
        <f t="shared" si="143"/>
        <v>#REF!</v>
      </c>
      <c r="AA184" s="244" t="e">
        <f t="shared" si="144"/>
        <v>#REF!</v>
      </c>
      <c r="AC184" s="102" t="e">
        <f t="shared" si="145"/>
        <v>#REF!</v>
      </c>
      <c r="AD184" s="103" t="e">
        <f t="shared" si="146"/>
        <v>#REF!</v>
      </c>
      <c r="AE184" s="245" t="e">
        <f t="shared" si="146"/>
        <v>#REF!</v>
      </c>
      <c r="AF184" s="245" t="e">
        <f t="shared" si="147"/>
        <v>#REF!</v>
      </c>
      <c r="AG184" s="103" t="e">
        <f t="shared" si="148"/>
        <v>#REF!</v>
      </c>
      <c r="AH184" s="102" t="e">
        <f t="shared" si="149"/>
        <v>#REF!</v>
      </c>
      <c r="AI184" s="102">
        <f t="shared" si="150"/>
        <v>600</v>
      </c>
      <c r="AK184" s="103">
        <f t="shared" si="151"/>
        <v>420</v>
      </c>
      <c r="AL184" s="134">
        <f t="shared" si="152"/>
        <v>420</v>
      </c>
    </row>
    <row r="185" spans="1:552" ht="13.5" hidden="1" outlineLevel="1" x14ac:dyDescent="0.15">
      <c r="A185" s="26">
        <v>40125</v>
      </c>
      <c r="B185" s="20" t="s">
        <v>784</v>
      </c>
      <c r="C185" s="16">
        <v>1000</v>
      </c>
      <c r="D185" s="103">
        <v>20</v>
      </c>
      <c r="E185" s="103">
        <v>10</v>
      </c>
      <c r="F185" s="131" t="s">
        <v>200</v>
      </c>
      <c r="G185" s="104" t="s">
        <v>497</v>
      </c>
      <c r="H185" s="104" t="s">
        <v>498</v>
      </c>
      <c r="I185" s="239">
        <f t="shared" si="134"/>
        <v>17940</v>
      </c>
      <c r="J185" s="103"/>
      <c r="K185" s="129"/>
      <c r="L185" s="129">
        <v>0.35</v>
      </c>
      <c r="M185" s="240"/>
      <c r="N185" s="283">
        <v>0.03</v>
      </c>
      <c r="O185" s="241">
        <f t="shared" si="135"/>
        <v>0</v>
      </c>
      <c r="P185" s="241" t="e">
        <f t="shared" si="136"/>
        <v>#REF!</v>
      </c>
      <c r="Q185" s="241" t="e">
        <f t="shared" si="137"/>
        <v>#REF!</v>
      </c>
      <c r="R185" s="241">
        <f t="shared" si="138"/>
        <v>0</v>
      </c>
      <c r="S185" s="241" t="e">
        <f t="shared" si="139"/>
        <v>#REF!</v>
      </c>
      <c r="T185" s="103" t="e">
        <f>#REF!</f>
        <v>#REF!</v>
      </c>
      <c r="U185" s="271" t="e">
        <f>#REF!*'Акция психолога'!D185</f>
        <v>#REF!</v>
      </c>
      <c r="V185" s="271">
        <f t="shared" si="140"/>
        <v>60</v>
      </c>
      <c r="W185" s="242" t="e">
        <f t="shared" si="141"/>
        <v>#REF!</v>
      </c>
      <c r="X185" s="281" t="e">
        <f>#REF!</f>
        <v>#REF!</v>
      </c>
      <c r="Y185" s="287" t="e">
        <f t="shared" si="142"/>
        <v>#REF!</v>
      </c>
      <c r="Z185" s="102" t="e">
        <f t="shared" si="143"/>
        <v>#REF!</v>
      </c>
      <c r="AA185" s="244" t="e">
        <f t="shared" si="144"/>
        <v>#REF!</v>
      </c>
      <c r="AC185" s="102" t="e">
        <f t="shared" si="145"/>
        <v>#REF!</v>
      </c>
      <c r="AD185" s="103" t="e">
        <f t="shared" si="146"/>
        <v>#REF!</v>
      </c>
      <c r="AE185" s="245" t="e">
        <f t="shared" si="146"/>
        <v>#REF!</v>
      </c>
      <c r="AF185" s="245" t="e">
        <f t="shared" si="147"/>
        <v>#REF!</v>
      </c>
      <c r="AG185" s="103" t="e">
        <f t="shared" si="148"/>
        <v>#REF!</v>
      </c>
      <c r="AH185" s="102" t="e">
        <f t="shared" si="149"/>
        <v>#REF!</v>
      </c>
      <c r="AI185" s="102">
        <f t="shared" si="150"/>
        <v>1000</v>
      </c>
      <c r="AK185" s="103">
        <f t="shared" si="151"/>
        <v>700</v>
      </c>
      <c r="AL185" s="134">
        <f t="shared" si="152"/>
        <v>700</v>
      </c>
    </row>
    <row r="186" spans="1:552" ht="13.5" hidden="1" outlineLevel="1" x14ac:dyDescent="0.15">
      <c r="A186" s="26">
        <v>40126</v>
      </c>
      <c r="B186" s="20" t="s">
        <v>552</v>
      </c>
      <c r="C186" s="16">
        <v>1500</v>
      </c>
      <c r="D186" s="103">
        <v>40</v>
      </c>
      <c r="E186" s="103">
        <v>10</v>
      </c>
      <c r="F186" s="131" t="s">
        <v>200</v>
      </c>
      <c r="G186" s="104" t="s">
        <v>497</v>
      </c>
      <c r="H186" s="104" t="s">
        <v>498</v>
      </c>
      <c r="I186" s="239">
        <f t="shared" si="134"/>
        <v>17940</v>
      </c>
      <c r="J186" s="103"/>
      <c r="K186" s="129"/>
      <c r="L186" s="129">
        <v>0.35</v>
      </c>
      <c r="M186" s="240"/>
      <c r="N186" s="283">
        <v>0.03</v>
      </c>
      <c r="O186" s="241">
        <f t="shared" si="135"/>
        <v>0</v>
      </c>
      <c r="P186" s="241" t="e">
        <f t="shared" si="136"/>
        <v>#REF!</v>
      </c>
      <c r="Q186" s="241" t="e">
        <f t="shared" si="137"/>
        <v>#REF!</v>
      </c>
      <c r="R186" s="241">
        <f t="shared" si="138"/>
        <v>0</v>
      </c>
      <c r="S186" s="241" t="e">
        <f t="shared" si="139"/>
        <v>#REF!</v>
      </c>
      <c r="T186" s="103" t="e">
        <f>#REF!</f>
        <v>#REF!</v>
      </c>
      <c r="U186" s="271" t="e">
        <f>#REF!*'Акция психолога'!D186</f>
        <v>#REF!</v>
      </c>
      <c r="V186" s="271">
        <f t="shared" si="140"/>
        <v>90</v>
      </c>
      <c r="W186" s="242" t="e">
        <f t="shared" si="141"/>
        <v>#REF!</v>
      </c>
      <c r="X186" s="281" t="e">
        <f>#REF!</f>
        <v>#REF!</v>
      </c>
      <c r="Y186" s="287" t="e">
        <f t="shared" si="142"/>
        <v>#REF!</v>
      </c>
      <c r="Z186" s="102" t="e">
        <f t="shared" si="143"/>
        <v>#REF!</v>
      </c>
      <c r="AA186" s="244" t="e">
        <f t="shared" si="144"/>
        <v>#REF!</v>
      </c>
      <c r="AC186" s="102" t="e">
        <f t="shared" si="145"/>
        <v>#REF!</v>
      </c>
      <c r="AD186" s="103" t="e">
        <f t="shared" si="146"/>
        <v>#REF!</v>
      </c>
      <c r="AE186" s="245" t="e">
        <f t="shared" si="146"/>
        <v>#REF!</v>
      </c>
      <c r="AF186" s="245" t="e">
        <f t="shared" si="147"/>
        <v>#REF!</v>
      </c>
      <c r="AG186" s="103" t="e">
        <f t="shared" si="148"/>
        <v>#REF!</v>
      </c>
      <c r="AH186" s="102" t="e">
        <f t="shared" si="149"/>
        <v>#REF!</v>
      </c>
      <c r="AI186" s="102">
        <f t="shared" si="150"/>
        <v>1500</v>
      </c>
      <c r="AK186" s="103">
        <f t="shared" si="151"/>
        <v>1050</v>
      </c>
      <c r="AL186" s="134">
        <f t="shared" si="152"/>
        <v>1050</v>
      </c>
    </row>
    <row r="187" spans="1:552" ht="13.5" hidden="1" outlineLevel="1" x14ac:dyDescent="0.15">
      <c r="A187" s="26">
        <v>40127</v>
      </c>
      <c r="B187" s="20" t="s">
        <v>553</v>
      </c>
      <c r="C187" s="16">
        <v>5000</v>
      </c>
      <c r="D187" s="103">
        <v>30</v>
      </c>
      <c r="E187" s="103">
        <v>10</v>
      </c>
      <c r="F187" s="131" t="s">
        <v>200</v>
      </c>
      <c r="G187" s="104" t="s">
        <v>497</v>
      </c>
      <c r="H187" s="104" t="s">
        <v>498</v>
      </c>
      <c r="I187" s="239">
        <f t="shared" si="134"/>
        <v>17940</v>
      </c>
      <c r="J187" s="103"/>
      <c r="K187" s="129"/>
      <c r="L187" s="129">
        <v>0.35</v>
      </c>
      <c r="M187" s="240"/>
      <c r="N187" s="283">
        <v>0.03</v>
      </c>
      <c r="O187" s="241">
        <f t="shared" si="135"/>
        <v>0</v>
      </c>
      <c r="P187" s="241" t="e">
        <f t="shared" si="136"/>
        <v>#REF!</v>
      </c>
      <c r="Q187" s="241" t="e">
        <f t="shared" si="137"/>
        <v>#REF!</v>
      </c>
      <c r="R187" s="241">
        <f t="shared" si="138"/>
        <v>0</v>
      </c>
      <c r="S187" s="241" t="e">
        <f t="shared" si="139"/>
        <v>#REF!</v>
      </c>
      <c r="T187" s="103" t="e">
        <f>#REF!</f>
        <v>#REF!</v>
      </c>
      <c r="U187" s="271" t="e">
        <f>#REF!*'Акция психолога'!D187</f>
        <v>#REF!</v>
      </c>
      <c r="V187" s="271">
        <f t="shared" si="140"/>
        <v>300</v>
      </c>
      <c r="W187" s="242" t="e">
        <f t="shared" si="141"/>
        <v>#REF!</v>
      </c>
      <c r="X187" s="281" t="e">
        <f>#REF!</f>
        <v>#REF!</v>
      </c>
      <c r="Y187" s="287" t="e">
        <f t="shared" si="142"/>
        <v>#REF!</v>
      </c>
      <c r="Z187" s="102" t="e">
        <f t="shared" si="143"/>
        <v>#REF!</v>
      </c>
      <c r="AA187" s="244" t="e">
        <f t="shared" si="144"/>
        <v>#REF!</v>
      </c>
      <c r="AC187" s="102" t="e">
        <f t="shared" si="145"/>
        <v>#REF!</v>
      </c>
      <c r="AD187" s="103" t="e">
        <f t="shared" si="146"/>
        <v>#REF!</v>
      </c>
      <c r="AE187" s="245" t="e">
        <f t="shared" si="146"/>
        <v>#REF!</v>
      </c>
      <c r="AF187" s="245" t="e">
        <f t="shared" si="147"/>
        <v>#REF!</v>
      </c>
      <c r="AG187" s="103" t="e">
        <f t="shared" si="148"/>
        <v>#REF!</v>
      </c>
      <c r="AH187" s="102" t="e">
        <f t="shared" si="149"/>
        <v>#REF!</v>
      </c>
      <c r="AI187" s="102">
        <f t="shared" si="150"/>
        <v>5000</v>
      </c>
      <c r="AK187" s="103">
        <f t="shared" si="151"/>
        <v>3500</v>
      </c>
      <c r="AL187" s="134">
        <f t="shared" si="152"/>
        <v>3500</v>
      </c>
    </row>
    <row r="188" spans="1:552" ht="13.5" hidden="1" outlineLevel="1" x14ac:dyDescent="0.15">
      <c r="A188" s="26">
        <v>40128</v>
      </c>
      <c r="B188" s="20" t="s">
        <v>554</v>
      </c>
      <c r="C188" s="16">
        <v>8000</v>
      </c>
      <c r="D188" s="103">
        <v>30</v>
      </c>
      <c r="E188" s="103">
        <v>10</v>
      </c>
      <c r="F188" s="131" t="s">
        <v>200</v>
      </c>
      <c r="G188" s="104" t="s">
        <v>497</v>
      </c>
      <c r="H188" s="104" t="s">
        <v>498</v>
      </c>
      <c r="I188" s="239">
        <f t="shared" si="134"/>
        <v>17940</v>
      </c>
      <c r="J188" s="103"/>
      <c r="K188" s="129"/>
      <c r="L188" s="129">
        <v>0.35</v>
      </c>
      <c r="M188" s="240"/>
      <c r="N188" s="283">
        <v>0.03</v>
      </c>
      <c r="O188" s="241">
        <f t="shared" si="135"/>
        <v>0</v>
      </c>
      <c r="P188" s="241" t="e">
        <f t="shared" si="136"/>
        <v>#REF!</v>
      </c>
      <c r="Q188" s="241" t="e">
        <f t="shared" si="137"/>
        <v>#REF!</v>
      </c>
      <c r="R188" s="241">
        <f t="shared" si="138"/>
        <v>0</v>
      </c>
      <c r="S188" s="241" t="e">
        <f t="shared" si="139"/>
        <v>#REF!</v>
      </c>
      <c r="T188" s="103" t="e">
        <f>#REF!</f>
        <v>#REF!</v>
      </c>
      <c r="U188" s="271" t="e">
        <f>#REF!*'Акция психолога'!D188</f>
        <v>#REF!</v>
      </c>
      <c r="V188" s="271">
        <f t="shared" si="140"/>
        <v>480</v>
      </c>
      <c r="W188" s="242" t="e">
        <f t="shared" si="141"/>
        <v>#REF!</v>
      </c>
      <c r="X188" s="281" t="e">
        <f>#REF!</f>
        <v>#REF!</v>
      </c>
      <c r="Y188" s="287" t="e">
        <f t="shared" si="142"/>
        <v>#REF!</v>
      </c>
      <c r="Z188" s="102" t="e">
        <f t="shared" si="143"/>
        <v>#REF!</v>
      </c>
      <c r="AA188" s="244" t="e">
        <f t="shared" si="144"/>
        <v>#REF!</v>
      </c>
      <c r="AC188" s="102" t="e">
        <f t="shared" si="145"/>
        <v>#REF!</v>
      </c>
      <c r="AD188" s="103" t="e">
        <f t="shared" si="146"/>
        <v>#REF!</v>
      </c>
      <c r="AE188" s="245" t="e">
        <f t="shared" si="146"/>
        <v>#REF!</v>
      </c>
      <c r="AF188" s="245" t="e">
        <f t="shared" si="147"/>
        <v>#REF!</v>
      </c>
      <c r="AG188" s="103" t="e">
        <f t="shared" si="148"/>
        <v>#REF!</v>
      </c>
      <c r="AH188" s="102" t="e">
        <f t="shared" si="149"/>
        <v>#REF!</v>
      </c>
      <c r="AI188" s="102">
        <f t="shared" si="150"/>
        <v>8000</v>
      </c>
      <c r="AK188" s="103">
        <f t="shared" si="151"/>
        <v>5600</v>
      </c>
      <c r="AL188" s="134">
        <f t="shared" si="152"/>
        <v>5600</v>
      </c>
    </row>
    <row r="189" spans="1:552" ht="13.5" hidden="1" outlineLevel="1" x14ac:dyDescent="0.15">
      <c r="A189" s="26">
        <v>40133</v>
      </c>
      <c r="B189" s="20" t="s">
        <v>875</v>
      </c>
      <c r="C189" s="16">
        <v>500</v>
      </c>
      <c r="D189" s="103">
        <v>10</v>
      </c>
      <c r="E189" s="103">
        <v>10</v>
      </c>
      <c r="F189" s="131" t="s">
        <v>200</v>
      </c>
      <c r="G189" s="104" t="s">
        <v>497</v>
      </c>
      <c r="H189" s="104" t="s">
        <v>498</v>
      </c>
      <c r="I189" s="239">
        <f t="shared" si="134"/>
        <v>17940</v>
      </c>
      <c r="J189" s="103"/>
      <c r="K189" s="129"/>
      <c r="L189" s="129">
        <v>0.35</v>
      </c>
      <c r="M189" s="240"/>
      <c r="N189" s="283">
        <v>0.03</v>
      </c>
      <c r="O189" s="241">
        <f t="shared" si="135"/>
        <v>0</v>
      </c>
      <c r="P189" s="241" t="e">
        <f t="shared" si="136"/>
        <v>#REF!</v>
      </c>
      <c r="Q189" s="241" t="e">
        <f t="shared" si="137"/>
        <v>#REF!</v>
      </c>
      <c r="R189" s="241">
        <f t="shared" si="138"/>
        <v>0</v>
      </c>
      <c r="S189" s="241" t="e">
        <f t="shared" si="139"/>
        <v>#REF!</v>
      </c>
      <c r="T189" s="103" t="e">
        <f>#REF!</f>
        <v>#REF!</v>
      </c>
      <c r="U189" s="271" t="e">
        <f>#REF!*'Акция психолога'!D189</f>
        <v>#REF!</v>
      </c>
      <c r="V189" s="271">
        <f t="shared" si="140"/>
        <v>30</v>
      </c>
      <c r="W189" s="242" t="e">
        <f t="shared" si="141"/>
        <v>#REF!</v>
      </c>
      <c r="X189" s="281" t="e">
        <f>#REF!</f>
        <v>#REF!</v>
      </c>
      <c r="Y189" s="287" t="e">
        <f t="shared" si="142"/>
        <v>#REF!</v>
      </c>
      <c r="Z189" s="102" t="e">
        <f t="shared" si="143"/>
        <v>#REF!</v>
      </c>
      <c r="AA189" s="244" t="e">
        <f t="shared" si="144"/>
        <v>#REF!</v>
      </c>
      <c r="AC189" s="102" t="e">
        <f t="shared" si="145"/>
        <v>#REF!</v>
      </c>
      <c r="AD189" s="103" t="e">
        <f t="shared" ref="AD189:AE190" si="153">T189</f>
        <v>#REF!</v>
      </c>
      <c r="AE189" s="245" t="e">
        <f t="shared" si="153"/>
        <v>#REF!</v>
      </c>
      <c r="AF189" s="245" t="e">
        <f t="shared" si="147"/>
        <v>#REF!</v>
      </c>
      <c r="AG189" s="103" t="e">
        <f t="shared" si="148"/>
        <v>#REF!</v>
      </c>
      <c r="AH189" s="102" t="e">
        <f t="shared" si="149"/>
        <v>#REF!</v>
      </c>
      <c r="AI189" s="102">
        <f t="shared" si="150"/>
        <v>500</v>
      </c>
      <c r="AK189" s="103">
        <f t="shared" si="151"/>
        <v>350</v>
      </c>
      <c r="AL189" s="134">
        <f t="shared" si="152"/>
        <v>350</v>
      </c>
    </row>
    <row r="190" spans="1:552" ht="13.5" hidden="1" outlineLevel="1" x14ac:dyDescent="0.15">
      <c r="A190" s="26">
        <v>40134</v>
      </c>
      <c r="B190" s="20" t="s">
        <v>877</v>
      </c>
      <c r="C190" s="16">
        <v>400</v>
      </c>
      <c r="D190" s="103">
        <v>10</v>
      </c>
      <c r="E190" s="103">
        <v>10</v>
      </c>
      <c r="F190" s="131" t="s">
        <v>200</v>
      </c>
      <c r="G190" s="104" t="s">
        <v>497</v>
      </c>
      <c r="H190" s="104" t="s">
        <v>498</v>
      </c>
      <c r="I190" s="239">
        <f t="shared" si="134"/>
        <v>17940</v>
      </c>
      <c r="J190" s="103"/>
      <c r="K190" s="129"/>
      <c r="L190" s="129">
        <v>0.35</v>
      </c>
      <c r="M190" s="240"/>
      <c r="N190" s="283">
        <v>0.03</v>
      </c>
      <c r="O190" s="241">
        <f t="shared" si="135"/>
        <v>0</v>
      </c>
      <c r="P190" s="241" t="e">
        <f t="shared" si="136"/>
        <v>#REF!</v>
      </c>
      <c r="Q190" s="241" t="e">
        <f t="shared" si="137"/>
        <v>#REF!</v>
      </c>
      <c r="R190" s="241">
        <f t="shared" si="138"/>
        <v>0</v>
      </c>
      <c r="S190" s="241" t="e">
        <f t="shared" si="139"/>
        <v>#REF!</v>
      </c>
      <c r="T190" s="103" t="e">
        <f>#REF!</f>
        <v>#REF!</v>
      </c>
      <c r="U190" s="271" t="e">
        <f>#REF!*'Акция психолога'!D190</f>
        <v>#REF!</v>
      </c>
      <c r="V190" s="271">
        <f t="shared" si="140"/>
        <v>24</v>
      </c>
      <c r="W190" s="242" t="e">
        <f t="shared" si="141"/>
        <v>#REF!</v>
      </c>
      <c r="X190" s="281" t="e">
        <f>#REF!</f>
        <v>#REF!</v>
      </c>
      <c r="Y190" s="287" t="e">
        <f t="shared" si="142"/>
        <v>#REF!</v>
      </c>
      <c r="Z190" s="102" t="e">
        <f t="shared" si="143"/>
        <v>#REF!</v>
      </c>
      <c r="AA190" s="244" t="e">
        <f t="shared" si="144"/>
        <v>#REF!</v>
      </c>
      <c r="AC190" s="102" t="e">
        <f t="shared" si="145"/>
        <v>#REF!</v>
      </c>
      <c r="AD190" s="103" t="e">
        <f t="shared" si="153"/>
        <v>#REF!</v>
      </c>
      <c r="AE190" s="245" t="e">
        <f t="shared" si="153"/>
        <v>#REF!</v>
      </c>
      <c r="AF190" s="245" t="e">
        <f t="shared" si="147"/>
        <v>#REF!</v>
      </c>
      <c r="AG190" s="103" t="e">
        <f t="shared" si="148"/>
        <v>#REF!</v>
      </c>
      <c r="AH190" s="102" t="e">
        <f t="shared" si="149"/>
        <v>#REF!</v>
      </c>
      <c r="AI190" s="102">
        <f t="shared" si="150"/>
        <v>400</v>
      </c>
      <c r="AK190" s="103">
        <f t="shared" si="151"/>
        <v>280</v>
      </c>
      <c r="AL190" s="134">
        <f t="shared" si="152"/>
        <v>280</v>
      </c>
    </row>
    <row r="191" spans="1:552" s="12" customFormat="1" ht="13.5" hidden="1" outlineLevel="1" x14ac:dyDescent="0.15">
      <c r="A191" s="25"/>
      <c r="B191" s="56" t="s">
        <v>110</v>
      </c>
      <c r="C191" s="300"/>
      <c r="D191" s="230"/>
      <c r="E191" s="230"/>
      <c r="F191" s="128"/>
      <c r="G191" s="137"/>
      <c r="H191" s="138"/>
      <c r="I191" s="128"/>
      <c r="J191" s="236"/>
      <c r="K191" s="247"/>
      <c r="L191" s="247"/>
      <c r="M191" s="246"/>
      <c r="N191" s="289"/>
      <c r="O191" s="233"/>
      <c r="P191" s="233"/>
      <c r="Q191" s="233"/>
      <c r="R191" s="233"/>
      <c r="S191" s="233"/>
      <c r="T191" s="231"/>
      <c r="U191" s="278"/>
      <c r="V191" s="277"/>
      <c r="W191" s="128"/>
      <c r="X191" s="278"/>
      <c r="Y191" s="128"/>
      <c r="Z191" s="128"/>
      <c r="AA191" s="234"/>
      <c r="AB191" s="235"/>
      <c r="AC191" s="304"/>
      <c r="AD191" s="236"/>
      <c r="AE191" s="237"/>
      <c r="AF191" s="237"/>
      <c r="AG191" s="236"/>
      <c r="AH191" s="304"/>
      <c r="AI191" s="304"/>
      <c r="AJ191" s="105"/>
      <c r="AK191" s="236"/>
      <c r="AL191" s="134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</row>
    <row r="192" spans="1:552" ht="13.5" hidden="1" outlineLevel="1" x14ac:dyDescent="0.15">
      <c r="A192" s="26">
        <v>4015</v>
      </c>
      <c r="B192" s="20" t="s">
        <v>24</v>
      </c>
      <c r="C192" s="16">
        <v>400</v>
      </c>
      <c r="D192" s="103">
        <v>20</v>
      </c>
      <c r="E192" s="103">
        <v>10</v>
      </c>
      <c r="F192" s="131" t="s">
        <v>200</v>
      </c>
      <c r="G192" s="104" t="s">
        <v>497</v>
      </c>
      <c r="H192" s="104" t="s">
        <v>498</v>
      </c>
      <c r="I192" s="239">
        <f t="shared" si="134"/>
        <v>17940</v>
      </c>
      <c r="J192" s="103"/>
      <c r="K192" s="129"/>
      <c r="L192" s="129">
        <v>0.35</v>
      </c>
      <c r="M192" s="240"/>
      <c r="N192" s="283">
        <v>0.03</v>
      </c>
      <c r="O192" s="241">
        <f t="shared" ref="O192:O219" si="154">J192/I192*D192</f>
        <v>0</v>
      </c>
      <c r="P192" s="241" t="e">
        <f t="shared" ref="P192:P219" si="155">(C192-T192-U192)*K192</f>
        <v>#REF!</v>
      </c>
      <c r="Q192" s="241" t="e">
        <f t="shared" ref="Q192:Q219" si="156">(C192-T192-U192)*L192</f>
        <v>#REF!</v>
      </c>
      <c r="R192" s="241">
        <f t="shared" ref="R192:R219" si="157">(C192*M192)</f>
        <v>0</v>
      </c>
      <c r="S192" s="241" t="e">
        <f t="shared" ref="S192:S219" si="158">(C192-T192-U192)*N192</f>
        <v>#REF!</v>
      </c>
      <c r="T192" s="103" t="e">
        <f>#REF!</f>
        <v>#REF!</v>
      </c>
      <c r="U192" s="271" t="e">
        <f>#REF!*'Акция психолога'!D192</f>
        <v>#REF!</v>
      </c>
      <c r="V192" s="271">
        <f t="shared" ref="V192:V219" si="159">C192*0.06</f>
        <v>24</v>
      </c>
      <c r="W192" s="242" t="e">
        <f t="shared" ref="W192:W219" si="160">SUM(O192:V192)</f>
        <v>#REF!</v>
      </c>
      <c r="X192" s="281" t="e">
        <f>#REF!</f>
        <v>#REF!</v>
      </c>
      <c r="Y192" s="287" t="e">
        <f t="shared" ref="Y192:Y219" si="161">25000/I192*D192*X192</f>
        <v>#REF!</v>
      </c>
      <c r="Z192" s="102" t="e">
        <f t="shared" ref="Z192:Z219" si="162">W192+Y192</f>
        <v>#REF!</v>
      </c>
      <c r="AA192" s="244" t="e">
        <f t="shared" ref="AA192:AA219" si="163">(C192-Z192)/Z192</f>
        <v>#REF!</v>
      </c>
      <c r="AC192" s="102" t="e">
        <f t="shared" ref="AC192:AC219" si="164">AD192+AE192+AF192</f>
        <v>#REF!</v>
      </c>
      <c r="AD192" s="103" t="e">
        <f t="shared" ref="AD192:AE218" si="165">T192</f>
        <v>#REF!</v>
      </c>
      <c r="AE192" s="245" t="e">
        <f t="shared" si="165"/>
        <v>#REF!</v>
      </c>
      <c r="AF192" s="245" t="e">
        <f t="shared" ref="AF192:AF219" si="166">(C192-Z192)*0.15</f>
        <v>#REF!</v>
      </c>
      <c r="AG192" s="103" t="e">
        <f t="shared" ref="AG192:AG219" si="167">AE192+AF192</f>
        <v>#REF!</v>
      </c>
      <c r="AH192" s="102" t="e">
        <f t="shared" ref="AH192:AH219" si="168">AI192-AC192</f>
        <v>#REF!</v>
      </c>
      <c r="AI192" s="102">
        <f t="shared" ref="AI192:AI219" si="169">C192</f>
        <v>400</v>
      </c>
      <c r="AK192" s="103">
        <f t="shared" ref="AK192:AK219" si="170">CEILING(AL192,5)</f>
        <v>280</v>
      </c>
      <c r="AL192" s="134">
        <f t="shared" ref="AL192:AL219" si="171">C192*0.7</f>
        <v>280</v>
      </c>
    </row>
    <row r="193" spans="1:552" ht="13.5" hidden="1" outlineLevel="1" x14ac:dyDescent="0.15">
      <c r="A193" s="26">
        <v>4016</v>
      </c>
      <c r="B193" s="20" t="s">
        <v>25</v>
      </c>
      <c r="C193" s="16">
        <v>500</v>
      </c>
      <c r="D193" s="103">
        <v>20</v>
      </c>
      <c r="E193" s="103">
        <v>15</v>
      </c>
      <c r="F193" s="131" t="s">
        <v>200</v>
      </c>
      <c r="G193" s="104" t="s">
        <v>497</v>
      </c>
      <c r="H193" s="104" t="s">
        <v>498</v>
      </c>
      <c r="I193" s="239">
        <f t="shared" si="134"/>
        <v>17940</v>
      </c>
      <c r="J193" s="103"/>
      <c r="K193" s="129"/>
      <c r="L193" s="129">
        <v>0.35</v>
      </c>
      <c r="M193" s="240"/>
      <c r="N193" s="283">
        <v>0.03</v>
      </c>
      <c r="O193" s="241">
        <f t="shared" si="154"/>
        <v>0</v>
      </c>
      <c r="P193" s="241" t="e">
        <f t="shared" si="155"/>
        <v>#REF!</v>
      </c>
      <c r="Q193" s="241" t="e">
        <f t="shared" si="156"/>
        <v>#REF!</v>
      </c>
      <c r="R193" s="241">
        <f t="shared" si="157"/>
        <v>0</v>
      </c>
      <c r="S193" s="241" t="e">
        <f t="shared" si="158"/>
        <v>#REF!</v>
      </c>
      <c r="T193" s="103" t="e">
        <f>#REF!</f>
        <v>#REF!</v>
      </c>
      <c r="U193" s="271" t="e">
        <f>#REF!*'Акция психолога'!D193</f>
        <v>#REF!</v>
      </c>
      <c r="V193" s="271">
        <f t="shared" si="159"/>
        <v>30</v>
      </c>
      <c r="W193" s="242" t="e">
        <f t="shared" si="160"/>
        <v>#REF!</v>
      </c>
      <c r="X193" s="281" t="e">
        <f>#REF!</f>
        <v>#REF!</v>
      </c>
      <c r="Y193" s="287" t="e">
        <f t="shared" si="161"/>
        <v>#REF!</v>
      </c>
      <c r="Z193" s="102" t="e">
        <f t="shared" si="162"/>
        <v>#REF!</v>
      </c>
      <c r="AA193" s="244" t="e">
        <f t="shared" si="163"/>
        <v>#REF!</v>
      </c>
      <c r="AC193" s="102" t="e">
        <f t="shared" si="164"/>
        <v>#REF!</v>
      </c>
      <c r="AD193" s="103" t="e">
        <f t="shared" si="165"/>
        <v>#REF!</v>
      </c>
      <c r="AE193" s="245" t="e">
        <f t="shared" si="165"/>
        <v>#REF!</v>
      </c>
      <c r="AF193" s="245" t="e">
        <f t="shared" si="166"/>
        <v>#REF!</v>
      </c>
      <c r="AG193" s="103" t="e">
        <f t="shared" si="167"/>
        <v>#REF!</v>
      </c>
      <c r="AH193" s="102" t="e">
        <f t="shared" si="168"/>
        <v>#REF!</v>
      </c>
      <c r="AI193" s="102">
        <f t="shared" si="169"/>
        <v>500</v>
      </c>
      <c r="AK193" s="103">
        <f t="shared" si="170"/>
        <v>350</v>
      </c>
      <c r="AL193" s="134">
        <f t="shared" si="171"/>
        <v>350</v>
      </c>
    </row>
    <row r="194" spans="1:552" s="106" customFormat="1" ht="13.5" hidden="1" outlineLevel="1" x14ac:dyDescent="0.15">
      <c r="A194" s="26">
        <v>4017</v>
      </c>
      <c r="B194" s="20" t="s">
        <v>781</v>
      </c>
      <c r="C194" s="16">
        <v>1600</v>
      </c>
      <c r="D194" s="103">
        <v>20</v>
      </c>
      <c r="E194" s="103">
        <v>15</v>
      </c>
      <c r="F194" s="131" t="s">
        <v>200</v>
      </c>
      <c r="G194" s="104" t="s">
        <v>497</v>
      </c>
      <c r="H194" s="104" t="s">
        <v>498</v>
      </c>
      <c r="I194" s="239">
        <f t="shared" si="134"/>
        <v>17940</v>
      </c>
      <c r="J194" s="103"/>
      <c r="K194" s="129"/>
      <c r="L194" s="129">
        <v>0.35</v>
      </c>
      <c r="M194" s="240"/>
      <c r="N194" s="283">
        <v>0.03</v>
      </c>
      <c r="O194" s="241">
        <f t="shared" si="154"/>
        <v>0</v>
      </c>
      <c r="P194" s="241" t="e">
        <f t="shared" si="155"/>
        <v>#REF!</v>
      </c>
      <c r="Q194" s="241" t="e">
        <f t="shared" si="156"/>
        <v>#REF!</v>
      </c>
      <c r="R194" s="241">
        <f t="shared" si="157"/>
        <v>0</v>
      </c>
      <c r="S194" s="241" t="e">
        <f t="shared" si="158"/>
        <v>#REF!</v>
      </c>
      <c r="T194" s="103" t="e">
        <f>#REF!</f>
        <v>#REF!</v>
      </c>
      <c r="U194" s="271" t="e">
        <f>#REF!*'Акция психолога'!D194</f>
        <v>#REF!</v>
      </c>
      <c r="V194" s="271">
        <f t="shared" si="159"/>
        <v>96</v>
      </c>
      <c r="W194" s="242" t="e">
        <f t="shared" si="160"/>
        <v>#REF!</v>
      </c>
      <c r="X194" s="281" t="e">
        <f>#REF!</f>
        <v>#REF!</v>
      </c>
      <c r="Y194" s="287" t="e">
        <f t="shared" si="161"/>
        <v>#REF!</v>
      </c>
      <c r="Z194" s="102" t="e">
        <f t="shared" si="162"/>
        <v>#REF!</v>
      </c>
      <c r="AA194" s="244" t="e">
        <f t="shared" si="163"/>
        <v>#REF!</v>
      </c>
      <c r="AB194" s="219"/>
      <c r="AC194" s="102" t="e">
        <f t="shared" si="164"/>
        <v>#REF!</v>
      </c>
      <c r="AD194" s="103" t="e">
        <f t="shared" si="165"/>
        <v>#REF!</v>
      </c>
      <c r="AE194" s="245" t="e">
        <f t="shared" si="165"/>
        <v>#REF!</v>
      </c>
      <c r="AF194" s="245" t="e">
        <f t="shared" si="166"/>
        <v>#REF!</v>
      </c>
      <c r="AG194" s="103" t="e">
        <f t="shared" si="167"/>
        <v>#REF!</v>
      </c>
      <c r="AH194" s="102" t="e">
        <f t="shared" si="168"/>
        <v>#REF!</v>
      </c>
      <c r="AI194" s="102">
        <f t="shared" si="169"/>
        <v>1600</v>
      </c>
      <c r="AK194" s="103">
        <f t="shared" si="170"/>
        <v>1120</v>
      </c>
      <c r="AL194" s="134">
        <f t="shared" si="171"/>
        <v>1120</v>
      </c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</row>
    <row r="195" spans="1:552" s="106" customFormat="1" ht="25.5" hidden="1" outlineLevel="1" x14ac:dyDescent="0.15">
      <c r="A195" s="26">
        <v>4018</v>
      </c>
      <c r="B195" s="20" t="s">
        <v>300</v>
      </c>
      <c r="C195" s="16">
        <v>580</v>
      </c>
      <c r="D195" s="103">
        <v>20</v>
      </c>
      <c r="E195" s="103">
        <v>15</v>
      </c>
      <c r="F195" s="131" t="s">
        <v>200</v>
      </c>
      <c r="G195" s="104" t="s">
        <v>497</v>
      </c>
      <c r="H195" s="104" t="s">
        <v>498</v>
      </c>
      <c r="I195" s="239">
        <f t="shared" si="134"/>
        <v>17940</v>
      </c>
      <c r="J195" s="103"/>
      <c r="K195" s="129"/>
      <c r="L195" s="129">
        <v>0.35</v>
      </c>
      <c r="M195" s="240"/>
      <c r="N195" s="283">
        <v>0.03</v>
      </c>
      <c r="O195" s="241">
        <f t="shared" si="154"/>
        <v>0</v>
      </c>
      <c r="P195" s="241" t="e">
        <f t="shared" si="155"/>
        <v>#REF!</v>
      </c>
      <c r="Q195" s="241" t="e">
        <f t="shared" si="156"/>
        <v>#REF!</v>
      </c>
      <c r="R195" s="241">
        <f t="shared" si="157"/>
        <v>0</v>
      </c>
      <c r="S195" s="241" t="e">
        <f t="shared" si="158"/>
        <v>#REF!</v>
      </c>
      <c r="T195" s="103" t="e">
        <f>#REF!</f>
        <v>#REF!</v>
      </c>
      <c r="U195" s="271" t="e">
        <f>#REF!*'Акция психолога'!D195</f>
        <v>#REF!</v>
      </c>
      <c r="V195" s="271">
        <f t="shared" si="159"/>
        <v>34.799999999999997</v>
      </c>
      <c r="W195" s="242" t="e">
        <f t="shared" si="160"/>
        <v>#REF!</v>
      </c>
      <c r="X195" s="281" t="e">
        <f>#REF!</f>
        <v>#REF!</v>
      </c>
      <c r="Y195" s="287" t="e">
        <f t="shared" si="161"/>
        <v>#REF!</v>
      </c>
      <c r="Z195" s="102" t="e">
        <f t="shared" si="162"/>
        <v>#REF!</v>
      </c>
      <c r="AA195" s="244" t="e">
        <f t="shared" si="163"/>
        <v>#REF!</v>
      </c>
      <c r="AB195" s="219"/>
      <c r="AC195" s="102" t="e">
        <f t="shared" si="164"/>
        <v>#REF!</v>
      </c>
      <c r="AD195" s="103" t="e">
        <f t="shared" si="165"/>
        <v>#REF!</v>
      </c>
      <c r="AE195" s="245" t="e">
        <f t="shared" si="165"/>
        <v>#REF!</v>
      </c>
      <c r="AF195" s="245" t="e">
        <f t="shared" si="166"/>
        <v>#REF!</v>
      </c>
      <c r="AG195" s="103" t="e">
        <f t="shared" si="167"/>
        <v>#REF!</v>
      </c>
      <c r="AH195" s="102" t="e">
        <f t="shared" si="168"/>
        <v>#REF!</v>
      </c>
      <c r="AI195" s="102">
        <f t="shared" si="169"/>
        <v>580</v>
      </c>
      <c r="AK195" s="103">
        <f t="shared" si="170"/>
        <v>410</v>
      </c>
      <c r="AL195" s="134">
        <f t="shared" si="171"/>
        <v>406</v>
      </c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</row>
    <row r="196" spans="1:552" s="106" customFormat="1" ht="13.5" hidden="1" outlineLevel="1" x14ac:dyDescent="0.15">
      <c r="A196" s="26">
        <v>4020</v>
      </c>
      <c r="B196" s="20" t="s">
        <v>782</v>
      </c>
      <c r="C196" s="16">
        <v>2000</v>
      </c>
      <c r="D196" s="103">
        <v>20</v>
      </c>
      <c r="E196" s="103">
        <v>15</v>
      </c>
      <c r="F196" s="131" t="s">
        <v>200</v>
      </c>
      <c r="G196" s="104" t="s">
        <v>497</v>
      </c>
      <c r="H196" s="104" t="s">
        <v>498</v>
      </c>
      <c r="I196" s="239">
        <f t="shared" si="134"/>
        <v>17940</v>
      </c>
      <c r="J196" s="103"/>
      <c r="K196" s="129"/>
      <c r="L196" s="129">
        <v>0.35</v>
      </c>
      <c r="M196" s="240"/>
      <c r="N196" s="283">
        <v>0.03</v>
      </c>
      <c r="O196" s="241">
        <f t="shared" si="154"/>
        <v>0</v>
      </c>
      <c r="P196" s="241" t="e">
        <f t="shared" si="155"/>
        <v>#REF!</v>
      </c>
      <c r="Q196" s="241" t="e">
        <f t="shared" si="156"/>
        <v>#REF!</v>
      </c>
      <c r="R196" s="241">
        <f t="shared" si="157"/>
        <v>0</v>
      </c>
      <c r="S196" s="241" t="e">
        <f t="shared" si="158"/>
        <v>#REF!</v>
      </c>
      <c r="T196" s="103" t="e">
        <f>#REF!</f>
        <v>#REF!</v>
      </c>
      <c r="U196" s="271" t="e">
        <f>#REF!*'Акция психолога'!D196</f>
        <v>#REF!</v>
      </c>
      <c r="V196" s="271">
        <f t="shared" si="159"/>
        <v>120</v>
      </c>
      <c r="W196" s="242" t="e">
        <f t="shared" si="160"/>
        <v>#REF!</v>
      </c>
      <c r="X196" s="281" t="e">
        <f>#REF!</f>
        <v>#REF!</v>
      </c>
      <c r="Y196" s="287" t="e">
        <f t="shared" si="161"/>
        <v>#REF!</v>
      </c>
      <c r="Z196" s="102" t="e">
        <f t="shared" si="162"/>
        <v>#REF!</v>
      </c>
      <c r="AA196" s="244" t="e">
        <f t="shared" si="163"/>
        <v>#REF!</v>
      </c>
      <c r="AB196" s="219"/>
      <c r="AC196" s="102" t="e">
        <f t="shared" si="164"/>
        <v>#REF!</v>
      </c>
      <c r="AD196" s="103" t="e">
        <f t="shared" si="165"/>
        <v>#REF!</v>
      </c>
      <c r="AE196" s="245" t="e">
        <f t="shared" si="165"/>
        <v>#REF!</v>
      </c>
      <c r="AF196" s="245" t="e">
        <f t="shared" si="166"/>
        <v>#REF!</v>
      </c>
      <c r="AG196" s="103" t="e">
        <f t="shared" si="167"/>
        <v>#REF!</v>
      </c>
      <c r="AH196" s="102" t="e">
        <f t="shared" si="168"/>
        <v>#REF!</v>
      </c>
      <c r="AI196" s="102">
        <f t="shared" si="169"/>
        <v>2000</v>
      </c>
      <c r="AK196" s="103">
        <f t="shared" si="170"/>
        <v>1400</v>
      </c>
      <c r="AL196" s="134">
        <f t="shared" si="171"/>
        <v>1400</v>
      </c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</row>
    <row r="197" spans="1:552" s="106" customFormat="1" ht="13.5" hidden="1" outlineLevel="1" x14ac:dyDescent="0.15">
      <c r="A197" s="26">
        <v>40041</v>
      </c>
      <c r="B197" s="62" t="s">
        <v>193</v>
      </c>
      <c r="C197" s="16">
        <v>400</v>
      </c>
      <c r="D197" s="103">
        <v>20</v>
      </c>
      <c r="E197" s="103">
        <v>5</v>
      </c>
      <c r="F197" s="131" t="s">
        <v>200</v>
      </c>
      <c r="G197" s="104" t="s">
        <v>497</v>
      </c>
      <c r="H197" s="104" t="s">
        <v>498</v>
      </c>
      <c r="I197" s="239">
        <f t="shared" si="134"/>
        <v>17940</v>
      </c>
      <c r="J197" s="103"/>
      <c r="K197" s="129"/>
      <c r="L197" s="129">
        <v>0.35</v>
      </c>
      <c r="M197" s="240"/>
      <c r="N197" s="283">
        <v>0.03</v>
      </c>
      <c r="O197" s="241">
        <f t="shared" si="154"/>
        <v>0</v>
      </c>
      <c r="P197" s="241" t="e">
        <f t="shared" si="155"/>
        <v>#REF!</v>
      </c>
      <c r="Q197" s="241" t="e">
        <f t="shared" si="156"/>
        <v>#REF!</v>
      </c>
      <c r="R197" s="241">
        <f t="shared" si="157"/>
        <v>0</v>
      </c>
      <c r="S197" s="241" t="e">
        <f t="shared" si="158"/>
        <v>#REF!</v>
      </c>
      <c r="T197" s="103" t="e">
        <f>#REF!</f>
        <v>#REF!</v>
      </c>
      <c r="U197" s="271" t="e">
        <f>#REF!*'Акция психолога'!D197</f>
        <v>#REF!</v>
      </c>
      <c r="V197" s="271">
        <f t="shared" si="159"/>
        <v>24</v>
      </c>
      <c r="W197" s="242" t="e">
        <f t="shared" si="160"/>
        <v>#REF!</v>
      </c>
      <c r="X197" s="281" t="e">
        <f>#REF!</f>
        <v>#REF!</v>
      </c>
      <c r="Y197" s="287" t="e">
        <f t="shared" si="161"/>
        <v>#REF!</v>
      </c>
      <c r="Z197" s="102" t="e">
        <f t="shared" si="162"/>
        <v>#REF!</v>
      </c>
      <c r="AA197" s="244" t="e">
        <f t="shared" si="163"/>
        <v>#REF!</v>
      </c>
      <c r="AB197" s="219"/>
      <c r="AC197" s="102" t="e">
        <f t="shared" si="164"/>
        <v>#REF!</v>
      </c>
      <c r="AD197" s="103" t="e">
        <f t="shared" si="165"/>
        <v>#REF!</v>
      </c>
      <c r="AE197" s="245" t="e">
        <f t="shared" si="165"/>
        <v>#REF!</v>
      </c>
      <c r="AF197" s="245" t="e">
        <f t="shared" si="166"/>
        <v>#REF!</v>
      </c>
      <c r="AG197" s="103" t="e">
        <f t="shared" si="167"/>
        <v>#REF!</v>
      </c>
      <c r="AH197" s="102" t="e">
        <f t="shared" si="168"/>
        <v>#REF!</v>
      </c>
      <c r="AI197" s="102">
        <f t="shared" si="169"/>
        <v>400</v>
      </c>
      <c r="AK197" s="103">
        <f t="shared" si="170"/>
        <v>280</v>
      </c>
      <c r="AL197" s="134">
        <f t="shared" si="171"/>
        <v>280</v>
      </c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</row>
    <row r="198" spans="1:552" s="106" customFormat="1" ht="13.5" hidden="1" outlineLevel="1" x14ac:dyDescent="0.15">
      <c r="A198" s="26">
        <v>40042</v>
      </c>
      <c r="B198" s="62" t="s">
        <v>194</v>
      </c>
      <c r="C198" s="16">
        <v>3000</v>
      </c>
      <c r="D198" s="103">
        <v>20</v>
      </c>
      <c r="E198" s="103">
        <v>10</v>
      </c>
      <c r="F198" s="131" t="s">
        <v>200</v>
      </c>
      <c r="G198" s="104" t="s">
        <v>497</v>
      </c>
      <c r="H198" s="104" t="s">
        <v>498</v>
      </c>
      <c r="I198" s="239">
        <f t="shared" si="134"/>
        <v>17940</v>
      </c>
      <c r="J198" s="103"/>
      <c r="K198" s="129"/>
      <c r="L198" s="129">
        <v>0.35</v>
      </c>
      <c r="M198" s="240"/>
      <c r="N198" s="283">
        <v>0.03</v>
      </c>
      <c r="O198" s="241">
        <f t="shared" si="154"/>
        <v>0</v>
      </c>
      <c r="P198" s="241" t="e">
        <f t="shared" si="155"/>
        <v>#REF!</v>
      </c>
      <c r="Q198" s="241" t="e">
        <f t="shared" si="156"/>
        <v>#REF!</v>
      </c>
      <c r="R198" s="241">
        <f t="shared" si="157"/>
        <v>0</v>
      </c>
      <c r="S198" s="241" t="e">
        <f t="shared" si="158"/>
        <v>#REF!</v>
      </c>
      <c r="T198" s="103" t="e">
        <f>#REF!</f>
        <v>#REF!</v>
      </c>
      <c r="U198" s="271" t="e">
        <f>#REF!*'Акция психолога'!D198</f>
        <v>#REF!</v>
      </c>
      <c r="V198" s="271">
        <f t="shared" si="159"/>
        <v>180</v>
      </c>
      <c r="W198" s="242" t="e">
        <f t="shared" si="160"/>
        <v>#REF!</v>
      </c>
      <c r="X198" s="281" t="e">
        <f>#REF!</f>
        <v>#REF!</v>
      </c>
      <c r="Y198" s="287" t="e">
        <f t="shared" si="161"/>
        <v>#REF!</v>
      </c>
      <c r="Z198" s="102" t="e">
        <f t="shared" si="162"/>
        <v>#REF!</v>
      </c>
      <c r="AA198" s="244" t="e">
        <f t="shared" si="163"/>
        <v>#REF!</v>
      </c>
      <c r="AB198" s="219"/>
      <c r="AC198" s="102" t="e">
        <f t="shared" si="164"/>
        <v>#REF!</v>
      </c>
      <c r="AD198" s="103" t="e">
        <f t="shared" si="165"/>
        <v>#REF!</v>
      </c>
      <c r="AE198" s="245" t="e">
        <f t="shared" si="165"/>
        <v>#REF!</v>
      </c>
      <c r="AF198" s="245" t="e">
        <f t="shared" si="166"/>
        <v>#REF!</v>
      </c>
      <c r="AG198" s="103" t="e">
        <f t="shared" si="167"/>
        <v>#REF!</v>
      </c>
      <c r="AH198" s="102" t="e">
        <f t="shared" si="168"/>
        <v>#REF!</v>
      </c>
      <c r="AI198" s="102">
        <f t="shared" si="169"/>
        <v>3000</v>
      </c>
      <c r="AK198" s="103">
        <f t="shared" si="170"/>
        <v>2100</v>
      </c>
      <c r="AL198" s="134">
        <f t="shared" si="171"/>
        <v>2100</v>
      </c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</row>
    <row r="199" spans="1:552" s="106" customFormat="1" ht="13.5" hidden="1" outlineLevel="1" x14ac:dyDescent="0.15">
      <c r="A199" s="26">
        <v>40043</v>
      </c>
      <c r="B199" s="62" t="s">
        <v>196</v>
      </c>
      <c r="C199" s="16">
        <v>230</v>
      </c>
      <c r="D199" s="103">
        <v>10</v>
      </c>
      <c r="E199" s="103">
        <v>5</v>
      </c>
      <c r="F199" s="131" t="s">
        <v>200</v>
      </c>
      <c r="G199" s="104" t="s">
        <v>497</v>
      </c>
      <c r="H199" s="104" t="s">
        <v>498</v>
      </c>
      <c r="I199" s="239">
        <f t="shared" si="134"/>
        <v>17940</v>
      </c>
      <c r="J199" s="103"/>
      <c r="K199" s="129"/>
      <c r="L199" s="129">
        <v>0.35</v>
      </c>
      <c r="M199" s="240"/>
      <c r="N199" s="283">
        <v>0.03</v>
      </c>
      <c r="O199" s="241">
        <f t="shared" si="154"/>
        <v>0</v>
      </c>
      <c r="P199" s="241" t="e">
        <f t="shared" si="155"/>
        <v>#REF!</v>
      </c>
      <c r="Q199" s="241" t="e">
        <f t="shared" si="156"/>
        <v>#REF!</v>
      </c>
      <c r="R199" s="241">
        <f t="shared" si="157"/>
        <v>0</v>
      </c>
      <c r="S199" s="241" t="e">
        <f t="shared" si="158"/>
        <v>#REF!</v>
      </c>
      <c r="T199" s="103" t="e">
        <f>#REF!</f>
        <v>#REF!</v>
      </c>
      <c r="U199" s="271" t="e">
        <f>#REF!*'Акция психолога'!D199</f>
        <v>#REF!</v>
      </c>
      <c r="V199" s="271">
        <f t="shared" si="159"/>
        <v>13.799999999999999</v>
      </c>
      <c r="W199" s="242" t="e">
        <f t="shared" si="160"/>
        <v>#REF!</v>
      </c>
      <c r="X199" s="281" t="e">
        <f>#REF!</f>
        <v>#REF!</v>
      </c>
      <c r="Y199" s="287" t="e">
        <f t="shared" si="161"/>
        <v>#REF!</v>
      </c>
      <c r="Z199" s="102" t="e">
        <f t="shared" si="162"/>
        <v>#REF!</v>
      </c>
      <c r="AA199" s="244" t="e">
        <f t="shared" si="163"/>
        <v>#REF!</v>
      </c>
      <c r="AB199" s="219"/>
      <c r="AC199" s="102" t="e">
        <f t="shared" si="164"/>
        <v>#REF!</v>
      </c>
      <c r="AD199" s="103" t="e">
        <f t="shared" si="165"/>
        <v>#REF!</v>
      </c>
      <c r="AE199" s="245" t="e">
        <f t="shared" si="165"/>
        <v>#REF!</v>
      </c>
      <c r="AF199" s="245" t="e">
        <f t="shared" si="166"/>
        <v>#REF!</v>
      </c>
      <c r="AG199" s="103" t="e">
        <f t="shared" si="167"/>
        <v>#REF!</v>
      </c>
      <c r="AH199" s="102" t="e">
        <f t="shared" si="168"/>
        <v>#REF!</v>
      </c>
      <c r="AI199" s="102">
        <f t="shared" si="169"/>
        <v>230</v>
      </c>
      <c r="AK199" s="103">
        <f t="shared" si="170"/>
        <v>165</v>
      </c>
      <c r="AL199" s="134">
        <f t="shared" si="171"/>
        <v>161</v>
      </c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</row>
    <row r="200" spans="1:552" s="106" customFormat="1" ht="13.5" hidden="1" outlineLevel="1" x14ac:dyDescent="0.15">
      <c r="A200" s="26">
        <v>40058</v>
      </c>
      <c r="B200" s="62" t="s">
        <v>231</v>
      </c>
      <c r="C200" s="16">
        <v>400</v>
      </c>
      <c r="D200" s="103">
        <v>10</v>
      </c>
      <c r="E200" s="103">
        <v>10</v>
      </c>
      <c r="F200" s="131" t="s">
        <v>200</v>
      </c>
      <c r="G200" s="104" t="s">
        <v>497</v>
      </c>
      <c r="H200" s="104" t="s">
        <v>498</v>
      </c>
      <c r="I200" s="239">
        <f t="shared" si="134"/>
        <v>17940</v>
      </c>
      <c r="J200" s="103"/>
      <c r="K200" s="129"/>
      <c r="L200" s="129">
        <v>0.35</v>
      </c>
      <c r="M200" s="240"/>
      <c r="N200" s="283">
        <v>0.03</v>
      </c>
      <c r="O200" s="241">
        <f t="shared" si="154"/>
        <v>0</v>
      </c>
      <c r="P200" s="241" t="e">
        <f t="shared" si="155"/>
        <v>#REF!</v>
      </c>
      <c r="Q200" s="241" t="e">
        <f t="shared" si="156"/>
        <v>#REF!</v>
      </c>
      <c r="R200" s="241">
        <f t="shared" si="157"/>
        <v>0</v>
      </c>
      <c r="S200" s="241" t="e">
        <f t="shared" si="158"/>
        <v>#REF!</v>
      </c>
      <c r="T200" s="103" t="e">
        <f>#REF!</f>
        <v>#REF!</v>
      </c>
      <c r="U200" s="271" t="e">
        <f>#REF!*'Акция психолога'!D200</f>
        <v>#REF!</v>
      </c>
      <c r="V200" s="271">
        <f t="shared" si="159"/>
        <v>24</v>
      </c>
      <c r="W200" s="242" t="e">
        <f t="shared" si="160"/>
        <v>#REF!</v>
      </c>
      <c r="X200" s="281" t="e">
        <f>#REF!</f>
        <v>#REF!</v>
      </c>
      <c r="Y200" s="287" t="e">
        <f t="shared" si="161"/>
        <v>#REF!</v>
      </c>
      <c r="Z200" s="102" t="e">
        <f t="shared" si="162"/>
        <v>#REF!</v>
      </c>
      <c r="AA200" s="244" t="e">
        <f t="shared" si="163"/>
        <v>#REF!</v>
      </c>
      <c r="AB200" s="219"/>
      <c r="AC200" s="102" t="e">
        <f t="shared" si="164"/>
        <v>#REF!</v>
      </c>
      <c r="AD200" s="103" t="e">
        <f t="shared" si="165"/>
        <v>#REF!</v>
      </c>
      <c r="AE200" s="245" t="e">
        <f t="shared" si="165"/>
        <v>#REF!</v>
      </c>
      <c r="AF200" s="245" t="e">
        <f t="shared" si="166"/>
        <v>#REF!</v>
      </c>
      <c r="AG200" s="103" t="e">
        <f t="shared" si="167"/>
        <v>#REF!</v>
      </c>
      <c r="AH200" s="102" t="e">
        <f t="shared" si="168"/>
        <v>#REF!</v>
      </c>
      <c r="AI200" s="102">
        <f t="shared" si="169"/>
        <v>400</v>
      </c>
      <c r="AK200" s="103">
        <f t="shared" si="170"/>
        <v>280</v>
      </c>
      <c r="AL200" s="134">
        <f t="shared" si="171"/>
        <v>280</v>
      </c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</row>
    <row r="201" spans="1:552" s="106" customFormat="1" ht="13.5" hidden="1" outlineLevel="1" x14ac:dyDescent="0.15">
      <c r="A201" s="26">
        <v>40168</v>
      </c>
      <c r="B201" s="62" t="s">
        <v>523</v>
      </c>
      <c r="C201" s="16">
        <v>450</v>
      </c>
      <c r="D201" s="103">
        <v>20</v>
      </c>
      <c r="E201" s="103">
        <v>10</v>
      </c>
      <c r="F201" s="131" t="s">
        <v>200</v>
      </c>
      <c r="G201" s="104" t="s">
        <v>497</v>
      </c>
      <c r="H201" s="104" t="s">
        <v>498</v>
      </c>
      <c r="I201" s="239">
        <f t="shared" si="134"/>
        <v>17940</v>
      </c>
      <c r="J201" s="103"/>
      <c r="K201" s="129"/>
      <c r="L201" s="129">
        <v>0.35</v>
      </c>
      <c r="M201" s="240"/>
      <c r="N201" s="283">
        <v>0.03</v>
      </c>
      <c r="O201" s="241">
        <f t="shared" si="154"/>
        <v>0</v>
      </c>
      <c r="P201" s="241" t="e">
        <f t="shared" si="155"/>
        <v>#REF!</v>
      </c>
      <c r="Q201" s="241" t="e">
        <f t="shared" si="156"/>
        <v>#REF!</v>
      </c>
      <c r="R201" s="241">
        <f t="shared" si="157"/>
        <v>0</v>
      </c>
      <c r="S201" s="241" t="e">
        <f t="shared" si="158"/>
        <v>#REF!</v>
      </c>
      <c r="T201" s="103" t="e">
        <f>#REF!</f>
        <v>#REF!</v>
      </c>
      <c r="U201" s="271" t="e">
        <f>#REF!*'Акция психолога'!D201</f>
        <v>#REF!</v>
      </c>
      <c r="V201" s="271">
        <f t="shared" si="159"/>
        <v>27</v>
      </c>
      <c r="W201" s="242" t="e">
        <f t="shared" si="160"/>
        <v>#REF!</v>
      </c>
      <c r="X201" s="281" t="e">
        <f>#REF!</f>
        <v>#REF!</v>
      </c>
      <c r="Y201" s="287" t="e">
        <f t="shared" si="161"/>
        <v>#REF!</v>
      </c>
      <c r="Z201" s="102" t="e">
        <f t="shared" si="162"/>
        <v>#REF!</v>
      </c>
      <c r="AA201" s="244" t="e">
        <f t="shared" si="163"/>
        <v>#REF!</v>
      </c>
      <c r="AB201" s="219"/>
      <c r="AC201" s="102" t="e">
        <f t="shared" si="164"/>
        <v>#REF!</v>
      </c>
      <c r="AD201" s="103" t="e">
        <f t="shared" si="165"/>
        <v>#REF!</v>
      </c>
      <c r="AE201" s="245" t="e">
        <f t="shared" si="165"/>
        <v>#REF!</v>
      </c>
      <c r="AF201" s="245" t="e">
        <f t="shared" si="166"/>
        <v>#REF!</v>
      </c>
      <c r="AG201" s="103" t="e">
        <f t="shared" si="167"/>
        <v>#REF!</v>
      </c>
      <c r="AH201" s="102" t="e">
        <f t="shared" si="168"/>
        <v>#REF!</v>
      </c>
      <c r="AI201" s="102">
        <f t="shared" si="169"/>
        <v>450</v>
      </c>
      <c r="AK201" s="103">
        <f t="shared" si="170"/>
        <v>315</v>
      </c>
      <c r="AL201" s="134">
        <f t="shared" si="171"/>
        <v>315</v>
      </c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</row>
    <row r="202" spans="1:552" s="106" customFormat="1" ht="13.5" hidden="1" outlineLevel="1" x14ac:dyDescent="0.15">
      <c r="A202" s="26">
        <v>40096</v>
      </c>
      <c r="B202" s="62" t="s">
        <v>524</v>
      </c>
      <c r="C202" s="16">
        <v>300</v>
      </c>
      <c r="D202" s="103">
        <v>30</v>
      </c>
      <c r="E202" s="103">
        <v>10</v>
      </c>
      <c r="F202" s="131" t="s">
        <v>200</v>
      </c>
      <c r="G202" s="104" t="s">
        <v>497</v>
      </c>
      <c r="H202" s="104" t="s">
        <v>498</v>
      </c>
      <c r="I202" s="239">
        <f t="shared" si="134"/>
        <v>17940</v>
      </c>
      <c r="J202" s="103"/>
      <c r="K202" s="129"/>
      <c r="L202" s="129">
        <v>0.35</v>
      </c>
      <c r="M202" s="240"/>
      <c r="N202" s="283">
        <v>0.03</v>
      </c>
      <c r="O202" s="241">
        <f t="shared" si="154"/>
        <v>0</v>
      </c>
      <c r="P202" s="241" t="e">
        <f t="shared" si="155"/>
        <v>#REF!</v>
      </c>
      <c r="Q202" s="241" t="e">
        <f t="shared" si="156"/>
        <v>#REF!</v>
      </c>
      <c r="R202" s="241">
        <f t="shared" si="157"/>
        <v>0</v>
      </c>
      <c r="S202" s="241" t="e">
        <f t="shared" si="158"/>
        <v>#REF!</v>
      </c>
      <c r="T202" s="103" t="e">
        <f>#REF!</f>
        <v>#REF!</v>
      </c>
      <c r="U202" s="271" t="e">
        <f>#REF!*'Акция психолога'!D202</f>
        <v>#REF!</v>
      </c>
      <c r="V202" s="271">
        <f t="shared" si="159"/>
        <v>18</v>
      </c>
      <c r="W202" s="242" t="e">
        <f t="shared" si="160"/>
        <v>#REF!</v>
      </c>
      <c r="X202" s="281" t="e">
        <f>#REF!</f>
        <v>#REF!</v>
      </c>
      <c r="Y202" s="287" t="e">
        <f t="shared" si="161"/>
        <v>#REF!</v>
      </c>
      <c r="Z202" s="102" t="e">
        <f t="shared" si="162"/>
        <v>#REF!</v>
      </c>
      <c r="AA202" s="244" t="e">
        <f t="shared" si="163"/>
        <v>#REF!</v>
      </c>
      <c r="AB202" s="219"/>
      <c r="AC202" s="102" t="e">
        <f t="shared" si="164"/>
        <v>#REF!</v>
      </c>
      <c r="AD202" s="103" t="e">
        <f t="shared" si="165"/>
        <v>#REF!</v>
      </c>
      <c r="AE202" s="245" t="e">
        <f t="shared" si="165"/>
        <v>#REF!</v>
      </c>
      <c r="AF202" s="245" t="e">
        <f t="shared" si="166"/>
        <v>#REF!</v>
      </c>
      <c r="AG202" s="103" t="e">
        <f t="shared" si="167"/>
        <v>#REF!</v>
      </c>
      <c r="AH202" s="102" t="e">
        <f t="shared" si="168"/>
        <v>#REF!</v>
      </c>
      <c r="AI202" s="102">
        <f t="shared" si="169"/>
        <v>300</v>
      </c>
      <c r="AK202" s="103">
        <f t="shared" si="170"/>
        <v>210</v>
      </c>
      <c r="AL202" s="134">
        <f t="shared" si="171"/>
        <v>210</v>
      </c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</row>
    <row r="203" spans="1:552" s="106" customFormat="1" ht="13.5" hidden="1" outlineLevel="1" x14ac:dyDescent="0.15">
      <c r="A203" s="26">
        <v>40097</v>
      </c>
      <c r="B203" s="62" t="s">
        <v>525</v>
      </c>
      <c r="C203" s="16">
        <v>400</v>
      </c>
      <c r="D203" s="103">
        <v>30</v>
      </c>
      <c r="E203" s="103">
        <v>10</v>
      </c>
      <c r="F203" s="131" t="s">
        <v>200</v>
      </c>
      <c r="G203" s="104" t="s">
        <v>497</v>
      </c>
      <c r="H203" s="104" t="s">
        <v>498</v>
      </c>
      <c r="I203" s="239">
        <f t="shared" si="134"/>
        <v>17940</v>
      </c>
      <c r="J203" s="103"/>
      <c r="K203" s="129"/>
      <c r="L203" s="129">
        <v>0.35</v>
      </c>
      <c r="M203" s="240"/>
      <c r="N203" s="283">
        <v>0.03</v>
      </c>
      <c r="O203" s="241">
        <f t="shared" si="154"/>
        <v>0</v>
      </c>
      <c r="P203" s="241" t="e">
        <f t="shared" si="155"/>
        <v>#REF!</v>
      </c>
      <c r="Q203" s="241" t="e">
        <f t="shared" si="156"/>
        <v>#REF!</v>
      </c>
      <c r="R203" s="241">
        <f t="shared" si="157"/>
        <v>0</v>
      </c>
      <c r="S203" s="241" t="e">
        <f t="shared" si="158"/>
        <v>#REF!</v>
      </c>
      <c r="T203" s="103" t="e">
        <f>#REF!</f>
        <v>#REF!</v>
      </c>
      <c r="U203" s="271" t="e">
        <f>#REF!*'Акция психолога'!D203</f>
        <v>#REF!</v>
      </c>
      <c r="V203" s="271">
        <f t="shared" si="159"/>
        <v>24</v>
      </c>
      <c r="W203" s="242" t="e">
        <f t="shared" si="160"/>
        <v>#REF!</v>
      </c>
      <c r="X203" s="281" t="e">
        <f>#REF!</f>
        <v>#REF!</v>
      </c>
      <c r="Y203" s="287" t="e">
        <f t="shared" si="161"/>
        <v>#REF!</v>
      </c>
      <c r="Z203" s="102" t="e">
        <f t="shared" si="162"/>
        <v>#REF!</v>
      </c>
      <c r="AA203" s="244" t="e">
        <f t="shared" si="163"/>
        <v>#REF!</v>
      </c>
      <c r="AB203" s="219"/>
      <c r="AC203" s="102" t="e">
        <f t="shared" si="164"/>
        <v>#REF!</v>
      </c>
      <c r="AD203" s="103" t="e">
        <f t="shared" si="165"/>
        <v>#REF!</v>
      </c>
      <c r="AE203" s="245" t="e">
        <f t="shared" si="165"/>
        <v>#REF!</v>
      </c>
      <c r="AF203" s="245" t="e">
        <f t="shared" si="166"/>
        <v>#REF!</v>
      </c>
      <c r="AG203" s="103" t="e">
        <f t="shared" si="167"/>
        <v>#REF!</v>
      </c>
      <c r="AH203" s="102" t="e">
        <f t="shared" si="168"/>
        <v>#REF!</v>
      </c>
      <c r="AI203" s="102">
        <f t="shared" si="169"/>
        <v>400</v>
      </c>
      <c r="AK203" s="103">
        <f t="shared" si="170"/>
        <v>280</v>
      </c>
      <c r="AL203" s="134">
        <f t="shared" si="171"/>
        <v>280</v>
      </c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</row>
    <row r="204" spans="1:552" s="106" customFormat="1" ht="13.5" hidden="1" outlineLevel="1" x14ac:dyDescent="0.15">
      <c r="A204" s="26">
        <v>40098</v>
      </c>
      <c r="B204" s="62" t="s">
        <v>526</v>
      </c>
      <c r="C204" s="16">
        <v>500</v>
      </c>
      <c r="D204" s="103">
        <v>30</v>
      </c>
      <c r="E204" s="103">
        <v>10</v>
      </c>
      <c r="F204" s="131" t="s">
        <v>200</v>
      </c>
      <c r="G204" s="104" t="s">
        <v>497</v>
      </c>
      <c r="H204" s="104" t="s">
        <v>498</v>
      </c>
      <c r="I204" s="239">
        <f t="shared" si="134"/>
        <v>17940</v>
      </c>
      <c r="J204" s="103"/>
      <c r="K204" s="129"/>
      <c r="L204" s="129">
        <v>0.35</v>
      </c>
      <c r="M204" s="240"/>
      <c r="N204" s="283">
        <v>0.03</v>
      </c>
      <c r="O204" s="241">
        <f t="shared" si="154"/>
        <v>0</v>
      </c>
      <c r="P204" s="241" t="e">
        <f t="shared" si="155"/>
        <v>#REF!</v>
      </c>
      <c r="Q204" s="241" t="e">
        <f t="shared" si="156"/>
        <v>#REF!</v>
      </c>
      <c r="R204" s="241">
        <f t="shared" si="157"/>
        <v>0</v>
      </c>
      <c r="S204" s="241" t="e">
        <f t="shared" si="158"/>
        <v>#REF!</v>
      </c>
      <c r="T204" s="103" t="e">
        <f>#REF!</f>
        <v>#REF!</v>
      </c>
      <c r="U204" s="271" t="e">
        <f>#REF!*'Акция психолога'!D204</f>
        <v>#REF!</v>
      </c>
      <c r="V204" s="271">
        <f t="shared" si="159"/>
        <v>30</v>
      </c>
      <c r="W204" s="242" t="e">
        <f t="shared" si="160"/>
        <v>#REF!</v>
      </c>
      <c r="X204" s="281" t="e">
        <f>#REF!</f>
        <v>#REF!</v>
      </c>
      <c r="Y204" s="287" t="e">
        <f t="shared" si="161"/>
        <v>#REF!</v>
      </c>
      <c r="Z204" s="102" t="e">
        <f t="shared" si="162"/>
        <v>#REF!</v>
      </c>
      <c r="AA204" s="244" t="e">
        <f t="shared" si="163"/>
        <v>#REF!</v>
      </c>
      <c r="AB204" s="219"/>
      <c r="AC204" s="102" t="e">
        <f t="shared" si="164"/>
        <v>#REF!</v>
      </c>
      <c r="AD204" s="103" t="e">
        <f t="shared" si="165"/>
        <v>#REF!</v>
      </c>
      <c r="AE204" s="245" t="e">
        <f t="shared" si="165"/>
        <v>#REF!</v>
      </c>
      <c r="AF204" s="245" t="e">
        <f t="shared" si="166"/>
        <v>#REF!</v>
      </c>
      <c r="AG204" s="103" t="e">
        <f t="shared" si="167"/>
        <v>#REF!</v>
      </c>
      <c r="AH204" s="102" t="e">
        <f t="shared" si="168"/>
        <v>#REF!</v>
      </c>
      <c r="AI204" s="102">
        <f t="shared" si="169"/>
        <v>500</v>
      </c>
      <c r="AK204" s="103">
        <f t="shared" si="170"/>
        <v>350</v>
      </c>
      <c r="AL204" s="134">
        <f t="shared" si="171"/>
        <v>350</v>
      </c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</row>
    <row r="205" spans="1:552" s="106" customFormat="1" ht="25.5" hidden="1" outlineLevel="1" x14ac:dyDescent="0.15">
      <c r="A205" s="26">
        <v>40099</v>
      </c>
      <c r="B205" s="62" t="s">
        <v>529</v>
      </c>
      <c r="C205" s="16">
        <v>800</v>
      </c>
      <c r="D205" s="103">
        <v>30</v>
      </c>
      <c r="E205" s="103">
        <v>10</v>
      </c>
      <c r="F205" s="131" t="s">
        <v>200</v>
      </c>
      <c r="G205" s="104" t="s">
        <v>497</v>
      </c>
      <c r="H205" s="104" t="s">
        <v>498</v>
      </c>
      <c r="I205" s="239">
        <f t="shared" si="134"/>
        <v>17940</v>
      </c>
      <c r="J205" s="103"/>
      <c r="K205" s="129"/>
      <c r="L205" s="129">
        <v>0.35</v>
      </c>
      <c r="M205" s="240"/>
      <c r="N205" s="283">
        <v>0.03</v>
      </c>
      <c r="O205" s="241">
        <f t="shared" si="154"/>
        <v>0</v>
      </c>
      <c r="P205" s="241" t="e">
        <f t="shared" si="155"/>
        <v>#REF!</v>
      </c>
      <c r="Q205" s="241" t="e">
        <f t="shared" si="156"/>
        <v>#REF!</v>
      </c>
      <c r="R205" s="241">
        <f t="shared" si="157"/>
        <v>0</v>
      </c>
      <c r="S205" s="241" t="e">
        <f t="shared" si="158"/>
        <v>#REF!</v>
      </c>
      <c r="T205" s="103" t="e">
        <f>#REF!</f>
        <v>#REF!</v>
      </c>
      <c r="U205" s="271" t="e">
        <f>#REF!*'Акция психолога'!D205</f>
        <v>#REF!</v>
      </c>
      <c r="V205" s="271">
        <f t="shared" si="159"/>
        <v>48</v>
      </c>
      <c r="W205" s="242" t="e">
        <f t="shared" si="160"/>
        <v>#REF!</v>
      </c>
      <c r="X205" s="281" t="e">
        <f>#REF!</f>
        <v>#REF!</v>
      </c>
      <c r="Y205" s="287" t="e">
        <f t="shared" si="161"/>
        <v>#REF!</v>
      </c>
      <c r="Z205" s="102" t="e">
        <f t="shared" si="162"/>
        <v>#REF!</v>
      </c>
      <c r="AA205" s="244" t="e">
        <f t="shared" si="163"/>
        <v>#REF!</v>
      </c>
      <c r="AB205" s="219"/>
      <c r="AC205" s="102" t="e">
        <f t="shared" si="164"/>
        <v>#REF!</v>
      </c>
      <c r="AD205" s="103" t="e">
        <f t="shared" si="165"/>
        <v>#REF!</v>
      </c>
      <c r="AE205" s="245" t="e">
        <f t="shared" si="165"/>
        <v>#REF!</v>
      </c>
      <c r="AF205" s="245" t="e">
        <f t="shared" si="166"/>
        <v>#REF!</v>
      </c>
      <c r="AG205" s="103" t="e">
        <f t="shared" si="167"/>
        <v>#REF!</v>
      </c>
      <c r="AH205" s="102" t="e">
        <f t="shared" si="168"/>
        <v>#REF!</v>
      </c>
      <c r="AI205" s="102">
        <f t="shared" si="169"/>
        <v>800</v>
      </c>
      <c r="AK205" s="103">
        <f t="shared" si="170"/>
        <v>560</v>
      </c>
      <c r="AL205" s="134">
        <f t="shared" si="171"/>
        <v>560</v>
      </c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</row>
    <row r="206" spans="1:552" s="106" customFormat="1" ht="13.5" hidden="1" outlineLevel="1" x14ac:dyDescent="0.15">
      <c r="A206" s="26">
        <v>40100</v>
      </c>
      <c r="B206" s="62" t="s">
        <v>527</v>
      </c>
      <c r="C206" s="16">
        <v>900</v>
      </c>
      <c r="D206" s="103">
        <v>30</v>
      </c>
      <c r="E206" s="103">
        <v>10</v>
      </c>
      <c r="F206" s="131" t="s">
        <v>200</v>
      </c>
      <c r="G206" s="104" t="s">
        <v>497</v>
      </c>
      <c r="H206" s="104" t="s">
        <v>498</v>
      </c>
      <c r="I206" s="239">
        <f t="shared" si="134"/>
        <v>17940</v>
      </c>
      <c r="J206" s="103"/>
      <c r="K206" s="129"/>
      <c r="L206" s="129">
        <v>0.35</v>
      </c>
      <c r="M206" s="240"/>
      <c r="N206" s="283">
        <v>0.03</v>
      </c>
      <c r="O206" s="241">
        <f t="shared" si="154"/>
        <v>0</v>
      </c>
      <c r="P206" s="241" t="e">
        <f t="shared" si="155"/>
        <v>#REF!</v>
      </c>
      <c r="Q206" s="241" t="e">
        <f t="shared" si="156"/>
        <v>#REF!</v>
      </c>
      <c r="R206" s="241">
        <f t="shared" si="157"/>
        <v>0</v>
      </c>
      <c r="S206" s="241" t="e">
        <f t="shared" si="158"/>
        <v>#REF!</v>
      </c>
      <c r="T206" s="103" t="e">
        <f>#REF!</f>
        <v>#REF!</v>
      </c>
      <c r="U206" s="271" t="e">
        <f>#REF!*'Акция психолога'!D206</f>
        <v>#REF!</v>
      </c>
      <c r="V206" s="271">
        <f t="shared" si="159"/>
        <v>54</v>
      </c>
      <c r="W206" s="242" t="e">
        <f t="shared" si="160"/>
        <v>#REF!</v>
      </c>
      <c r="X206" s="281" t="e">
        <f>#REF!</f>
        <v>#REF!</v>
      </c>
      <c r="Y206" s="287" t="e">
        <f t="shared" si="161"/>
        <v>#REF!</v>
      </c>
      <c r="Z206" s="102" t="e">
        <f t="shared" si="162"/>
        <v>#REF!</v>
      </c>
      <c r="AA206" s="244" t="e">
        <f t="shared" si="163"/>
        <v>#REF!</v>
      </c>
      <c r="AB206" s="219"/>
      <c r="AC206" s="102" t="e">
        <f t="shared" si="164"/>
        <v>#REF!</v>
      </c>
      <c r="AD206" s="103" t="e">
        <f t="shared" si="165"/>
        <v>#REF!</v>
      </c>
      <c r="AE206" s="245" t="e">
        <f t="shared" si="165"/>
        <v>#REF!</v>
      </c>
      <c r="AF206" s="245" t="e">
        <f t="shared" si="166"/>
        <v>#REF!</v>
      </c>
      <c r="AG206" s="103" t="e">
        <f t="shared" si="167"/>
        <v>#REF!</v>
      </c>
      <c r="AH206" s="102" t="e">
        <f t="shared" si="168"/>
        <v>#REF!</v>
      </c>
      <c r="AI206" s="102">
        <f t="shared" si="169"/>
        <v>900</v>
      </c>
      <c r="AK206" s="103">
        <f t="shared" si="170"/>
        <v>630</v>
      </c>
      <c r="AL206" s="134">
        <f t="shared" si="171"/>
        <v>630</v>
      </c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</row>
    <row r="207" spans="1:552" s="106" customFormat="1" ht="25.5" hidden="1" outlineLevel="1" x14ac:dyDescent="0.15">
      <c r="A207" s="26">
        <v>40101</v>
      </c>
      <c r="B207" s="62" t="s">
        <v>528</v>
      </c>
      <c r="C207" s="16">
        <v>1200</v>
      </c>
      <c r="D207" s="103">
        <v>30</v>
      </c>
      <c r="E207" s="103">
        <v>10</v>
      </c>
      <c r="F207" s="131" t="s">
        <v>200</v>
      </c>
      <c r="G207" s="104" t="s">
        <v>497</v>
      </c>
      <c r="H207" s="104" t="s">
        <v>498</v>
      </c>
      <c r="I207" s="239">
        <f t="shared" si="134"/>
        <v>17940</v>
      </c>
      <c r="J207" s="103"/>
      <c r="K207" s="129"/>
      <c r="L207" s="129">
        <v>0.35</v>
      </c>
      <c r="M207" s="240"/>
      <c r="N207" s="283">
        <v>0.03</v>
      </c>
      <c r="O207" s="241">
        <f t="shared" si="154"/>
        <v>0</v>
      </c>
      <c r="P207" s="241" t="e">
        <f t="shared" si="155"/>
        <v>#REF!</v>
      </c>
      <c r="Q207" s="241" t="e">
        <f t="shared" si="156"/>
        <v>#REF!</v>
      </c>
      <c r="R207" s="241">
        <f t="shared" si="157"/>
        <v>0</v>
      </c>
      <c r="S207" s="241" t="e">
        <f t="shared" si="158"/>
        <v>#REF!</v>
      </c>
      <c r="T207" s="103" t="e">
        <f>#REF!</f>
        <v>#REF!</v>
      </c>
      <c r="U207" s="271" t="e">
        <f>#REF!*'Акция психолога'!D207</f>
        <v>#REF!</v>
      </c>
      <c r="V207" s="271">
        <f t="shared" si="159"/>
        <v>72</v>
      </c>
      <c r="W207" s="242" t="e">
        <f t="shared" si="160"/>
        <v>#REF!</v>
      </c>
      <c r="X207" s="281" t="e">
        <f>#REF!</f>
        <v>#REF!</v>
      </c>
      <c r="Y207" s="287" t="e">
        <f t="shared" si="161"/>
        <v>#REF!</v>
      </c>
      <c r="Z207" s="102" t="e">
        <f t="shared" si="162"/>
        <v>#REF!</v>
      </c>
      <c r="AA207" s="244" t="e">
        <f t="shared" si="163"/>
        <v>#REF!</v>
      </c>
      <c r="AB207" s="219"/>
      <c r="AC207" s="102" t="e">
        <f t="shared" si="164"/>
        <v>#REF!</v>
      </c>
      <c r="AD207" s="103" t="e">
        <f t="shared" si="165"/>
        <v>#REF!</v>
      </c>
      <c r="AE207" s="245" t="e">
        <f t="shared" si="165"/>
        <v>#REF!</v>
      </c>
      <c r="AF207" s="245" t="e">
        <f t="shared" si="166"/>
        <v>#REF!</v>
      </c>
      <c r="AG207" s="103" t="e">
        <f t="shared" si="167"/>
        <v>#REF!</v>
      </c>
      <c r="AH207" s="102" t="e">
        <f t="shared" si="168"/>
        <v>#REF!</v>
      </c>
      <c r="AI207" s="102">
        <f t="shared" si="169"/>
        <v>1200</v>
      </c>
      <c r="AK207" s="103">
        <f t="shared" si="170"/>
        <v>840</v>
      </c>
      <c r="AL207" s="134">
        <f t="shared" si="171"/>
        <v>840</v>
      </c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</row>
    <row r="208" spans="1:552" s="106" customFormat="1" ht="13.5" hidden="1" outlineLevel="1" x14ac:dyDescent="0.15">
      <c r="A208" s="26">
        <v>40102</v>
      </c>
      <c r="B208" s="62" t="s">
        <v>530</v>
      </c>
      <c r="C208" s="16">
        <v>500</v>
      </c>
      <c r="D208" s="103">
        <v>30</v>
      </c>
      <c r="E208" s="103">
        <v>10</v>
      </c>
      <c r="F208" s="131" t="s">
        <v>200</v>
      </c>
      <c r="G208" s="104" t="s">
        <v>497</v>
      </c>
      <c r="H208" s="104" t="s">
        <v>498</v>
      </c>
      <c r="I208" s="239">
        <f t="shared" si="134"/>
        <v>17940</v>
      </c>
      <c r="J208" s="103"/>
      <c r="K208" s="129"/>
      <c r="L208" s="129">
        <v>0.35</v>
      </c>
      <c r="M208" s="240"/>
      <c r="N208" s="283">
        <v>0.03</v>
      </c>
      <c r="O208" s="241">
        <f t="shared" si="154"/>
        <v>0</v>
      </c>
      <c r="P208" s="241" t="e">
        <f t="shared" si="155"/>
        <v>#REF!</v>
      </c>
      <c r="Q208" s="241" t="e">
        <f t="shared" si="156"/>
        <v>#REF!</v>
      </c>
      <c r="R208" s="241">
        <f t="shared" si="157"/>
        <v>0</v>
      </c>
      <c r="S208" s="241" t="e">
        <f t="shared" si="158"/>
        <v>#REF!</v>
      </c>
      <c r="T208" s="103" t="e">
        <f>#REF!</f>
        <v>#REF!</v>
      </c>
      <c r="U208" s="271" t="e">
        <f>#REF!*'Акция психолога'!D208</f>
        <v>#REF!</v>
      </c>
      <c r="V208" s="271">
        <f t="shared" si="159"/>
        <v>30</v>
      </c>
      <c r="W208" s="242" t="e">
        <f t="shared" si="160"/>
        <v>#REF!</v>
      </c>
      <c r="X208" s="281" t="e">
        <f>#REF!</f>
        <v>#REF!</v>
      </c>
      <c r="Y208" s="287" t="e">
        <f t="shared" si="161"/>
        <v>#REF!</v>
      </c>
      <c r="Z208" s="102" t="e">
        <f t="shared" si="162"/>
        <v>#REF!</v>
      </c>
      <c r="AA208" s="244" t="e">
        <f t="shared" si="163"/>
        <v>#REF!</v>
      </c>
      <c r="AB208" s="219"/>
      <c r="AC208" s="102" t="e">
        <f t="shared" si="164"/>
        <v>#REF!</v>
      </c>
      <c r="AD208" s="103" t="e">
        <f t="shared" si="165"/>
        <v>#REF!</v>
      </c>
      <c r="AE208" s="245" t="e">
        <f t="shared" si="165"/>
        <v>#REF!</v>
      </c>
      <c r="AF208" s="245" t="e">
        <f t="shared" si="166"/>
        <v>#REF!</v>
      </c>
      <c r="AG208" s="103" t="e">
        <f t="shared" si="167"/>
        <v>#REF!</v>
      </c>
      <c r="AH208" s="102" t="e">
        <f t="shared" si="168"/>
        <v>#REF!</v>
      </c>
      <c r="AI208" s="102">
        <f t="shared" si="169"/>
        <v>500</v>
      </c>
      <c r="AK208" s="103">
        <f t="shared" si="170"/>
        <v>350</v>
      </c>
      <c r="AL208" s="134">
        <f t="shared" si="171"/>
        <v>350</v>
      </c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</row>
    <row r="209" spans="1:552" s="106" customFormat="1" ht="13.5" hidden="1" outlineLevel="1" x14ac:dyDescent="0.15">
      <c r="A209" s="26">
        <v>40103</v>
      </c>
      <c r="B209" s="62" t="s">
        <v>531</v>
      </c>
      <c r="C209" s="16">
        <v>400</v>
      </c>
      <c r="D209" s="103">
        <v>30</v>
      </c>
      <c r="E209" s="103">
        <v>10</v>
      </c>
      <c r="F209" s="131" t="s">
        <v>200</v>
      </c>
      <c r="G209" s="104" t="s">
        <v>497</v>
      </c>
      <c r="H209" s="104" t="s">
        <v>498</v>
      </c>
      <c r="I209" s="239">
        <f t="shared" si="134"/>
        <v>17940</v>
      </c>
      <c r="J209" s="103"/>
      <c r="K209" s="129"/>
      <c r="L209" s="129">
        <v>0.35</v>
      </c>
      <c r="M209" s="240"/>
      <c r="N209" s="283">
        <v>0.03</v>
      </c>
      <c r="O209" s="241">
        <f t="shared" si="154"/>
        <v>0</v>
      </c>
      <c r="P209" s="241" t="e">
        <f t="shared" si="155"/>
        <v>#REF!</v>
      </c>
      <c r="Q209" s="241" t="e">
        <f t="shared" si="156"/>
        <v>#REF!</v>
      </c>
      <c r="R209" s="241">
        <f t="shared" si="157"/>
        <v>0</v>
      </c>
      <c r="S209" s="241" t="e">
        <f t="shared" si="158"/>
        <v>#REF!</v>
      </c>
      <c r="T209" s="103" t="e">
        <f>#REF!</f>
        <v>#REF!</v>
      </c>
      <c r="U209" s="271" t="e">
        <f>#REF!*'Акция психолога'!D209</f>
        <v>#REF!</v>
      </c>
      <c r="V209" s="271">
        <f t="shared" si="159"/>
        <v>24</v>
      </c>
      <c r="W209" s="242" t="e">
        <f t="shared" si="160"/>
        <v>#REF!</v>
      </c>
      <c r="X209" s="281" t="e">
        <f>#REF!</f>
        <v>#REF!</v>
      </c>
      <c r="Y209" s="287" t="e">
        <f t="shared" si="161"/>
        <v>#REF!</v>
      </c>
      <c r="Z209" s="102" t="e">
        <f t="shared" si="162"/>
        <v>#REF!</v>
      </c>
      <c r="AA209" s="244" t="e">
        <f t="shared" si="163"/>
        <v>#REF!</v>
      </c>
      <c r="AB209" s="219"/>
      <c r="AC209" s="102" t="e">
        <f t="shared" si="164"/>
        <v>#REF!</v>
      </c>
      <c r="AD209" s="103" t="e">
        <f t="shared" si="165"/>
        <v>#REF!</v>
      </c>
      <c r="AE209" s="245" t="e">
        <f t="shared" si="165"/>
        <v>#REF!</v>
      </c>
      <c r="AF209" s="245" t="e">
        <f t="shared" si="166"/>
        <v>#REF!</v>
      </c>
      <c r="AG209" s="103" t="e">
        <f t="shared" si="167"/>
        <v>#REF!</v>
      </c>
      <c r="AH209" s="102" t="e">
        <f t="shared" si="168"/>
        <v>#REF!</v>
      </c>
      <c r="AI209" s="102">
        <f t="shared" si="169"/>
        <v>400</v>
      </c>
      <c r="AK209" s="103">
        <f t="shared" si="170"/>
        <v>280</v>
      </c>
      <c r="AL209" s="134">
        <f t="shared" si="171"/>
        <v>280</v>
      </c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</row>
    <row r="210" spans="1:552" ht="13.5" hidden="1" outlineLevel="1" x14ac:dyDescent="0.15">
      <c r="A210" s="26">
        <v>40104</v>
      </c>
      <c r="B210" s="62" t="s">
        <v>532</v>
      </c>
      <c r="C210" s="16">
        <v>2500</v>
      </c>
      <c r="D210" s="103">
        <v>30</v>
      </c>
      <c r="E210" s="103">
        <v>10</v>
      </c>
      <c r="F210" s="131" t="s">
        <v>200</v>
      </c>
      <c r="G210" s="104" t="s">
        <v>497</v>
      </c>
      <c r="H210" s="104" t="s">
        <v>498</v>
      </c>
      <c r="I210" s="239">
        <f t="shared" si="134"/>
        <v>17940</v>
      </c>
      <c r="J210" s="103"/>
      <c r="K210" s="129"/>
      <c r="L210" s="129">
        <v>0.35</v>
      </c>
      <c r="M210" s="240"/>
      <c r="N210" s="283">
        <v>0.03</v>
      </c>
      <c r="O210" s="241">
        <f t="shared" si="154"/>
        <v>0</v>
      </c>
      <c r="P210" s="241" t="e">
        <f t="shared" si="155"/>
        <v>#REF!</v>
      </c>
      <c r="Q210" s="241" t="e">
        <f t="shared" si="156"/>
        <v>#REF!</v>
      </c>
      <c r="R210" s="241">
        <f t="shared" si="157"/>
        <v>0</v>
      </c>
      <c r="S210" s="241" t="e">
        <f t="shared" si="158"/>
        <v>#REF!</v>
      </c>
      <c r="T210" s="103" t="e">
        <f>#REF!</f>
        <v>#REF!</v>
      </c>
      <c r="U210" s="271" t="e">
        <f>#REF!*'Акция психолога'!D210</f>
        <v>#REF!</v>
      </c>
      <c r="V210" s="271">
        <f t="shared" si="159"/>
        <v>150</v>
      </c>
      <c r="W210" s="242" t="e">
        <f t="shared" si="160"/>
        <v>#REF!</v>
      </c>
      <c r="X210" s="281" t="e">
        <f>#REF!</f>
        <v>#REF!</v>
      </c>
      <c r="Y210" s="287" t="e">
        <f t="shared" si="161"/>
        <v>#REF!</v>
      </c>
      <c r="Z210" s="102" t="e">
        <f t="shared" si="162"/>
        <v>#REF!</v>
      </c>
      <c r="AA210" s="244" t="e">
        <f t="shared" si="163"/>
        <v>#REF!</v>
      </c>
      <c r="AC210" s="102" t="e">
        <f t="shared" si="164"/>
        <v>#REF!</v>
      </c>
      <c r="AD210" s="103" t="e">
        <f t="shared" si="165"/>
        <v>#REF!</v>
      </c>
      <c r="AE210" s="245" t="e">
        <f t="shared" si="165"/>
        <v>#REF!</v>
      </c>
      <c r="AF210" s="245" t="e">
        <f t="shared" si="166"/>
        <v>#REF!</v>
      </c>
      <c r="AG210" s="103" t="e">
        <f t="shared" si="167"/>
        <v>#REF!</v>
      </c>
      <c r="AH210" s="102" t="e">
        <f t="shared" si="168"/>
        <v>#REF!</v>
      </c>
      <c r="AI210" s="102">
        <f t="shared" si="169"/>
        <v>2500</v>
      </c>
      <c r="AK210" s="103">
        <f t="shared" si="170"/>
        <v>1750</v>
      </c>
      <c r="AL210" s="134">
        <f t="shared" si="171"/>
        <v>1750</v>
      </c>
    </row>
    <row r="211" spans="1:552" ht="13.5" hidden="1" outlineLevel="1" x14ac:dyDescent="0.15">
      <c r="A211" s="26">
        <v>40105</v>
      </c>
      <c r="B211" s="62" t="s">
        <v>783</v>
      </c>
      <c r="C211" s="16">
        <v>3000</v>
      </c>
      <c r="D211" s="103">
        <v>30</v>
      </c>
      <c r="E211" s="103">
        <v>10</v>
      </c>
      <c r="F211" s="131" t="s">
        <v>200</v>
      </c>
      <c r="G211" s="104" t="s">
        <v>497</v>
      </c>
      <c r="H211" s="104" t="s">
        <v>498</v>
      </c>
      <c r="I211" s="239">
        <f t="shared" si="134"/>
        <v>17940</v>
      </c>
      <c r="J211" s="103"/>
      <c r="K211" s="129"/>
      <c r="L211" s="129">
        <v>0.35</v>
      </c>
      <c r="M211" s="240"/>
      <c r="N211" s="283">
        <v>0.03</v>
      </c>
      <c r="O211" s="241">
        <f t="shared" si="154"/>
        <v>0</v>
      </c>
      <c r="P211" s="241" t="e">
        <f t="shared" si="155"/>
        <v>#REF!</v>
      </c>
      <c r="Q211" s="241" t="e">
        <f t="shared" si="156"/>
        <v>#REF!</v>
      </c>
      <c r="R211" s="241">
        <f t="shared" si="157"/>
        <v>0</v>
      </c>
      <c r="S211" s="241" t="e">
        <f t="shared" si="158"/>
        <v>#REF!</v>
      </c>
      <c r="T211" s="103" t="e">
        <f>#REF!</f>
        <v>#REF!</v>
      </c>
      <c r="U211" s="271" t="e">
        <f>#REF!*'Акция психолога'!D211</f>
        <v>#REF!</v>
      </c>
      <c r="V211" s="271">
        <f t="shared" si="159"/>
        <v>180</v>
      </c>
      <c r="W211" s="242" t="e">
        <f t="shared" si="160"/>
        <v>#REF!</v>
      </c>
      <c r="X211" s="281" t="e">
        <f>#REF!</f>
        <v>#REF!</v>
      </c>
      <c r="Y211" s="287" t="e">
        <f t="shared" si="161"/>
        <v>#REF!</v>
      </c>
      <c r="Z211" s="102" t="e">
        <f t="shared" si="162"/>
        <v>#REF!</v>
      </c>
      <c r="AA211" s="244" t="e">
        <f t="shared" si="163"/>
        <v>#REF!</v>
      </c>
      <c r="AC211" s="102" t="e">
        <f t="shared" si="164"/>
        <v>#REF!</v>
      </c>
      <c r="AD211" s="103" t="e">
        <f t="shared" si="165"/>
        <v>#REF!</v>
      </c>
      <c r="AE211" s="245" t="e">
        <f t="shared" si="165"/>
        <v>#REF!</v>
      </c>
      <c r="AF211" s="245" t="e">
        <f t="shared" si="166"/>
        <v>#REF!</v>
      </c>
      <c r="AG211" s="103" t="e">
        <f t="shared" si="167"/>
        <v>#REF!</v>
      </c>
      <c r="AH211" s="102" t="e">
        <f t="shared" si="168"/>
        <v>#REF!</v>
      </c>
      <c r="AI211" s="102">
        <f t="shared" si="169"/>
        <v>3000</v>
      </c>
      <c r="AK211" s="103">
        <f t="shared" si="170"/>
        <v>2100</v>
      </c>
      <c r="AL211" s="134">
        <f t="shared" si="171"/>
        <v>2100</v>
      </c>
    </row>
    <row r="212" spans="1:552" ht="13.5" hidden="1" outlineLevel="1" x14ac:dyDescent="0.15">
      <c r="A212" s="26">
        <v>40106</v>
      </c>
      <c r="B212" s="62" t="s">
        <v>533</v>
      </c>
      <c r="C212" s="16">
        <v>500</v>
      </c>
      <c r="D212" s="103">
        <v>30</v>
      </c>
      <c r="E212" s="103">
        <v>10</v>
      </c>
      <c r="F212" s="131" t="s">
        <v>200</v>
      </c>
      <c r="G212" s="104" t="s">
        <v>497</v>
      </c>
      <c r="H212" s="104" t="s">
        <v>498</v>
      </c>
      <c r="I212" s="239">
        <f t="shared" si="134"/>
        <v>17940</v>
      </c>
      <c r="J212" s="103"/>
      <c r="K212" s="129"/>
      <c r="L212" s="129">
        <v>0.35</v>
      </c>
      <c r="M212" s="240"/>
      <c r="N212" s="283">
        <v>0.03</v>
      </c>
      <c r="O212" s="241">
        <f t="shared" si="154"/>
        <v>0</v>
      </c>
      <c r="P212" s="241" t="e">
        <f t="shared" si="155"/>
        <v>#REF!</v>
      </c>
      <c r="Q212" s="241" t="e">
        <f t="shared" si="156"/>
        <v>#REF!</v>
      </c>
      <c r="R212" s="241">
        <f t="shared" si="157"/>
        <v>0</v>
      </c>
      <c r="S212" s="241" t="e">
        <f t="shared" si="158"/>
        <v>#REF!</v>
      </c>
      <c r="T212" s="103" t="e">
        <f>#REF!</f>
        <v>#REF!</v>
      </c>
      <c r="U212" s="271" t="e">
        <f>#REF!*'Акция психолога'!D212</f>
        <v>#REF!</v>
      </c>
      <c r="V212" s="271">
        <f t="shared" si="159"/>
        <v>30</v>
      </c>
      <c r="W212" s="242" t="e">
        <f t="shared" si="160"/>
        <v>#REF!</v>
      </c>
      <c r="X212" s="281" t="e">
        <f>#REF!</f>
        <v>#REF!</v>
      </c>
      <c r="Y212" s="287" t="e">
        <f t="shared" si="161"/>
        <v>#REF!</v>
      </c>
      <c r="Z212" s="102" t="e">
        <f t="shared" si="162"/>
        <v>#REF!</v>
      </c>
      <c r="AA212" s="244" t="e">
        <f t="shared" si="163"/>
        <v>#REF!</v>
      </c>
      <c r="AC212" s="102" t="e">
        <f t="shared" si="164"/>
        <v>#REF!</v>
      </c>
      <c r="AD212" s="103" t="e">
        <f t="shared" si="165"/>
        <v>#REF!</v>
      </c>
      <c r="AE212" s="245" t="e">
        <f t="shared" si="165"/>
        <v>#REF!</v>
      </c>
      <c r="AF212" s="245" t="e">
        <f t="shared" si="166"/>
        <v>#REF!</v>
      </c>
      <c r="AG212" s="103" t="e">
        <f t="shared" si="167"/>
        <v>#REF!</v>
      </c>
      <c r="AH212" s="102" t="e">
        <f t="shared" si="168"/>
        <v>#REF!</v>
      </c>
      <c r="AI212" s="102">
        <f t="shared" si="169"/>
        <v>500</v>
      </c>
      <c r="AK212" s="103">
        <f t="shared" si="170"/>
        <v>350</v>
      </c>
      <c r="AL212" s="134">
        <f t="shared" si="171"/>
        <v>350</v>
      </c>
    </row>
    <row r="213" spans="1:552" ht="13.5" hidden="1" outlineLevel="1" x14ac:dyDescent="0.15">
      <c r="A213" s="26">
        <v>40107</v>
      </c>
      <c r="B213" s="62" t="s">
        <v>534</v>
      </c>
      <c r="C213" s="16">
        <v>700</v>
      </c>
      <c r="D213" s="103">
        <v>30</v>
      </c>
      <c r="E213" s="103">
        <v>10</v>
      </c>
      <c r="F213" s="131" t="s">
        <v>200</v>
      </c>
      <c r="G213" s="104" t="s">
        <v>497</v>
      </c>
      <c r="H213" s="104" t="s">
        <v>498</v>
      </c>
      <c r="I213" s="239">
        <f t="shared" si="134"/>
        <v>17940</v>
      </c>
      <c r="J213" s="103"/>
      <c r="K213" s="129"/>
      <c r="L213" s="129">
        <v>0.35</v>
      </c>
      <c r="M213" s="240"/>
      <c r="N213" s="283">
        <v>0.03</v>
      </c>
      <c r="O213" s="241">
        <f t="shared" si="154"/>
        <v>0</v>
      </c>
      <c r="P213" s="241" t="e">
        <f t="shared" si="155"/>
        <v>#REF!</v>
      </c>
      <c r="Q213" s="241" t="e">
        <f t="shared" si="156"/>
        <v>#REF!</v>
      </c>
      <c r="R213" s="241">
        <f t="shared" si="157"/>
        <v>0</v>
      </c>
      <c r="S213" s="241" t="e">
        <f t="shared" si="158"/>
        <v>#REF!</v>
      </c>
      <c r="T213" s="103" t="e">
        <f>#REF!</f>
        <v>#REF!</v>
      </c>
      <c r="U213" s="271" t="e">
        <f>#REF!*'Акция психолога'!D213</f>
        <v>#REF!</v>
      </c>
      <c r="V213" s="271">
        <f t="shared" si="159"/>
        <v>42</v>
      </c>
      <c r="W213" s="242" t="e">
        <f t="shared" si="160"/>
        <v>#REF!</v>
      </c>
      <c r="X213" s="281" t="e">
        <f>#REF!</f>
        <v>#REF!</v>
      </c>
      <c r="Y213" s="287" t="e">
        <f t="shared" si="161"/>
        <v>#REF!</v>
      </c>
      <c r="Z213" s="102" t="e">
        <f t="shared" si="162"/>
        <v>#REF!</v>
      </c>
      <c r="AA213" s="244" t="e">
        <f t="shared" si="163"/>
        <v>#REF!</v>
      </c>
      <c r="AC213" s="102" t="e">
        <f t="shared" si="164"/>
        <v>#REF!</v>
      </c>
      <c r="AD213" s="103" t="e">
        <f t="shared" si="165"/>
        <v>#REF!</v>
      </c>
      <c r="AE213" s="245" t="e">
        <f t="shared" si="165"/>
        <v>#REF!</v>
      </c>
      <c r="AF213" s="245" t="e">
        <f t="shared" si="166"/>
        <v>#REF!</v>
      </c>
      <c r="AG213" s="103" t="e">
        <f t="shared" si="167"/>
        <v>#REF!</v>
      </c>
      <c r="AH213" s="102" t="e">
        <f t="shared" si="168"/>
        <v>#REF!</v>
      </c>
      <c r="AI213" s="102">
        <f t="shared" si="169"/>
        <v>700</v>
      </c>
      <c r="AK213" s="103">
        <f t="shared" si="170"/>
        <v>490</v>
      </c>
      <c r="AL213" s="134">
        <f t="shared" si="171"/>
        <v>489.99999999999994</v>
      </c>
    </row>
    <row r="214" spans="1:552" ht="25.5" hidden="1" outlineLevel="1" x14ac:dyDescent="0.15">
      <c r="A214" s="26">
        <v>40108</v>
      </c>
      <c r="B214" s="62" t="s">
        <v>535</v>
      </c>
      <c r="C214" s="16">
        <v>1000</v>
      </c>
      <c r="D214" s="103">
        <v>10</v>
      </c>
      <c r="E214" s="103">
        <v>10</v>
      </c>
      <c r="F214" s="131" t="s">
        <v>200</v>
      </c>
      <c r="G214" s="104" t="s">
        <v>497</v>
      </c>
      <c r="H214" s="104" t="s">
        <v>498</v>
      </c>
      <c r="I214" s="239">
        <f t="shared" si="134"/>
        <v>17940</v>
      </c>
      <c r="J214" s="103"/>
      <c r="K214" s="129"/>
      <c r="L214" s="129">
        <v>0.35</v>
      </c>
      <c r="M214" s="240"/>
      <c r="N214" s="283">
        <v>0.03</v>
      </c>
      <c r="O214" s="241">
        <f t="shared" si="154"/>
        <v>0</v>
      </c>
      <c r="P214" s="241" t="e">
        <f t="shared" si="155"/>
        <v>#REF!</v>
      </c>
      <c r="Q214" s="241" t="e">
        <f t="shared" si="156"/>
        <v>#REF!</v>
      </c>
      <c r="R214" s="241">
        <f t="shared" si="157"/>
        <v>0</v>
      </c>
      <c r="S214" s="241" t="e">
        <f t="shared" si="158"/>
        <v>#REF!</v>
      </c>
      <c r="T214" s="103" t="e">
        <f>#REF!</f>
        <v>#REF!</v>
      </c>
      <c r="U214" s="271" t="e">
        <f>#REF!*'Акция психолога'!D214</f>
        <v>#REF!</v>
      </c>
      <c r="V214" s="271">
        <f t="shared" si="159"/>
        <v>60</v>
      </c>
      <c r="W214" s="242" t="e">
        <f t="shared" si="160"/>
        <v>#REF!</v>
      </c>
      <c r="X214" s="281" t="e">
        <f>#REF!</f>
        <v>#REF!</v>
      </c>
      <c r="Y214" s="287" t="e">
        <f t="shared" si="161"/>
        <v>#REF!</v>
      </c>
      <c r="Z214" s="102" t="e">
        <f t="shared" si="162"/>
        <v>#REF!</v>
      </c>
      <c r="AA214" s="244" t="e">
        <f t="shared" si="163"/>
        <v>#REF!</v>
      </c>
      <c r="AC214" s="102" t="e">
        <f t="shared" si="164"/>
        <v>#REF!</v>
      </c>
      <c r="AD214" s="103" t="e">
        <f t="shared" si="165"/>
        <v>#REF!</v>
      </c>
      <c r="AE214" s="245" t="e">
        <f t="shared" si="165"/>
        <v>#REF!</v>
      </c>
      <c r="AF214" s="245" t="e">
        <f t="shared" si="166"/>
        <v>#REF!</v>
      </c>
      <c r="AG214" s="103" t="e">
        <f t="shared" si="167"/>
        <v>#REF!</v>
      </c>
      <c r="AH214" s="102" t="e">
        <f t="shared" si="168"/>
        <v>#REF!</v>
      </c>
      <c r="AI214" s="102">
        <f t="shared" si="169"/>
        <v>1000</v>
      </c>
      <c r="AK214" s="103">
        <f t="shared" si="170"/>
        <v>700</v>
      </c>
      <c r="AL214" s="134">
        <f t="shared" si="171"/>
        <v>700</v>
      </c>
    </row>
    <row r="215" spans="1:552" ht="13.5" hidden="1" outlineLevel="1" x14ac:dyDescent="0.15">
      <c r="A215" s="26">
        <v>40109</v>
      </c>
      <c r="B215" s="62" t="s">
        <v>536</v>
      </c>
      <c r="C215" s="16">
        <v>400</v>
      </c>
      <c r="D215" s="103">
        <v>30</v>
      </c>
      <c r="E215" s="103">
        <v>10</v>
      </c>
      <c r="F215" s="131" t="s">
        <v>200</v>
      </c>
      <c r="G215" s="104" t="s">
        <v>497</v>
      </c>
      <c r="H215" s="104" t="s">
        <v>498</v>
      </c>
      <c r="I215" s="239">
        <f t="shared" si="134"/>
        <v>17940</v>
      </c>
      <c r="J215" s="103"/>
      <c r="K215" s="129"/>
      <c r="L215" s="129">
        <v>0.35</v>
      </c>
      <c r="M215" s="240"/>
      <c r="N215" s="283">
        <v>0.03</v>
      </c>
      <c r="O215" s="241">
        <f t="shared" si="154"/>
        <v>0</v>
      </c>
      <c r="P215" s="241" t="e">
        <f t="shared" si="155"/>
        <v>#REF!</v>
      </c>
      <c r="Q215" s="241" t="e">
        <f t="shared" si="156"/>
        <v>#REF!</v>
      </c>
      <c r="R215" s="241">
        <f t="shared" si="157"/>
        <v>0</v>
      </c>
      <c r="S215" s="241" t="e">
        <f t="shared" si="158"/>
        <v>#REF!</v>
      </c>
      <c r="T215" s="103" t="e">
        <f>#REF!</f>
        <v>#REF!</v>
      </c>
      <c r="U215" s="271" t="e">
        <f>#REF!*'Акция психолога'!D215</f>
        <v>#REF!</v>
      </c>
      <c r="V215" s="271">
        <f t="shared" si="159"/>
        <v>24</v>
      </c>
      <c r="W215" s="242" t="e">
        <f t="shared" si="160"/>
        <v>#REF!</v>
      </c>
      <c r="X215" s="281" t="e">
        <f>#REF!</f>
        <v>#REF!</v>
      </c>
      <c r="Y215" s="287" t="e">
        <f t="shared" si="161"/>
        <v>#REF!</v>
      </c>
      <c r="Z215" s="102" t="e">
        <f t="shared" si="162"/>
        <v>#REF!</v>
      </c>
      <c r="AA215" s="244" t="e">
        <f t="shared" si="163"/>
        <v>#REF!</v>
      </c>
      <c r="AC215" s="102" t="e">
        <f t="shared" si="164"/>
        <v>#REF!</v>
      </c>
      <c r="AD215" s="103" t="e">
        <f t="shared" si="165"/>
        <v>#REF!</v>
      </c>
      <c r="AE215" s="245" t="e">
        <f t="shared" si="165"/>
        <v>#REF!</v>
      </c>
      <c r="AF215" s="245" t="e">
        <f t="shared" si="166"/>
        <v>#REF!</v>
      </c>
      <c r="AG215" s="103" t="e">
        <f t="shared" si="167"/>
        <v>#REF!</v>
      </c>
      <c r="AH215" s="102" t="e">
        <f t="shared" si="168"/>
        <v>#REF!</v>
      </c>
      <c r="AI215" s="102">
        <f t="shared" si="169"/>
        <v>400</v>
      </c>
      <c r="AK215" s="103">
        <f t="shared" si="170"/>
        <v>280</v>
      </c>
      <c r="AL215" s="134">
        <f t="shared" si="171"/>
        <v>280</v>
      </c>
    </row>
    <row r="216" spans="1:552" ht="13.5" hidden="1" outlineLevel="1" x14ac:dyDescent="0.15">
      <c r="A216" s="26">
        <v>40110</v>
      </c>
      <c r="B216" s="62" t="s">
        <v>537</v>
      </c>
      <c r="C216" s="16">
        <v>3000</v>
      </c>
      <c r="D216" s="103">
        <v>50</v>
      </c>
      <c r="E216" s="103">
        <v>10</v>
      </c>
      <c r="F216" s="131" t="s">
        <v>200</v>
      </c>
      <c r="G216" s="104" t="s">
        <v>497</v>
      </c>
      <c r="H216" s="104" t="s">
        <v>498</v>
      </c>
      <c r="I216" s="239">
        <f t="shared" si="134"/>
        <v>17940</v>
      </c>
      <c r="J216" s="103"/>
      <c r="K216" s="129"/>
      <c r="L216" s="129">
        <v>0.35</v>
      </c>
      <c r="M216" s="240"/>
      <c r="N216" s="283">
        <v>0.03</v>
      </c>
      <c r="O216" s="241">
        <f t="shared" si="154"/>
        <v>0</v>
      </c>
      <c r="P216" s="241" t="e">
        <f t="shared" si="155"/>
        <v>#REF!</v>
      </c>
      <c r="Q216" s="241" t="e">
        <f t="shared" si="156"/>
        <v>#REF!</v>
      </c>
      <c r="R216" s="241">
        <f t="shared" si="157"/>
        <v>0</v>
      </c>
      <c r="S216" s="241" t="e">
        <f t="shared" si="158"/>
        <v>#REF!</v>
      </c>
      <c r="T216" s="103" t="e">
        <f>#REF!</f>
        <v>#REF!</v>
      </c>
      <c r="U216" s="271" t="e">
        <f>#REF!*'Акция психолога'!D216</f>
        <v>#REF!</v>
      </c>
      <c r="V216" s="271">
        <f t="shared" si="159"/>
        <v>180</v>
      </c>
      <c r="W216" s="242" t="e">
        <f t="shared" si="160"/>
        <v>#REF!</v>
      </c>
      <c r="X216" s="281" t="e">
        <f>#REF!</f>
        <v>#REF!</v>
      </c>
      <c r="Y216" s="287" t="e">
        <f t="shared" si="161"/>
        <v>#REF!</v>
      </c>
      <c r="Z216" s="102" t="e">
        <f t="shared" si="162"/>
        <v>#REF!</v>
      </c>
      <c r="AA216" s="244" t="e">
        <f t="shared" si="163"/>
        <v>#REF!</v>
      </c>
      <c r="AC216" s="102" t="e">
        <f t="shared" si="164"/>
        <v>#REF!</v>
      </c>
      <c r="AD216" s="103" t="e">
        <f t="shared" si="165"/>
        <v>#REF!</v>
      </c>
      <c r="AE216" s="245" t="e">
        <f t="shared" si="165"/>
        <v>#REF!</v>
      </c>
      <c r="AF216" s="245" t="e">
        <f t="shared" si="166"/>
        <v>#REF!</v>
      </c>
      <c r="AG216" s="103" t="e">
        <f t="shared" si="167"/>
        <v>#REF!</v>
      </c>
      <c r="AH216" s="102" t="e">
        <f t="shared" si="168"/>
        <v>#REF!</v>
      </c>
      <c r="AI216" s="102">
        <f t="shared" si="169"/>
        <v>3000</v>
      </c>
      <c r="AK216" s="103">
        <f t="shared" si="170"/>
        <v>2100</v>
      </c>
      <c r="AL216" s="134">
        <f t="shared" si="171"/>
        <v>2100</v>
      </c>
    </row>
    <row r="217" spans="1:552" ht="13.5" hidden="1" outlineLevel="1" x14ac:dyDescent="0.15">
      <c r="A217" s="26">
        <v>40166</v>
      </c>
      <c r="B217" s="62" t="s">
        <v>555</v>
      </c>
      <c r="C217" s="16">
        <v>1000</v>
      </c>
      <c r="D217" s="103">
        <v>60</v>
      </c>
      <c r="E217" s="103">
        <v>10</v>
      </c>
      <c r="F217" s="131" t="s">
        <v>200</v>
      </c>
      <c r="G217" s="104" t="s">
        <v>497</v>
      </c>
      <c r="H217" s="104" t="s">
        <v>498</v>
      </c>
      <c r="I217" s="239">
        <f t="shared" si="134"/>
        <v>17940</v>
      </c>
      <c r="J217" s="103"/>
      <c r="K217" s="129"/>
      <c r="L217" s="129">
        <v>0.35</v>
      </c>
      <c r="M217" s="240"/>
      <c r="N217" s="283">
        <v>0.03</v>
      </c>
      <c r="O217" s="241">
        <f t="shared" si="154"/>
        <v>0</v>
      </c>
      <c r="P217" s="241" t="e">
        <f t="shared" si="155"/>
        <v>#REF!</v>
      </c>
      <c r="Q217" s="241" t="e">
        <f t="shared" si="156"/>
        <v>#REF!</v>
      </c>
      <c r="R217" s="241">
        <f t="shared" si="157"/>
        <v>0</v>
      </c>
      <c r="S217" s="241" t="e">
        <f t="shared" si="158"/>
        <v>#REF!</v>
      </c>
      <c r="T217" s="103" t="e">
        <f>#REF!</f>
        <v>#REF!</v>
      </c>
      <c r="U217" s="271" t="e">
        <f>#REF!*'Акция психолога'!D217</f>
        <v>#REF!</v>
      </c>
      <c r="V217" s="271">
        <f t="shared" si="159"/>
        <v>60</v>
      </c>
      <c r="W217" s="242" t="e">
        <f t="shared" si="160"/>
        <v>#REF!</v>
      </c>
      <c r="X217" s="281" t="e">
        <f>#REF!</f>
        <v>#REF!</v>
      </c>
      <c r="Y217" s="287" t="e">
        <f t="shared" si="161"/>
        <v>#REF!</v>
      </c>
      <c r="Z217" s="102" t="e">
        <f t="shared" si="162"/>
        <v>#REF!</v>
      </c>
      <c r="AA217" s="244" t="e">
        <f t="shared" si="163"/>
        <v>#REF!</v>
      </c>
      <c r="AC217" s="102" t="e">
        <f t="shared" si="164"/>
        <v>#REF!</v>
      </c>
      <c r="AD217" s="103" t="e">
        <f t="shared" si="165"/>
        <v>#REF!</v>
      </c>
      <c r="AE217" s="245" t="e">
        <f t="shared" si="165"/>
        <v>#REF!</v>
      </c>
      <c r="AF217" s="245" t="e">
        <f t="shared" si="166"/>
        <v>#REF!</v>
      </c>
      <c r="AG217" s="103" t="e">
        <f t="shared" si="167"/>
        <v>#REF!</v>
      </c>
      <c r="AH217" s="102" t="e">
        <f t="shared" si="168"/>
        <v>#REF!</v>
      </c>
      <c r="AI217" s="102">
        <f t="shared" si="169"/>
        <v>1000</v>
      </c>
      <c r="AK217" s="103">
        <f t="shared" si="170"/>
        <v>700</v>
      </c>
      <c r="AL217" s="134">
        <f t="shared" si="171"/>
        <v>700</v>
      </c>
    </row>
    <row r="218" spans="1:552" ht="25.5" hidden="1" outlineLevel="1" x14ac:dyDescent="0.15">
      <c r="A218" s="26">
        <v>40130</v>
      </c>
      <c r="B218" s="62" t="s">
        <v>836</v>
      </c>
      <c r="C218" s="16">
        <v>800</v>
      </c>
      <c r="D218" s="103">
        <v>40</v>
      </c>
      <c r="E218" s="103">
        <v>30</v>
      </c>
      <c r="F218" s="131" t="s">
        <v>200</v>
      </c>
      <c r="G218" s="104" t="s">
        <v>497</v>
      </c>
      <c r="H218" s="104" t="s">
        <v>498</v>
      </c>
      <c r="I218" s="239">
        <f t="shared" si="134"/>
        <v>17940</v>
      </c>
      <c r="J218" s="103"/>
      <c r="K218" s="129"/>
      <c r="L218" s="129">
        <v>0.35</v>
      </c>
      <c r="M218" s="240"/>
      <c r="N218" s="283">
        <v>0.03</v>
      </c>
      <c r="O218" s="241">
        <f t="shared" si="154"/>
        <v>0</v>
      </c>
      <c r="P218" s="241" t="e">
        <f t="shared" si="155"/>
        <v>#REF!</v>
      </c>
      <c r="Q218" s="241" t="e">
        <f t="shared" si="156"/>
        <v>#REF!</v>
      </c>
      <c r="R218" s="241">
        <f t="shared" si="157"/>
        <v>0</v>
      </c>
      <c r="S218" s="241" t="e">
        <f t="shared" si="158"/>
        <v>#REF!</v>
      </c>
      <c r="T218" s="103" t="e">
        <f>#REF!</f>
        <v>#REF!</v>
      </c>
      <c r="U218" s="271" t="e">
        <f>#REF!*'Акция психолога'!D218</f>
        <v>#REF!</v>
      </c>
      <c r="V218" s="271">
        <f t="shared" si="159"/>
        <v>48</v>
      </c>
      <c r="W218" s="242" t="e">
        <f t="shared" si="160"/>
        <v>#REF!</v>
      </c>
      <c r="X218" s="281" t="e">
        <f>#REF!</f>
        <v>#REF!</v>
      </c>
      <c r="Y218" s="287" t="e">
        <f t="shared" si="161"/>
        <v>#REF!</v>
      </c>
      <c r="Z218" s="102" t="e">
        <f t="shared" si="162"/>
        <v>#REF!</v>
      </c>
      <c r="AA218" s="244" t="e">
        <f t="shared" si="163"/>
        <v>#REF!</v>
      </c>
      <c r="AC218" s="102" t="e">
        <f t="shared" si="164"/>
        <v>#REF!</v>
      </c>
      <c r="AD218" s="103" t="e">
        <f t="shared" si="165"/>
        <v>#REF!</v>
      </c>
      <c r="AE218" s="245" t="e">
        <f t="shared" si="165"/>
        <v>#REF!</v>
      </c>
      <c r="AF218" s="245" t="e">
        <f t="shared" si="166"/>
        <v>#REF!</v>
      </c>
      <c r="AG218" s="103" t="e">
        <f t="shared" si="167"/>
        <v>#REF!</v>
      </c>
      <c r="AH218" s="102" t="e">
        <f t="shared" si="168"/>
        <v>#REF!</v>
      </c>
      <c r="AI218" s="102">
        <f t="shared" si="169"/>
        <v>800</v>
      </c>
      <c r="AK218" s="103">
        <f t="shared" si="170"/>
        <v>560</v>
      </c>
      <c r="AL218" s="134">
        <f t="shared" si="171"/>
        <v>560</v>
      </c>
    </row>
    <row r="219" spans="1:552" ht="13.5" hidden="1" outlineLevel="1" x14ac:dyDescent="0.15">
      <c r="A219" s="26">
        <v>40131</v>
      </c>
      <c r="B219" s="62" t="s">
        <v>873</v>
      </c>
      <c r="C219" s="16">
        <v>350</v>
      </c>
      <c r="D219" s="103">
        <v>10</v>
      </c>
      <c r="E219" s="103">
        <v>10</v>
      </c>
      <c r="F219" s="131" t="s">
        <v>200</v>
      </c>
      <c r="G219" s="104" t="s">
        <v>497</v>
      </c>
      <c r="H219" s="104" t="s">
        <v>498</v>
      </c>
      <c r="I219" s="239">
        <f t="shared" si="134"/>
        <v>17940</v>
      </c>
      <c r="J219" s="103"/>
      <c r="K219" s="129"/>
      <c r="L219" s="129">
        <v>0.35</v>
      </c>
      <c r="M219" s="240"/>
      <c r="N219" s="283">
        <v>0.03</v>
      </c>
      <c r="O219" s="241">
        <f t="shared" si="154"/>
        <v>0</v>
      </c>
      <c r="P219" s="241" t="e">
        <f t="shared" si="155"/>
        <v>#REF!</v>
      </c>
      <c r="Q219" s="241" t="e">
        <f t="shared" si="156"/>
        <v>#REF!</v>
      </c>
      <c r="R219" s="241">
        <f t="shared" si="157"/>
        <v>0</v>
      </c>
      <c r="S219" s="241" t="e">
        <f t="shared" si="158"/>
        <v>#REF!</v>
      </c>
      <c r="T219" s="103" t="e">
        <f>#REF!</f>
        <v>#REF!</v>
      </c>
      <c r="U219" s="271" t="e">
        <f>#REF!*'Акция психолога'!D219</f>
        <v>#REF!</v>
      </c>
      <c r="V219" s="271">
        <f t="shared" si="159"/>
        <v>21</v>
      </c>
      <c r="W219" s="242" t="e">
        <f t="shared" si="160"/>
        <v>#REF!</v>
      </c>
      <c r="X219" s="281" t="e">
        <f>#REF!</f>
        <v>#REF!</v>
      </c>
      <c r="Y219" s="287" t="e">
        <f t="shared" si="161"/>
        <v>#REF!</v>
      </c>
      <c r="Z219" s="102" t="e">
        <f t="shared" si="162"/>
        <v>#REF!</v>
      </c>
      <c r="AA219" s="244" t="e">
        <f t="shared" si="163"/>
        <v>#REF!</v>
      </c>
      <c r="AC219" s="102" t="e">
        <f t="shared" si="164"/>
        <v>#REF!</v>
      </c>
      <c r="AD219" s="103" t="e">
        <f t="shared" ref="AD219:AE219" si="172">T219</f>
        <v>#REF!</v>
      </c>
      <c r="AE219" s="245" t="e">
        <f t="shared" si="172"/>
        <v>#REF!</v>
      </c>
      <c r="AF219" s="245" t="e">
        <f t="shared" si="166"/>
        <v>#REF!</v>
      </c>
      <c r="AG219" s="103" t="e">
        <f t="shared" si="167"/>
        <v>#REF!</v>
      </c>
      <c r="AH219" s="102" t="e">
        <f t="shared" si="168"/>
        <v>#REF!</v>
      </c>
      <c r="AI219" s="102">
        <f t="shared" si="169"/>
        <v>350</v>
      </c>
      <c r="AK219" s="103">
        <f t="shared" si="170"/>
        <v>245</v>
      </c>
      <c r="AL219" s="134">
        <f t="shared" si="171"/>
        <v>244.99999999999997</v>
      </c>
    </row>
    <row r="220" spans="1:552" s="12" customFormat="1" ht="13.5" hidden="1" outlineLevel="1" x14ac:dyDescent="0.15">
      <c r="A220" s="25"/>
      <c r="B220" s="56" t="s">
        <v>377</v>
      </c>
      <c r="C220" s="300"/>
      <c r="D220" s="230"/>
      <c r="E220" s="230"/>
      <c r="F220" s="128"/>
      <c r="G220" s="137"/>
      <c r="H220" s="138"/>
      <c r="I220" s="128"/>
      <c r="J220" s="236"/>
      <c r="K220" s="247"/>
      <c r="L220" s="247"/>
      <c r="M220" s="246"/>
      <c r="N220" s="289"/>
      <c r="O220" s="233"/>
      <c r="P220" s="233"/>
      <c r="Q220" s="233"/>
      <c r="R220" s="233"/>
      <c r="S220" s="233"/>
      <c r="T220" s="231"/>
      <c r="U220" s="278"/>
      <c r="V220" s="277"/>
      <c r="W220" s="128"/>
      <c r="X220" s="278"/>
      <c r="Y220" s="128"/>
      <c r="Z220" s="128"/>
      <c r="AA220" s="234"/>
      <c r="AB220" s="235"/>
      <c r="AC220" s="304"/>
      <c r="AD220" s="236"/>
      <c r="AE220" s="237"/>
      <c r="AF220" s="237"/>
      <c r="AG220" s="236"/>
      <c r="AH220" s="304"/>
      <c r="AI220" s="304"/>
      <c r="AJ220" s="105"/>
      <c r="AK220" s="236"/>
      <c r="AL220" s="134"/>
      <c r="AM220" s="105"/>
      <c r="AN220" s="105"/>
      <c r="AO220" s="105"/>
      <c r="AP220" s="105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</row>
    <row r="221" spans="1:552" ht="13.5" hidden="1" outlineLevel="1" x14ac:dyDescent="0.15">
      <c r="A221" s="26">
        <v>40067</v>
      </c>
      <c r="B221" s="62" t="s">
        <v>373</v>
      </c>
      <c r="C221" s="16">
        <v>4500</v>
      </c>
      <c r="D221" s="103">
        <v>5</v>
      </c>
      <c r="E221" s="103"/>
      <c r="F221" s="103" t="s">
        <v>378</v>
      </c>
      <c r="G221" s="104" t="s">
        <v>497</v>
      </c>
      <c r="H221" s="104" t="s">
        <v>498</v>
      </c>
      <c r="I221" s="239">
        <f t="shared" ref="I221:I229" si="173">((247*12)+(52*7)+(52*5))*60/12</f>
        <v>17940</v>
      </c>
      <c r="J221" s="103"/>
      <c r="K221" s="129"/>
      <c r="L221" s="129">
        <v>0.35</v>
      </c>
      <c r="M221" s="240"/>
      <c r="N221" s="283">
        <v>0.03</v>
      </c>
      <c r="O221" s="241">
        <f t="shared" ref="O221:O229" si="174">J221/I221*D221</f>
        <v>0</v>
      </c>
      <c r="P221" s="241" t="e">
        <f t="shared" ref="P221:P229" si="175">(C221-T221-U221)*K221</f>
        <v>#REF!</v>
      </c>
      <c r="Q221" s="241" t="e">
        <f t="shared" ref="Q221:Q229" si="176">(C221-T221-U221)*L221</f>
        <v>#REF!</v>
      </c>
      <c r="R221" s="241">
        <f t="shared" ref="R221:R229" si="177">(C221*M221)</f>
        <v>0</v>
      </c>
      <c r="S221" s="241" t="e">
        <f t="shared" ref="S221:S229" si="178">(C221-T221-U221)*N221</f>
        <v>#REF!</v>
      </c>
      <c r="T221" s="103" t="e">
        <f>#REF!</f>
        <v>#REF!</v>
      </c>
      <c r="U221" s="271" t="e">
        <f>#REF!*'Акция психолога'!D221</f>
        <v>#REF!</v>
      </c>
      <c r="V221" s="271">
        <f t="shared" ref="V221:V229" si="179">C221*0.06</f>
        <v>270</v>
      </c>
      <c r="W221" s="242" t="e">
        <f t="shared" ref="W221:W229" si="180">SUM(O221:V221)</f>
        <v>#REF!</v>
      </c>
      <c r="X221" s="281" t="e">
        <f>#REF!</f>
        <v>#REF!</v>
      </c>
      <c r="Y221" s="287" t="e">
        <f t="shared" ref="Y221:Y229" si="181">25000/I221*D221*X221</f>
        <v>#REF!</v>
      </c>
      <c r="Z221" s="102" t="e">
        <f t="shared" ref="Z221:Z229" si="182">W221+Y221</f>
        <v>#REF!</v>
      </c>
      <c r="AA221" s="244" t="e">
        <f t="shared" ref="AA221:AA229" si="183">(C221-Z221)/Z221</f>
        <v>#REF!</v>
      </c>
      <c r="AC221" s="102" t="e">
        <f t="shared" ref="AC221:AC229" si="184">AD221+AE221+AF221</f>
        <v>#REF!</v>
      </c>
      <c r="AD221" s="103" t="e">
        <f t="shared" ref="AD221:AE229" si="185">T221</f>
        <v>#REF!</v>
      </c>
      <c r="AE221" s="245" t="e">
        <f t="shared" si="185"/>
        <v>#REF!</v>
      </c>
      <c r="AF221" s="245" t="e">
        <f t="shared" ref="AF221:AF229" si="186">(C221-Z221)*0.15</f>
        <v>#REF!</v>
      </c>
      <c r="AG221" s="103" t="e">
        <f t="shared" ref="AG221:AG229" si="187">AE221+AF221</f>
        <v>#REF!</v>
      </c>
      <c r="AH221" s="102" t="e">
        <f t="shared" ref="AH221:AH229" si="188">AI221-AC221</f>
        <v>#REF!</v>
      </c>
      <c r="AI221" s="102">
        <f t="shared" ref="AI221:AI229" si="189">C221</f>
        <v>4500</v>
      </c>
      <c r="AK221" s="103">
        <f t="shared" ref="AK221:AK228" si="190">CEILING(AL221,5)</f>
        <v>3150</v>
      </c>
      <c r="AL221" s="134">
        <f t="shared" ref="AL221:AL228" si="191">C221*0.7</f>
        <v>3150</v>
      </c>
    </row>
    <row r="222" spans="1:552" ht="13.5" hidden="1" outlineLevel="1" x14ac:dyDescent="0.15">
      <c r="A222" s="26">
        <v>40068</v>
      </c>
      <c r="B222" s="62" t="s">
        <v>374</v>
      </c>
      <c r="C222" s="16">
        <v>4000</v>
      </c>
      <c r="D222" s="103">
        <v>5</v>
      </c>
      <c r="E222" s="103"/>
      <c r="F222" s="103" t="s">
        <v>378</v>
      </c>
      <c r="G222" s="104" t="s">
        <v>497</v>
      </c>
      <c r="H222" s="104" t="s">
        <v>498</v>
      </c>
      <c r="I222" s="239">
        <f t="shared" si="173"/>
        <v>17940</v>
      </c>
      <c r="J222" s="103"/>
      <c r="K222" s="129"/>
      <c r="L222" s="129">
        <v>0.35</v>
      </c>
      <c r="M222" s="240"/>
      <c r="N222" s="283">
        <v>0.03</v>
      </c>
      <c r="O222" s="241">
        <f t="shared" si="174"/>
        <v>0</v>
      </c>
      <c r="P222" s="241" t="e">
        <f t="shared" si="175"/>
        <v>#REF!</v>
      </c>
      <c r="Q222" s="241" t="e">
        <f t="shared" si="176"/>
        <v>#REF!</v>
      </c>
      <c r="R222" s="241">
        <f t="shared" si="177"/>
        <v>0</v>
      </c>
      <c r="S222" s="241" t="e">
        <f t="shared" si="178"/>
        <v>#REF!</v>
      </c>
      <c r="T222" s="103" t="e">
        <f>#REF!</f>
        <v>#REF!</v>
      </c>
      <c r="U222" s="271" t="e">
        <f>#REF!*'Акция психолога'!D222</f>
        <v>#REF!</v>
      </c>
      <c r="V222" s="271">
        <f t="shared" si="179"/>
        <v>240</v>
      </c>
      <c r="W222" s="242" t="e">
        <f t="shared" si="180"/>
        <v>#REF!</v>
      </c>
      <c r="X222" s="281" t="e">
        <f>#REF!</f>
        <v>#REF!</v>
      </c>
      <c r="Y222" s="287" t="e">
        <f t="shared" si="181"/>
        <v>#REF!</v>
      </c>
      <c r="Z222" s="102" t="e">
        <f t="shared" si="182"/>
        <v>#REF!</v>
      </c>
      <c r="AA222" s="244" t="e">
        <f t="shared" si="183"/>
        <v>#REF!</v>
      </c>
      <c r="AC222" s="102" t="e">
        <f t="shared" si="184"/>
        <v>#REF!</v>
      </c>
      <c r="AD222" s="103" t="e">
        <f t="shared" si="185"/>
        <v>#REF!</v>
      </c>
      <c r="AE222" s="245" t="e">
        <f t="shared" si="185"/>
        <v>#REF!</v>
      </c>
      <c r="AF222" s="245" t="e">
        <f t="shared" si="186"/>
        <v>#REF!</v>
      </c>
      <c r="AG222" s="103" t="e">
        <f t="shared" si="187"/>
        <v>#REF!</v>
      </c>
      <c r="AH222" s="102" t="e">
        <f t="shared" si="188"/>
        <v>#REF!</v>
      </c>
      <c r="AI222" s="102">
        <f t="shared" si="189"/>
        <v>4000</v>
      </c>
      <c r="AK222" s="103">
        <f t="shared" si="190"/>
        <v>2800</v>
      </c>
      <c r="AL222" s="134">
        <f t="shared" si="191"/>
        <v>2800</v>
      </c>
    </row>
    <row r="223" spans="1:552" ht="13.5" hidden="1" outlineLevel="1" x14ac:dyDescent="0.15">
      <c r="A223" s="26">
        <v>40069</v>
      </c>
      <c r="B223" s="62" t="s">
        <v>383</v>
      </c>
      <c r="C223" s="16">
        <v>1500</v>
      </c>
      <c r="D223" s="103">
        <v>5</v>
      </c>
      <c r="E223" s="103"/>
      <c r="F223" s="103" t="s">
        <v>378</v>
      </c>
      <c r="G223" s="104" t="s">
        <v>497</v>
      </c>
      <c r="H223" s="104" t="s">
        <v>498</v>
      </c>
      <c r="I223" s="239">
        <f t="shared" si="173"/>
        <v>17940</v>
      </c>
      <c r="J223" s="103"/>
      <c r="K223" s="129"/>
      <c r="L223" s="129">
        <v>0.35</v>
      </c>
      <c r="M223" s="240"/>
      <c r="N223" s="283">
        <v>0.03</v>
      </c>
      <c r="O223" s="241">
        <f t="shared" si="174"/>
        <v>0</v>
      </c>
      <c r="P223" s="241" t="e">
        <f t="shared" si="175"/>
        <v>#REF!</v>
      </c>
      <c r="Q223" s="241" t="e">
        <f t="shared" si="176"/>
        <v>#REF!</v>
      </c>
      <c r="R223" s="241">
        <f t="shared" si="177"/>
        <v>0</v>
      </c>
      <c r="S223" s="241" t="e">
        <f t="shared" si="178"/>
        <v>#REF!</v>
      </c>
      <c r="T223" s="103" t="e">
        <f>#REF!</f>
        <v>#REF!</v>
      </c>
      <c r="U223" s="271" t="e">
        <f>#REF!*'Акция психолога'!D223</f>
        <v>#REF!</v>
      </c>
      <c r="V223" s="271">
        <f t="shared" si="179"/>
        <v>90</v>
      </c>
      <c r="W223" s="242" t="e">
        <f t="shared" si="180"/>
        <v>#REF!</v>
      </c>
      <c r="X223" s="281" t="e">
        <f>#REF!</f>
        <v>#REF!</v>
      </c>
      <c r="Y223" s="287" t="e">
        <f t="shared" si="181"/>
        <v>#REF!</v>
      </c>
      <c r="Z223" s="102" t="e">
        <f t="shared" si="182"/>
        <v>#REF!</v>
      </c>
      <c r="AA223" s="244" t="e">
        <f t="shared" si="183"/>
        <v>#REF!</v>
      </c>
      <c r="AC223" s="102" t="e">
        <f t="shared" si="184"/>
        <v>#REF!</v>
      </c>
      <c r="AD223" s="103" t="e">
        <f t="shared" si="185"/>
        <v>#REF!</v>
      </c>
      <c r="AE223" s="245" t="e">
        <f t="shared" si="185"/>
        <v>#REF!</v>
      </c>
      <c r="AF223" s="245" t="e">
        <f t="shared" si="186"/>
        <v>#REF!</v>
      </c>
      <c r="AG223" s="103" t="e">
        <f t="shared" si="187"/>
        <v>#REF!</v>
      </c>
      <c r="AH223" s="102" t="e">
        <f t="shared" si="188"/>
        <v>#REF!</v>
      </c>
      <c r="AI223" s="102">
        <f t="shared" si="189"/>
        <v>1500</v>
      </c>
      <c r="AK223" s="103">
        <f t="shared" si="190"/>
        <v>1050</v>
      </c>
      <c r="AL223" s="134">
        <f t="shared" si="191"/>
        <v>1050</v>
      </c>
    </row>
    <row r="224" spans="1:552" ht="13.5" hidden="1" outlineLevel="1" x14ac:dyDescent="0.15">
      <c r="A224" s="26">
        <v>40070</v>
      </c>
      <c r="B224" s="62" t="s">
        <v>375</v>
      </c>
      <c r="C224" s="16">
        <v>5000</v>
      </c>
      <c r="D224" s="103">
        <v>5</v>
      </c>
      <c r="E224" s="103"/>
      <c r="F224" s="103" t="s">
        <v>378</v>
      </c>
      <c r="G224" s="104" t="s">
        <v>497</v>
      </c>
      <c r="H224" s="104" t="s">
        <v>498</v>
      </c>
      <c r="I224" s="239">
        <f t="shared" si="173"/>
        <v>17940</v>
      </c>
      <c r="J224" s="103"/>
      <c r="K224" s="129"/>
      <c r="L224" s="129">
        <v>0.35</v>
      </c>
      <c r="M224" s="240"/>
      <c r="N224" s="283">
        <v>0.03</v>
      </c>
      <c r="O224" s="241">
        <f t="shared" si="174"/>
        <v>0</v>
      </c>
      <c r="P224" s="241" t="e">
        <f t="shared" si="175"/>
        <v>#REF!</v>
      </c>
      <c r="Q224" s="241" t="e">
        <f t="shared" si="176"/>
        <v>#REF!</v>
      </c>
      <c r="R224" s="241">
        <f t="shared" si="177"/>
        <v>0</v>
      </c>
      <c r="S224" s="241" t="e">
        <f t="shared" si="178"/>
        <v>#REF!</v>
      </c>
      <c r="T224" s="103" t="e">
        <f>#REF!</f>
        <v>#REF!</v>
      </c>
      <c r="U224" s="271" t="e">
        <f>#REF!*'Акция психолога'!D224</f>
        <v>#REF!</v>
      </c>
      <c r="V224" s="271">
        <f t="shared" si="179"/>
        <v>300</v>
      </c>
      <c r="W224" s="242" t="e">
        <f t="shared" si="180"/>
        <v>#REF!</v>
      </c>
      <c r="X224" s="281" t="e">
        <f>#REF!</f>
        <v>#REF!</v>
      </c>
      <c r="Y224" s="287" t="e">
        <f t="shared" si="181"/>
        <v>#REF!</v>
      </c>
      <c r="Z224" s="102" t="e">
        <f t="shared" si="182"/>
        <v>#REF!</v>
      </c>
      <c r="AA224" s="244" t="e">
        <f t="shared" si="183"/>
        <v>#REF!</v>
      </c>
      <c r="AC224" s="102" t="e">
        <f t="shared" si="184"/>
        <v>#REF!</v>
      </c>
      <c r="AD224" s="103" t="e">
        <f t="shared" si="185"/>
        <v>#REF!</v>
      </c>
      <c r="AE224" s="245" t="e">
        <f t="shared" si="185"/>
        <v>#REF!</v>
      </c>
      <c r="AF224" s="245" t="e">
        <f t="shared" si="186"/>
        <v>#REF!</v>
      </c>
      <c r="AG224" s="103" t="e">
        <f t="shared" si="187"/>
        <v>#REF!</v>
      </c>
      <c r="AH224" s="102" t="e">
        <f t="shared" si="188"/>
        <v>#REF!</v>
      </c>
      <c r="AI224" s="102">
        <f t="shared" si="189"/>
        <v>5000</v>
      </c>
      <c r="AK224" s="103">
        <f t="shared" si="190"/>
        <v>3500</v>
      </c>
      <c r="AL224" s="134">
        <f t="shared" si="191"/>
        <v>3500</v>
      </c>
    </row>
    <row r="225" spans="1:60" ht="13.5" hidden="1" outlineLevel="1" x14ac:dyDescent="0.15">
      <c r="A225" s="26">
        <v>40071</v>
      </c>
      <c r="B225" s="62" t="s">
        <v>376</v>
      </c>
      <c r="C225" s="16">
        <v>1000</v>
      </c>
      <c r="D225" s="103">
        <v>5</v>
      </c>
      <c r="E225" s="103"/>
      <c r="F225" s="103" t="s">
        <v>378</v>
      </c>
      <c r="G225" s="104" t="s">
        <v>497</v>
      </c>
      <c r="H225" s="104" t="s">
        <v>498</v>
      </c>
      <c r="I225" s="239">
        <f t="shared" si="173"/>
        <v>17940</v>
      </c>
      <c r="J225" s="103"/>
      <c r="K225" s="129"/>
      <c r="L225" s="129">
        <v>0.35</v>
      </c>
      <c r="M225" s="240"/>
      <c r="N225" s="283">
        <v>0.03</v>
      </c>
      <c r="O225" s="241">
        <f t="shared" si="174"/>
        <v>0</v>
      </c>
      <c r="P225" s="241" t="e">
        <f t="shared" si="175"/>
        <v>#REF!</v>
      </c>
      <c r="Q225" s="241" t="e">
        <f t="shared" si="176"/>
        <v>#REF!</v>
      </c>
      <c r="R225" s="241">
        <f t="shared" si="177"/>
        <v>0</v>
      </c>
      <c r="S225" s="241" t="e">
        <f t="shared" si="178"/>
        <v>#REF!</v>
      </c>
      <c r="T225" s="103" t="e">
        <f>#REF!</f>
        <v>#REF!</v>
      </c>
      <c r="U225" s="271" t="e">
        <f>#REF!*'Акция психолога'!D225</f>
        <v>#REF!</v>
      </c>
      <c r="V225" s="271">
        <f t="shared" si="179"/>
        <v>60</v>
      </c>
      <c r="W225" s="242" t="e">
        <f t="shared" si="180"/>
        <v>#REF!</v>
      </c>
      <c r="X225" s="281" t="e">
        <f>#REF!</f>
        <v>#REF!</v>
      </c>
      <c r="Y225" s="287" t="e">
        <f t="shared" si="181"/>
        <v>#REF!</v>
      </c>
      <c r="Z225" s="102" t="e">
        <f t="shared" si="182"/>
        <v>#REF!</v>
      </c>
      <c r="AA225" s="244" t="e">
        <f t="shared" si="183"/>
        <v>#REF!</v>
      </c>
      <c r="AC225" s="102" t="e">
        <f t="shared" si="184"/>
        <v>#REF!</v>
      </c>
      <c r="AD225" s="103" t="e">
        <f t="shared" si="185"/>
        <v>#REF!</v>
      </c>
      <c r="AE225" s="245" t="e">
        <f t="shared" si="185"/>
        <v>#REF!</v>
      </c>
      <c r="AF225" s="245" t="e">
        <f t="shared" si="186"/>
        <v>#REF!</v>
      </c>
      <c r="AG225" s="103" t="e">
        <f t="shared" si="187"/>
        <v>#REF!</v>
      </c>
      <c r="AH225" s="102" t="e">
        <f t="shared" si="188"/>
        <v>#REF!</v>
      </c>
      <c r="AI225" s="102">
        <f t="shared" si="189"/>
        <v>1000</v>
      </c>
      <c r="AK225" s="103">
        <f t="shared" si="190"/>
        <v>700</v>
      </c>
      <c r="AL225" s="134">
        <f t="shared" si="191"/>
        <v>700</v>
      </c>
    </row>
    <row r="226" spans="1:60" ht="13.5" hidden="1" outlineLevel="1" x14ac:dyDescent="0.15">
      <c r="A226" s="26">
        <v>40072</v>
      </c>
      <c r="B226" s="62" t="s">
        <v>397</v>
      </c>
      <c r="C226" s="16">
        <v>2500</v>
      </c>
      <c r="D226" s="103">
        <v>20</v>
      </c>
      <c r="E226" s="103">
        <v>5</v>
      </c>
      <c r="F226" s="103" t="s">
        <v>158</v>
      </c>
      <c r="G226" s="104" t="s">
        <v>497</v>
      </c>
      <c r="H226" s="104" t="s">
        <v>498</v>
      </c>
      <c r="I226" s="239">
        <f t="shared" si="173"/>
        <v>17940</v>
      </c>
      <c r="J226" s="103"/>
      <c r="K226" s="129"/>
      <c r="L226" s="129">
        <v>0.35</v>
      </c>
      <c r="M226" s="240"/>
      <c r="N226" s="283">
        <v>0.03</v>
      </c>
      <c r="O226" s="241">
        <f t="shared" si="174"/>
        <v>0</v>
      </c>
      <c r="P226" s="241" t="e">
        <f t="shared" si="175"/>
        <v>#REF!</v>
      </c>
      <c r="Q226" s="241" t="e">
        <f t="shared" si="176"/>
        <v>#REF!</v>
      </c>
      <c r="R226" s="241">
        <f t="shared" si="177"/>
        <v>0</v>
      </c>
      <c r="S226" s="241" t="e">
        <f t="shared" si="178"/>
        <v>#REF!</v>
      </c>
      <c r="T226" s="103" t="e">
        <f>#REF!</f>
        <v>#REF!</v>
      </c>
      <c r="U226" s="271" t="e">
        <f>#REF!*'Акция психолога'!D226</f>
        <v>#REF!</v>
      </c>
      <c r="V226" s="271">
        <f t="shared" si="179"/>
        <v>150</v>
      </c>
      <c r="W226" s="242" t="e">
        <f t="shared" si="180"/>
        <v>#REF!</v>
      </c>
      <c r="X226" s="281" t="e">
        <f>#REF!</f>
        <v>#REF!</v>
      </c>
      <c r="Y226" s="287" t="e">
        <f t="shared" si="181"/>
        <v>#REF!</v>
      </c>
      <c r="Z226" s="102" t="e">
        <f t="shared" si="182"/>
        <v>#REF!</v>
      </c>
      <c r="AA226" s="244" t="e">
        <f t="shared" si="183"/>
        <v>#REF!</v>
      </c>
      <c r="AC226" s="102" t="e">
        <f t="shared" si="184"/>
        <v>#REF!</v>
      </c>
      <c r="AD226" s="103" t="e">
        <f t="shared" si="185"/>
        <v>#REF!</v>
      </c>
      <c r="AE226" s="245" t="e">
        <f t="shared" si="185"/>
        <v>#REF!</v>
      </c>
      <c r="AF226" s="245" t="e">
        <f t="shared" si="186"/>
        <v>#REF!</v>
      </c>
      <c r="AG226" s="103" t="e">
        <f t="shared" si="187"/>
        <v>#REF!</v>
      </c>
      <c r="AH226" s="102" t="e">
        <f t="shared" si="188"/>
        <v>#REF!</v>
      </c>
      <c r="AI226" s="102">
        <f t="shared" si="189"/>
        <v>2500</v>
      </c>
      <c r="AK226" s="103">
        <f t="shared" si="190"/>
        <v>1750</v>
      </c>
      <c r="AL226" s="134">
        <f t="shared" si="191"/>
        <v>1750</v>
      </c>
    </row>
    <row r="227" spans="1:60" ht="13.5" hidden="1" outlineLevel="1" x14ac:dyDescent="0.15">
      <c r="A227" s="26">
        <v>40073</v>
      </c>
      <c r="B227" s="62" t="s">
        <v>398</v>
      </c>
      <c r="C227" s="16">
        <v>5000</v>
      </c>
      <c r="D227" s="103">
        <v>20</v>
      </c>
      <c r="E227" s="103"/>
      <c r="F227" s="103"/>
      <c r="G227" s="104" t="s">
        <v>497</v>
      </c>
      <c r="H227" s="104" t="s">
        <v>498</v>
      </c>
      <c r="I227" s="239">
        <f t="shared" si="173"/>
        <v>17940</v>
      </c>
      <c r="J227" s="103"/>
      <c r="K227" s="129"/>
      <c r="L227" s="129">
        <v>0.35</v>
      </c>
      <c r="M227" s="240"/>
      <c r="N227" s="283">
        <v>0.03</v>
      </c>
      <c r="O227" s="241">
        <f t="shared" si="174"/>
        <v>0</v>
      </c>
      <c r="P227" s="241" t="e">
        <f t="shared" si="175"/>
        <v>#REF!</v>
      </c>
      <c r="Q227" s="241" t="e">
        <f t="shared" si="176"/>
        <v>#REF!</v>
      </c>
      <c r="R227" s="241">
        <f t="shared" si="177"/>
        <v>0</v>
      </c>
      <c r="S227" s="241" t="e">
        <f t="shared" si="178"/>
        <v>#REF!</v>
      </c>
      <c r="T227" s="103" t="e">
        <f>#REF!</f>
        <v>#REF!</v>
      </c>
      <c r="U227" s="271" t="e">
        <f>#REF!*'Акция психолога'!D227</f>
        <v>#REF!</v>
      </c>
      <c r="V227" s="271">
        <f t="shared" si="179"/>
        <v>300</v>
      </c>
      <c r="W227" s="242" t="e">
        <f t="shared" si="180"/>
        <v>#REF!</v>
      </c>
      <c r="X227" s="281" t="e">
        <f>#REF!</f>
        <v>#REF!</v>
      </c>
      <c r="Y227" s="287" t="e">
        <f t="shared" si="181"/>
        <v>#REF!</v>
      </c>
      <c r="Z227" s="102" t="e">
        <f t="shared" si="182"/>
        <v>#REF!</v>
      </c>
      <c r="AA227" s="244" t="e">
        <f t="shared" si="183"/>
        <v>#REF!</v>
      </c>
      <c r="AC227" s="102" t="e">
        <f t="shared" si="184"/>
        <v>#REF!</v>
      </c>
      <c r="AD227" s="103" t="e">
        <f t="shared" si="185"/>
        <v>#REF!</v>
      </c>
      <c r="AE227" s="245" t="e">
        <f t="shared" si="185"/>
        <v>#REF!</v>
      </c>
      <c r="AF227" s="245" t="e">
        <f t="shared" si="186"/>
        <v>#REF!</v>
      </c>
      <c r="AG227" s="103" t="e">
        <f t="shared" si="187"/>
        <v>#REF!</v>
      </c>
      <c r="AH227" s="102" t="e">
        <f t="shared" si="188"/>
        <v>#REF!</v>
      </c>
      <c r="AI227" s="102">
        <f t="shared" si="189"/>
        <v>5000</v>
      </c>
      <c r="AK227" s="103">
        <f t="shared" si="190"/>
        <v>3500</v>
      </c>
      <c r="AL227" s="134">
        <f t="shared" si="191"/>
        <v>3500</v>
      </c>
    </row>
    <row r="228" spans="1:60" ht="13.5" hidden="1" outlineLevel="1" x14ac:dyDescent="0.15">
      <c r="A228" s="26">
        <v>40074</v>
      </c>
      <c r="B228" s="62" t="s">
        <v>399</v>
      </c>
      <c r="C228" s="16">
        <v>5000</v>
      </c>
      <c r="D228" s="103">
        <v>20</v>
      </c>
      <c r="E228" s="103">
        <v>5</v>
      </c>
      <c r="F228" s="103" t="s">
        <v>158</v>
      </c>
      <c r="G228" s="104" t="s">
        <v>497</v>
      </c>
      <c r="H228" s="104" t="s">
        <v>498</v>
      </c>
      <c r="I228" s="239">
        <f t="shared" si="173"/>
        <v>17940</v>
      </c>
      <c r="J228" s="103"/>
      <c r="K228" s="129"/>
      <c r="L228" s="129">
        <v>0.35</v>
      </c>
      <c r="M228" s="240"/>
      <c r="N228" s="283">
        <v>0.03</v>
      </c>
      <c r="O228" s="241">
        <f t="shared" si="174"/>
        <v>0</v>
      </c>
      <c r="P228" s="241" t="e">
        <f t="shared" si="175"/>
        <v>#REF!</v>
      </c>
      <c r="Q228" s="241" t="e">
        <f t="shared" si="176"/>
        <v>#REF!</v>
      </c>
      <c r="R228" s="241">
        <f t="shared" si="177"/>
        <v>0</v>
      </c>
      <c r="S228" s="241" t="e">
        <f t="shared" si="178"/>
        <v>#REF!</v>
      </c>
      <c r="T228" s="103" t="e">
        <f>#REF!</f>
        <v>#REF!</v>
      </c>
      <c r="U228" s="271" t="e">
        <f>#REF!*'Акция психолога'!D228</f>
        <v>#REF!</v>
      </c>
      <c r="V228" s="271">
        <f t="shared" si="179"/>
        <v>300</v>
      </c>
      <c r="W228" s="242" t="e">
        <f t="shared" si="180"/>
        <v>#REF!</v>
      </c>
      <c r="X228" s="281" t="e">
        <f>#REF!</f>
        <v>#REF!</v>
      </c>
      <c r="Y228" s="287" t="e">
        <f t="shared" si="181"/>
        <v>#REF!</v>
      </c>
      <c r="Z228" s="102" t="e">
        <f t="shared" si="182"/>
        <v>#REF!</v>
      </c>
      <c r="AA228" s="244" t="e">
        <f t="shared" si="183"/>
        <v>#REF!</v>
      </c>
      <c r="AC228" s="102" t="e">
        <f t="shared" si="184"/>
        <v>#REF!</v>
      </c>
      <c r="AD228" s="103" t="e">
        <f t="shared" si="185"/>
        <v>#REF!</v>
      </c>
      <c r="AE228" s="245" t="e">
        <f t="shared" si="185"/>
        <v>#REF!</v>
      </c>
      <c r="AF228" s="245" t="e">
        <f t="shared" si="186"/>
        <v>#REF!</v>
      </c>
      <c r="AG228" s="103" t="e">
        <f t="shared" si="187"/>
        <v>#REF!</v>
      </c>
      <c r="AH228" s="102" t="e">
        <f t="shared" si="188"/>
        <v>#REF!</v>
      </c>
      <c r="AI228" s="102">
        <f t="shared" si="189"/>
        <v>5000</v>
      </c>
      <c r="AK228" s="103">
        <f t="shared" si="190"/>
        <v>3500</v>
      </c>
      <c r="AL228" s="134">
        <f t="shared" si="191"/>
        <v>3500</v>
      </c>
    </row>
    <row r="229" spans="1:60" ht="13.5" hidden="1" outlineLevel="1" x14ac:dyDescent="0.15">
      <c r="A229" s="26">
        <v>40075</v>
      </c>
      <c r="B229" s="62" t="s">
        <v>400</v>
      </c>
      <c r="C229" s="16">
        <v>3000</v>
      </c>
      <c r="D229" s="103">
        <v>20</v>
      </c>
      <c r="E229" s="103">
        <v>5</v>
      </c>
      <c r="F229" s="103" t="s">
        <v>158</v>
      </c>
      <c r="G229" s="104" t="s">
        <v>497</v>
      </c>
      <c r="H229" s="104" t="s">
        <v>498</v>
      </c>
      <c r="I229" s="239">
        <f t="shared" si="173"/>
        <v>17940</v>
      </c>
      <c r="J229" s="103"/>
      <c r="K229" s="129"/>
      <c r="L229" s="129">
        <v>0.35</v>
      </c>
      <c r="M229" s="240"/>
      <c r="N229" s="283">
        <v>0.03</v>
      </c>
      <c r="O229" s="241">
        <f t="shared" si="174"/>
        <v>0</v>
      </c>
      <c r="P229" s="241" t="e">
        <f t="shared" si="175"/>
        <v>#REF!</v>
      </c>
      <c r="Q229" s="241" t="e">
        <f t="shared" si="176"/>
        <v>#REF!</v>
      </c>
      <c r="R229" s="241">
        <f t="shared" si="177"/>
        <v>0</v>
      </c>
      <c r="S229" s="241" t="e">
        <f t="shared" si="178"/>
        <v>#REF!</v>
      </c>
      <c r="T229" s="103" t="e">
        <f>#REF!</f>
        <v>#REF!</v>
      </c>
      <c r="U229" s="271" t="e">
        <f>#REF!*'Акция психолога'!D229</f>
        <v>#REF!</v>
      </c>
      <c r="V229" s="271">
        <f t="shared" si="179"/>
        <v>180</v>
      </c>
      <c r="W229" s="242" t="e">
        <f t="shared" si="180"/>
        <v>#REF!</v>
      </c>
      <c r="X229" s="281" t="e">
        <f>#REF!</f>
        <v>#REF!</v>
      </c>
      <c r="Y229" s="287" t="e">
        <f t="shared" si="181"/>
        <v>#REF!</v>
      </c>
      <c r="Z229" s="102" t="e">
        <f t="shared" si="182"/>
        <v>#REF!</v>
      </c>
      <c r="AA229" s="244" t="e">
        <f t="shared" si="183"/>
        <v>#REF!</v>
      </c>
      <c r="AC229" s="102" t="e">
        <f t="shared" si="184"/>
        <v>#REF!</v>
      </c>
      <c r="AD229" s="103" t="e">
        <f t="shared" si="185"/>
        <v>#REF!</v>
      </c>
      <c r="AE229" s="245" t="e">
        <f t="shared" si="185"/>
        <v>#REF!</v>
      </c>
      <c r="AF229" s="245" t="e">
        <f t="shared" si="186"/>
        <v>#REF!</v>
      </c>
      <c r="AG229" s="103" t="e">
        <f t="shared" si="187"/>
        <v>#REF!</v>
      </c>
      <c r="AH229" s="102" t="e">
        <f t="shared" si="188"/>
        <v>#REF!</v>
      </c>
      <c r="AI229" s="102">
        <f t="shared" si="189"/>
        <v>3000</v>
      </c>
      <c r="AK229" s="103">
        <f>CEILING(AL229,5)</f>
        <v>2100</v>
      </c>
      <c r="AL229" s="134">
        <f>C229*0.7</f>
        <v>2100</v>
      </c>
    </row>
    <row r="230" spans="1:60" s="12" customFormat="1" ht="13.5" hidden="1" outlineLevel="1" x14ac:dyDescent="0.15">
      <c r="A230" s="25"/>
      <c r="B230" s="56" t="s">
        <v>111</v>
      </c>
      <c r="C230" s="300"/>
      <c r="D230" s="230"/>
      <c r="E230" s="230"/>
      <c r="F230" s="128"/>
      <c r="G230" s="137"/>
      <c r="H230" s="138"/>
      <c r="I230" s="128"/>
      <c r="J230" s="236"/>
      <c r="K230" s="247"/>
      <c r="L230" s="247"/>
      <c r="M230" s="246"/>
      <c r="N230" s="289"/>
      <c r="O230" s="233"/>
      <c r="P230" s="233"/>
      <c r="Q230" s="233"/>
      <c r="R230" s="233"/>
      <c r="S230" s="233"/>
      <c r="T230" s="231"/>
      <c r="U230" s="278"/>
      <c r="V230" s="277"/>
      <c r="W230" s="128"/>
      <c r="X230" s="278"/>
      <c r="Y230" s="128"/>
      <c r="Z230" s="128"/>
      <c r="AA230" s="234"/>
      <c r="AB230" s="235"/>
      <c r="AC230" s="304"/>
      <c r="AD230" s="236"/>
      <c r="AE230" s="237"/>
      <c r="AF230" s="237"/>
      <c r="AG230" s="236"/>
      <c r="AH230" s="304"/>
      <c r="AI230" s="304"/>
      <c r="AJ230" s="105"/>
      <c r="AK230" s="236"/>
      <c r="AL230" s="134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</row>
    <row r="231" spans="1:60" ht="13.5" hidden="1" outlineLevel="1" x14ac:dyDescent="0.15">
      <c r="A231" s="26">
        <v>40048</v>
      </c>
      <c r="B231" s="62" t="s">
        <v>190</v>
      </c>
      <c r="C231" s="16">
        <v>180</v>
      </c>
      <c r="D231" s="103">
        <v>10</v>
      </c>
      <c r="E231" s="103">
        <v>3</v>
      </c>
      <c r="F231" s="131" t="s">
        <v>200</v>
      </c>
      <c r="G231" s="104" t="s">
        <v>497</v>
      </c>
      <c r="H231" s="104" t="s">
        <v>498</v>
      </c>
      <c r="I231" s="239">
        <f t="shared" ref="I231:I235" si="192">((247*12)+(52*7)+(52*5))*60/12</f>
        <v>17940</v>
      </c>
      <c r="J231" s="103"/>
      <c r="K231" s="129"/>
      <c r="L231" s="129">
        <v>0.35</v>
      </c>
      <c r="M231" s="240"/>
      <c r="N231" s="283">
        <v>0.03</v>
      </c>
      <c r="O231" s="241">
        <f t="shared" ref="O231:O235" si="193">J231/I231*D231</f>
        <v>0</v>
      </c>
      <c r="P231" s="241" t="e">
        <f t="shared" ref="P231:P235" si="194">(C231-T231-U231)*K231</f>
        <v>#REF!</v>
      </c>
      <c r="Q231" s="241" t="e">
        <f t="shared" ref="Q231:Q235" si="195">(C231-T231-U231)*L231</f>
        <v>#REF!</v>
      </c>
      <c r="R231" s="241">
        <f t="shared" ref="R231:R235" si="196">(C231*M231)</f>
        <v>0</v>
      </c>
      <c r="S231" s="241" t="e">
        <f t="shared" ref="S231:S235" si="197">(C231-T231-U231)*N231</f>
        <v>#REF!</v>
      </c>
      <c r="T231" s="103" t="e">
        <f>#REF!</f>
        <v>#REF!</v>
      </c>
      <c r="U231" s="271" t="e">
        <f>#REF!*'Акция психолога'!D231</f>
        <v>#REF!</v>
      </c>
      <c r="V231" s="271">
        <f t="shared" ref="V231:V235" si="198">C231*0.06</f>
        <v>10.799999999999999</v>
      </c>
      <c r="W231" s="242" t="e">
        <f t="shared" ref="W231:W235" si="199">SUM(O231:V231)</f>
        <v>#REF!</v>
      </c>
      <c r="X231" s="281" t="e">
        <f>#REF!</f>
        <v>#REF!</v>
      </c>
      <c r="Y231" s="287" t="e">
        <f t="shared" ref="Y231:Y235" si="200">25000/I231*D231*X231</f>
        <v>#REF!</v>
      </c>
      <c r="Z231" s="102" t="e">
        <f>W231+Y231</f>
        <v>#REF!</v>
      </c>
      <c r="AA231" s="244" t="e">
        <f>(C231-Z231)/Z231</f>
        <v>#REF!</v>
      </c>
      <c r="AC231" s="102" t="e">
        <f t="shared" ref="AC231:AC235" si="201">AD231+AE231+AF231</f>
        <v>#REF!</v>
      </c>
      <c r="AD231" s="103" t="e">
        <f t="shared" ref="AD231:AE235" si="202">T231</f>
        <v>#REF!</v>
      </c>
      <c r="AE231" s="245" t="e">
        <f t="shared" si="202"/>
        <v>#REF!</v>
      </c>
      <c r="AF231" s="245" t="e">
        <f t="shared" ref="AF231:AF235" si="203">(C231-Z231)*0.15</f>
        <v>#REF!</v>
      </c>
      <c r="AG231" s="103" t="e">
        <f t="shared" ref="AG231:AG235" si="204">AE231+AF231</f>
        <v>#REF!</v>
      </c>
      <c r="AH231" s="102" t="e">
        <f t="shared" ref="AH231:AH235" si="205">AI231-AC231</f>
        <v>#REF!</v>
      </c>
      <c r="AI231" s="102">
        <f>C231</f>
        <v>180</v>
      </c>
      <c r="AK231" s="103">
        <f t="shared" ref="AK231:AK235" si="206">CEILING(AL231,5)</f>
        <v>130</v>
      </c>
      <c r="AL231" s="134">
        <f t="shared" ref="AL231:AL235" si="207">C231*0.7</f>
        <v>125.99999999999999</v>
      </c>
    </row>
    <row r="232" spans="1:60" ht="13.5" hidden="1" outlineLevel="1" x14ac:dyDescent="0.15">
      <c r="A232" s="26">
        <v>40049</v>
      </c>
      <c r="B232" s="62" t="s">
        <v>191</v>
      </c>
      <c r="C232" s="16">
        <v>350</v>
      </c>
      <c r="D232" s="103">
        <v>20</v>
      </c>
      <c r="E232" s="103">
        <v>5</v>
      </c>
      <c r="F232" s="131" t="s">
        <v>200</v>
      </c>
      <c r="G232" s="104" t="s">
        <v>497</v>
      </c>
      <c r="H232" s="104" t="s">
        <v>498</v>
      </c>
      <c r="I232" s="239">
        <f t="shared" si="192"/>
        <v>17940</v>
      </c>
      <c r="J232" s="103"/>
      <c r="K232" s="129"/>
      <c r="L232" s="129">
        <v>0.35</v>
      </c>
      <c r="M232" s="240"/>
      <c r="N232" s="283">
        <v>0.03</v>
      </c>
      <c r="O232" s="241">
        <f t="shared" si="193"/>
        <v>0</v>
      </c>
      <c r="P232" s="241" t="e">
        <f t="shared" si="194"/>
        <v>#REF!</v>
      </c>
      <c r="Q232" s="241" t="e">
        <f t="shared" si="195"/>
        <v>#REF!</v>
      </c>
      <c r="R232" s="241">
        <f t="shared" si="196"/>
        <v>0</v>
      </c>
      <c r="S232" s="241" t="e">
        <f t="shared" si="197"/>
        <v>#REF!</v>
      </c>
      <c r="T232" s="103" t="e">
        <f>#REF!</f>
        <v>#REF!</v>
      </c>
      <c r="U232" s="271" t="e">
        <f>#REF!*'Акция психолога'!D232</f>
        <v>#REF!</v>
      </c>
      <c r="V232" s="271">
        <f t="shared" si="198"/>
        <v>21</v>
      </c>
      <c r="W232" s="242" t="e">
        <f t="shared" si="199"/>
        <v>#REF!</v>
      </c>
      <c r="X232" s="281" t="e">
        <f>#REF!</f>
        <v>#REF!</v>
      </c>
      <c r="Y232" s="287" t="e">
        <f t="shared" si="200"/>
        <v>#REF!</v>
      </c>
      <c r="Z232" s="102" t="e">
        <f>W232+Y232</f>
        <v>#REF!</v>
      </c>
      <c r="AA232" s="244" t="e">
        <f>(C232-Z232)/Z232</f>
        <v>#REF!</v>
      </c>
      <c r="AC232" s="102" t="e">
        <f t="shared" si="201"/>
        <v>#REF!</v>
      </c>
      <c r="AD232" s="103" t="e">
        <f t="shared" si="202"/>
        <v>#REF!</v>
      </c>
      <c r="AE232" s="245" t="e">
        <f t="shared" si="202"/>
        <v>#REF!</v>
      </c>
      <c r="AF232" s="245" t="e">
        <f t="shared" si="203"/>
        <v>#REF!</v>
      </c>
      <c r="AG232" s="103" t="e">
        <f t="shared" si="204"/>
        <v>#REF!</v>
      </c>
      <c r="AH232" s="102" t="e">
        <f t="shared" si="205"/>
        <v>#REF!</v>
      </c>
      <c r="AI232" s="102">
        <f>C232</f>
        <v>350</v>
      </c>
      <c r="AK232" s="103">
        <f t="shared" si="206"/>
        <v>245</v>
      </c>
      <c r="AL232" s="134">
        <f t="shared" si="207"/>
        <v>244.99999999999997</v>
      </c>
    </row>
    <row r="233" spans="1:60" ht="13.5" hidden="1" outlineLevel="1" x14ac:dyDescent="0.15">
      <c r="A233" s="26">
        <v>40050</v>
      </c>
      <c r="B233" s="62" t="s">
        <v>192</v>
      </c>
      <c r="C233" s="16">
        <v>370</v>
      </c>
      <c r="D233" s="103">
        <v>20</v>
      </c>
      <c r="E233" s="103">
        <v>10</v>
      </c>
      <c r="F233" s="131" t="s">
        <v>200</v>
      </c>
      <c r="G233" s="104" t="s">
        <v>497</v>
      </c>
      <c r="H233" s="104" t="s">
        <v>498</v>
      </c>
      <c r="I233" s="239">
        <f t="shared" si="192"/>
        <v>17940</v>
      </c>
      <c r="J233" s="103"/>
      <c r="K233" s="129"/>
      <c r="L233" s="129">
        <v>0.35</v>
      </c>
      <c r="M233" s="240"/>
      <c r="N233" s="283">
        <v>0.03</v>
      </c>
      <c r="O233" s="241">
        <f t="shared" si="193"/>
        <v>0</v>
      </c>
      <c r="P233" s="241" t="e">
        <f t="shared" si="194"/>
        <v>#REF!</v>
      </c>
      <c r="Q233" s="241" t="e">
        <f t="shared" si="195"/>
        <v>#REF!</v>
      </c>
      <c r="R233" s="241">
        <f t="shared" si="196"/>
        <v>0</v>
      </c>
      <c r="S233" s="241" t="e">
        <f t="shared" si="197"/>
        <v>#REF!</v>
      </c>
      <c r="T233" s="103" t="e">
        <f>#REF!</f>
        <v>#REF!</v>
      </c>
      <c r="U233" s="271" t="e">
        <f>#REF!*'Акция психолога'!D233</f>
        <v>#REF!</v>
      </c>
      <c r="V233" s="271">
        <f t="shared" si="198"/>
        <v>22.2</v>
      </c>
      <c r="W233" s="242" t="e">
        <f t="shared" si="199"/>
        <v>#REF!</v>
      </c>
      <c r="X233" s="281" t="e">
        <f>#REF!</f>
        <v>#REF!</v>
      </c>
      <c r="Y233" s="287" t="e">
        <f t="shared" si="200"/>
        <v>#REF!</v>
      </c>
      <c r="Z233" s="102" t="e">
        <f>W233+Y233</f>
        <v>#REF!</v>
      </c>
      <c r="AA233" s="244" t="e">
        <f>(C233-Z233)/Z233</f>
        <v>#REF!</v>
      </c>
      <c r="AC233" s="102" t="e">
        <f t="shared" si="201"/>
        <v>#REF!</v>
      </c>
      <c r="AD233" s="103" t="e">
        <f t="shared" si="202"/>
        <v>#REF!</v>
      </c>
      <c r="AE233" s="245" t="e">
        <f t="shared" si="202"/>
        <v>#REF!</v>
      </c>
      <c r="AF233" s="245" t="e">
        <f t="shared" si="203"/>
        <v>#REF!</v>
      </c>
      <c r="AG233" s="103" t="e">
        <f t="shared" si="204"/>
        <v>#REF!</v>
      </c>
      <c r="AH233" s="102" t="e">
        <f t="shared" si="205"/>
        <v>#REF!</v>
      </c>
      <c r="AI233" s="102">
        <f>C233</f>
        <v>370</v>
      </c>
      <c r="AK233" s="103">
        <f t="shared" si="206"/>
        <v>260</v>
      </c>
      <c r="AL233" s="134">
        <f t="shared" si="207"/>
        <v>259</v>
      </c>
    </row>
    <row r="234" spans="1:60" ht="25.5" hidden="1" outlineLevel="1" x14ac:dyDescent="0.15">
      <c r="A234" s="26">
        <v>40076</v>
      </c>
      <c r="B234" s="62" t="s">
        <v>444</v>
      </c>
      <c r="C234" s="16">
        <v>300</v>
      </c>
      <c r="D234" s="103">
        <v>15</v>
      </c>
      <c r="E234" s="103">
        <v>10</v>
      </c>
      <c r="F234" s="131"/>
      <c r="G234" s="104" t="s">
        <v>497</v>
      </c>
      <c r="H234" s="104" t="s">
        <v>498</v>
      </c>
      <c r="I234" s="239">
        <f t="shared" si="192"/>
        <v>17940</v>
      </c>
      <c r="J234" s="103"/>
      <c r="K234" s="129"/>
      <c r="L234" s="129">
        <v>0.35</v>
      </c>
      <c r="M234" s="240"/>
      <c r="N234" s="283">
        <v>0.03</v>
      </c>
      <c r="O234" s="241">
        <f t="shared" si="193"/>
        <v>0</v>
      </c>
      <c r="P234" s="241" t="e">
        <f t="shared" si="194"/>
        <v>#REF!</v>
      </c>
      <c r="Q234" s="241" t="e">
        <f t="shared" si="195"/>
        <v>#REF!</v>
      </c>
      <c r="R234" s="241">
        <f t="shared" si="196"/>
        <v>0</v>
      </c>
      <c r="S234" s="241" t="e">
        <f t="shared" si="197"/>
        <v>#REF!</v>
      </c>
      <c r="T234" s="103" t="e">
        <f>#REF!</f>
        <v>#REF!</v>
      </c>
      <c r="U234" s="271" t="e">
        <f>#REF!*'Акция психолога'!D234</f>
        <v>#REF!</v>
      </c>
      <c r="V234" s="271">
        <f t="shared" si="198"/>
        <v>18</v>
      </c>
      <c r="W234" s="242" t="e">
        <f t="shared" si="199"/>
        <v>#REF!</v>
      </c>
      <c r="X234" s="281" t="e">
        <f>#REF!</f>
        <v>#REF!</v>
      </c>
      <c r="Y234" s="287" t="e">
        <f t="shared" si="200"/>
        <v>#REF!</v>
      </c>
      <c r="Z234" s="102" t="e">
        <f>W234+Y234</f>
        <v>#REF!</v>
      </c>
      <c r="AA234" s="244" t="e">
        <f>(C234-Z234)/Z234</f>
        <v>#REF!</v>
      </c>
      <c r="AC234" s="102" t="e">
        <f t="shared" si="201"/>
        <v>#REF!</v>
      </c>
      <c r="AD234" s="103" t="e">
        <f t="shared" si="202"/>
        <v>#REF!</v>
      </c>
      <c r="AE234" s="245" t="e">
        <f t="shared" si="202"/>
        <v>#REF!</v>
      </c>
      <c r="AF234" s="245" t="e">
        <f t="shared" si="203"/>
        <v>#REF!</v>
      </c>
      <c r="AG234" s="103" t="e">
        <f t="shared" si="204"/>
        <v>#REF!</v>
      </c>
      <c r="AH234" s="102" t="e">
        <f t="shared" si="205"/>
        <v>#REF!</v>
      </c>
      <c r="AI234" s="102">
        <f>C234</f>
        <v>300</v>
      </c>
      <c r="AK234" s="103">
        <f t="shared" si="206"/>
        <v>210</v>
      </c>
      <c r="AL234" s="134">
        <f t="shared" si="207"/>
        <v>210</v>
      </c>
    </row>
    <row r="235" spans="1:60" ht="13.5" hidden="1" outlineLevel="1" x14ac:dyDescent="0.15">
      <c r="A235" s="26">
        <v>40077</v>
      </c>
      <c r="B235" s="62" t="s">
        <v>834</v>
      </c>
      <c r="C235" s="16">
        <v>700</v>
      </c>
      <c r="D235" s="103">
        <v>20</v>
      </c>
      <c r="E235" s="103">
        <v>15</v>
      </c>
      <c r="F235" s="131"/>
      <c r="G235" s="104" t="s">
        <v>497</v>
      </c>
      <c r="H235" s="104" t="s">
        <v>498</v>
      </c>
      <c r="I235" s="239">
        <f t="shared" si="192"/>
        <v>17940</v>
      </c>
      <c r="J235" s="103"/>
      <c r="K235" s="129"/>
      <c r="L235" s="129">
        <v>0.35</v>
      </c>
      <c r="M235" s="240"/>
      <c r="N235" s="283">
        <v>0.03</v>
      </c>
      <c r="O235" s="241">
        <f t="shared" si="193"/>
        <v>0</v>
      </c>
      <c r="P235" s="241" t="e">
        <f t="shared" si="194"/>
        <v>#REF!</v>
      </c>
      <c r="Q235" s="241" t="e">
        <f t="shared" si="195"/>
        <v>#REF!</v>
      </c>
      <c r="R235" s="241">
        <f t="shared" si="196"/>
        <v>0</v>
      </c>
      <c r="S235" s="241" t="e">
        <f t="shared" si="197"/>
        <v>#REF!</v>
      </c>
      <c r="T235" s="103" t="e">
        <f>#REF!</f>
        <v>#REF!</v>
      </c>
      <c r="U235" s="271" t="e">
        <f>#REF!*'Акция психолога'!D235</f>
        <v>#REF!</v>
      </c>
      <c r="V235" s="271">
        <f t="shared" si="198"/>
        <v>42</v>
      </c>
      <c r="W235" s="242" t="e">
        <f t="shared" si="199"/>
        <v>#REF!</v>
      </c>
      <c r="X235" s="281" t="e">
        <f>#REF!</f>
        <v>#REF!</v>
      </c>
      <c r="Y235" s="287" t="e">
        <f t="shared" si="200"/>
        <v>#REF!</v>
      </c>
      <c r="Z235" s="102" t="e">
        <f>W235+Y235</f>
        <v>#REF!</v>
      </c>
      <c r="AA235" s="244" t="e">
        <f>(C235-Z235)/Z235</f>
        <v>#REF!</v>
      </c>
      <c r="AC235" s="102" t="e">
        <f t="shared" si="201"/>
        <v>#REF!</v>
      </c>
      <c r="AD235" s="103" t="e">
        <f t="shared" si="202"/>
        <v>#REF!</v>
      </c>
      <c r="AE235" s="245" t="e">
        <f t="shared" si="202"/>
        <v>#REF!</v>
      </c>
      <c r="AF235" s="245" t="e">
        <f t="shared" si="203"/>
        <v>#REF!</v>
      </c>
      <c r="AG235" s="103" t="e">
        <f t="shared" si="204"/>
        <v>#REF!</v>
      </c>
      <c r="AH235" s="102" t="e">
        <f t="shared" si="205"/>
        <v>#REF!</v>
      </c>
      <c r="AI235" s="102">
        <f>C235</f>
        <v>700</v>
      </c>
      <c r="AK235" s="103">
        <f t="shared" si="206"/>
        <v>490</v>
      </c>
      <c r="AL235" s="134">
        <f t="shared" si="207"/>
        <v>489.99999999999994</v>
      </c>
    </row>
    <row r="236" spans="1:60" s="12" customFormat="1" ht="13.5" collapsed="1" x14ac:dyDescent="0.15">
      <c r="A236" s="25"/>
      <c r="B236" s="56" t="s">
        <v>28</v>
      </c>
      <c r="C236" s="300"/>
      <c r="D236" s="230"/>
      <c r="E236" s="230"/>
      <c r="F236" s="128"/>
      <c r="G236" s="137"/>
      <c r="H236" s="137"/>
      <c r="I236" s="128"/>
      <c r="J236" s="231"/>
      <c r="K236" s="232"/>
      <c r="L236" s="232"/>
      <c r="M236" s="232"/>
      <c r="N236" s="288"/>
      <c r="O236" s="233"/>
      <c r="P236" s="233"/>
      <c r="Q236" s="233"/>
      <c r="R236" s="233"/>
      <c r="S236" s="233"/>
      <c r="T236" s="231"/>
      <c r="U236" s="278"/>
      <c r="V236" s="277"/>
      <c r="W236" s="128"/>
      <c r="X236" s="278"/>
      <c r="Y236" s="128"/>
      <c r="Z236" s="128"/>
      <c r="AA236" s="234"/>
      <c r="AB236" s="235"/>
      <c r="AC236" s="304"/>
      <c r="AD236" s="236"/>
      <c r="AE236" s="237"/>
      <c r="AF236" s="237"/>
      <c r="AG236" s="236"/>
      <c r="AH236" s="304"/>
      <c r="AI236" s="304"/>
      <c r="AJ236" s="105"/>
      <c r="AK236" s="236"/>
      <c r="AL236" s="134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</row>
    <row r="237" spans="1:60" ht="13.5" hidden="1" outlineLevel="1" x14ac:dyDescent="0.15">
      <c r="A237" s="26">
        <v>4023</v>
      </c>
      <c r="B237" s="20" t="s">
        <v>29</v>
      </c>
      <c r="C237" s="16">
        <v>540</v>
      </c>
      <c r="D237" s="103">
        <v>10</v>
      </c>
      <c r="E237" s="103"/>
      <c r="F237" s="102"/>
      <c r="G237" s="104" t="s">
        <v>752</v>
      </c>
      <c r="H237" s="104" t="s">
        <v>436</v>
      </c>
      <c r="I237" s="239">
        <f t="shared" ref="I237:I244" si="208">((247*12)+(52*7)+(52*5))*60/12</f>
        <v>17940</v>
      </c>
      <c r="J237" s="103">
        <v>0</v>
      </c>
      <c r="K237" s="129"/>
      <c r="L237" s="129">
        <v>0.3</v>
      </c>
      <c r="M237" s="240"/>
      <c r="N237" s="283">
        <v>0.03</v>
      </c>
      <c r="O237" s="241">
        <f t="shared" ref="O237:O244" si="209">J237/I237*D237</f>
        <v>0</v>
      </c>
      <c r="P237" s="241" t="e">
        <f t="shared" ref="P237:P244" si="210">(C237-T237-U237)*K237</f>
        <v>#REF!</v>
      </c>
      <c r="Q237" s="241" t="e">
        <f t="shared" ref="Q237:Q244" si="211">(C237-T237-U237)*L237</f>
        <v>#REF!</v>
      </c>
      <c r="R237" s="241">
        <f t="shared" ref="R237:R244" si="212">(C237*M237)</f>
        <v>0</v>
      </c>
      <c r="S237" s="241" t="e">
        <f t="shared" ref="S237:S244" si="213">(C237-T237-U237)*N237</f>
        <v>#REF!</v>
      </c>
      <c r="T237" s="103" t="e">
        <f>#REF!</f>
        <v>#REF!</v>
      </c>
      <c r="U237" s="271" t="e">
        <f>#REF!*'Акция психолога'!D237</f>
        <v>#REF!</v>
      </c>
      <c r="V237" s="271">
        <f t="shared" ref="V237:V244" si="214">C237*0.06</f>
        <v>32.4</v>
      </c>
      <c r="W237" s="242" t="e">
        <f t="shared" ref="W237:W244" si="215">SUM(O237:V237)</f>
        <v>#REF!</v>
      </c>
      <c r="X237" s="281" t="e">
        <f>#REF!</f>
        <v>#REF!</v>
      </c>
      <c r="Y237" s="287" t="e">
        <f t="shared" ref="Y237:Y244" si="216">25000/I237*D237*X237</f>
        <v>#REF!</v>
      </c>
      <c r="Z237" s="102" t="e">
        <f t="shared" ref="Z237:Z244" si="217">W237+Y237</f>
        <v>#REF!</v>
      </c>
      <c r="AA237" s="244" t="e">
        <f t="shared" ref="AA237:AA244" si="218">(C237-Z237)/Z237</f>
        <v>#REF!</v>
      </c>
      <c r="AC237" s="102" t="e">
        <f t="shared" ref="AC237:AC244" si="219">AD237+AE237+AF237</f>
        <v>#REF!</v>
      </c>
      <c r="AD237" s="103" t="e">
        <f t="shared" ref="AD237:AE244" si="220">T237</f>
        <v>#REF!</v>
      </c>
      <c r="AE237" s="245" t="e">
        <f t="shared" si="220"/>
        <v>#REF!</v>
      </c>
      <c r="AF237" s="245" t="e">
        <f t="shared" ref="AF237:AF244" si="221">(C237-Z237)*0.15</f>
        <v>#REF!</v>
      </c>
      <c r="AG237" s="103" t="e">
        <f t="shared" ref="AG237:AG244" si="222">AE237+AF237</f>
        <v>#REF!</v>
      </c>
      <c r="AH237" s="102" t="e">
        <f t="shared" ref="AH237:AH244" si="223">AI237-AC237</f>
        <v>#REF!</v>
      </c>
      <c r="AI237" s="102">
        <f t="shared" ref="AI237:AI244" si="224">C237</f>
        <v>540</v>
      </c>
      <c r="AK237" s="103">
        <f t="shared" ref="AK237:AK244" si="225">CEILING(AL237,5)</f>
        <v>380</v>
      </c>
      <c r="AL237" s="134">
        <f t="shared" ref="AL237:AL244" si="226">C237*0.7</f>
        <v>378</v>
      </c>
    </row>
    <row r="238" spans="1:60" ht="13.5" hidden="1" outlineLevel="1" x14ac:dyDescent="0.15">
      <c r="A238" s="26">
        <v>4024</v>
      </c>
      <c r="B238" s="20" t="s">
        <v>239</v>
      </c>
      <c r="C238" s="16">
        <v>600</v>
      </c>
      <c r="D238" s="103">
        <v>20</v>
      </c>
      <c r="E238" s="103"/>
      <c r="F238" s="102"/>
      <c r="G238" s="104" t="s">
        <v>752</v>
      </c>
      <c r="H238" s="104" t="s">
        <v>436</v>
      </c>
      <c r="I238" s="239">
        <f t="shared" si="208"/>
        <v>17940</v>
      </c>
      <c r="J238" s="103">
        <v>0</v>
      </c>
      <c r="K238" s="129"/>
      <c r="L238" s="129">
        <v>0.3</v>
      </c>
      <c r="M238" s="240"/>
      <c r="N238" s="283">
        <v>0.03</v>
      </c>
      <c r="O238" s="241">
        <f t="shared" si="209"/>
        <v>0</v>
      </c>
      <c r="P238" s="241" t="e">
        <f t="shared" si="210"/>
        <v>#REF!</v>
      </c>
      <c r="Q238" s="241" t="e">
        <f t="shared" si="211"/>
        <v>#REF!</v>
      </c>
      <c r="R238" s="241">
        <f t="shared" si="212"/>
        <v>0</v>
      </c>
      <c r="S238" s="241" t="e">
        <f t="shared" si="213"/>
        <v>#REF!</v>
      </c>
      <c r="T238" s="103" t="e">
        <f>#REF!</f>
        <v>#REF!</v>
      </c>
      <c r="U238" s="271" t="e">
        <f>#REF!*'Акция психолога'!D238</f>
        <v>#REF!</v>
      </c>
      <c r="V238" s="271">
        <f t="shared" si="214"/>
        <v>36</v>
      </c>
      <c r="W238" s="242" t="e">
        <f t="shared" si="215"/>
        <v>#REF!</v>
      </c>
      <c r="X238" s="281" t="e">
        <f>#REF!</f>
        <v>#REF!</v>
      </c>
      <c r="Y238" s="287" t="e">
        <f t="shared" si="216"/>
        <v>#REF!</v>
      </c>
      <c r="Z238" s="102" t="e">
        <f t="shared" si="217"/>
        <v>#REF!</v>
      </c>
      <c r="AA238" s="244" t="e">
        <f t="shared" si="218"/>
        <v>#REF!</v>
      </c>
      <c r="AC238" s="102" t="e">
        <f t="shared" si="219"/>
        <v>#REF!</v>
      </c>
      <c r="AD238" s="103" t="e">
        <f t="shared" si="220"/>
        <v>#REF!</v>
      </c>
      <c r="AE238" s="245" t="e">
        <f t="shared" si="220"/>
        <v>#REF!</v>
      </c>
      <c r="AF238" s="245" t="e">
        <f t="shared" si="221"/>
        <v>#REF!</v>
      </c>
      <c r="AG238" s="103" t="e">
        <f t="shared" si="222"/>
        <v>#REF!</v>
      </c>
      <c r="AH238" s="102" t="e">
        <f t="shared" si="223"/>
        <v>#REF!</v>
      </c>
      <c r="AI238" s="102">
        <f t="shared" si="224"/>
        <v>600</v>
      </c>
      <c r="AK238" s="103">
        <f t="shared" si="225"/>
        <v>420</v>
      </c>
      <c r="AL238" s="134">
        <f t="shared" si="226"/>
        <v>420</v>
      </c>
    </row>
    <row r="239" spans="1:60" ht="13.5" hidden="1" outlineLevel="1" x14ac:dyDescent="0.15">
      <c r="A239" s="26">
        <v>4025</v>
      </c>
      <c r="B239" s="20" t="s">
        <v>30</v>
      </c>
      <c r="C239" s="16">
        <v>600</v>
      </c>
      <c r="D239" s="103">
        <v>15</v>
      </c>
      <c r="E239" s="103"/>
      <c r="F239" s="102"/>
      <c r="G239" s="104" t="s">
        <v>752</v>
      </c>
      <c r="H239" s="104" t="s">
        <v>436</v>
      </c>
      <c r="I239" s="239">
        <f t="shared" si="208"/>
        <v>17940</v>
      </c>
      <c r="J239" s="103">
        <v>0</v>
      </c>
      <c r="K239" s="129"/>
      <c r="L239" s="129">
        <v>0.3</v>
      </c>
      <c r="M239" s="240"/>
      <c r="N239" s="283">
        <v>0.03</v>
      </c>
      <c r="O239" s="241">
        <f t="shared" si="209"/>
        <v>0</v>
      </c>
      <c r="P239" s="241" t="e">
        <f t="shared" si="210"/>
        <v>#REF!</v>
      </c>
      <c r="Q239" s="241" t="e">
        <f t="shared" si="211"/>
        <v>#REF!</v>
      </c>
      <c r="R239" s="241">
        <f t="shared" si="212"/>
        <v>0</v>
      </c>
      <c r="S239" s="241" t="e">
        <f t="shared" si="213"/>
        <v>#REF!</v>
      </c>
      <c r="T239" s="103" t="e">
        <f>#REF!</f>
        <v>#REF!</v>
      </c>
      <c r="U239" s="271" t="e">
        <f>#REF!*'Акция психолога'!D239</f>
        <v>#REF!</v>
      </c>
      <c r="V239" s="271">
        <f t="shared" si="214"/>
        <v>36</v>
      </c>
      <c r="W239" s="242" t="e">
        <f t="shared" si="215"/>
        <v>#REF!</v>
      </c>
      <c r="X239" s="281" t="e">
        <f>#REF!</f>
        <v>#REF!</v>
      </c>
      <c r="Y239" s="287" t="e">
        <f t="shared" si="216"/>
        <v>#REF!</v>
      </c>
      <c r="Z239" s="102" t="e">
        <f t="shared" si="217"/>
        <v>#REF!</v>
      </c>
      <c r="AA239" s="244" t="e">
        <f t="shared" si="218"/>
        <v>#REF!</v>
      </c>
      <c r="AC239" s="102" t="e">
        <f t="shared" si="219"/>
        <v>#REF!</v>
      </c>
      <c r="AD239" s="103" t="e">
        <f t="shared" si="220"/>
        <v>#REF!</v>
      </c>
      <c r="AE239" s="245" t="e">
        <f t="shared" si="220"/>
        <v>#REF!</v>
      </c>
      <c r="AF239" s="245" t="e">
        <f t="shared" si="221"/>
        <v>#REF!</v>
      </c>
      <c r="AG239" s="103" t="e">
        <f t="shared" si="222"/>
        <v>#REF!</v>
      </c>
      <c r="AH239" s="102" t="e">
        <f t="shared" si="223"/>
        <v>#REF!</v>
      </c>
      <c r="AI239" s="102">
        <f t="shared" si="224"/>
        <v>600</v>
      </c>
      <c r="AK239" s="103">
        <f t="shared" si="225"/>
        <v>420</v>
      </c>
      <c r="AL239" s="134">
        <f t="shared" si="226"/>
        <v>420</v>
      </c>
    </row>
    <row r="240" spans="1:60" ht="13.5" hidden="1" outlineLevel="1" x14ac:dyDescent="0.15">
      <c r="A240" s="26">
        <v>4026</v>
      </c>
      <c r="B240" s="20" t="s">
        <v>31</v>
      </c>
      <c r="C240" s="16">
        <v>520</v>
      </c>
      <c r="D240" s="103">
        <v>20</v>
      </c>
      <c r="E240" s="103"/>
      <c r="F240" s="102"/>
      <c r="G240" s="104" t="s">
        <v>752</v>
      </c>
      <c r="H240" s="104" t="s">
        <v>436</v>
      </c>
      <c r="I240" s="239">
        <f t="shared" si="208"/>
        <v>17940</v>
      </c>
      <c r="J240" s="103">
        <v>0</v>
      </c>
      <c r="K240" s="129"/>
      <c r="L240" s="129">
        <v>0.3</v>
      </c>
      <c r="M240" s="240"/>
      <c r="N240" s="283">
        <v>0.03</v>
      </c>
      <c r="O240" s="241">
        <f t="shared" si="209"/>
        <v>0</v>
      </c>
      <c r="P240" s="241" t="e">
        <f t="shared" si="210"/>
        <v>#REF!</v>
      </c>
      <c r="Q240" s="241" t="e">
        <f t="shared" si="211"/>
        <v>#REF!</v>
      </c>
      <c r="R240" s="241">
        <f t="shared" si="212"/>
        <v>0</v>
      </c>
      <c r="S240" s="241" t="e">
        <f t="shared" si="213"/>
        <v>#REF!</v>
      </c>
      <c r="T240" s="103" t="e">
        <f>#REF!</f>
        <v>#REF!</v>
      </c>
      <c r="U240" s="271" t="e">
        <f>#REF!*'Акция психолога'!D240</f>
        <v>#REF!</v>
      </c>
      <c r="V240" s="271">
        <f t="shared" si="214"/>
        <v>31.2</v>
      </c>
      <c r="W240" s="242" t="e">
        <f t="shared" si="215"/>
        <v>#REF!</v>
      </c>
      <c r="X240" s="281" t="e">
        <f>#REF!</f>
        <v>#REF!</v>
      </c>
      <c r="Y240" s="287" t="e">
        <f t="shared" si="216"/>
        <v>#REF!</v>
      </c>
      <c r="Z240" s="102" t="e">
        <f t="shared" si="217"/>
        <v>#REF!</v>
      </c>
      <c r="AA240" s="244" t="e">
        <f t="shared" si="218"/>
        <v>#REF!</v>
      </c>
      <c r="AC240" s="102" t="e">
        <f t="shared" si="219"/>
        <v>#REF!</v>
      </c>
      <c r="AD240" s="103" t="e">
        <f t="shared" si="220"/>
        <v>#REF!</v>
      </c>
      <c r="AE240" s="245" t="e">
        <f t="shared" si="220"/>
        <v>#REF!</v>
      </c>
      <c r="AF240" s="245" t="e">
        <f t="shared" si="221"/>
        <v>#REF!</v>
      </c>
      <c r="AG240" s="103" t="e">
        <f t="shared" si="222"/>
        <v>#REF!</v>
      </c>
      <c r="AH240" s="102" t="e">
        <f t="shared" si="223"/>
        <v>#REF!</v>
      </c>
      <c r="AI240" s="102">
        <f t="shared" si="224"/>
        <v>520</v>
      </c>
      <c r="AK240" s="103">
        <f t="shared" si="225"/>
        <v>365</v>
      </c>
      <c r="AL240" s="134">
        <f t="shared" si="226"/>
        <v>364</v>
      </c>
    </row>
    <row r="241" spans="1:60" ht="13.5" hidden="1" outlineLevel="1" x14ac:dyDescent="0.15">
      <c r="A241" s="26">
        <v>4027</v>
      </c>
      <c r="B241" s="20" t="s">
        <v>32</v>
      </c>
      <c r="C241" s="16">
        <v>360</v>
      </c>
      <c r="D241" s="103">
        <v>20</v>
      </c>
      <c r="E241" s="103">
        <v>10</v>
      </c>
      <c r="F241" s="103" t="s">
        <v>140</v>
      </c>
      <c r="G241" s="104" t="s">
        <v>752</v>
      </c>
      <c r="H241" s="104" t="s">
        <v>436</v>
      </c>
      <c r="I241" s="239">
        <f t="shared" si="208"/>
        <v>17940</v>
      </c>
      <c r="J241" s="103">
        <v>0</v>
      </c>
      <c r="K241" s="129"/>
      <c r="L241" s="129">
        <v>0.3</v>
      </c>
      <c r="M241" s="240"/>
      <c r="N241" s="283">
        <v>0.03</v>
      </c>
      <c r="O241" s="241">
        <f t="shared" si="209"/>
        <v>0</v>
      </c>
      <c r="P241" s="241" t="e">
        <f t="shared" si="210"/>
        <v>#REF!</v>
      </c>
      <c r="Q241" s="241" t="e">
        <f t="shared" si="211"/>
        <v>#REF!</v>
      </c>
      <c r="R241" s="241">
        <f t="shared" si="212"/>
        <v>0</v>
      </c>
      <c r="S241" s="241" t="e">
        <f t="shared" si="213"/>
        <v>#REF!</v>
      </c>
      <c r="T241" s="103" t="e">
        <f>#REF!</f>
        <v>#REF!</v>
      </c>
      <c r="U241" s="271" t="e">
        <f>#REF!*'Акция психолога'!D241</f>
        <v>#REF!</v>
      </c>
      <c r="V241" s="271">
        <f t="shared" si="214"/>
        <v>21.599999999999998</v>
      </c>
      <c r="W241" s="242" t="e">
        <f t="shared" si="215"/>
        <v>#REF!</v>
      </c>
      <c r="X241" s="281" t="e">
        <f>#REF!</f>
        <v>#REF!</v>
      </c>
      <c r="Y241" s="287" t="e">
        <f t="shared" si="216"/>
        <v>#REF!</v>
      </c>
      <c r="Z241" s="102" t="e">
        <f t="shared" si="217"/>
        <v>#REF!</v>
      </c>
      <c r="AA241" s="244" t="e">
        <f t="shared" si="218"/>
        <v>#REF!</v>
      </c>
      <c r="AC241" s="102" t="e">
        <f t="shared" si="219"/>
        <v>#REF!</v>
      </c>
      <c r="AD241" s="103" t="e">
        <f t="shared" si="220"/>
        <v>#REF!</v>
      </c>
      <c r="AE241" s="245" t="e">
        <f t="shared" si="220"/>
        <v>#REF!</v>
      </c>
      <c r="AF241" s="245" t="e">
        <f t="shared" si="221"/>
        <v>#REF!</v>
      </c>
      <c r="AG241" s="103" t="e">
        <f t="shared" si="222"/>
        <v>#REF!</v>
      </c>
      <c r="AH241" s="102" t="e">
        <f t="shared" si="223"/>
        <v>#REF!</v>
      </c>
      <c r="AI241" s="102">
        <f t="shared" si="224"/>
        <v>360</v>
      </c>
      <c r="AK241" s="103">
        <f t="shared" si="225"/>
        <v>255</v>
      </c>
      <c r="AL241" s="134">
        <f t="shared" si="226"/>
        <v>251.99999999999997</v>
      </c>
    </row>
    <row r="242" spans="1:60" ht="13.5" hidden="1" outlineLevel="1" x14ac:dyDescent="0.15">
      <c r="A242" s="26">
        <v>4029</v>
      </c>
      <c r="B242" s="20" t="s">
        <v>34</v>
      </c>
      <c r="C242" s="16">
        <v>660</v>
      </c>
      <c r="D242" s="103">
        <v>15</v>
      </c>
      <c r="E242" s="103"/>
      <c r="F242" s="102"/>
      <c r="G242" s="104" t="s">
        <v>752</v>
      </c>
      <c r="H242" s="104" t="s">
        <v>436</v>
      </c>
      <c r="I242" s="239">
        <f t="shared" si="208"/>
        <v>17940</v>
      </c>
      <c r="J242" s="103">
        <v>0</v>
      </c>
      <c r="K242" s="129"/>
      <c r="L242" s="129">
        <v>0.3</v>
      </c>
      <c r="M242" s="240"/>
      <c r="N242" s="283">
        <v>0.03</v>
      </c>
      <c r="O242" s="241">
        <f t="shared" si="209"/>
        <v>0</v>
      </c>
      <c r="P242" s="241" t="e">
        <f t="shared" si="210"/>
        <v>#REF!</v>
      </c>
      <c r="Q242" s="241" t="e">
        <f t="shared" si="211"/>
        <v>#REF!</v>
      </c>
      <c r="R242" s="241">
        <f t="shared" si="212"/>
        <v>0</v>
      </c>
      <c r="S242" s="241" t="e">
        <f t="shared" si="213"/>
        <v>#REF!</v>
      </c>
      <c r="T242" s="103" t="e">
        <f>#REF!</f>
        <v>#REF!</v>
      </c>
      <c r="U242" s="271" t="e">
        <f>#REF!*'Акция психолога'!D242</f>
        <v>#REF!</v>
      </c>
      <c r="V242" s="271">
        <f t="shared" si="214"/>
        <v>39.6</v>
      </c>
      <c r="W242" s="242" t="e">
        <f t="shared" si="215"/>
        <v>#REF!</v>
      </c>
      <c r="X242" s="281" t="e">
        <f>#REF!</f>
        <v>#REF!</v>
      </c>
      <c r="Y242" s="287" t="e">
        <f t="shared" si="216"/>
        <v>#REF!</v>
      </c>
      <c r="Z242" s="102" t="e">
        <f t="shared" si="217"/>
        <v>#REF!</v>
      </c>
      <c r="AA242" s="244" t="e">
        <f t="shared" si="218"/>
        <v>#REF!</v>
      </c>
      <c r="AC242" s="102" t="e">
        <f t="shared" si="219"/>
        <v>#REF!</v>
      </c>
      <c r="AD242" s="103" t="e">
        <f t="shared" si="220"/>
        <v>#REF!</v>
      </c>
      <c r="AE242" s="245" t="e">
        <f t="shared" si="220"/>
        <v>#REF!</v>
      </c>
      <c r="AF242" s="245" t="e">
        <f t="shared" si="221"/>
        <v>#REF!</v>
      </c>
      <c r="AG242" s="103" t="e">
        <f t="shared" si="222"/>
        <v>#REF!</v>
      </c>
      <c r="AH242" s="102" t="e">
        <f t="shared" si="223"/>
        <v>#REF!</v>
      </c>
      <c r="AI242" s="102">
        <f t="shared" si="224"/>
        <v>660</v>
      </c>
      <c r="AK242" s="103">
        <f t="shared" si="225"/>
        <v>465</v>
      </c>
      <c r="AL242" s="134">
        <f t="shared" si="226"/>
        <v>461.99999999999994</v>
      </c>
    </row>
    <row r="243" spans="1:60" ht="13.5" hidden="1" outlineLevel="1" x14ac:dyDescent="0.15">
      <c r="A243" s="26">
        <v>4030</v>
      </c>
      <c r="B243" s="20" t="s">
        <v>35</v>
      </c>
      <c r="C243" s="16">
        <v>600</v>
      </c>
      <c r="D243" s="103">
        <v>20</v>
      </c>
      <c r="E243" s="103">
        <v>15</v>
      </c>
      <c r="F243" s="103" t="s">
        <v>482</v>
      </c>
      <c r="G243" s="104" t="s">
        <v>752</v>
      </c>
      <c r="H243" s="104" t="s">
        <v>436</v>
      </c>
      <c r="I243" s="239">
        <f t="shared" si="208"/>
        <v>17940</v>
      </c>
      <c r="J243" s="103">
        <v>0</v>
      </c>
      <c r="K243" s="129"/>
      <c r="L243" s="129">
        <v>0.3</v>
      </c>
      <c r="M243" s="240"/>
      <c r="N243" s="283">
        <v>0.03</v>
      </c>
      <c r="O243" s="241">
        <f t="shared" si="209"/>
        <v>0</v>
      </c>
      <c r="P243" s="241" t="e">
        <f t="shared" si="210"/>
        <v>#REF!</v>
      </c>
      <c r="Q243" s="241" t="e">
        <f t="shared" si="211"/>
        <v>#REF!</v>
      </c>
      <c r="R243" s="241">
        <f t="shared" si="212"/>
        <v>0</v>
      </c>
      <c r="S243" s="241" t="e">
        <f t="shared" si="213"/>
        <v>#REF!</v>
      </c>
      <c r="T243" s="103" t="e">
        <f>#REF!</f>
        <v>#REF!</v>
      </c>
      <c r="U243" s="271" t="e">
        <f>#REF!*'Акция психолога'!D243</f>
        <v>#REF!</v>
      </c>
      <c r="V243" s="271">
        <f t="shared" si="214"/>
        <v>36</v>
      </c>
      <c r="W243" s="242" t="e">
        <f t="shared" si="215"/>
        <v>#REF!</v>
      </c>
      <c r="X243" s="281" t="e">
        <f>#REF!</f>
        <v>#REF!</v>
      </c>
      <c r="Y243" s="287" t="e">
        <f t="shared" si="216"/>
        <v>#REF!</v>
      </c>
      <c r="Z243" s="102" t="e">
        <f t="shared" si="217"/>
        <v>#REF!</v>
      </c>
      <c r="AA243" s="244" t="e">
        <f t="shared" si="218"/>
        <v>#REF!</v>
      </c>
      <c r="AC243" s="102" t="e">
        <f t="shared" si="219"/>
        <v>#REF!</v>
      </c>
      <c r="AD243" s="103" t="e">
        <f t="shared" si="220"/>
        <v>#REF!</v>
      </c>
      <c r="AE243" s="245" t="e">
        <f t="shared" si="220"/>
        <v>#REF!</v>
      </c>
      <c r="AF243" s="245" t="e">
        <f t="shared" si="221"/>
        <v>#REF!</v>
      </c>
      <c r="AG243" s="103" t="e">
        <f t="shared" si="222"/>
        <v>#REF!</v>
      </c>
      <c r="AH243" s="102" t="e">
        <f t="shared" si="223"/>
        <v>#REF!</v>
      </c>
      <c r="AI243" s="102">
        <f t="shared" si="224"/>
        <v>600</v>
      </c>
      <c r="AK243" s="103">
        <f t="shared" si="225"/>
        <v>420</v>
      </c>
      <c r="AL243" s="134">
        <f t="shared" si="226"/>
        <v>420</v>
      </c>
    </row>
    <row r="244" spans="1:60" ht="13.5" hidden="1" outlineLevel="1" x14ac:dyDescent="0.15">
      <c r="A244" s="26">
        <v>4032</v>
      </c>
      <c r="B244" s="20" t="s">
        <v>240</v>
      </c>
      <c r="C244" s="16">
        <v>300</v>
      </c>
      <c r="D244" s="103">
        <v>10</v>
      </c>
      <c r="E244" s="103"/>
      <c r="F244" s="102"/>
      <c r="G244" s="104" t="s">
        <v>752</v>
      </c>
      <c r="H244" s="104" t="s">
        <v>436</v>
      </c>
      <c r="I244" s="239">
        <f t="shared" si="208"/>
        <v>17940</v>
      </c>
      <c r="J244" s="103">
        <v>0</v>
      </c>
      <c r="K244" s="129"/>
      <c r="L244" s="129">
        <v>0.3</v>
      </c>
      <c r="M244" s="240"/>
      <c r="N244" s="283">
        <v>0.03</v>
      </c>
      <c r="O244" s="241">
        <f t="shared" si="209"/>
        <v>0</v>
      </c>
      <c r="P244" s="241" t="e">
        <f t="shared" si="210"/>
        <v>#REF!</v>
      </c>
      <c r="Q244" s="241" t="e">
        <f t="shared" si="211"/>
        <v>#REF!</v>
      </c>
      <c r="R244" s="241">
        <f t="shared" si="212"/>
        <v>0</v>
      </c>
      <c r="S244" s="241" t="e">
        <f t="shared" si="213"/>
        <v>#REF!</v>
      </c>
      <c r="T244" s="103" t="e">
        <f>#REF!</f>
        <v>#REF!</v>
      </c>
      <c r="U244" s="271" t="e">
        <f>#REF!*'Акция психолога'!D244</f>
        <v>#REF!</v>
      </c>
      <c r="V244" s="271">
        <f t="shared" si="214"/>
        <v>18</v>
      </c>
      <c r="W244" s="242" t="e">
        <f t="shared" si="215"/>
        <v>#REF!</v>
      </c>
      <c r="X244" s="281" t="e">
        <f>#REF!</f>
        <v>#REF!</v>
      </c>
      <c r="Y244" s="287" t="e">
        <f t="shared" si="216"/>
        <v>#REF!</v>
      </c>
      <c r="Z244" s="102" t="e">
        <f t="shared" si="217"/>
        <v>#REF!</v>
      </c>
      <c r="AA244" s="244" t="e">
        <f t="shared" si="218"/>
        <v>#REF!</v>
      </c>
      <c r="AC244" s="102" t="e">
        <f t="shared" si="219"/>
        <v>#REF!</v>
      </c>
      <c r="AD244" s="103" t="e">
        <f t="shared" si="220"/>
        <v>#REF!</v>
      </c>
      <c r="AE244" s="245" t="e">
        <f t="shared" si="220"/>
        <v>#REF!</v>
      </c>
      <c r="AF244" s="245" t="e">
        <f t="shared" si="221"/>
        <v>#REF!</v>
      </c>
      <c r="AG244" s="103" t="e">
        <f t="shared" si="222"/>
        <v>#REF!</v>
      </c>
      <c r="AH244" s="102" t="e">
        <f t="shared" si="223"/>
        <v>#REF!</v>
      </c>
      <c r="AI244" s="102">
        <f t="shared" si="224"/>
        <v>300</v>
      </c>
      <c r="AK244" s="103">
        <f t="shared" si="225"/>
        <v>210</v>
      </c>
      <c r="AL244" s="134">
        <f t="shared" si="226"/>
        <v>210</v>
      </c>
    </row>
    <row r="245" spans="1:60" s="12" customFormat="1" ht="13.5" collapsed="1" x14ac:dyDescent="0.15">
      <c r="A245" s="25">
        <v>5000</v>
      </c>
      <c r="B245" s="56" t="s">
        <v>37</v>
      </c>
      <c r="C245" s="300"/>
      <c r="D245" s="230"/>
      <c r="E245" s="230"/>
      <c r="F245" s="128"/>
      <c r="G245" s="137"/>
      <c r="H245" s="137"/>
      <c r="I245" s="128"/>
      <c r="J245" s="231"/>
      <c r="K245" s="232"/>
      <c r="L245" s="232"/>
      <c r="M245" s="232"/>
      <c r="N245" s="288"/>
      <c r="O245" s="233"/>
      <c r="P245" s="233"/>
      <c r="Q245" s="233"/>
      <c r="R245" s="233"/>
      <c r="S245" s="233"/>
      <c r="T245" s="231"/>
      <c r="U245" s="278"/>
      <c r="V245" s="277"/>
      <c r="W245" s="128"/>
      <c r="X245" s="278"/>
      <c r="Y245" s="128"/>
      <c r="Z245" s="128"/>
      <c r="AA245" s="234"/>
      <c r="AB245" s="235"/>
      <c r="AC245" s="304"/>
      <c r="AD245" s="236"/>
      <c r="AE245" s="237"/>
      <c r="AF245" s="237"/>
      <c r="AG245" s="236"/>
      <c r="AH245" s="304"/>
      <c r="AI245" s="304"/>
      <c r="AJ245" s="105"/>
      <c r="AK245" s="236"/>
      <c r="AL245" s="134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</row>
    <row r="246" spans="1:60" s="12" customFormat="1" ht="13.5" hidden="1" outlineLevel="1" collapsed="1" x14ac:dyDescent="0.15">
      <c r="A246" s="25"/>
      <c r="B246" s="56" t="s">
        <v>296</v>
      </c>
      <c r="C246" s="300"/>
      <c r="D246" s="230"/>
      <c r="E246" s="230"/>
      <c r="F246" s="128"/>
      <c r="G246" s="137"/>
      <c r="H246" s="137"/>
      <c r="I246" s="128"/>
      <c r="J246" s="231"/>
      <c r="K246" s="232"/>
      <c r="L246" s="232"/>
      <c r="M246" s="246"/>
      <c r="N246" s="289"/>
      <c r="O246" s="233"/>
      <c r="P246" s="233"/>
      <c r="Q246" s="233"/>
      <c r="R246" s="233"/>
      <c r="S246" s="233"/>
      <c r="T246" s="231"/>
      <c r="U246" s="278"/>
      <c r="V246" s="277"/>
      <c r="W246" s="128"/>
      <c r="X246" s="278"/>
      <c r="Y246" s="128"/>
      <c r="Z246" s="128"/>
      <c r="AA246" s="234"/>
      <c r="AB246" s="235"/>
      <c r="AC246" s="304"/>
      <c r="AD246" s="236"/>
      <c r="AE246" s="237"/>
      <c r="AF246" s="237"/>
      <c r="AG246" s="236"/>
      <c r="AH246" s="304"/>
      <c r="AI246" s="304"/>
      <c r="AJ246" s="105"/>
      <c r="AK246" s="236"/>
      <c r="AL246" s="134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</row>
    <row r="247" spans="1:60" ht="13.5" hidden="1" outlineLevel="1" x14ac:dyDescent="0.15">
      <c r="A247" s="26">
        <v>5001</v>
      </c>
      <c r="B247" s="20" t="s">
        <v>218</v>
      </c>
      <c r="C247" s="16">
        <v>1200</v>
      </c>
      <c r="D247" s="103">
        <v>25</v>
      </c>
      <c r="E247" s="103">
        <v>10</v>
      </c>
      <c r="F247" s="103" t="s">
        <v>219</v>
      </c>
      <c r="G247" s="104">
        <v>110</v>
      </c>
      <c r="H247" s="104" t="s">
        <v>919</v>
      </c>
      <c r="I247" s="239">
        <f t="shared" ref="I247:I252" si="227">((247*12)+(52*7)+(52*5))*60/12</f>
        <v>17940</v>
      </c>
      <c r="J247" s="103"/>
      <c r="K247" s="129"/>
      <c r="L247" s="129">
        <v>0.3</v>
      </c>
      <c r="M247" s="240"/>
      <c r="N247" s="283">
        <v>0.03</v>
      </c>
      <c r="O247" s="241">
        <f t="shared" ref="O247:O252" si="228">J247/I247*D247</f>
        <v>0</v>
      </c>
      <c r="P247" s="241" t="e">
        <f t="shared" ref="P247:P252" si="229">(C247-T247-U247)*K247</f>
        <v>#REF!</v>
      </c>
      <c r="Q247" s="241" t="e">
        <f t="shared" ref="Q247:Q252" si="230">(C247-T247-U247)*L247</f>
        <v>#REF!</v>
      </c>
      <c r="R247" s="241">
        <f t="shared" ref="R247:R252" si="231">(C247*M247)</f>
        <v>0</v>
      </c>
      <c r="S247" s="241" t="e">
        <f t="shared" ref="S247:S252" si="232">(C247-T247-U247)*N247</f>
        <v>#REF!</v>
      </c>
      <c r="T247" s="103" t="e">
        <f>#REF!</f>
        <v>#REF!</v>
      </c>
      <c r="U247" s="271" t="e">
        <f>#REF!*'Акция психолога'!D247</f>
        <v>#REF!</v>
      </c>
      <c r="V247" s="271">
        <f t="shared" ref="V247:V253" si="233">C247*0.06</f>
        <v>72</v>
      </c>
      <c r="W247" s="242" t="e">
        <f t="shared" ref="W247:W253" si="234">SUM(O247:V247)</f>
        <v>#REF!</v>
      </c>
      <c r="X247" s="281" t="e">
        <f>#REF!</f>
        <v>#REF!</v>
      </c>
      <c r="Y247" s="287" t="e">
        <f t="shared" ref="Y247:Y252" si="235">25000/I247*D247*X247</f>
        <v>#REF!</v>
      </c>
      <c r="Z247" s="102" t="e">
        <f t="shared" ref="Z247:Z253" si="236">W247+Y247</f>
        <v>#REF!</v>
      </c>
      <c r="AA247" s="244" t="e">
        <f t="shared" ref="AA247:AA253" si="237">(C247-Z247)/Z247</f>
        <v>#REF!</v>
      </c>
      <c r="AC247" s="102" t="e">
        <f t="shared" ref="AC247:AC253" si="238">AD247+AE247+AF247</f>
        <v>#REF!</v>
      </c>
      <c r="AD247" s="103" t="e">
        <f t="shared" ref="AD247:AE253" si="239">T247</f>
        <v>#REF!</v>
      </c>
      <c r="AE247" s="245" t="e">
        <f t="shared" si="239"/>
        <v>#REF!</v>
      </c>
      <c r="AF247" s="245" t="e">
        <f t="shared" ref="AF247:AF253" si="240">(C247-Z247)*0.15</f>
        <v>#REF!</v>
      </c>
      <c r="AG247" s="103" t="e">
        <f t="shared" ref="AG247:AG252" si="241">AE247+AF247</f>
        <v>#REF!</v>
      </c>
      <c r="AH247" s="102" t="e">
        <f t="shared" ref="AH247:AH253" si="242">AI247-AC247</f>
        <v>#REF!</v>
      </c>
      <c r="AI247" s="102">
        <f t="shared" ref="AI247:AI253" si="243">C247</f>
        <v>1200</v>
      </c>
      <c r="AK247" s="103">
        <f t="shared" ref="AK247:AK252" si="244">CEILING(AL247,5)</f>
        <v>840</v>
      </c>
      <c r="AL247" s="134">
        <f t="shared" ref="AL247:AL252" si="245">C247*0.7</f>
        <v>840</v>
      </c>
    </row>
    <row r="248" spans="1:60" ht="13.5" hidden="1" outlineLevel="1" x14ac:dyDescent="0.15">
      <c r="A248" s="26">
        <v>5006</v>
      </c>
      <c r="B248" s="20" t="s">
        <v>176</v>
      </c>
      <c r="C248" s="16">
        <v>200</v>
      </c>
      <c r="D248" s="103">
        <v>2</v>
      </c>
      <c r="E248" s="103"/>
      <c r="F248" s="102"/>
      <c r="G248" s="104">
        <v>110</v>
      </c>
      <c r="H248" s="104" t="s">
        <v>919</v>
      </c>
      <c r="I248" s="239">
        <f t="shared" si="227"/>
        <v>17940</v>
      </c>
      <c r="J248" s="103"/>
      <c r="K248" s="129"/>
      <c r="L248" s="129">
        <v>0.3</v>
      </c>
      <c r="M248" s="240"/>
      <c r="N248" s="283">
        <v>0.03</v>
      </c>
      <c r="O248" s="241">
        <f t="shared" si="228"/>
        <v>0</v>
      </c>
      <c r="P248" s="241" t="e">
        <f t="shared" si="229"/>
        <v>#REF!</v>
      </c>
      <c r="Q248" s="241" t="e">
        <f t="shared" si="230"/>
        <v>#REF!</v>
      </c>
      <c r="R248" s="241">
        <f t="shared" si="231"/>
        <v>0</v>
      </c>
      <c r="S248" s="241" t="e">
        <f t="shared" si="232"/>
        <v>#REF!</v>
      </c>
      <c r="T248" s="103" t="e">
        <f>#REF!</f>
        <v>#REF!</v>
      </c>
      <c r="U248" s="271" t="e">
        <f>#REF!*'Акция психолога'!D248</f>
        <v>#REF!</v>
      </c>
      <c r="V248" s="271">
        <f t="shared" si="233"/>
        <v>12</v>
      </c>
      <c r="W248" s="242" t="e">
        <f t="shared" si="234"/>
        <v>#REF!</v>
      </c>
      <c r="X248" s="281" t="e">
        <f>#REF!</f>
        <v>#REF!</v>
      </c>
      <c r="Y248" s="287" t="e">
        <f t="shared" si="235"/>
        <v>#REF!</v>
      </c>
      <c r="Z248" s="102" t="e">
        <f t="shared" si="236"/>
        <v>#REF!</v>
      </c>
      <c r="AA248" s="244" t="e">
        <f t="shared" si="237"/>
        <v>#REF!</v>
      </c>
      <c r="AC248" s="102" t="e">
        <f t="shared" si="238"/>
        <v>#REF!</v>
      </c>
      <c r="AD248" s="103" t="e">
        <f t="shared" si="239"/>
        <v>#REF!</v>
      </c>
      <c r="AE248" s="245" t="e">
        <f t="shared" si="239"/>
        <v>#REF!</v>
      </c>
      <c r="AF248" s="245" t="e">
        <f t="shared" si="240"/>
        <v>#REF!</v>
      </c>
      <c r="AG248" s="103" t="e">
        <f t="shared" si="241"/>
        <v>#REF!</v>
      </c>
      <c r="AH248" s="102" t="e">
        <f t="shared" si="242"/>
        <v>#REF!</v>
      </c>
      <c r="AI248" s="102">
        <f t="shared" si="243"/>
        <v>200</v>
      </c>
      <c r="AK248" s="103">
        <f t="shared" si="244"/>
        <v>140</v>
      </c>
      <c r="AL248" s="134">
        <f t="shared" si="245"/>
        <v>140</v>
      </c>
    </row>
    <row r="249" spans="1:60" ht="13.5" hidden="1" outlineLevel="1" x14ac:dyDescent="0.15">
      <c r="A249" s="26">
        <v>5021</v>
      </c>
      <c r="B249" s="20" t="s">
        <v>317</v>
      </c>
      <c r="C249" s="16">
        <v>350</v>
      </c>
      <c r="D249" s="103">
        <v>10</v>
      </c>
      <c r="E249" s="103"/>
      <c r="F249" s="102"/>
      <c r="G249" s="104">
        <v>110</v>
      </c>
      <c r="H249" s="104" t="s">
        <v>919</v>
      </c>
      <c r="I249" s="239">
        <f t="shared" si="227"/>
        <v>17940</v>
      </c>
      <c r="J249" s="103"/>
      <c r="K249" s="129"/>
      <c r="L249" s="129">
        <v>0.3</v>
      </c>
      <c r="M249" s="240"/>
      <c r="N249" s="283">
        <v>0.03</v>
      </c>
      <c r="O249" s="241">
        <f t="shared" si="228"/>
        <v>0</v>
      </c>
      <c r="P249" s="241" t="e">
        <f t="shared" si="229"/>
        <v>#REF!</v>
      </c>
      <c r="Q249" s="241" t="e">
        <f t="shared" si="230"/>
        <v>#REF!</v>
      </c>
      <c r="R249" s="241">
        <f t="shared" si="231"/>
        <v>0</v>
      </c>
      <c r="S249" s="241" t="e">
        <f t="shared" si="232"/>
        <v>#REF!</v>
      </c>
      <c r="T249" s="103" t="e">
        <f>#REF!</f>
        <v>#REF!</v>
      </c>
      <c r="U249" s="271" t="e">
        <f>#REF!*'Акция психолога'!D249</f>
        <v>#REF!</v>
      </c>
      <c r="V249" s="271">
        <f t="shared" si="233"/>
        <v>21</v>
      </c>
      <c r="W249" s="242" t="e">
        <f t="shared" si="234"/>
        <v>#REF!</v>
      </c>
      <c r="X249" s="281" t="e">
        <f>#REF!</f>
        <v>#REF!</v>
      </c>
      <c r="Y249" s="287" t="e">
        <f t="shared" si="235"/>
        <v>#REF!</v>
      </c>
      <c r="Z249" s="102" t="e">
        <f t="shared" si="236"/>
        <v>#REF!</v>
      </c>
      <c r="AA249" s="244" t="e">
        <f t="shared" si="237"/>
        <v>#REF!</v>
      </c>
      <c r="AC249" s="102" t="e">
        <f t="shared" si="238"/>
        <v>#REF!</v>
      </c>
      <c r="AD249" s="103" t="e">
        <f t="shared" si="239"/>
        <v>#REF!</v>
      </c>
      <c r="AE249" s="245" t="e">
        <f t="shared" si="239"/>
        <v>#REF!</v>
      </c>
      <c r="AF249" s="245" t="e">
        <f t="shared" si="240"/>
        <v>#REF!</v>
      </c>
      <c r="AG249" s="103" t="e">
        <f t="shared" si="241"/>
        <v>#REF!</v>
      </c>
      <c r="AH249" s="102" t="e">
        <f t="shared" si="242"/>
        <v>#REF!</v>
      </c>
      <c r="AI249" s="102">
        <f t="shared" si="243"/>
        <v>350</v>
      </c>
      <c r="AK249" s="103">
        <f t="shared" si="244"/>
        <v>245</v>
      </c>
      <c r="AL249" s="134">
        <f t="shared" si="245"/>
        <v>244.99999999999997</v>
      </c>
    </row>
    <row r="250" spans="1:60" ht="25.5" hidden="1" outlineLevel="1" x14ac:dyDescent="0.15">
      <c r="A250" s="26">
        <v>5020</v>
      </c>
      <c r="B250" s="20" t="s">
        <v>230</v>
      </c>
      <c r="C250" s="16">
        <v>3000</v>
      </c>
      <c r="D250" s="103">
        <v>30</v>
      </c>
      <c r="E250" s="103"/>
      <c r="F250" s="103"/>
      <c r="G250" s="104">
        <v>110</v>
      </c>
      <c r="H250" s="104" t="s">
        <v>919</v>
      </c>
      <c r="I250" s="239">
        <f t="shared" si="227"/>
        <v>17940</v>
      </c>
      <c r="J250" s="103"/>
      <c r="K250" s="129"/>
      <c r="L250" s="129">
        <v>0.3</v>
      </c>
      <c r="M250" s="240"/>
      <c r="N250" s="283">
        <v>0.03</v>
      </c>
      <c r="O250" s="241">
        <f t="shared" si="228"/>
        <v>0</v>
      </c>
      <c r="P250" s="241" t="e">
        <f t="shared" si="229"/>
        <v>#REF!</v>
      </c>
      <c r="Q250" s="241" t="e">
        <f t="shared" si="230"/>
        <v>#REF!</v>
      </c>
      <c r="R250" s="241">
        <f t="shared" si="231"/>
        <v>0</v>
      </c>
      <c r="S250" s="241" t="e">
        <f t="shared" si="232"/>
        <v>#REF!</v>
      </c>
      <c r="T250" s="103" t="e">
        <f>#REF!</f>
        <v>#REF!</v>
      </c>
      <c r="U250" s="271" t="e">
        <f>#REF!*'Акция психолога'!D250</f>
        <v>#REF!</v>
      </c>
      <c r="V250" s="271">
        <f t="shared" si="233"/>
        <v>180</v>
      </c>
      <c r="W250" s="242" t="e">
        <f t="shared" si="234"/>
        <v>#REF!</v>
      </c>
      <c r="X250" s="281" t="e">
        <f>#REF!</f>
        <v>#REF!</v>
      </c>
      <c r="Y250" s="287" t="e">
        <f t="shared" si="235"/>
        <v>#REF!</v>
      </c>
      <c r="Z250" s="102" t="e">
        <f t="shared" si="236"/>
        <v>#REF!</v>
      </c>
      <c r="AA250" s="244" t="e">
        <f t="shared" si="237"/>
        <v>#REF!</v>
      </c>
      <c r="AC250" s="102" t="e">
        <f t="shared" si="238"/>
        <v>#REF!</v>
      </c>
      <c r="AD250" s="103" t="e">
        <f t="shared" si="239"/>
        <v>#REF!</v>
      </c>
      <c r="AE250" s="245" t="e">
        <f t="shared" si="239"/>
        <v>#REF!</v>
      </c>
      <c r="AF250" s="245" t="e">
        <f t="shared" si="240"/>
        <v>#REF!</v>
      </c>
      <c r="AG250" s="103" t="e">
        <f t="shared" si="241"/>
        <v>#REF!</v>
      </c>
      <c r="AH250" s="102" t="e">
        <f t="shared" si="242"/>
        <v>#REF!</v>
      </c>
      <c r="AI250" s="102">
        <f t="shared" si="243"/>
        <v>3000</v>
      </c>
      <c r="AK250" s="103">
        <f t="shared" si="244"/>
        <v>2100</v>
      </c>
      <c r="AL250" s="134">
        <f t="shared" si="245"/>
        <v>2100</v>
      </c>
    </row>
    <row r="251" spans="1:60" ht="13.5" hidden="1" outlineLevel="1" x14ac:dyDescent="0.15">
      <c r="A251" s="17">
        <v>5007</v>
      </c>
      <c r="B251" s="20" t="s">
        <v>41</v>
      </c>
      <c r="C251" s="16">
        <v>1000</v>
      </c>
      <c r="D251" s="103">
        <v>30</v>
      </c>
      <c r="E251" s="103"/>
      <c r="F251" s="102"/>
      <c r="G251" s="104">
        <v>110</v>
      </c>
      <c r="H251" s="104" t="s">
        <v>919</v>
      </c>
      <c r="I251" s="239">
        <f t="shared" si="227"/>
        <v>17940</v>
      </c>
      <c r="J251" s="103"/>
      <c r="K251" s="129"/>
      <c r="L251" s="129">
        <v>0.3</v>
      </c>
      <c r="M251" s="240"/>
      <c r="N251" s="283">
        <v>0.03</v>
      </c>
      <c r="O251" s="241">
        <f t="shared" si="228"/>
        <v>0</v>
      </c>
      <c r="P251" s="241" t="e">
        <f t="shared" si="229"/>
        <v>#REF!</v>
      </c>
      <c r="Q251" s="241" t="e">
        <f t="shared" si="230"/>
        <v>#REF!</v>
      </c>
      <c r="R251" s="241">
        <f t="shared" si="231"/>
        <v>0</v>
      </c>
      <c r="S251" s="241" t="e">
        <f t="shared" si="232"/>
        <v>#REF!</v>
      </c>
      <c r="T251" s="103" t="e">
        <f>#REF!</f>
        <v>#REF!</v>
      </c>
      <c r="U251" s="271" t="e">
        <f>#REF!*'Акция психолога'!D251</f>
        <v>#REF!</v>
      </c>
      <c r="V251" s="271">
        <f t="shared" si="233"/>
        <v>60</v>
      </c>
      <c r="W251" s="242" t="e">
        <f t="shared" si="234"/>
        <v>#REF!</v>
      </c>
      <c r="X251" s="281" t="e">
        <f>#REF!</f>
        <v>#REF!</v>
      </c>
      <c r="Y251" s="287" t="e">
        <f t="shared" si="235"/>
        <v>#REF!</v>
      </c>
      <c r="Z251" s="102" t="e">
        <f t="shared" si="236"/>
        <v>#REF!</v>
      </c>
      <c r="AA251" s="244" t="e">
        <f t="shared" si="237"/>
        <v>#REF!</v>
      </c>
      <c r="AC251" s="102" t="e">
        <f t="shared" si="238"/>
        <v>#REF!</v>
      </c>
      <c r="AD251" s="103" t="e">
        <f t="shared" si="239"/>
        <v>#REF!</v>
      </c>
      <c r="AE251" s="245" t="e">
        <f t="shared" si="239"/>
        <v>#REF!</v>
      </c>
      <c r="AF251" s="245" t="e">
        <f t="shared" si="240"/>
        <v>#REF!</v>
      </c>
      <c r="AG251" s="103" t="e">
        <f t="shared" si="241"/>
        <v>#REF!</v>
      </c>
      <c r="AH251" s="102" t="e">
        <f t="shared" si="242"/>
        <v>#REF!</v>
      </c>
      <c r="AI251" s="102">
        <f t="shared" si="243"/>
        <v>1000</v>
      </c>
      <c r="AK251" s="103">
        <f t="shared" si="244"/>
        <v>700</v>
      </c>
      <c r="AL251" s="134">
        <f t="shared" si="245"/>
        <v>700</v>
      </c>
    </row>
    <row r="252" spans="1:60" ht="13.5" hidden="1" outlineLevel="1" x14ac:dyDescent="0.15">
      <c r="A252" s="17">
        <v>5008</v>
      </c>
      <c r="B252" s="20" t="s">
        <v>44</v>
      </c>
      <c r="C252" s="16">
        <v>2800</v>
      </c>
      <c r="D252" s="103">
        <v>30</v>
      </c>
      <c r="E252" s="103"/>
      <c r="F252" s="102"/>
      <c r="G252" s="104">
        <v>110</v>
      </c>
      <c r="H252" s="104" t="s">
        <v>919</v>
      </c>
      <c r="I252" s="239">
        <f t="shared" si="227"/>
        <v>17940</v>
      </c>
      <c r="J252" s="103"/>
      <c r="K252" s="129"/>
      <c r="L252" s="129">
        <v>0.3</v>
      </c>
      <c r="M252" s="240"/>
      <c r="N252" s="283">
        <v>0.03</v>
      </c>
      <c r="O252" s="241">
        <f t="shared" si="228"/>
        <v>0</v>
      </c>
      <c r="P252" s="241" t="e">
        <f t="shared" si="229"/>
        <v>#REF!</v>
      </c>
      <c r="Q252" s="241" t="e">
        <f t="shared" si="230"/>
        <v>#REF!</v>
      </c>
      <c r="R252" s="241">
        <f t="shared" si="231"/>
        <v>0</v>
      </c>
      <c r="S252" s="241" t="e">
        <f t="shared" si="232"/>
        <v>#REF!</v>
      </c>
      <c r="T252" s="103" t="e">
        <f>#REF!</f>
        <v>#REF!</v>
      </c>
      <c r="U252" s="271" t="e">
        <f>#REF!*'Акция психолога'!D252</f>
        <v>#REF!</v>
      </c>
      <c r="V252" s="271">
        <f t="shared" si="233"/>
        <v>168</v>
      </c>
      <c r="W252" s="242" t="e">
        <f t="shared" si="234"/>
        <v>#REF!</v>
      </c>
      <c r="X252" s="281" t="e">
        <f>#REF!</f>
        <v>#REF!</v>
      </c>
      <c r="Y252" s="287" t="e">
        <f t="shared" si="235"/>
        <v>#REF!</v>
      </c>
      <c r="Z252" s="102" t="e">
        <f t="shared" si="236"/>
        <v>#REF!</v>
      </c>
      <c r="AA252" s="244" t="e">
        <f t="shared" si="237"/>
        <v>#REF!</v>
      </c>
      <c r="AC252" s="102" t="e">
        <f t="shared" si="238"/>
        <v>#REF!</v>
      </c>
      <c r="AD252" s="103" t="e">
        <f t="shared" si="239"/>
        <v>#REF!</v>
      </c>
      <c r="AE252" s="245" t="e">
        <f t="shared" si="239"/>
        <v>#REF!</v>
      </c>
      <c r="AF252" s="245" t="e">
        <f t="shared" si="240"/>
        <v>#REF!</v>
      </c>
      <c r="AG252" s="103" t="e">
        <f t="shared" si="241"/>
        <v>#REF!</v>
      </c>
      <c r="AH252" s="102" t="e">
        <f t="shared" si="242"/>
        <v>#REF!</v>
      </c>
      <c r="AI252" s="102">
        <f t="shared" si="243"/>
        <v>2800</v>
      </c>
      <c r="AK252" s="103">
        <f t="shared" si="244"/>
        <v>1960</v>
      </c>
      <c r="AL252" s="134">
        <f t="shared" si="245"/>
        <v>1959.9999999999998</v>
      </c>
    </row>
    <row r="253" spans="1:60" ht="25.5" hidden="1" outlineLevel="1" x14ac:dyDescent="0.15">
      <c r="A253" s="28">
        <v>16015</v>
      </c>
      <c r="B253" s="44" t="s">
        <v>770</v>
      </c>
      <c r="C253" s="16">
        <v>2200</v>
      </c>
      <c r="D253" s="103">
        <v>10</v>
      </c>
      <c r="E253" s="103"/>
      <c r="F253" s="130"/>
      <c r="G253" s="104" t="s">
        <v>391</v>
      </c>
      <c r="H253" s="104" t="s">
        <v>919</v>
      </c>
      <c r="I253" s="239">
        <f>((247*12)+(52*7)+(52*5))*60/12</f>
        <v>17940</v>
      </c>
      <c r="J253" s="103"/>
      <c r="K253" s="129"/>
      <c r="L253" s="129">
        <v>0.3</v>
      </c>
      <c r="M253" s="240"/>
      <c r="N253" s="283">
        <v>0.03</v>
      </c>
      <c r="O253" s="241"/>
      <c r="P253" s="241"/>
      <c r="Q253" s="241"/>
      <c r="R253" s="241"/>
      <c r="S253" s="241"/>
      <c r="T253" s="103" t="e">
        <f>#REF!</f>
        <v>#REF!</v>
      </c>
      <c r="U253" s="271" t="e">
        <f>#REF!*'Акция психолога'!D253</f>
        <v>#REF!</v>
      </c>
      <c r="V253" s="271">
        <f t="shared" si="233"/>
        <v>132</v>
      </c>
      <c r="W253" s="242" t="e">
        <f t="shared" si="234"/>
        <v>#REF!</v>
      </c>
      <c r="X253" s="281" t="e">
        <f>#REF!</f>
        <v>#REF!</v>
      </c>
      <c r="Y253" s="242" t="e">
        <f t="shared" ref="Y253" si="246">21000/I253*D253*X253</f>
        <v>#REF!</v>
      </c>
      <c r="Z253" s="102" t="e">
        <f t="shared" si="236"/>
        <v>#REF!</v>
      </c>
      <c r="AA253" s="244" t="e">
        <f t="shared" si="237"/>
        <v>#REF!</v>
      </c>
      <c r="AC253" s="102" t="e">
        <f t="shared" si="238"/>
        <v>#REF!</v>
      </c>
      <c r="AD253" s="103" t="e">
        <f t="shared" si="239"/>
        <v>#REF!</v>
      </c>
      <c r="AE253" s="245" t="e">
        <f t="shared" si="239"/>
        <v>#REF!</v>
      </c>
      <c r="AF253" s="245" t="e">
        <f t="shared" si="240"/>
        <v>#REF!</v>
      </c>
      <c r="AG253" s="103" t="s">
        <v>40</v>
      </c>
      <c r="AH253" s="102" t="e">
        <f t="shared" si="242"/>
        <v>#REF!</v>
      </c>
      <c r="AI253" s="102">
        <f t="shared" si="243"/>
        <v>2200</v>
      </c>
      <c r="AK253" s="103" t="s">
        <v>40</v>
      </c>
      <c r="AL253" s="134"/>
    </row>
    <row r="254" spans="1:60" s="12" customFormat="1" ht="13.5" hidden="1" outlineLevel="1" x14ac:dyDescent="0.15">
      <c r="A254" s="25"/>
      <c r="B254" s="56" t="s">
        <v>318</v>
      </c>
      <c r="C254" s="300"/>
      <c r="D254" s="230"/>
      <c r="E254" s="230"/>
      <c r="F254" s="128"/>
      <c r="G254" s="137"/>
      <c r="H254" s="137"/>
      <c r="I254" s="128"/>
      <c r="J254" s="236"/>
      <c r="K254" s="232"/>
      <c r="L254" s="232"/>
      <c r="M254" s="246"/>
      <c r="N254" s="289"/>
      <c r="O254" s="233"/>
      <c r="P254" s="233"/>
      <c r="Q254" s="233"/>
      <c r="R254" s="233"/>
      <c r="S254" s="233"/>
      <c r="T254" s="231"/>
      <c r="U254" s="278"/>
      <c r="V254" s="277"/>
      <c r="W254" s="128"/>
      <c r="X254" s="278"/>
      <c r="Y254" s="128"/>
      <c r="Z254" s="128"/>
      <c r="AA254" s="234"/>
      <c r="AB254" s="235"/>
      <c r="AC254" s="304"/>
      <c r="AD254" s="236"/>
      <c r="AE254" s="237"/>
      <c r="AF254" s="237"/>
      <c r="AG254" s="236"/>
      <c r="AH254" s="304"/>
      <c r="AI254" s="304"/>
      <c r="AJ254" s="105"/>
      <c r="AK254" s="236"/>
      <c r="AL254" s="134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</row>
    <row r="255" spans="1:60" ht="13.5" hidden="1" outlineLevel="1" x14ac:dyDescent="0.15">
      <c r="A255" s="17">
        <v>5023</v>
      </c>
      <c r="B255" s="20" t="s">
        <v>319</v>
      </c>
      <c r="C255" s="16">
        <v>360</v>
      </c>
      <c r="D255" s="103">
        <v>10</v>
      </c>
      <c r="E255" s="103"/>
      <c r="F255" s="102"/>
      <c r="G255" s="104">
        <v>110</v>
      </c>
      <c r="H255" s="104" t="s">
        <v>919</v>
      </c>
      <c r="I255" s="239">
        <f t="shared" ref="I255:I261" si="247">((247*12)+(52*7)+(52*5))*60/12</f>
        <v>17940</v>
      </c>
      <c r="J255" s="103"/>
      <c r="K255" s="129"/>
      <c r="L255" s="129">
        <v>0.3</v>
      </c>
      <c r="M255" s="240"/>
      <c r="N255" s="283">
        <v>0.03</v>
      </c>
      <c r="O255" s="241">
        <f t="shared" ref="O255:O261" si="248">J255/I255*D255</f>
        <v>0</v>
      </c>
      <c r="P255" s="241" t="e">
        <f t="shared" ref="P255:P261" si="249">(C255-T255-U255)*K255</f>
        <v>#REF!</v>
      </c>
      <c r="Q255" s="241" t="e">
        <f t="shared" ref="Q255:Q261" si="250">(C255-T255-U255)*L255</f>
        <v>#REF!</v>
      </c>
      <c r="R255" s="241">
        <f t="shared" ref="R255:R261" si="251">(C255*M255)</f>
        <v>0</v>
      </c>
      <c r="S255" s="241" t="e">
        <f t="shared" ref="S255:S261" si="252">(C255-T255-U255)*N255</f>
        <v>#REF!</v>
      </c>
      <c r="T255" s="103" t="e">
        <f>#REF!</f>
        <v>#REF!</v>
      </c>
      <c r="U255" s="271" t="e">
        <f>#REF!*'Акция психолога'!D255</f>
        <v>#REF!</v>
      </c>
      <c r="V255" s="271">
        <f t="shared" ref="V255:V261" si="253">C255*0.06</f>
        <v>21.599999999999998</v>
      </c>
      <c r="W255" s="242" t="e">
        <f t="shared" ref="W255:W261" si="254">SUM(O255:V255)</f>
        <v>#REF!</v>
      </c>
      <c r="X255" s="281" t="e">
        <f>#REF!</f>
        <v>#REF!</v>
      </c>
      <c r="Y255" s="287" t="e">
        <f t="shared" ref="Y255:Y261" si="255">25000/I255*D255*X255</f>
        <v>#REF!</v>
      </c>
      <c r="Z255" s="102" t="e">
        <f t="shared" ref="Z255:Z261" si="256">W255+Y255</f>
        <v>#REF!</v>
      </c>
      <c r="AA255" s="244" t="e">
        <f t="shared" ref="AA255:AA261" si="257">(C255-Z255)/Z255</f>
        <v>#REF!</v>
      </c>
      <c r="AC255" s="102" t="e">
        <f t="shared" ref="AC255:AC261" si="258">AD255+AE255+AF255</f>
        <v>#REF!</v>
      </c>
      <c r="AD255" s="103" t="e">
        <f t="shared" ref="AD255:AE261" si="259">T255</f>
        <v>#REF!</v>
      </c>
      <c r="AE255" s="245" t="e">
        <f t="shared" si="259"/>
        <v>#REF!</v>
      </c>
      <c r="AF255" s="245" t="e">
        <f t="shared" ref="AF255:AF261" si="260">(C255-Z255)*0.15</f>
        <v>#REF!</v>
      </c>
      <c r="AG255" s="103" t="e">
        <f t="shared" ref="AG255:AG261" si="261">AE255+AF255</f>
        <v>#REF!</v>
      </c>
      <c r="AH255" s="102" t="e">
        <f t="shared" ref="AH255:AH261" si="262">AI255-AC255</f>
        <v>#REF!</v>
      </c>
      <c r="AI255" s="102">
        <f t="shared" ref="AI255:AI261" si="263">C255</f>
        <v>360</v>
      </c>
      <c r="AK255" s="103">
        <f t="shared" ref="AK255:AK261" si="264">CEILING(AL255,5)</f>
        <v>255</v>
      </c>
      <c r="AL255" s="134">
        <f t="shared" ref="AL255:AL261" si="265">C255*0.7</f>
        <v>251.99999999999997</v>
      </c>
    </row>
    <row r="256" spans="1:60" ht="13.5" hidden="1" outlineLevel="1" x14ac:dyDescent="0.15">
      <c r="A256" s="17">
        <v>5024</v>
      </c>
      <c r="B256" s="20" t="s">
        <v>320</v>
      </c>
      <c r="C256" s="16">
        <v>640</v>
      </c>
      <c r="D256" s="103">
        <v>20</v>
      </c>
      <c r="E256" s="103"/>
      <c r="F256" s="102"/>
      <c r="G256" s="104">
        <v>110</v>
      </c>
      <c r="H256" s="104" t="s">
        <v>919</v>
      </c>
      <c r="I256" s="239">
        <f t="shared" si="247"/>
        <v>17940</v>
      </c>
      <c r="J256" s="103"/>
      <c r="K256" s="129"/>
      <c r="L256" s="129">
        <v>0.3</v>
      </c>
      <c r="M256" s="240"/>
      <c r="N256" s="283">
        <v>0.03</v>
      </c>
      <c r="O256" s="241">
        <f t="shared" si="248"/>
        <v>0</v>
      </c>
      <c r="P256" s="241" t="e">
        <f t="shared" si="249"/>
        <v>#REF!</v>
      </c>
      <c r="Q256" s="241" t="e">
        <f t="shared" si="250"/>
        <v>#REF!</v>
      </c>
      <c r="R256" s="241">
        <f t="shared" si="251"/>
        <v>0</v>
      </c>
      <c r="S256" s="241" t="e">
        <f t="shared" si="252"/>
        <v>#REF!</v>
      </c>
      <c r="T256" s="103" t="e">
        <f>#REF!</f>
        <v>#REF!</v>
      </c>
      <c r="U256" s="271" t="e">
        <f>#REF!*'Акция психолога'!D256</f>
        <v>#REF!</v>
      </c>
      <c r="V256" s="271">
        <f t="shared" si="253"/>
        <v>38.4</v>
      </c>
      <c r="W256" s="242" t="e">
        <f t="shared" si="254"/>
        <v>#REF!</v>
      </c>
      <c r="X256" s="281" t="e">
        <f>#REF!</f>
        <v>#REF!</v>
      </c>
      <c r="Y256" s="287" t="e">
        <f t="shared" si="255"/>
        <v>#REF!</v>
      </c>
      <c r="Z256" s="102" t="e">
        <f t="shared" si="256"/>
        <v>#REF!</v>
      </c>
      <c r="AA256" s="244" t="e">
        <f t="shared" si="257"/>
        <v>#REF!</v>
      </c>
      <c r="AC256" s="102" t="e">
        <f t="shared" si="258"/>
        <v>#REF!</v>
      </c>
      <c r="AD256" s="103" t="e">
        <f t="shared" si="259"/>
        <v>#REF!</v>
      </c>
      <c r="AE256" s="245" t="e">
        <f t="shared" si="259"/>
        <v>#REF!</v>
      </c>
      <c r="AF256" s="245" t="e">
        <f t="shared" si="260"/>
        <v>#REF!</v>
      </c>
      <c r="AG256" s="103" t="e">
        <f t="shared" si="261"/>
        <v>#REF!</v>
      </c>
      <c r="AH256" s="102" t="e">
        <f t="shared" si="262"/>
        <v>#REF!</v>
      </c>
      <c r="AI256" s="102">
        <f t="shared" si="263"/>
        <v>640</v>
      </c>
      <c r="AK256" s="103">
        <f t="shared" si="264"/>
        <v>450</v>
      </c>
      <c r="AL256" s="134">
        <f t="shared" si="265"/>
        <v>448</v>
      </c>
    </row>
    <row r="257" spans="1:60" ht="13.5" hidden="1" outlineLevel="1" x14ac:dyDescent="0.15">
      <c r="A257" s="26">
        <v>5012</v>
      </c>
      <c r="B257" s="20" t="s">
        <v>43</v>
      </c>
      <c r="C257" s="16">
        <v>450</v>
      </c>
      <c r="D257" s="103">
        <v>20</v>
      </c>
      <c r="E257" s="103">
        <v>10</v>
      </c>
      <c r="F257" s="103" t="s">
        <v>159</v>
      </c>
      <c r="G257" s="104">
        <v>110</v>
      </c>
      <c r="H257" s="104" t="s">
        <v>919</v>
      </c>
      <c r="I257" s="239">
        <f t="shared" si="247"/>
        <v>17940</v>
      </c>
      <c r="J257" s="103"/>
      <c r="K257" s="129"/>
      <c r="L257" s="129">
        <v>0.3</v>
      </c>
      <c r="M257" s="240"/>
      <c r="N257" s="283">
        <v>0.03</v>
      </c>
      <c r="O257" s="241">
        <f t="shared" si="248"/>
        <v>0</v>
      </c>
      <c r="P257" s="241" t="e">
        <f t="shared" si="249"/>
        <v>#REF!</v>
      </c>
      <c r="Q257" s="241" t="e">
        <f t="shared" si="250"/>
        <v>#REF!</v>
      </c>
      <c r="R257" s="241">
        <f t="shared" si="251"/>
        <v>0</v>
      </c>
      <c r="S257" s="241" t="e">
        <f t="shared" si="252"/>
        <v>#REF!</v>
      </c>
      <c r="T257" s="103" t="e">
        <f>#REF!</f>
        <v>#REF!</v>
      </c>
      <c r="U257" s="271" t="e">
        <f>#REF!*'Акция психолога'!D257</f>
        <v>#REF!</v>
      </c>
      <c r="V257" s="271">
        <f t="shared" si="253"/>
        <v>27</v>
      </c>
      <c r="W257" s="242" t="e">
        <f t="shared" si="254"/>
        <v>#REF!</v>
      </c>
      <c r="X257" s="281" t="e">
        <f>#REF!</f>
        <v>#REF!</v>
      </c>
      <c r="Y257" s="287" t="e">
        <f t="shared" si="255"/>
        <v>#REF!</v>
      </c>
      <c r="Z257" s="102" t="e">
        <f t="shared" si="256"/>
        <v>#REF!</v>
      </c>
      <c r="AA257" s="244" t="e">
        <f t="shared" si="257"/>
        <v>#REF!</v>
      </c>
      <c r="AC257" s="102" t="e">
        <f t="shared" si="258"/>
        <v>#REF!</v>
      </c>
      <c r="AD257" s="103" t="e">
        <f t="shared" si="259"/>
        <v>#REF!</v>
      </c>
      <c r="AE257" s="245" t="e">
        <f t="shared" si="259"/>
        <v>#REF!</v>
      </c>
      <c r="AF257" s="245" t="e">
        <f t="shared" si="260"/>
        <v>#REF!</v>
      </c>
      <c r="AG257" s="103" t="e">
        <f t="shared" si="261"/>
        <v>#REF!</v>
      </c>
      <c r="AH257" s="102" t="e">
        <f t="shared" si="262"/>
        <v>#REF!</v>
      </c>
      <c r="AI257" s="102">
        <f t="shared" si="263"/>
        <v>450</v>
      </c>
      <c r="AK257" s="103">
        <f t="shared" si="264"/>
        <v>315</v>
      </c>
      <c r="AL257" s="134">
        <f t="shared" si="265"/>
        <v>315</v>
      </c>
    </row>
    <row r="258" spans="1:60" ht="13.5" hidden="1" outlineLevel="1" x14ac:dyDescent="0.15">
      <c r="A258" s="26">
        <v>5013</v>
      </c>
      <c r="B258" s="20" t="s">
        <v>241</v>
      </c>
      <c r="C258" s="16">
        <v>450</v>
      </c>
      <c r="D258" s="103">
        <v>20</v>
      </c>
      <c r="E258" s="103">
        <v>10</v>
      </c>
      <c r="F258" s="103" t="s">
        <v>157</v>
      </c>
      <c r="G258" s="104">
        <v>110</v>
      </c>
      <c r="H258" s="104" t="s">
        <v>919</v>
      </c>
      <c r="I258" s="239">
        <f t="shared" si="247"/>
        <v>17940</v>
      </c>
      <c r="J258" s="103"/>
      <c r="K258" s="129"/>
      <c r="L258" s="129">
        <v>0.3</v>
      </c>
      <c r="M258" s="240"/>
      <c r="N258" s="283">
        <v>0.03</v>
      </c>
      <c r="O258" s="241">
        <f t="shared" si="248"/>
        <v>0</v>
      </c>
      <c r="P258" s="241" t="e">
        <f t="shared" si="249"/>
        <v>#REF!</v>
      </c>
      <c r="Q258" s="241" t="e">
        <f t="shared" si="250"/>
        <v>#REF!</v>
      </c>
      <c r="R258" s="241">
        <f t="shared" si="251"/>
        <v>0</v>
      </c>
      <c r="S258" s="241" t="e">
        <f t="shared" si="252"/>
        <v>#REF!</v>
      </c>
      <c r="T258" s="103" t="e">
        <f>#REF!</f>
        <v>#REF!</v>
      </c>
      <c r="U258" s="271" t="e">
        <f>#REF!*'Акция психолога'!D258</f>
        <v>#REF!</v>
      </c>
      <c r="V258" s="271">
        <f t="shared" si="253"/>
        <v>27</v>
      </c>
      <c r="W258" s="242" t="e">
        <f t="shared" si="254"/>
        <v>#REF!</v>
      </c>
      <c r="X258" s="281" t="e">
        <f>#REF!</f>
        <v>#REF!</v>
      </c>
      <c r="Y258" s="287" t="e">
        <f t="shared" si="255"/>
        <v>#REF!</v>
      </c>
      <c r="Z258" s="102" t="e">
        <f t="shared" si="256"/>
        <v>#REF!</v>
      </c>
      <c r="AA258" s="244" t="e">
        <f t="shared" si="257"/>
        <v>#REF!</v>
      </c>
      <c r="AC258" s="102" t="e">
        <f t="shared" si="258"/>
        <v>#REF!</v>
      </c>
      <c r="AD258" s="103" t="e">
        <f t="shared" si="259"/>
        <v>#REF!</v>
      </c>
      <c r="AE258" s="245" t="e">
        <f t="shared" si="259"/>
        <v>#REF!</v>
      </c>
      <c r="AF258" s="245" t="e">
        <f t="shared" si="260"/>
        <v>#REF!</v>
      </c>
      <c r="AG258" s="103" t="e">
        <f t="shared" si="261"/>
        <v>#REF!</v>
      </c>
      <c r="AH258" s="102" t="e">
        <f t="shared" si="262"/>
        <v>#REF!</v>
      </c>
      <c r="AI258" s="102">
        <f t="shared" si="263"/>
        <v>450</v>
      </c>
      <c r="AK258" s="103">
        <f t="shared" si="264"/>
        <v>315</v>
      </c>
      <c r="AL258" s="134">
        <f t="shared" si="265"/>
        <v>315</v>
      </c>
    </row>
    <row r="259" spans="1:60" ht="25.5" hidden="1" outlineLevel="1" x14ac:dyDescent="0.15">
      <c r="A259" s="26">
        <v>5015</v>
      </c>
      <c r="B259" s="20" t="s">
        <v>242</v>
      </c>
      <c r="C259" s="16">
        <v>450</v>
      </c>
      <c r="D259" s="103">
        <v>15</v>
      </c>
      <c r="E259" s="103"/>
      <c r="F259" s="102"/>
      <c r="G259" s="104">
        <v>110</v>
      </c>
      <c r="H259" s="104" t="s">
        <v>919</v>
      </c>
      <c r="I259" s="239">
        <f t="shared" si="247"/>
        <v>17940</v>
      </c>
      <c r="J259" s="103"/>
      <c r="K259" s="129"/>
      <c r="L259" s="129">
        <v>0.3</v>
      </c>
      <c r="M259" s="240"/>
      <c r="N259" s="283">
        <v>0.03</v>
      </c>
      <c r="O259" s="241">
        <f t="shared" si="248"/>
        <v>0</v>
      </c>
      <c r="P259" s="241" t="e">
        <f t="shared" si="249"/>
        <v>#REF!</v>
      </c>
      <c r="Q259" s="241" t="e">
        <f t="shared" si="250"/>
        <v>#REF!</v>
      </c>
      <c r="R259" s="241">
        <f t="shared" si="251"/>
        <v>0</v>
      </c>
      <c r="S259" s="241" t="e">
        <f t="shared" si="252"/>
        <v>#REF!</v>
      </c>
      <c r="T259" s="103" t="e">
        <f>#REF!</f>
        <v>#REF!</v>
      </c>
      <c r="U259" s="271" t="e">
        <f>#REF!*'Акция психолога'!D259</f>
        <v>#REF!</v>
      </c>
      <c r="V259" s="271">
        <f t="shared" si="253"/>
        <v>27</v>
      </c>
      <c r="W259" s="242" t="e">
        <f t="shared" si="254"/>
        <v>#REF!</v>
      </c>
      <c r="X259" s="281" t="e">
        <f>#REF!</f>
        <v>#REF!</v>
      </c>
      <c r="Y259" s="287" t="e">
        <f t="shared" si="255"/>
        <v>#REF!</v>
      </c>
      <c r="Z259" s="102" t="e">
        <f t="shared" si="256"/>
        <v>#REF!</v>
      </c>
      <c r="AA259" s="244" t="e">
        <f t="shared" si="257"/>
        <v>#REF!</v>
      </c>
      <c r="AC259" s="102" t="e">
        <f t="shared" si="258"/>
        <v>#REF!</v>
      </c>
      <c r="AD259" s="103" t="e">
        <f t="shared" si="259"/>
        <v>#REF!</v>
      </c>
      <c r="AE259" s="245" t="e">
        <f t="shared" si="259"/>
        <v>#REF!</v>
      </c>
      <c r="AF259" s="245" t="e">
        <f t="shared" si="260"/>
        <v>#REF!</v>
      </c>
      <c r="AG259" s="103" t="e">
        <f t="shared" si="261"/>
        <v>#REF!</v>
      </c>
      <c r="AH259" s="102" t="e">
        <f t="shared" si="262"/>
        <v>#REF!</v>
      </c>
      <c r="AI259" s="102">
        <f t="shared" si="263"/>
        <v>450</v>
      </c>
      <c r="AK259" s="103">
        <f t="shared" si="264"/>
        <v>315</v>
      </c>
      <c r="AL259" s="134">
        <f t="shared" si="265"/>
        <v>315</v>
      </c>
    </row>
    <row r="260" spans="1:60" ht="13.5" hidden="1" outlineLevel="1" x14ac:dyDescent="0.15">
      <c r="A260" s="26">
        <v>5018</v>
      </c>
      <c r="B260" s="20" t="s">
        <v>210</v>
      </c>
      <c r="C260" s="16">
        <v>500</v>
      </c>
      <c r="D260" s="103">
        <v>20</v>
      </c>
      <c r="E260" s="103">
        <v>10</v>
      </c>
      <c r="F260" s="103" t="s">
        <v>159</v>
      </c>
      <c r="G260" s="104">
        <v>110</v>
      </c>
      <c r="H260" s="104" t="s">
        <v>919</v>
      </c>
      <c r="I260" s="239">
        <f t="shared" si="247"/>
        <v>17940</v>
      </c>
      <c r="J260" s="103"/>
      <c r="K260" s="129"/>
      <c r="L260" s="129">
        <v>0.3</v>
      </c>
      <c r="M260" s="240"/>
      <c r="N260" s="283">
        <v>0.03</v>
      </c>
      <c r="O260" s="241">
        <f t="shared" si="248"/>
        <v>0</v>
      </c>
      <c r="P260" s="241" t="e">
        <f t="shared" si="249"/>
        <v>#REF!</v>
      </c>
      <c r="Q260" s="241" t="e">
        <f t="shared" si="250"/>
        <v>#REF!</v>
      </c>
      <c r="R260" s="241">
        <f t="shared" si="251"/>
        <v>0</v>
      </c>
      <c r="S260" s="241" t="e">
        <f t="shared" si="252"/>
        <v>#REF!</v>
      </c>
      <c r="T260" s="103" t="e">
        <f>#REF!</f>
        <v>#REF!</v>
      </c>
      <c r="U260" s="271" t="e">
        <f>#REF!*'Акция психолога'!D260</f>
        <v>#REF!</v>
      </c>
      <c r="V260" s="271">
        <f t="shared" si="253"/>
        <v>30</v>
      </c>
      <c r="W260" s="242" t="e">
        <f t="shared" si="254"/>
        <v>#REF!</v>
      </c>
      <c r="X260" s="281" t="e">
        <f>#REF!</f>
        <v>#REF!</v>
      </c>
      <c r="Y260" s="287" t="e">
        <f t="shared" si="255"/>
        <v>#REF!</v>
      </c>
      <c r="Z260" s="102" t="e">
        <f t="shared" si="256"/>
        <v>#REF!</v>
      </c>
      <c r="AA260" s="244" t="e">
        <f t="shared" si="257"/>
        <v>#REF!</v>
      </c>
      <c r="AC260" s="102" t="e">
        <f t="shared" si="258"/>
        <v>#REF!</v>
      </c>
      <c r="AD260" s="103" t="e">
        <f t="shared" si="259"/>
        <v>#REF!</v>
      </c>
      <c r="AE260" s="245" t="e">
        <f t="shared" si="259"/>
        <v>#REF!</v>
      </c>
      <c r="AF260" s="245" t="e">
        <f t="shared" si="260"/>
        <v>#REF!</v>
      </c>
      <c r="AG260" s="103" t="e">
        <f t="shared" si="261"/>
        <v>#REF!</v>
      </c>
      <c r="AH260" s="102" t="e">
        <f t="shared" si="262"/>
        <v>#REF!</v>
      </c>
      <c r="AI260" s="102">
        <f t="shared" si="263"/>
        <v>500</v>
      </c>
      <c r="AK260" s="103">
        <f t="shared" si="264"/>
        <v>350</v>
      </c>
      <c r="AL260" s="134">
        <f t="shared" si="265"/>
        <v>350</v>
      </c>
    </row>
    <row r="261" spans="1:60" ht="25.5" hidden="1" outlineLevel="1" x14ac:dyDescent="0.15">
      <c r="A261" s="26">
        <v>5010</v>
      </c>
      <c r="B261" s="20" t="s">
        <v>828</v>
      </c>
      <c r="C261" s="16">
        <v>570</v>
      </c>
      <c r="D261" s="103">
        <v>15</v>
      </c>
      <c r="E261" s="103"/>
      <c r="F261" s="102"/>
      <c r="G261" s="104">
        <v>110</v>
      </c>
      <c r="H261" s="104" t="s">
        <v>919</v>
      </c>
      <c r="I261" s="239">
        <f t="shared" si="247"/>
        <v>17940</v>
      </c>
      <c r="J261" s="103"/>
      <c r="K261" s="129"/>
      <c r="L261" s="129">
        <v>0.3</v>
      </c>
      <c r="M261" s="240"/>
      <c r="N261" s="283">
        <v>0.03</v>
      </c>
      <c r="O261" s="241">
        <f t="shared" si="248"/>
        <v>0</v>
      </c>
      <c r="P261" s="241" t="e">
        <f t="shared" si="249"/>
        <v>#REF!</v>
      </c>
      <c r="Q261" s="241" t="e">
        <f t="shared" si="250"/>
        <v>#REF!</v>
      </c>
      <c r="R261" s="241">
        <f t="shared" si="251"/>
        <v>0</v>
      </c>
      <c r="S261" s="241" t="e">
        <f t="shared" si="252"/>
        <v>#REF!</v>
      </c>
      <c r="T261" s="103" t="e">
        <f>#REF!</f>
        <v>#REF!</v>
      </c>
      <c r="U261" s="271" t="e">
        <f>#REF!*'Акция психолога'!D261</f>
        <v>#REF!</v>
      </c>
      <c r="V261" s="271">
        <f t="shared" si="253"/>
        <v>34.199999999999996</v>
      </c>
      <c r="W261" s="242" t="e">
        <f t="shared" si="254"/>
        <v>#REF!</v>
      </c>
      <c r="X261" s="281" t="e">
        <f>#REF!</f>
        <v>#REF!</v>
      </c>
      <c r="Y261" s="287" t="e">
        <f t="shared" si="255"/>
        <v>#REF!</v>
      </c>
      <c r="Z261" s="102" t="e">
        <f t="shared" si="256"/>
        <v>#REF!</v>
      </c>
      <c r="AA261" s="244" t="e">
        <f t="shared" si="257"/>
        <v>#REF!</v>
      </c>
      <c r="AC261" s="102" t="e">
        <f t="shared" si="258"/>
        <v>#REF!</v>
      </c>
      <c r="AD261" s="103" t="e">
        <f t="shared" si="259"/>
        <v>#REF!</v>
      </c>
      <c r="AE261" s="245" t="e">
        <f t="shared" si="259"/>
        <v>#REF!</v>
      </c>
      <c r="AF261" s="245" t="e">
        <f t="shared" si="260"/>
        <v>#REF!</v>
      </c>
      <c r="AG261" s="103" t="e">
        <f t="shared" si="261"/>
        <v>#REF!</v>
      </c>
      <c r="AH261" s="102" t="e">
        <f t="shared" si="262"/>
        <v>#REF!</v>
      </c>
      <c r="AI261" s="102">
        <f t="shared" si="263"/>
        <v>570</v>
      </c>
      <c r="AK261" s="103">
        <f t="shared" si="264"/>
        <v>400</v>
      </c>
      <c r="AL261" s="134">
        <f t="shared" si="265"/>
        <v>399</v>
      </c>
    </row>
    <row r="262" spans="1:60" s="12" customFormat="1" ht="13.5" hidden="1" outlineLevel="1" x14ac:dyDescent="0.15">
      <c r="A262" s="25"/>
      <c r="B262" s="56" t="s">
        <v>322</v>
      </c>
      <c r="C262" s="300"/>
      <c r="D262" s="230"/>
      <c r="E262" s="230"/>
      <c r="F262" s="128"/>
      <c r="G262" s="137"/>
      <c r="H262" s="137"/>
      <c r="I262" s="128"/>
      <c r="J262" s="236"/>
      <c r="K262" s="232"/>
      <c r="L262" s="232"/>
      <c r="M262" s="246"/>
      <c r="N262" s="289"/>
      <c r="O262" s="233"/>
      <c r="P262" s="233"/>
      <c r="Q262" s="233"/>
      <c r="R262" s="233"/>
      <c r="S262" s="233"/>
      <c r="T262" s="231"/>
      <c r="U262" s="278"/>
      <c r="V262" s="277"/>
      <c r="W262" s="128"/>
      <c r="X262" s="278"/>
      <c r="Y262" s="128"/>
      <c r="Z262" s="128"/>
      <c r="AA262" s="234"/>
      <c r="AB262" s="235"/>
      <c r="AC262" s="304"/>
      <c r="AD262" s="236"/>
      <c r="AE262" s="237"/>
      <c r="AF262" s="237"/>
      <c r="AG262" s="236"/>
      <c r="AH262" s="304"/>
      <c r="AI262" s="304"/>
      <c r="AJ262" s="105"/>
      <c r="AK262" s="236"/>
      <c r="AL262" s="134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</row>
    <row r="263" spans="1:60" ht="13.5" hidden="1" outlineLevel="1" x14ac:dyDescent="0.15">
      <c r="A263" s="17">
        <v>5025</v>
      </c>
      <c r="B263" s="20" t="s">
        <v>323</v>
      </c>
      <c r="C263" s="16">
        <v>5440</v>
      </c>
      <c r="D263" s="103">
        <v>45</v>
      </c>
      <c r="E263" s="103">
        <v>15</v>
      </c>
      <c r="F263" s="103" t="s">
        <v>158</v>
      </c>
      <c r="G263" s="104">
        <v>110</v>
      </c>
      <c r="H263" s="104" t="s">
        <v>919</v>
      </c>
      <c r="I263" s="239">
        <f t="shared" ref="I263:I283" si="266">((247*12)+(52*7)+(52*5))*60/12</f>
        <v>17940</v>
      </c>
      <c r="J263" s="103"/>
      <c r="K263" s="129"/>
      <c r="L263" s="129">
        <v>0.3</v>
      </c>
      <c r="M263" s="240"/>
      <c r="N263" s="283">
        <v>0.03</v>
      </c>
      <c r="O263" s="241">
        <f t="shared" ref="O263:O283" si="267">J263/I263*D263</f>
        <v>0</v>
      </c>
      <c r="P263" s="241" t="e">
        <f t="shared" ref="P263:P283" si="268">(C263-T263-U263)*K263</f>
        <v>#REF!</v>
      </c>
      <c r="Q263" s="241" t="e">
        <f t="shared" ref="Q263:Q283" si="269">(C263-T263-U263)*L263</f>
        <v>#REF!</v>
      </c>
      <c r="R263" s="241">
        <f t="shared" ref="R263:R283" si="270">(C263*M263)</f>
        <v>0</v>
      </c>
      <c r="S263" s="241" t="e">
        <f t="shared" ref="S263:S283" si="271">(C263-T263-U263)*N263</f>
        <v>#REF!</v>
      </c>
      <c r="T263" s="103" t="e">
        <f>#REF!</f>
        <v>#REF!</v>
      </c>
      <c r="U263" s="271" t="e">
        <f>#REF!*'Акция психолога'!D263</f>
        <v>#REF!</v>
      </c>
      <c r="V263" s="271">
        <f t="shared" ref="V263:V283" si="272">C263*0.06</f>
        <v>326.39999999999998</v>
      </c>
      <c r="W263" s="242" t="e">
        <f t="shared" ref="W263:W283" si="273">SUM(O263:V263)</f>
        <v>#REF!</v>
      </c>
      <c r="X263" s="281" t="e">
        <f>#REF!</f>
        <v>#REF!</v>
      </c>
      <c r="Y263" s="287" t="e">
        <f t="shared" ref="Y263:Y283" si="274">25000/I263*D263*X263</f>
        <v>#REF!</v>
      </c>
      <c r="Z263" s="102" t="e">
        <f t="shared" ref="Z263:Z283" si="275">W263+Y263</f>
        <v>#REF!</v>
      </c>
      <c r="AA263" s="244" t="e">
        <f t="shared" ref="AA263:AA283" si="276">(C263-Z263)/Z263</f>
        <v>#REF!</v>
      </c>
      <c r="AC263" s="102" t="e">
        <f t="shared" ref="AC263:AC283" si="277">AD263+AE263+AF263</f>
        <v>#REF!</v>
      </c>
      <c r="AD263" s="103" t="e">
        <f t="shared" ref="AD263:AE283" si="278">T263</f>
        <v>#REF!</v>
      </c>
      <c r="AE263" s="245" t="e">
        <f t="shared" si="278"/>
        <v>#REF!</v>
      </c>
      <c r="AF263" s="245" t="e">
        <f t="shared" ref="AF263:AF283" si="279">(C263-Z263)*0.15</f>
        <v>#REF!</v>
      </c>
      <c r="AG263" s="103" t="e">
        <f t="shared" ref="AG263:AG283" si="280">AE263+AF263</f>
        <v>#REF!</v>
      </c>
      <c r="AH263" s="102" t="e">
        <f t="shared" ref="AH263:AH283" si="281">AI263-AC263</f>
        <v>#REF!</v>
      </c>
      <c r="AI263" s="102">
        <f t="shared" ref="AI263:AI283" si="282">C263</f>
        <v>5440</v>
      </c>
      <c r="AK263" s="103">
        <f t="shared" ref="AK263:AK283" si="283">CEILING(AL263,5)</f>
        <v>3810</v>
      </c>
      <c r="AL263" s="134">
        <f t="shared" ref="AL263:AL283" si="284">C263*0.7</f>
        <v>3807.9999999999995</v>
      </c>
    </row>
    <row r="264" spans="1:60" ht="13.5" hidden="1" outlineLevel="1" x14ac:dyDescent="0.15">
      <c r="A264" s="17">
        <v>5026</v>
      </c>
      <c r="B264" s="20" t="s">
        <v>324</v>
      </c>
      <c r="C264" s="16">
        <v>700</v>
      </c>
      <c r="D264" s="103">
        <v>20</v>
      </c>
      <c r="E264" s="103"/>
      <c r="F264" s="102"/>
      <c r="G264" s="104">
        <v>110</v>
      </c>
      <c r="H264" s="104" t="s">
        <v>919</v>
      </c>
      <c r="I264" s="239">
        <f t="shared" si="266"/>
        <v>17940</v>
      </c>
      <c r="J264" s="103"/>
      <c r="K264" s="129"/>
      <c r="L264" s="129">
        <v>0.3</v>
      </c>
      <c r="M264" s="240"/>
      <c r="N264" s="283">
        <v>0.03</v>
      </c>
      <c r="O264" s="241">
        <f t="shared" si="267"/>
        <v>0</v>
      </c>
      <c r="P264" s="241" t="e">
        <f t="shared" si="268"/>
        <v>#REF!</v>
      </c>
      <c r="Q264" s="241" t="e">
        <f t="shared" si="269"/>
        <v>#REF!</v>
      </c>
      <c r="R264" s="241">
        <f t="shared" si="270"/>
        <v>0</v>
      </c>
      <c r="S264" s="241" t="e">
        <f t="shared" si="271"/>
        <v>#REF!</v>
      </c>
      <c r="T264" s="103" t="e">
        <f>#REF!</f>
        <v>#REF!</v>
      </c>
      <c r="U264" s="271" t="e">
        <f>#REF!*'Акция психолога'!D264</f>
        <v>#REF!</v>
      </c>
      <c r="V264" s="271">
        <f t="shared" si="272"/>
        <v>42</v>
      </c>
      <c r="W264" s="242" t="e">
        <f t="shared" si="273"/>
        <v>#REF!</v>
      </c>
      <c r="X264" s="281" t="e">
        <f>#REF!</f>
        <v>#REF!</v>
      </c>
      <c r="Y264" s="287" t="e">
        <f t="shared" si="274"/>
        <v>#REF!</v>
      </c>
      <c r="Z264" s="102" t="e">
        <f t="shared" si="275"/>
        <v>#REF!</v>
      </c>
      <c r="AA264" s="244" t="e">
        <f t="shared" si="276"/>
        <v>#REF!</v>
      </c>
      <c r="AC264" s="102" t="e">
        <f t="shared" si="277"/>
        <v>#REF!</v>
      </c>
      <c r="AD264" s="103" t="e">
        <f t="shared" si="278"/>
        <v>#REF!</v>
      </c>
      <c r="AE264" s="245" t="e">
        <f t="shared" si="278"/>
        <v>#REF!</v>
      </c>
      <c r="AF264" s="245" t="e">
        <f t="shared" si="279"/>
        <v>#REF!</v>
      </c>
      <c r="AG264" s="103" t="e">
        <f t="shared" si="280"/>
        <v>#REF!</v>
      </c>
      <c r="AH264" s="102" t="e">
        <f t="shared" si="281"/>
        <v>#REF!</v>
      </c>
      <c r="AI264" s="102">
        <f t="shared" si="282"/>
        <v>700</v>
      </c>
      <c r="AK264" s="103">
        <f t="shared" si="283"/>
        <v>490</v>
      </c>
      <c r="AL264" s="134">
        <f t="shared" si="284"/>
        <v>489.99999999999994</v>
      </c>
    </row>
    <row r="265" spans="1:60" ht="25.5" hidden="1" outlineLevel="1" x14ac:dyDescent="0.15">
      <c r="A265" s="26">
        <v>5011</v>
      </c>
      <c r="B265" s="20" t="s">
        <v>42</v>
      </c>
      <c r="C265" s="16">
        <v>5440</v>
      </c>
      <c r="D265" s="103">
        <v>30</v>
      </c>
      <c r="E265" s="103">
        <v>5</v>
      </c>
      <c r="F265" s="103" t="s">
        <v>158</v>
      </c>
      <c r="G265" s="104">
        <v>110</v>
      </c>
      <c r="H265" s="104" t="s">
        <v>919</v>
      </c>
      <c r="I265" s="239">
        <f t="shared" si="266"/>
        <v>17940</v>
      </c>
      <c r="J265" s="103"/>
      <c r="K265" s="129"/>
      <c r="L265" s="129">
        <v>0.3</v>
      </c>
      <c r="M265" s="240"/>
      <c r="N265" s="283">
        <v>0.03</v>
      </c>
      <c r="O265" s="241">
        <f t="shared" si="267"/>
        <v>0</v>
      </c>
      <c r="P265" s="241" t="e">
        <f t="shared" si="268"/>
        <v>#REF!</v>
      </c>
      <c r="Q265" s="241" t="e">
        <f t="shared" si="269"/>
        <v>#REF!</v>
      </c>
      <c r="R265" s="241">
        <f t="shared" si="270"/>
        <v>0</v>
      </c>
      <c r="S265" s="241" t="e">
        <f t="shared" si="271"/>
        <v>#REF!</v>
      </c>
      <c r="T265" s="103" t="e">
        <f>#REF!</f>
        <v>#REF!</v>
      </c>
      <c r="U265" s="271" t="e">
        <f>#REF!*'Акция психолога'!D265</f>
        <v>#REF!</v>
      </c>
      <c r="V265" s="271">
        <f t="shared" si="272"/>
        <v>326.39999999999998</v>
      </c>
      <c r="W265" s="242" t="e">
        <f t="shared" si="273"/>
        <v>#REF!</v>
      </c>
      <c r="X265" s="281" t="e">
        <f>#REF!</f>
        <v>#REF!</v>
      </c>
      <c r="Y265" s="287" t="e">
        <f t="shared" si="274"/>
        <v>#REF!</v>
      </c>
      <c r="Z265" s="102" t="e">
        <f t="shared" si="275"/>
        <v>#REF!</v>
      </c>
      <c r="AA265" s="244" t="e">
        <f t="shared" si="276"/>
        <v>#REF!</v>
      </c>
      <c r="AC265" s="102" t="e">
        <f t="shared" si="277"/>
        <v>#REF!</v>
      </c>
      <c r="AD265" s="103" t="e">
        <f t="shared" si="278"/>
        <v>#REF!</v>
      </c>
      <c r="AE265" s="245" t="e">
        <f t="shared" si="278"/>
        <v>#REF!</v>
      </c>
      <c r="AF265" s="245" t="e">
        <f t="shared" si="279"/>
        <v>#REF!</v>
      </c>
      <c r="AG265" s="103" t="e">
        <f t="shared" si="280"/>
        <v>#REF!</v>
      </c>
      <c r="AH265" s="102" t="e">
        <f t="shared" si="281"/>
        <v>#REF!</v>
      </c>
      <c r="AI265" s="102">
        <f t="shared" si="282"/>
        <v>5440</v>
      </c>
      <c r="AK265" s="103">
        <f t="shared" si="283"/>
        <v>3810</v>
      </c>
      <c r="AL265" s="134">
        <f t="shared" si="284"/>
        <v>3807.9999999999995</v>
      </c>
    </row>
    <row r="266" spans="1:60" ht="25.5" hidden="1" outlineLevel="1" x14ac:dyDescent="0.15">
      <c r="A266" s="26">
        <v>5027</v>
      </c>
      <c r="B266" s="20" t="s">
        <v>325</v>
      </c>
      <c r="C266" s="16">
        <v>3800</v>
      </c>
      <c r="D266" s="103">
        <v>40</v>
      </c>
      <c r="E266" s="103">
        <v>10</v>
      </c>
      <c r="F266" s="103" t="s">
        <v>158</v>
      </c>
      <c r="G266" s="104">
        <v>110</v>
      </c>
      <c r="H266" s="104" t="s">
        <v>919</v>
      </c>
      <c r="I266" s="239">
        <f t="shared" si="266"/>
        <v>17940</v>
      </c>
      <c r="J266" s="103"/>
      <c r="K266" s="129"/>
      <c r="L266" s="129">
        <v>0.3</v>
      </c>
      <c r="M266" s="240"/>
      <c r="N266" s="283">
        <v>0.03</v>
      </c>
      <c r="O266" s="241">
        <f t="shared" si="267"/>
        <v>0</v>
      </c>
      <c r="P266" s="241" t="e">
        <f t="shared" si="268"/>
        <v>#REF!</v>
      </c>
      <c r="Q266" s="241" t="e">
        <f t="shared" si="269"/>
        <v>#REF!</v>
      </c>
      <c r="R266" s="241">
        <f t="shared" si="270"/>
        <v>0</v>
      </c>
      <c r="S266" s="241" t="e">
        <f t="shared" si="271"/>
        <v>#REF!</v>
      </c>
      <c r="T266" s="103" t="e">
        <f>#REF!</f>
        <v>#REF!</v>
      </c>
      <c r="U266" s="271" t="e">
        <f>#REF!*'Акция психолога'!D266</f>
        <v>#REF!</v>
      </c>
      <c r="V266" s="271">
        <f t="shared" si="272"/>
        <v>228</v>
      </c>
      <c r="W266" s="242" t="e">
        <f t="shared" si="273"/>
        <v>#REF!</v>
      </c>
      <c r="X266" s="281" t="e">
        <f>#REF!</f>
        <v>#REF!</v>
      </c>
      <c r="Y266" s="287" t="e">
        <f t="shared" si="274"/>
        <v>#REF!</v>
      </c>
      <c r="Z266" s="102" t="e">
        <f t="shared" si="275"/>
        <v>#REF!</v>
      </c>
      <c r="AA266" s="244" t="e">
        <f t="shared" si="276"/>
        <v>#REF!</v>
      </c>
      <c r="AC266" s="102" t="e">
        <f t="shared" si="277"/>
        <v>#REF!</v>
      </c>
      <c r="AD266" s="103" t="e">
        <f t="shared" si="278"/>
        <v>#REF!</v>
      </c>
      <c r="AE266" s="245" t="e">
        <f t="shared" si="278"/>
        <v>#REF!</v>
      </c>
      <c r="AF266" s="245" t="e">
        <f t="shared" si="279"/>
        <v>#REF!</v>
      </c>
      <c r="AG266" s="103" t="e">
        <f t="shared" si="280"/>
        <v>#REF!</v>
      </c>
      <c r="AH266" s="102" t="e">
        <f t="shared" si="281"/>
        <v>#REF!</v>
      </c>
      <c r="AI266" s="102">
        <f t="shared" si="282"/>
        <v>3800</v>
      </c>
      <c r="AK266" s="103">
        <f t="shared" si="283"/>
        <v>2660</v>
      </c>
      <c r="AL266" s="134">
        <f t="shared" si="284"/>
        <v>2660</v>
      </c>
    </row>
    <row r="267" spans="1:60" ht="25.5" hidden="1" outlineLevel="1" x14ac:dyDescent="0.15">
      <c r="A267" s="26">
        <v>5028</v>
      </c>
      <c r="B267" s="20" t="s">
        <v>326</v>
      </c>
      <c r="C267" s="16">
        <v>4800</v>
      </c>
      <c r="D267" s="103">
        <v>40</v>
      </c>
      <c r="E267" s="103">
        <v>10</v>
      </c>
      <c r="F267" s="103" t="s">
        <v>158</v>
      </c>
      <c r="G267" s="104">
        <v>110</v>
      </c>
      <c r="H267" s="104" t="s">
        <v>919</v>
      </c>
      <c r="I267" s="239">
        <f t="shared" si="266"/>
        <v>17940</v>
      </c>
      <c r="J267" s="103"/>
      <c r="K267" s="129"/>
      <c r="L267" s="129">
        <v>0.3</v>
      </c>
      <c r="M267" s="240"/>
      <c r="N267" s="283">
        <v>0.03</v>
      </c>
      <c r="O267" s="241">
        <f t="shared" si="267"/>
        <v>0</v>
      </c>
      <c r="P267" s="241" t="e">
        <f t="shared" si="268"/>
        <v>#REF!</v>
      </c>
      <c r="Q267" s="241" t="e">
        <f t="shared" si="269"/>
        <v>#REF!</v>
      </c>
      <c r="R267" s="241">
        <f t="shared" si="270"/>
        <v>0</v>
      </c>
      <c r="S267" s="241" t="e">
        <f t="shared" si="271"/>
        <v>#REF!</v>
      </c>
      <c r="T267" s="103" t="e">
        <f>#REF!</f>
        <v>#REF!</v>
      </c>
      <c r="U267" s="271" t="e">
        <f>#REF!*'Акция психолога'!D267</f>
        <v>#REF!</v>
      </c>
      <c r="V267" s="271">
        <f t="shared" si="272"/>
        <v>288</v>
      </c>
      <c r="W267" s="242" t="e">
        <f t="shared" si="273"/>
        <v>#REF!</v>
      </c>
      <c r="X267" s="281" t="e">
        <f>#REF!</f>
        <v>#REF!</v>
      </c>
      <c r="Y267" s="287" t="e">
        <f t="shared" si="274"/>
        <v>#REF!</v>
      </c>
      <c r="Z267" s="102" t="e">
        <f t="shared" si="275"/>
        <v>#REF!</v>
      </c>
      <c r="AA267" s="244" t="e">
        <f t="shared" si="276"/>
        <v>#REF!</v>
      </c>
      <c r="AC267" s="102" t="e">
        <f t="shared" si="277"/>
        <v>#REF!</v>
      </c>
      <c r="AD267" s="103" t="e">
        <f t="shared" si="278"/>
        <v>#REF!</v>
      </c>
      <c r="AE267" s="245" t="e">
        <f t="shared" si="278"/>
        <v>#REF!</v>
      </c>
      <c r="AF267" s="245" t="e">
        <f t="shared" si="279"/>
        <v>#REF!</v>
      </c>
      <c r="AG267" s="103" t="e">
        <f t="shared" si="280"/>
        <v>#REF!</v>
      </c>
      <c r="AH267" s="102" t="e">
        <f t="shared" si="281"/>
        <v>#REF!</v>
      </c>
      <c r="AI267" s="102">
        <f t="shared" si="282"/>
        <v>4800</v>
      </c>
      <c r="AK267" s="103">
        <f t="shared" si="283"/>
        <v>3360</v>
      </c>
      <c r="AL267" s="134">
        <f t="shared" si="284"/>
        <v>3360</v>
      </c>
    </row>
    <row r="268" spans="1:60" ht="13.5" hidden="1" outlineLevel="1" x14ac:dyDescent="0.15">
      <c r="A268" s="26">
        <v>5017</v>
      </c>
      <c r="B268" s="20" t="s">
        <v>211</v>
      </c>
      <c r="C268" s="16">
        <v>800</v>
      </c>
      <c r="D268" s="103">
        <v>15</v>
      </c>
      <c r="E268" s="103">
        <v>2</v>
      </c>
      <c r="F268" s="103" t="s">
        <v>158</v>
      </c>
      <c r="G268" s="104">
        <v>110</v>
      </c>
      <c r="H268" s="104" t="s">
        <v>919</v>
      </c>
      <c r="I268" s="239">
        <f t="shared" si="266"/>
        <v>17940</v>
      </c>
      <c r="J268" s="103"/>
      <c r="K268" s="129"/>
      <c r="L268" s="129">
        <v>0.3</v>
      </c>
      <c r="M268" s="240"/>
      <c r="N268" s="283">
        <v>0.03</v>
      </c>
      <c r="O268" s="241">
        <f t="shared" si="267"/>
        <v>0</v>
      </c>
      <c r="P268" s="241" t="e">
        <f t="shared" si="268"/>
        <v>#REF!</v>
      </c>
      <c r="Q268" s="241" t="e">
        <f t="shared" si="269"/>
        <v>#REF!</v>
      </c>
      <c r="R268" s="241">
        <f t="shared" si="270"/>
        <v>0</v>
      </c>
      <c r="S268" s="241" t="e">
        <f t="shared" si="271"/>
        <v>#REF!</v>
      </c>
      <c r="T268" s="103" t="e">
        <f>#REF!</f>
        <v>#REF!</v>
      </c>
      <c r="U268" s="271" t="e">
        <f>#REF!*'Акция психолога'!D268</f>
        <v>#REF!</v>
      </c>
      <c r="V268" s="271">
        <f t="shared" si="272"/>
        <v>48</v>
      </c>
      <c r="W268" s="242" t="e">
        <f t="shared" si="273"/>
        <v>#REF!</v>
      </c>
      <c r="X268" s="281" t="e">
        <f>#REF!</f>
        <v>#REF!</v>
      </c>
      <c r="Y268" s="287" t="e">
        <f t="shared" si="274"/>
        <v>#REF!</v>
      </c>
      <c r="Z268" s="102" t="e">
        <f t="shared" si="275"/>
        <v>#REF!</v>
      </c>
      <c r="AA268" s="244" t="e">
        <f t="shared" si="276"/>
        <v>#REF!</v>
      </c>
      <c r="AC268" s="102" t="e">
        <f t="shared" si="277"/>
        <v>#REF!</v>
      </c>
      <c r="AD268" s="103" t="e">
        <f t="shared" si="278"/>
        <v>#REF!</v>
      </c>
      <c r="AE268" s="245" t="e">
        <f t="shared" si="278"/>
        <v>#REF!</v>
      </c>
      <c r="AF268" s="245" t="e">
        <f t="shared" si="279"/>
        <v>#REF!</v>
      </c>
      <c r="AG268" s="103" t="e">
        <f t="shared" si="280"/>
        <v>#REF!</v>
      </c>
      <c r="AH268" s="102" t="e">
        <f t="shared" si="281"/>
        <v>#REF!</v>
      </c>
      <c r="AI268" s="102">
        <f t="shared" si="282"/>
        <v>800</v>
      </c>
      <c r="AK268" s="103">
        <f t="shared" si="283"/>
        <v>560</v>
      </c>
      <c r="AL268" s="134">
        <f t="shared" si="284"/>
        <v>560</v>
      </c>
    </row>
    <row r="269" spans="1:60" ht="13.5" hidden="1" outlineLevel="1" x14ac:dyDescent="0.15">
      <c r="A269" s="26">
        <v>5029</v>
      </c>
      <c r="B269" s="20" t="s">
        <v>327</v>
      </c>
      <c r="C269" s="16">
        <v>390</v>
      </c>
      <c r="D269" s="103">
        <v>10</v>
      </c>
      <c r="E269" s="103"/>
      <c r="F269" s="103"/>
      <c r="G269" s="104">
        <v>110</v>
      </c>
      <c r="H269" s="104" t="s">
        <v>919</v>
      </c>
      <c r="I269" s="239">
        <f t="shared" si="266"/>
        <v>17940</v>
      </c>
      <c r="J269" s="103"/>
      <c r="K269" s="129"/>
      <c r="L269" s="129">
        <v>0.3</v>
      </c>
      <c r="M269" s="240"/>
      <c r="N269" s="283">
        <v>0.03</v>
      </c>
      <c r="O269" s="241">
        <f t="shared" si="267"/>
        <v>0</v>
      </c>
      <c r="P269" s="241" t="e">
        <f t="shared" si="268"/>
        <v>#REF!</v>
      </c>
      <c r="Q269" s="241" t="e">
        <f t="shared" si="269"/>
        <v>#REF!</v>
      </c>
      <c r="R269" s="241">
        <f t="shared" si="270"/>
        <v>0</v>
      </c>
      <c r="S269" s="241" t="e">
        <f t="shared" si="271"/>
        <v>#REF!</v>
      </c>
      <c r="T269" s="103" t="e">
        <f>#REF!</f>
        <v>#REF!</v>
      </c>
      <c r="U269" s="271" t="e">
        <f>#REF!*'Акция психолога'!D269</f>
        <v>#REF!</v>
      </c>
      <c r="V269" s="271">
        <f t="shared" si="272"/>
        <v>23.4</v>
      </c>
      <c r="W269" s="242" t="e">
        <f t="shared" si="273"/>
        <v>#REF!</v>
      </c>
      <c r="X269" s="281" t="e">
        <f>#REF!</f>
        <v>#REF!</v>
      </c>
      <c r="Y269" s="287" t="e">
        <f t="shared" si="274"/>
        <v>#REF!</v>
      </c>
      <c r="Z269" s="102" t="e">
        <f t="shared" si="275"/>
        <v>#REF!</v>
      </c>
      <c r="AA269" s="244" t="e">
        <f t="shared" si="276"/>
        <v>#REF!</v>
      </c>
      <c r="AC269" s="102" t="e">
        <f t="shared" si="277"/>
        <v>#REF!</v>
      </c>
      <c r="AD269" s="103" t="e">
        <f t="shared" si="278"/>
        <v>#REF!</v>
      </c>
      <c r="AE269" s="245" t="e">
        <f t="shared" si="278"/>
        <v>#REF!</v>
      </c>
      <c r="AF269" s="245" t="e">
        <f t="shared" si="279"/>
        <v>#REF!</v>
      </c>
      <c r="AG269" s="103" t="e">
        <f t="shared" si="280"/>
        <v>#REF!</v>
      </c>
      <c r="AH269" s="102" t="e">
        <f t="shared" si="281"/>
        <v>#REF!</v>
      </c>
      <c r="AI269" s="102">
        <f t="shared" si="282"/>
        <v>390</v>
      </c>
      <c r="AK269" s="103">
        <f t="shared" si="283"/>
        <v>275</v>
      </c>
      <c r="AL269" s="134">
        <f t="shared" si="284"/>
        <v>273</v>
      </c>
    </row>
    <row r="270" spans="1:60" ht="13.5" hidden="1" outlineLevel="1" x14ac:dyDescent="0.15">
      <c r="A270" s="26">
        <v>5030</v>
      </c>
      <c r="B270" s="20" t="s">
        <v>328</v>
      </c>
      <c r="C270" s="16">
        <v>1190</v>
      </c>
      <c r="D270" s="103">
        <v>30</v>
      </c>
      <c r="E270" s="103"/>
      <c r="F270" s="103"/>
      <c r="G270" s="104">
        <v>110</v>
      </c>
      <c r="H270" s="104" t="s">
        <v>919</v>
      </c>
      <c r="I270" s="239">
        <f t="shared" si="266"/>
        <v>17940</v>
      </c>
      <c r="J270" s="103"/>
      <c r="K270" s="129"/>
      <c r="L270" s="129">
        <v>0.3</v>
      </c>
      <c r="M270" s="240"/>
      <c r="N270" s="283">
        <v>0.03</v>
      </c>
      <c r="O270" s="241">
        <f t="shared" si="267"/>
        <v>0</v>
      </c>
      <c r="P270" s="241" t="e">
        <f t="shared" si="268"/>
        <v>#REF!</v>
      </c>
      <c r="Q270" s="241" t="e">
        <f t="shared" si="269"/>
        <v>#REF!</v>
      </c>
      <c r="R270" s="241">
        <f t="shared" si="270"/>
        <v>0</v>
      </c>
      <c r="S270" s="241" t="e">
        <f t="shared" si="271"/>
        <v>#REF!</v>
      </c>
      <c r="T270" s="103" t="e">
        <f>#REF!</f>
        <v>#REF!</v>
      </c>
      <c r="U270" s="271" t="e">
        <f>#REF!*'Акция психолога'!D270</f>
        <v>#REF!</v>
      </c>
      <c r="V270" s="271">
        <f t="shared" si="272"/>
        <v>71.399999999999991</v>
      </c>
      <c r="W270" s="242" t="e">
        <f t="shared" si="273"/>
        <v>#REF!</v>
      </c>
      <c r="X270" s="281" t="e">
        <f>#REF!</f>
        <v>#REF!</v>
      </c>
      <c r="Y270" s="287" t="e">
        <f t="shared" si="274"/>
        <v>#REF!</v>
      </c>
      <c r="Z270" s="102" t="e">
        <f t="shared" si="275"/>
        <v>#REF!</v>
      </c>
      <c r="AA270" s="244" t="e">
        <f t="shared" si="276"/>
        <v>#REF!</v>
      </c>
      <c r="AC270" s="102" t="e">
        <f t="shared" si="277"/>
        <v>#REF!</v>
      </c>
      <c r="AD270" s="103" t="e">
        <f t="shared" si="278"/>
        <v>#REF!</v>
      </c>
      <c r="AE270" s="245" t="e">
        <f t="shared" si="278"/>
        <v>#REF!</v>
      </c>
      <c r="AF270" s="245" t="e">
        <f t="shared" si="279"/>
        <v>#REF!</v>
      </c>
      <c r="AG270" s="103" t="e">
        <f t="shared" si="280"/>
        <v>#REF!</v>
      </c>
      <c r="AH270" s="102" t="e">
        <f t="shared" si="281"/>
        <v>#REF!</v>
      </c>
      <c r="AI270" s="102">
        <f t="shared" si="282"/>
        <v>1190</v>
      </c>
      <c r="AK270" s="103">
        <f t="shared" si="283"/>
        <v>835</v>
      </c>
      <c r="AL270" s="134">
        <f t="shared" si="284"/>
        <v>833</v>
      </c>
    </row>
    <row r="271" spans="1:60" ht="13.5" hidden="1" outlineLevel="1" x14ac:dyDescent="0.15">
      <c r="A271" s="26">
        <v>5031</v>
      </c>
      <c r="B271" s="20" t="s">
        <v>329</v>
      </c>
      <c r="C271" s="16">
        <v>1800</v>
      </c>
      <c r="D271" s="103">
        <v>40</v>
      </c>
      <c r="E271" s="103">
        <v>10</v>
      </c>
      <c r="F271" s="103" t="s">
        <v>158</v>
      </c>
      <c r="G271" s="104">
        <v>110</v>
      </c>
      <c r="H271" s="104" t="s">
        <v>919</v>
      </c>
      <c r="I271" s="239">
        <f t="shared" si="266"/>
        <v>17940</v>
      </c>
      <c r="J271" s="103"/>
      <c r="K271" s="129"/>
      <c r="L271" s="129">
        <v>0.3</v>
      </c>
      <c r="M271" s="240"/>
      <c r="N271" s="283">
        <v>0.03</v>
      </c>
      <c r="O271" s="241">
        <f t="shared" si="267"/>
        <v>0</v>
      </c>
      <c r="P271" s="241" t="e">
        <f t="shared" si="268"/>
        <v>#REF!</v>
      </c>
      <c r="Q271" s="241" t="e">
        <f t="shared" si="269"/>
        <v>#REF!</v>
      </c>
      <c r="R271" s="241">
        <f t="shared" si="270"/>
        <v>0</v>
      </c>
      <c r="S271" s="241" t="e">
        <f t="shared" si="271"/>
        <v>#REF!</v>
      </c>
      <c r="T271" s="103" t="e">
        <f>#REF!</f>
        <v>#REF!</v>
      </c>
      <c r="U271" s="271" t="e">
        <f>#REF!*'Акция психолога'!D271</f>
        <v>#REF!</v>
      </c>
      <c r="V271" s="271">
        <f t="shared" si="272"/>
        <v>108</v>
      </c>
      <c r="W271" s="242" t="e">
        <f t="shared" si="273"/>
        <v>#REF!</v>
      </c>
      <c r="X271" s="281" t="e">
        <f>#REF!</f>
        <v>#REF!</v>
      </c>
      <c r="Y271" s="287" t="e">
        <f t="shared" si="274"/>
        <v>#REF!</v>
      </c>
      <c r="Z271" s="102" t="e">
        <f t="shared" si="275"/>
        <v>#REF!</v>
      </c>
      <c r="AA271" s="244" t="e">
        <f t="shared" si="276"/>
        <v>#REF!</v>
      </c>
      <c r="AC271" s="102" t="e">
        <f t="shared" si="277"/>
        <v>#REF!</v>
      </c>
      <c r="AD271" s="103" t="e">
        <f t="shared" si="278"/>
        <v>#REF!</v>
      </c>
      <c r="AE271" s="245" t="e">
        <f t="shared" si="278"/>
        <v>#REF!</v>
      </c>
      <c r="AF271" s="245" t="e">
        <f t="shared" si="279"/>
        <v>#REF!</v>
      </c>
      <c r="AG271" s="103" t="e">
        <f t="shared" si="280"/>
        <v>#REF!</v>
      </c>
      <c r="AH271" s="102" t="e">
        <f t="shared" si="281"/>
        <v>#REF!</v>
      </c>
      <c r="AI271" s="102">
        <f t="shared" si="282"/>
        <v>1800</v>
      </c>
      <c r="AK271" s="103">
        <f t="shared" si="283"/>
        <v>1260</v>
      </c>
      <c r="AL271" s="134">
        <f t="shared" si="284"/>
        <v>1260</v>
      </c>
    </row>
    <row r="272" spans="1:60" ht="13.5" hidden="1" outlineLevel="1" x14ac:dyDescent="0.15">
      <c r="A272" s="26">
        <v>5032</v>
      </c>
      <c r="B272" s="20" t="s">
        <v>330</v>
      </c>
      <c r="C272" s="16">
        <v>3000</v>
      </c>
      <c r="D272" s="103">
        <v>40</v>
      </c>
      <c r="E272" s="103">
        <v>10</v>
      </c>
      <c r="F272" s="103" t="s">
        <v>158</v>
      </c>
      <c r="G272" s="104">
        <v>110</v>
      </c>
      <c r="H272" s="104" t="s">
        <v>919</v>
      </c>
      <c r="I272" s="239">
        <f t="shared" si="266"/>
        <v>17940</v>
      </c>
      <c r="J272" s="103"/>
      <c r="K272" s="129"/>
      <c r="L272" s="129">
        <v>0.3</v>
      </c>
      <c r="M272" s="240"/>
      <c r="N272" s="283">
        <v>0.03</v>
      </c>
      <c r="O272" s="241">
        <f t="shared" si="267"/>
        <v>0</v>
      </c>
      <c r="P272" s="241" t="e">
        <f t="shared" si="268"/>
        <v>#REF!</v>
      </c>
      <c r="Q272" s="241" t="e">
        <f t="shared" si="269"/>
        <v>#REF!</v>
      </c>
      <c r="R272" s="241">
        <f t="shared" si="270"/>
        <v>0</v>
      </c>
      <c r="S272" s="241" t="e">
        <f t="shared" si="271"/>
        <v>#REF!</v>
      </c>
      <c r="T272" s="103" t="e">
        <f>#REF!</f>
        <v>#REF!</v>
      </c>
      <c r="U272" s="271" t="e">
        <f>#REF!*'Акция психолога'!D272</f>
        <v>#REF!</v>
      </c>
      <c r="V272" s="271">
        <f t="shared" si="272"/>
        <v>180</v>
      </c>
      <c r="W272" s="242" t="e">
        <f t="shared" si="273"/>
        <v>#REF!</v>
      </c>
      <c r="X272" s="281" t="e">
        <f>#REF!</f>
        <v>#REF!</v>
      </c>
      <c r="Y272" s="287" t="e">
        <f t="shared" si="274"/>
        <v>#REF!</v>
      </c>
      <c r="Z272" s="102" t="e">
        <f t="shared" si="275"/>
        <v>#REF!</v>
      </c>
      <c r="AA272" s="244" t="e">
        <f t="shared" si="276"/>
        <v>#REF!</v>
      </c>
      <c r="AC272" s="102" t="e">
        <f t="shared" si="277"/>
        <v>#REF!</v>
      </c>
      <c r="AD272" s="103" t="e">
        <f t="shared" si="278"/>
        <v>#REF!</v>
      </c>
      <c r="AE272" s="245" t="e">
        <f t="shared" si="278"/>
        <v>#REF!</v>
      </c>
      <c r="AF272" s="245" t="e">
        <f t="shared" si="279"/>
        <v>#REF!</v>
      </c>
      <c r="AG272" s="103" t="e">
        <f t="shared" si="280"/>
        <v>#REF!</v>
      </c>
      <c r="AH272" s="102" t="e">
        <f t="shared" si="281"/>
        <v>#REF!</v>
      </c>
      <c r="AI272" s="102">
        <f t="shared" si="282"/>
        <v>3000</v>
      </c>
      <c r="AK272" s="103">
        <f t="shared" si="283"/>
        <v>2100</v>
      </c>
      <c r="AL272" s="134">
        <f t="shared" si="284"/>
        <v>2100</v>
      </c>
    </row>
    <row r="273" spans="1:60" ht="13.5" hidden="1" outlineLevel="1" x14ac:dyDescent="0.15">
      <c r="A273" s="26">
        <v>5033</v>
      </c>
      <c r="B273" s="20" t="s">
        <v>331</v>
      </c>
      <c r="C273" s="16">
        <v>3800</v>
      </c>
      <c r="D273" s="103">
        <v>40</v>
      </c>
      <c r="E273" s="103">
        <v>10</v>
      </c>
      <c r="F273" s="103" t="s">
        <v>158</v>
      </c>
      <c r="G273" s="104">
        <v>110</v>
      </c>
      <c r="H273" s="104" t="s">
        <v>919</v>
      </c>
      <c r="I273" s="239">
        <f t="shared" si="266"/>
        <v>17940</v>
      </c>
      <c r="J273" s="103"/>
      <c r="K273" s="129"/>
      <c r="L273" s="129">
        <v>0.3</v>
      </c>
      <c r="M273" s="240"/>
      <c r="N273" s="283">
        <v>0.03</v>
      </c>
      <c r="O273" s="241">
        <f t="shared" si="267"/>
        <v>0</v>
      </c>
      <c r="P273" s="241" t="e">
        <f t="shared" si="268"/>
        <v>#REF!</v>
      </c>
      <c r="Q273" s="241" t="e">
        <f t="shared" si="269"/>
        <v>#REF!</v>
      </c>
      <c r="R273" s="241">
        <f t="shared" si="270"/>
        <v>0</v>
      </c>
      <c r="S273" s="241" t="e">
        <f t="shared" si="271"/>
        <v>#REF!</v>
      </c>
      <c r="T273" s="103" t="e">
        <f>#REF!</f>
        <v>#REF!</v>
      </c>
      <c r="U273" s="271" t="e">
        <f>#REF!*'Акция психолога'!D273</f>
        <v>#REF!</v>
      </c>
      <c r="V273" s="271">
        <f t="shared" si="272"/>
        <v>228</v>
      </c>
      <c r="W273" s="242" t="e">
        <f t="shared" si="273"/>
        <v>#REF!</v>
      </c>
      <c r="X273" s="281" t="e">
        <f>#REF!</f>
        <v>#REF!</v>
      </c>
      <c r="Y273" s="287" t="e">
        <f t="shared" si="274"/>
        <v>#REF!</v>
      </c>
      <c r="Z273" s="102" t="e">
        <f t="shared" si="275"/>
        <v>#REF!</v>
      </c>
      <c r="AA273" s="244" t="e">
        <f t="shared" si="276"/>
        <v>#REF!</v>
      </c>
      <c r="AC273" s="102" t="e">
        <f t="shared" si="277"/>
        <v>#REF!</v>
      </c>
      <c r="AD273" s="103" t="e">
        <f t="shared" si="278"/>
        <v>#REF!</v>
      </c>
      <c r="AE273" s="245" t="e">
        <f t="shared" si="278"/>
        <v>#REF!</v>
      </c>
      <c r="AF273" s="245" t="e">
        <f t="shared" si="279"/>
        <v>#REF!</v>
      </c>
      <c r="AG273" s="103" t="e">
        <f t="shared" si="280"/>
        <v>#REF!</v>
      </c>
      <c r="AH273" s="102" t="e">
        <f t="shared" si="281"/>
        <v>#REF!</v>
      </c>
      <c r="AI273" s="102">
        <f t="shared" si="282"/>
        <v>3800</v>
      </c>
      <c r="AK273" s="103">
        <f t="shared" si="283"/>
        <v>2660</v>
      </c>
      <c r="AL273" s="134">
        <f t="shared" si="284"/>
        <v>2660</v>
      </c>
    </row>
    <row r="274" spans="1:60" ht="13.5" hidden="1" outlineLevel="1" x14ac:dyDescent="0.15">
      <c r="A274" s="26">
        <v>5034</v>
      </c>
      <c r="B274" s="20" t="s">
        <v>332</v>
      </c>
      <c r="C274" s="16">
        <v>450</v>
      </c>
      <c r="D274" s="103">
        <v>10</v>
      </c>
      <c r="E274" s="103"/>
      <c r="F274" s="103"/>
      <c r="G274" s="104">
        <v>110</v>
      </c>
      <c r="H274" s="104" t="s">
        <v>919</v>
      </c>
      <c r="I274" s="239">
        <f t="shared" si="266"/>
        <v>17940</v>
      </c>
      <c r="J274" s="103"/>
      <c r="K274" s="129"/>
      <c r="L274" s="129">
        <v>0.3</v>
      </c>
      <c r="M274" s="240"/>
      <c r="N274" s="283">
        <v>0.03</v>
      </c>
      <c r="O274" s="241">
        <f t="shared" si="267"/>
        <v>0</v>
      </c>
      <c r="P274" s="241" t="e">
        <f t="shared" si="268"/>
        <v>#REF!</v>
      </c>
      <c r="Q274" s="241" t="e">
        <f t="shared" si="269"/>
        <v>#REF!</v>
      </c>
      <c r="R274" s="241">
        <f t="shared" si="270"/>
        <v>0</v>
      </c>
      <c r="S274" s="241" t="e">
        <f t="shared" si="271"/>
        <v>#REF!</v>
      </c>
      <c r="T274" s="103" t="e">
        <f>#REF!</f>
        <v>#REF!</v>
      </c>
      <c r="U274" s="271" t="e">
        <f>#REF!*'Акция психолога'!D274</f>
        <v>#REF!</v>
      </c>
      <c r="V274" s="271">
        <f t="shared" si="272"/>
        <v>27</v>
      </c>
      <c r="W274" s="242" t="e">
        <f t="shared" si="273"/>
        <v>#REF!</v>
      </c>
      <c r="X274" s="281" t="e">
        <f>#REF!</f>
        <v>#REF!</v>
      </c>
      <c r="Y274" s="287" t="e">
        <f t="shared" si="274"/>
        <v>#REF!</v>
      </c>
      <c r="Z274" s="102" t="e">
        <f t="shared" si="275"/>
        <v>#REF!</v>
      </c>
      <c r="AA274" s="244" t="e">
        <f t="shared" si="276"/>
        <v>#REF!</v>
      </c>
      <c r="AC274" s="102" t="e">
        <f t="shared" si="277"/>
        <v>#REF!</v>
      </c>
      <c r="AD274" s="103" t="e">
        <f t="shared" si="278"/>
        <v>#REF!</v>
      </c>
      <c r="AE274" s="245" t="e">
        <f t="shared" si="278"/>
        <v>#REF!</v>
      </c>
      <c r="AF274" s="245" t="e">
        <f t="shared" si="279"/>
        <v>#REF!</v>
      </c>
      <c r="AG274" s="103" t="e">
        <f t="shared" si="280"/>
        <v>#REF!</v>
      </c>
      <c r="AH274" s="102" t="e">
        <f t="shared" si="281"/>
        <v>#REF!</v>
      </c>
      <c r="AI274" s="102">
        <f t="shared" si="282"/>
        <v>450</v>
      </c>
      <c r="AK274" s="103">
        <f t="shared" si="283"/>
        <v>315</v>
      </c>
      <c r="AL274" s="134">
        <f t="shared" si="284"/>
        <v>315</v>
      </c>
    </row>
    <row r="275" spans="1:60" ht="13.5" hidden="1" outlineLevel="1" x14ac:dyDescent="0.15">
      <c r="A275" s="26">
        <v>5035</v>
      </c>
      <c r="B275" s="20" t="s">
        <v>333</v>
      </c>
      <c r="C275" s="16">
        <v>3800</v>
      </c>
      <c r="D275" s="103">
        <v>30</v>
      </c>
      <c r="E275" s="103"/>
      <c r="F275" s="103"/>
      <c r="G275" s="104">
        <v>110</v>
      </c>
      <c r="H275" s="104" t="s">
        <v>919</v>
      </c>
      <c r="I275" s="239">
        <f t="shared" si="266"/>
        <v>17940</v>
      </c>
      <c r="J275" s="103"/>
      <c r="K275" s="129"/>
      <c r="L275" s="129">
        <v>0.3</v>
      </c>
      <c r="M275" s="240"/>
      <c r="N275" s="283">
        <v>0.03</v>
      </c>
      <c r="O275" s="241">
        <f t="shared" si="267"/>
        <v>0</v>
      </c>
      <c r="P275" s="241" t="e">
        <f t="shared" si="268"/>
        <v>#REF!</v>
      </c>
      <c r="Q275" s="241" t="e">
        <f t="shared" si="269"/>
        <v>#REF!</v>
      </c>
      <c r="R275" s="241">
        <f t="shared" si="270"/>
        <v>0</v>
      </c>
      <c r="S275" s="241" t="e">
        <f t="shared" si="271"/>
        <v>#REF!</v>
      </c>
      <c r="T275" s="103" t="e">
        <f>#REF!</f>
        <v>#REF!</v>
      </c>
      <c r="U275" s="271" t="e">
        <f>#REF!*'Акция психолога'!D275</f>
        <v>#REF!</v>
      </c>
      <c r="V275" s="271">
        <f t="shared" si="272"/>
        <v>228</v>
      </c>
      <c r="W275" s="242" t="e">
        <f t="shared" si="273"/>
        <v>#REF!</v>
      </c>
      <c r="X275" s="281" t="e">
        <f>#REF!</f>
        <v>#REF!</v>
      </c>
      <c r="Y275" s="287" t="e">
        <f t="shared" si="274"/>
        <v>#REF!</v>
      </c>
      <c r="Z275" s="102" t="e">
        <f t="shared" si="275"/>
        <v>#REF!</v>
      </c>
      <c r="AA275" s="244" t="e">
        <f t="shared" si="276"/>
        <v>#REF!</v>
      </c>
      <c r="AC275" s="102" t="e">
        <f t="shared" si="277"/>
        <v>#REF!</v>
      </c>
      <c r="AD275" s="103" t="e">
        <f t="shared" si="278"/>
        <v>#REF!</v>
      </c>
      <c r="AE275" s="245" t="e">
        <f t="shared" si="278"/>
        <v>#REF!</v>
      </c>
      <c r="AF275" s="245" t="e">
        <f t="shared" si="279"/>
        <v>#REF!</v>
      </c>
      <c r="AG275" s="103" t="e">
        <f t="shared" si="280"/>
        <v>#REF!</v>
      </c>
      <c r="AH275" s="102" t="e">
        <f t="shared" si="281"/>
        <v>#REF!</v>
      </c>
      <c r="AI275" s="102">
        <f t="shared" si="282"/>
        <v>3800</v>
      </c>
      <c r="AK275" s="103">
        <f t="shared" si="283"/>
        <v>2660</v>
      </c>
      <c r="AL275" s="134">
        <f t="shared" si="284"/>
        <v>2660</v>
      </c>
    </row>
    <row r="276" spans="1:60" ht="25.5" hidden="1" outlineLevel="1" x14ac:dyDescent="0.15">
      <c r="A276" s="26">
        <v>5036</v>
      </c>
      <c r="B276" s="20" t="s">
        <v>334</v>
      </c>
      <c r="C276" s="16">
        <v>2280</v>
      </c>
      <c r="D276" s="103">
        <v>30</v>
      </c>
      <c r="E276" s="103"/>
      <c r="F276" s="103"/>
      <c r="G276" s="104">
        <v>110</v>
      </c>
      <c r="H276" s="104" t="s">
        <v>919</v>
      </c>
      <c r="I276" s="239">
        <f t="shared" si="266"/>
        <v>17940</v>
      </c>
      <c r="J276" s="103"/>
      <c r="K276" s="129"/>
      <c r="L276" s="129">
        <v>0.3</v>
      </c>
      <c r="M276" s="240"/>
      <c r="N276" s="283">
        <v>0.03</v>
      </c>
      <c r="O276" s="241">
        <f t="shared" si="267"/>
        <v>0</v>
      </c>
      <c r="P276" s="241" t="e">
        <f t="shared" si="268"/>
        <v>#REF!</v>
      </c>
      <c r="Q276" s="241" t="e">
        <f t="shared" si="269"/>
        <v>#REF!</v>
      </c>
      <c r="R276" s="241">
        <f t="shared" si="270"/>
        <v>0</v>
      </c>
      <c r="S276" s="241" t="e">
        <f t="shared" si="271"/>
        <v>#REF!</v>
      </c>
      <c r="T276" s="103" t="e">
        <f>#REF!</f>
        <v>#REF!</v>
      </c>
      <c r="U276" s="271" t="e">
        <f>#REF!*'Акция психолога'!D276</f>
        <v>#REF!</v>
      </c>
      <c r="V276" s="271">
        <f t="shared" si="272"/>
        <v>136.79999999999998</v>
      </c>
      <c r="W276" s="242" t="e">
        <f t="shared" si="273"/>
        <v>#REF!</v>
      </c>
      <c r="X276" s="281" t="e">
        <f>#REF!</f>
        <v>#REF!</v>
      </c>
      <c r="Y276" s="287" t="e">
        <f t="shared" si="274"/>
        <v>#REF!</v>
      </c>
      <c r="Z276" s="102" t="e">
        <f t="shared" si="275"/>
        <v>#REF!</v>
      </c>
      <c r="AA276" s="244" t="e">
        <f t="shared" si="276"/>
        <v>#REF!</v>
      </c>
      <c r="AC276" s="102" t="e">
        <f t="shared" si="277"/>
        <v>#REF!</v>
      </c>
      <c r="AD276" s="103" t="e">
        <f t="shared" si="278"/>
        <v>#REF!</v>
      </c>
      <c r="AE276" s="245" t="e">
        <f t="shared" si="278"/>
        <v>#REF!</v>
      </c>
      <c r="AF276" s="245" t="e">
        <f t="shared" si="279"/>
        <v>#REF!</v>
      </c>
      <c r="AG276" s="103" t="e">
        <f t="shared" si="280"/>
        <v>#REF!</v>
      </c>
      <c r="AH276" s="102" t="e">
        <f t="shared" si="281"/>
        <v>#REF!</v>
      </c>
      <c r="AI276" s="102">
        <f t="shared" si="282"/>
        <v>2280</v>
      </c>
      <c r="AK276" s="103">
        <f t="shared" si="283"/>
        <v>1600</v>
      </c>
      <c r="AL276" s="134">
        <f t="shared" si="284"/>
        <v>1596</v>
      </c>
    </row>
    <row r="277" spans="1:60" ht="13.5" hidden="1" outlineLevel="1" x14ac:dyDescent="0.15">
      <c r="A277" s="26">
        <v>5002</v>
      </c>
      <c r="B277" s="20" t="s">
        <v>38</v>
      </c>
      <c r="C277" s="16">
        <v>1000</v>
      </c>
      <c r="D277" s="103">
        <v>30</v>
      </c>
      <c r="E277" s="103"/>
      <c r="F277" s="102"/>
      <c r="G277" s="104">
        <v>110</v>
      </c>
      <c r="H277" s="104" t="s">
        <v>919</v>
      </c>
      <c r="I277" s="239">
        <f t="shared" si="266"/>
        <v>17940</v>
      </c>
      <c r="J277" s="103"/>
      <c r="K277" s="129"/>
      <c r="L277" s="129">
        <v>0.3</v>
      </c>
      <c r="M277" s="240"/>
      <c r="N277" s="283">
        <v>0.03</v>
      </c>
      <c r="O277" s="241">
        <f t="shared" si="267"/>
        <v>0</v>
      </c>
      <c r="P277" s="241" t="e">
        <f t="shared" si="268"/>
        <v>#REF!</v>
      </c>
      <c r="Q277" s="241" t="e">
        <f t="shared" si="269"/>
        <v>#REF!</v>
      </c>
      <c r="R277" s="241">
        <f t="shared" si="270"/>
        <v>0</v>
      </c>
      <c r="S277" s="241" t="e">
        <f t="shared" si="271"/>
        <v>#REF!</v>
      </c>
      <c r="T277" s="103" t="e">
        <f>#REF!</f>
        <v>#REF!</v>
      </c>
      <c r="U277" s="271" t="e">
        <f>#REF!*'Акция психолога'!D277</f>
        <v>#REF!</v>
      </c>
      <c r="V277" s="271">
        <f t="shared" si="272"/>
        <v>60</v>
      </c>
      <c r="W277" s="242" t="e">
        <f t="shared" si="273"/>
        <v>#REF!</v>
      </c>
      <c r="X277" s="281" t="e">
        <f>#REF!</f>
        <v>#REF!</v>
      </c>
      <c r="Y277" s="287" t="e">
        <f t="shared" si="274"/>
        <v>#REF!</v>
      </c>
      <c r="Z277" s="102" t="e">
        <f t="shared" si="275"/>
        <v>#REF!</v>
      </c>
      <c r="AA277" s="244" t="e">
        <f t="shared" si="276"/>
        <v>#REF!</v>
      </c>
      <c r="AC277" s="102" t="e">
        <f t="shared" si="277"/>
        <v>#REF!</v>
      </c>
      <c r="AD277" s="103" t="e">
        <f t="shared" si="278"/>
        <v>#REF!</v>
      </c>
      <c r="AE277" s="245" t="e">
        <f t="shared" si="278"/>
        <v>#REF!</v>
      </c>
      <c r="AF277" s="245" t="e">
        <f t="shared" si="279"/>
        <v>#REF!</v>
      </c>
      <c r="AG277" s="103" t="e">
        <f t="shared" si="280"/>
        <v>#REF!</v>
      </c>
      <c r="AH277" s="102" t="e">
        <f t="shared" si="281"/>
        <v>#REF!</v>
      </c>
      <c r="AI277" s="102">
        <f t="shared" si="282"/>
        <v>1000</v>
      </c>
      <c r="AK277" s="103">
        <f t="shared" si="283"/>
        <v>700</v>
      </c>
      <c r="AL277" s="134">
        <f t="shared" si="284"/>
        <v>700</v>
      </c>
    </row>
    <row r="278" spans="1:60" ht="13.5" hidden="1" outlineLevel="1" x14ac:dyDescent="0.15">
      <c r="A278" s="26">
        <v>5003</v>
      </c>
      <c r="B278" s="20" t="s">
        <v>114</v>
      </c>
      <c r="C278" s="16">
        <v>1000</v>
      </c>
      <c r="D278" s="103">
        <v>15</v>
      </c>
      <c r="E278" s="103"/>
      <c r="F278" s="102"/>
      <c r="G278" s="104">
        <v>110</v>
      </c>
      <c r="H278" s="104" t="s">
        <v>919</v>
      </c>
      <c r="I278" s="239">
        <f t="shared" si="266"/>
        <v>17940</v>
      </c>
      <c r="J278" s="103"/>
      <c r="K278" s="129"/>
      <c r="L278" s="129">
        <v>0.3</v>
      </c>
      <c r="M278" s="240"/>
      <c r="N278" s="283">
        <v>0.03</v>
      </c>
      <c r="O278" s="241">
        <f t="shared" si="267"/>
        <v>0</v>
      </c>
      <c r="P278" s="241" t="e">
        <f t="shared" si="268"/>
        <v>#REF!</v>
      </c>
      <c r="Q278" s="241" t="e">
        <f t="shared" si="269"/>
        <v>#REF!</v>
      </c>
      <c r="R278" s="241">
        <f t="shared" si="270"/>
        <v>0</v>
      </c>
      <c r="S278" s="241" t="e">
        <f t="shared" si="271"/>
        <v>#REF!</v>
      </c>
      <c r="T278" s="103" t="e">
        <f>#REF!</f>
        <v>#REF!</v>
      </c>
      <c r="U278" s="271" t="e">
        <f>#REF!*'Акция психолога'!D278</f>
        <v>#REF!</v>
      </c>
      <c r="V278" s="271">
        <f t="shared" si="272"/>
        <v>60</v>
      </c>
      <c r="W278" s="242" t="e">
        <f t="shared" si="273"/>
        <v>#REF!</v>
      </c>
      <c r="X278" s="281" t="e">
        <f>#REF!</f>
        <v>#REF!</v>
      </c>
      <c r="Y278" s="287" t="e">
        <f t="shared" si="274"/>
        <v>#REF!</v>
      </c>
      <c r="Z278" s="102" t="e">
        <f t="shared" si="275"/>
        <v>#REF!</v>
      </c>
      <c r="AA278" s="244" t="e">
        <f t="shared" si="276"/>
        <v>#REF!</v>
      </c>
      <c r="AC278" s="102" t="e">
        <f t="shared" si="277"/>
        <v>#REF!</v>
      </c>
      <c r="AD278" s="103" t="e">
        <f t="shared" si="278"/>
        <v>#REF!</v>
      </c>
      <c r="AE278" s="245" t="e">
        <f t="shared" si="278"/>
        <v>#REF!</v>
      </c>
      <c r="AF278" s="245" t="e">
        <f t="shared" si="279"/>
        <v>#REF!</v>
      </c>
      <c r="AG278" s="103" t="e">
        <f t="shared" si="280"/>
        <v>#REF!</v>
      </c>
      <c r="AH278" s="102" t="e">
        <f t="shared" si="281"/>
        <v>#REF!</v>
      </c>
      <c r="AI278" s="102">
        <f t="shared" si="282"/>
        <v>1000</v>
      </c>
      <c r="AK278" s="103">
        <f t="shared" si="283"/>
        <v>700</v>
      </c>
      <c r="AL278" s="134">
        <f t="shared" si="284"/>
        <v>700</v>
      </c>
    </row>
    <row r="279" spans="1:60" ht="13.5" hidden="1" outlineLevel="1" x14ac:dyDescent="0.15">
      <c r="A279" s="26">
        <v>5004</v>
      </c>
      <c r="B279" s="20" t="s">
        <v>39</v>
      </c>
      <c r="C279" s="16">
        <v>2000</v>
      </c>
      <c r="D279" s="103">
        <v>30</v>
      </c>
      <c r="E279" s="103"/>
      <c r="F279" s="102"/>
      <c r="G279" s="104">
        <v>110</v>
      </c>
      <c r="H279" s="104" t="s">
        <v>919</v>
      </c>
      <c r="I279" s="239">
        <f t="shared" si="266"/>
        <v>17940</v>
      </c>
      <c r="J279" s="103"/>
      <c r="K279" s="129"/>
      <c r="L279" s="129">
        <v>0.3</v>
      </c>
      <c r="M279" s="240"/>
      <c r="N279" s="283">
        <v>0.03</v>
      </c>
      <c r="O279" s="241">
        <f t="shared" si="267"/>
        <v>0</v>
      </c>
      <c r="P279" s="241" t="e">
        <f t="shared" si="268"/>
        <v>#REF!</v>
      </c>
      <c r="Q279" s="241" t="e">
        <f t="shared" si="269"/>
        <v>#REF!</v>
      </c>
      <c r="R279" s="241">
        <f t="shared" si="270"/>
        <v>0</v>
      </c>
      <c r="S279" s="241" t="e">
        <f t="shared" si="271"/>
        <v>#REF!</v>
      </c>
      <c r="T279" s="103" t="e">
        <f>#REF!</f>
        <v>#REF!</v>
      </c>
      <c r="U279" s="271" t="e">
        <f>#REF!*'Акция психолога'!D279</f>
        <v>#REF!</v>
      </c>
      <c r="V279" s="271">
        <f t="shared" si="272"/>
        <v>120</v>
      </c>
      <c r="W279" s="242" t="e">
        <f t="shared" si="273"/>
        <v>#REF!</v>
      </c>
      <c r="X279" s="281" t="e">
        <f>#REF!</f>
        <v>#REF!</v>
      </c>
      <c r="Y279" s="287" t="e">
        <f t="shared" si="274"/>
        <v>#REF!</v>
      </c>
      <c r="Z279" s="102" t="e">
        <f t="shared" si="275"/>
        <v>#REF!</v>
      </c>
      <c r="AA279" s="244" t="e">
        <f t="shared" si="276"/>
        <v>#REF!</v>
      </c>
      <c r="AC279" s="102" t="e">
        <f t="shared" si="277"/>
        <v>#REF!</v>
      </c>
      <c r="AD279" s="103" t="e">
        <f t="shared" si="278"/>
        <v>#REF!</v>
      </c>
      <c r="AE279" s="245" t="e">
        <f t="shared" si="278"/>
        <v>#REF!</v>
      </c>
      <c r="AF279" s="245" t="e">
        <f t="shared" si="279"/>
        <v>#REF!</v>
      </c>
      <c r="AG279" s="103" t="e">
        <f t="shared" si="280"/>
        <v>#REF!</v>
      </c>
      <c r="AH279" s="102" t="e">
        <f t="shared" si="281"/>
        <v>#REF!</v>
      </c>
      <c r="AI279" s="102">
        <f t="shared" si="282"/>
        <v>2000</v>
      </c>
      <c r="AK279" s="103">
        <f t="shared" si="283"/>
        <v>1400</v>
      </c>
      <c r="AL279" s="134">
        <f t="shared" si="284"/>
        <v>1400</v>
      </c>
    </row>
    <row r="280" spans="1:60" ht="25.5" hidden="1" outlineLevel="1" x14ac:dyDescent="0.15">
      <c r="A280" s="26">
        <v>5038</v>
      </c>
      <c r="B280" s="20" t="s">
        <v>470</v>
      </c>
      <c r="C280" s="16">
        <v>400</v>
      </c>
      <c r="D280" s="103">
        <v>30</v>
      </c>
      <c r="E280" s="103"/>
      <c r="F280" s="102"/>
      <c r="G280" s="104" t="s">
        <v>391</v>
      </c>
      <c r="H280" s="104" t="s">
        <v>919</v>
      </c>
      <c r="I280" s="239">
        <f t="shared" si="266"/>
        <v>17940</v>
      </c>
      <c r="J280" s="103"/>
      <c r="K280" s="129"/>
      <c r="L280" s="129">
        <v>0.3</v>
      </c>
      <c r="M280" s="240"/>
      <c r="N280" s="283">
        <v>0.03</v>
      </c>
      <c r="O280" s="241">
        <f t="shared" si="267"/>
        <v>0</v>
      </c>
      <c r="P280" s="241" t="e">
        <f t="shared" si="268"/>
        <v>#REF!</v>
      </c>
      <c r="Q280" s="241" t="e">
        <f t="shared" si="269"/>
        <v>#REF!</v>
      </c>
      <c r="R280" s="241">
        <f t="shared" si="270"/>
        <v>0</v>
      </c>
      <c r="S280" s="241" t="e">
        <f t="shared" si="271"/>
        <v>#REF!</v>
      </c>
      <c r="T280" s="103" t="e">
        <f>#REF!</f>
        <v>#REF!</v>
      </c>
      <c r="U280" s="271" t="e">
        <f>#REF!*'Акция психолога'!D280</f>
        <v>#REF!</v>
      </c>
      <c r="V280" s="271">
        <f t="shared" si="272"/>
        <v>24</v>
      </c>
      <c r="W280" s="242" t="e">
        <f t="shared" si="273"/>
        <v>#REF!</v>
      </c>
      <c r="X280" s="281" t="e">
        <f>#REF!</f>
        <v>#REF!</v>
      </c>
      <c r="Y280" s="287" t="e">
        <f t="shared" si="274"/>
        <v>#REF!</v>
      </c>
      <c r="Z280" s="102" t="e">
        <f t="shared" si="275"/>
        <v>#REF!</v>
      </c>
      <c r="AA280" s="244" t="e">
        <f t="shared" si="276"/>
        <v>#REF!</v>
      </c>
      <c r="AC280" s="102" t="e">
        <f t="shared" si="277"/>
        <v>#REF!</v>
      </c>
      <c r="AD280" s="103" t="e">
        <f t="shared" si="278"/>
        <v>#REF!</v>
      </c>
      <c r="AE280" s="245" t="e">
        <f t="shared" si="278"/>
        <v>#REF!</v>
      </c>
      <c r="AF280" s="245" t="e">
        <f t="shared" si="279"/>
        <v>#REF!</v>
      </c>
      <c r="AG280" s="103" t="e">
        <f t="shared" si="280"/>
        <v>#REF!</v>
      </c>
      <c r="AH280" s="102" t="e">
        <f t="shared" si="281"/>
        <v>#REF!</v>
      </c>
      <c r="AI280" s="102">
        <f t="shared" si="282"/>
        <v>400</v>
      </c>
      <c r="AK280" s="103">
        <f t="shared" si="283"/>
        <v>280</v>
      </c>
      <c r="AL280" s="134">
        <f t="shared" si="284"/>
        <v>280</v>
      </c>
    </row>
    <row r="281" spans="1:60" ht="13.5" hidden="1" outlineLevel="1" x14ac:dyDescent="0.15">
      <c r="A281" s="26">
        <v>5039</v>
      </c>
      <c r="B281" s="20" t="s">
        <v>472</v>
      </c>
      <c r="C281" s="16">
        <v>500</v>
      </c>
      <c r="D281" s="103">
        <v>30</v>
      </c>
      <c r="E281" s="103"/>
      <c r="F281" s="102"/>
      <c r="G281" s="104" t="s">
        <v>391</v>
      </c>
      <c r="H281" s="104" t="s">
        <v>919</v>
      </c>
      <c r="I281" s="239">
        <f t="shared" si="266"/>
        <v>17940</v>
      </c>
      <c r="J281" s="103"/>
      <c r="K281" s="129"/>
      <c r="L281" s="129">
        <v>0.3</v>
      </c>
      <c r="M281" s="240"/>
      <c r="N281" s="283">
        <v>0.03</v>
      </c>
      <c r="O281" s="241">
        <f t="shared" si="267"/>
        <v>0</v>
      </c>
      <c r="P281" s="241" t="e">
        <f t="shared" si="268"/>
        <v>#REF!</v>
      </c>
      <c r="Q281" s="241" t="e">
        <f t="shared" si="269"/>
        <v>#REF!</v>
      </c>
      <c r="R281" s="241">
        <f t="shared" si="270"/>
        <v>0</v>
      </c>
      <c r="S281" s="241" t="e">
        <f t="shared" si="271"/>
        <v>#REF!</v>
      </c>
      <c r="T281" s="103" t="e">
        <f>#REF!</f>
        <v>#REF!</v>
      </c>
      <c r="U281" s="271" t="e">
        <f>#REF!*'Акция психолога'!D281</f>
        <v>#REF!</v>
      </c>
      <c r="V281" s="271">
        <f t="shared" si="272"/>
        <v>30</v>
      </c>
      <c r="W281" s="242" t="e">
        <f t="shared" si="273"/>
        <v>#REF!</v>
      </c>
      <c r="X281" s="281" t="e">
        <f>#REF!</f>
        <v>#REF!</v>
      </c>
      <c r="Y281" s="287" t="e">
        <f t="shared" si="274"/>
        <v>#REF!</v>
      </c>
      <c r="Z281" s="102" t="e">
        <f t="shared" si="275"/>
        <v>#REF!</v>
      </c>
      <c r="AA281" s="244" t="e">
        <f t="shared" si="276"/>
        <v>#REF!</v>
      </c>
      <c r="AC281" s="102" t="e">
        <f t="shared" si="277"/>
        <v>#REF!</v>
      </c>
      <c r="AD281" s="103" t="e">
        <f t="shared" si="278"/>
        <v>#REF!</v>
      </c>
      <c r="AE281" s="245" t="e">
        <f t="shared" si="278"/>
        <v>#REF!</v>
      </c>
      <c r="AF281" s="245" t="e">
        <f t="shared" si="279"/>
        <v>#REF!</v>
      </c>
      <c r="AG281" s="103" t="e">
        <f t="shared" si="280"/>
        <v>#REF!</v>
      </c>
      <c r="AH281" s="102" t="e">
        <f t="shared" si="281"/>
        <v>#REF!</v>
      </c>
      <c r="AI281" s="102">
        <f t="shared" si="282"/>
        <v>500</v>
      </c>
      <c r="AK281" s="103">
        <f t="shared" si="283"/>
        <v>350</v>
      </c>
      <c r="AL281" s="134">
        <f t="shared" si="284"/>
        <v>350</v>
      </c>
    </row>
    <row r="282" spans="1:60" ht="25.5" hidden="1" outlineLevel="1" x14ac:dyDescent="0.15">
      <c r="A282" s="26">
        <v>5040</v>
      </c>
      <c r="B282" s="20" t="s">
        <v>473</v>
      </c>
      <c r="C282" s="16">
        <v>3000</v>
      </c>
      <c r="D282" s="103">
        <v>60</v>
      </c>
      <c r="E282" s="103"/>
      <c r="F282" s="102"/>
      <c r="G282" s="104" t="s">
        <v>391</v>
      </c>
      <c r="H282" s="104" t="s">
        <v>919</v>
      </c>
      <c r="I282" s="239">
        <f t="shared" si="266"/>
        <v>17940</v>
      </c>
      <c r="J282" s="103"/>
      <c r="K282" s="129"/>
      <c r="L282" s="129">
        <v>0.3</v>
      </c>
      <c r="M282" s="240"/>
      <c r="N282" s="283">
        <v>0.03</v>
      </c>
      <c r="O282" s="241">
        <f t="shared" si="267"/>
        <v>0</v>
      </c>
      <c r="P282" s="241" t="e">
        <f t="shared" si="268"/>
        <v>#REF!</v>
      </c>
      <c r="Q282" s="241" t="e">
        <f t="shared" si="269"/>
        <v>#REF!</v>
      </c>
      <c r="R282" s="241">
        <f t="shared" si="270"/>
        <v>0</v>
      </c>
      <c r="S282" s="241" t="e">
        <f t="shared" si="271"/>
        <v>#REF!</v>
      </c>
      <c r="T282" s="103" t="e">
        <f>#REF!</f>
        <v>#REF!</v>
      </c>
      <c r="U282" s="271" t="e">
        <f>#REF!*'Акция психолога'!D282</f>
        <v>#REF!</v>
      </c>
      <c r="V282" s="271">
        <f t="shared" si="272"/>
        <v>180</v>
      </c>
      <c r="W282" s="242" t="e">
        <f t="shared" si="273"/>
        <v>#REF!</v>
      </c>
      <c r="X282" s="281" t="e">
        <f>#REF!</f>
        <v>#REF!</v>
      </c>
      <c r="Y282" s="287" t="e">
        <f t="shared" si="274"/>
        <v>#REF!</v>
      </c>
      <c r="Z282" s="102" t="e">
        <f t="shared" si="275"/>
        <v>#REF!</v>
      </c>
      <c r="AA282" s="244" t="e">
        <f t="shared" si="276"/>
        <v>#REF!</v>
      </c>
      <c r="AC282" s="102" t="e">
        <f t="shared" si="277"/>
        <v>#REF!</v>
      </c>
      <c r="AD282" s="103" t="e">
        <f t="shared" si="278"/>
        <v>#REF!</v>
      </c>
      <c r="AE282" s="245" t="e">
        <f t="shared" si="278"/>
        <v>#REF!</v>
      </c>
      <c r="AF282" s="245" t="e">
        <f t="shared" si="279"/>
        <v>#REF!</v>
      </c>
      <c r="AG282" s="103" t="e">
        <f t="shared" si="280"/>
        <v>#REF!</v>
      </c>
      <c r="AH282" s="102" t="e">
        <f t="shared" si="281"/>
        <v>#REF!</v>
      </c>
      <c r="AI282" s="102">
        <f t="shared" si="282"/>
        <v>3000</v>
      </c>
      <c r="AK282" s="103">
        <f t="shared" si="283"/>
        <v>2100</v>
      </c>
      <c r="AL282" s="134">
        <f t="shared" si="284"/>
        <v>2100</v>
      </c>
    </row>
    <row r="283" spans="1:60" ht="25.5" hidden="1" outlineLevel="1" x14ac:dyDescent="0.15">
      <c r="A283" s="26">
        <v>5041</v>
      </c>
      <c r="B283" s="20" t="s">
        <v>474</v>
      </c>
      <c r="C283" s="16">
        <v>4000</v>
      </c>
      <c r="D283" s="103">
        <v>60</v>
      </c>
      <c r="E283" s="103"/>
      <c r="F283" s="102"/>
      <c r="G283" s="104" t="s">
        <v>391</v>
      </c>
      <c r="H283" s="104" t="s">
        <v>919</v>
      </c>
      <c r="I283" s="239">
        <f t="shared" si="266"/>
        <v>17940</v>
      </c>
      <c r="J283" s="103"/>
      <c r="K283" s="129"/>
      <c r="L283" s="129">
        <v>0.3</v>
      </c>
      <c r="M283" s="240"/>
      <c r="N283" s="283">
        <v>0.03</v>
      </c>
      <c r="O283" s="241">
        <f t="shared" si="267"/>
        <v>0</v>
      </c>
      <c r="P283" s="241" t="e">
        <f t="shared" si="268"/>
        <v>#REF!</v>
      </c>
      <c r="Q283" s="241" t="e">
        <f t="shared" si="269"/>
        <v>#REF!</v>
      </c>
      <c r="R283" s="241">
        <f t="shared" si="270"/>
        <v>0</v>
      </c>
      <c r="S283" s="241" t="e">
        <f t="shared" si="271"/>
        <v>#REF!</v>
      </c>
      <c r="T283" s="103" t="e">
        <f>#REF!</f>
        <v>#REF!</v>
      </c>
      <c r="U283" s="271" t="e">
        <f>#REF!*'Акция психолога'!D283</f>
        <v>#REF!</v>
      </c>
      <c r="V283" s="271">
        <f t="shared" si="272"/>
        <v>240</v>
      </c>
      <c r="W283" s="242" t="e">
        <f t="shared" si="273"/>
        <v>#REF!</v>
      </c>
      <c r="X283" s="281" t="e">
        <f>#REF!</f>
        <v>#REF!</v>
      </c>
      <c r="Y283" s="287" t="e">
        <f t="shared" si="274"/>
        <v>#REF!</v>
      </c>
      <c r="Z283" s="102" t="e">
        <f t="shared" si="275"/>
        <v>#REF!</v>
      </c>
      <c r="AA283" s="244" t="e">
        <f t="shared" si="276"/>
        <v>#REF!</v>
      </c>
      <c r="AC283" s="102" t="e">
        <f t="shared" si="277"/>
        <v>#REF!</v>
      </c>
      <c r="AD283" s="103" t="e">
        <f t="shared" si="278"/>
        <v>#REF!</v>
      </c>
      <c r="AE283" s="245" t="e">
        <f t="shared" si="278"/>
        <v>#REF!</v>
      </c>
      <c r="AF283" s="245" t="e">
        <f t="shared" si="279"/>
        <v>#REF!</v>
      </c>
      <c r="AG283" s="103" t="e">
        <f t="shared" si="280"/>
        <v>#REF!</v>
      </c>
      <c r="AH283" s="102" t="e">
        <f t="shared" si="281"/>
        <v>#REF!</v>
      </c>
      <c r="AI283" s="102">
        <f t="shared" si="282"/>
        <v>4000</v>
      </c>
      <c r="AK283" s="103">
        <f t="shared" si="283"/>
        <v>2800</v>
      </c>
      <c r="AL283" s="134">
        <f t="shared" si="284"/>
        <v>2800</v>
      </c>
    </row>
    <row r="284" spans="1:60" s="12" customFormat="1" ht="13.5" collapsed="1" x14ac:dyDescent="0.15">
      <c r="A284" s="25">
        <v>7000</v>
      </c>
      <c r="B284" s="56" t="s">
        <v>45</v>
      </c>
      <c r="C284" s="300"/>
      <c r="D284" s="230"/>
      <c r="E284" s="230"/>
      <c r="F284" s="128"/>
      <c r="G284" s="137"/>
      <c r="H284" s="137"/>
      <c r="I284" s="128"/>
      <c r="J284" s="231"/>
      <c r="K284" s="232"/>
      <c r="L284" s="232"/>
      <c r="M284" s="232"/>
      <c r="N284" s="288"/>
      <c r="O284" s="233"/>
      <c r="P284" s="233"/>
      <c r="Q284" s="233"/>
      <c r="R284" s="233"/>
      <c r="S284" s="233"/>
      <c r="T284" s="231"/>
      <c r="U284" s="278"/>
      <c r="V284" s="277"/>
      <c r="W284" s="128"/>
      <c r="X284" s="278"/>
      <c r="Y284" s="128"/>
      <c r="Z284" s="128"/>
      <c r="AA284" s="234"/>
      <c r="AB284" s="235"/>
      <c r="AC284" s="304"/>
      <c r="AD284" s="236"/>
      <c r="AE284" s="237"/>
      <c r="AF284" s="237"/>
      <c r="AG284" s="236"/>
      <c r="AH284" s="304"/>
      <c r="AI284" s="304"/>
      <c r="AJ284" s="105"/>
      <c r="AK284" s="236"/>
      <c r="AL284" s="134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</row>
    <row r="285" spans="1:60" ht="13.5" hidden="1" outlineLevel="1" x14ac:dyDescent="0.15">
      <c r="A285" s="26">
        <v>7001</v>
      </c>
      <c r="B285" s="20" t="s">
        <v>46</v>
      </c>
      <c r="C285" s="16">
        <v>530</v>
      </c>
      <c r="D285" s="103">
        <v>15</v>
      </c>
      <c r="E285" s="103"/>
      <c r="F285" s="102"/>
      <c r="G285" s="104">
        <v>106</v>
      </c>
      <c r="H285" s="104" t="s">
        <v>925</v>
      </c>
      <c r="I285" s="239">
        <f t="shared" ref="I285:I314" si="285">((247*12)+(52*7)+(52*5))*60/12</f>
        <v>17940</v>
      </c>
      <c r="J285" s="103">
        <v>0</v>
      </c>
      <c r="K285" s="129"/>
      <c r="L285" s="129">
        <v>0.4</v>
      </c>
      <c r="M285" s="240"/>
      <c r="N285" s="283">
        <v>0.03</v>
      </c>
      <c r="O285" s="241">
        <f t="shared" ref="O285:O314" si="286">J285/I285*D285</f>
        <v>0</v>
      </c>
      <c r="P285" s="241" t="e">
        <f t="shared" ref="P285:P304" si="287">(C285-T285-U285)*K285</f>
        <v>#REF!</v>
      </c>
      <c r="Q285" s="241" t="e">
        <f t="shared" ref="Q285:Q304" si="288">(C285-T285-U285)*L285</f>
        <v>#REF!</v>
      </c>
      <c r="R285" s="241">
        <f t="shared" ref="R285:R314" si="289">(C285*M285)</f>
        <v>0</v>
      </c>
      <c r="S285" s="241" t="e">
        <f t="shared" ref="S285:S314" si="290">(C285-T285-U285)*N285</f>
        <v>#REF!</v>
      </c>
      <c r="T285" s="103" t="e">
        <f>#REF!</f>
        <v>#REF!</v>
      </c>
      <c r="U285" s="271" t="e">
        <f>#REF!*'Акция психолога'!D285</f>
        <v>#REF!</v>
      </c>
      <c r="V285" s="271">
        <f t="shared" ref="V285:V314" si="291">C285*0.06</f>
        <v>31.799999999999997</v>
      </c>
      <c r="W285" s="242" t="e">
        <f t="shared" ref="W285:W314" si="292">SUM(O285:V285)</f>
        <v>#REF!</v>
      </c>
      <c r="X285" s="281" t="e">
        <f>#REF!</f>
        <v>#REF!</v>
      </c>
      <c r="Y285" s="287" t="e">
        <f t="shared" ref="Y285:Y292" si="293">25000/I285*D285*X285</f>
        <v>#REF!</v>
      </c>
      <c r="Z285" s="102" t="e">
        <f t="shared" ref="Z285:Z314" si="294">W285+Y285</f>
        <v>#REF!</v>
      </c>
      <c r="AA285" s="244" t="e">
        <f t="shared" ref="AA285:AA314" si="295">(C285-Z285)/Z285</f>
        <v>#REF!</v>
      </c>
      <c r="AC285" s="102" t="e">
        <f t="shared" ref="AC285:AC314" si="296">AD285+AE285+AF285</f>
        <v>#REF!</v>
      </c>
      <c r="AD285" s="103" t="e">
        <f t="shared" ref="AD285:AE311" si="297">T285</f>
        <v>#REF!</v>
      </c>
      <c r="AE285" s="245" t="e">
        <f t="shared" si="297"/>
        <v>#REF!</v>
      </c>
      <c r="AF285" s="245" t="e">
        <f t="shared" ref="AF285:AF307" si="298">(C285-Z285)*0.15</f>
        <v>#REF!</v>
      </c>
      <c r="AG285" s="103" t="e">
        <f t="shared" ref="AG285:AG314" si="299">AE285+AF285</f>
        <v>#REF!</v>
      </c>
      <c r="AH285" s="102" t="e">
        <f t="shared" ref="AH285:AH314" si="300">AI285-AC285</f>
        <v>#REF!</v>
      </c>
      <c r="AI285" s="102">
        <f t="shared" ref="AI285:AI314" si="301">C285</f>
        <v>530</v>
      </c>
      <c r="AK285" s="103">
        <f t="shared" ref="AK285:AK307" si="302">CEILING(AL285,5)</f>
        <v>375</v>
      </c>
      <c r="AL285" s="134">
        <f t="shared" ref="AL285:AL307" si="303">C285*0.7</f>
        <v>371</v>
      </c>
    </row>
    <row r="286" spans="1:60" ht="13.5" hidden="1" outlineLevel="1" x14ac:dyDescent="0.15">
      <c r="A286" s="26">
        <v>7002</v>
      </c>
      <c r="B286" s="20" t="s">
        <v>47</v>
      </c>
      <c r="C286" s="16">
        <v>800</v>
      </c>
      <c r="D286" s="103">
        <v>15</v>
      </c>
      <c r="E286" s="103"/>
      <c r="F286" s="102"/>
      <c r="G286" s="104">
        <v>106</v>
      </c>
      <c r="H286" s="104" t="s">
        <v>925</v>
      </c>
      <c r="I286" s="239">
        <f t="shared" si="285"/>
        <v>17940</v>
      </c>
      <c r="J286" s="103">
        <v>0</v>
      </c>
      <c r="K286" s="129"/>
      <c r="L286" s="129">
        <v>0.4</v>
      </c>
      <c r="M286" s="240"/>
      <c r="N286" s="283">
        <v>0.03</v>
      </c>
      <c r="O286" s="241">
        <f t="shared" si="286"/>
        <v>0</v>
      </c>
      <c r="P286" s="241" t="e">
        <f t="shared" si="287"/>
        <v>#REF!</v>
      </c>
      <c r="Q286" s="241" t="e">
        <f t="shared" si="288"/>
        <v>#REF!</v>
      </c>
      <c r="R286" s="241">
        <f t="shared" si="289"/>
        <v>0</v>
      </c>
      <c r="S286" s="241" t="e">
        <f t="shared" si="290"/>
        <v>#REF!</v>
      </c>
      <c r="T286" s="103" t="e">
        <f>#REF!</f>
        <v>#REF!</v>
      </c>
      <c r="U286" s="271" t="e">
        <f>#REF!*'Акция психолога'!D286</f>
        <v>#REF!</v>
      </c>
      <c r="V286" s="271">
        <f t="shared" si="291"/>
        <v>48</v>
      </c>
      <c r="W286" s="242" t="e">
        <f t="shared" si="292"/>
        <v>#REF!</v>
      </c>
      <c r="X286" s="281" t="e">
        <f>#REF!</f>
        <v>#REF!</v>
      </c>
      <c r="Y286" s="287" t="e">
        <f t="shared" si="293"/>
        <v>#REF!</v>
      </c>
      <c r="Z286" s="102" t="e">
        <f t="shared" si="294"/>
        <v>#REF!</v>
      </c>
      <c r="AA286" s="244" t="e">
        <f t="shared" si="295"/>
        <v>#REF!</v>
      </c>
      <c r="AC286" s="102" t="e">
        <f t="shared" si="296"/>
        <v>#REF!</v>
      </c>
      <c r="AD286" s="103" t="e">
        <f t="shared" si="297"/>
        <v>#REF!</v>
      </c>
      <c r="AE286" s="245" t="e">
        <f t="shared" si="297"/>
        <v>#REF!</v>
      </c>
      <c r="AF286" s="245" t="e">
        <f t="shared" si="298"/>
        <v>#REF!</v>
      </c>
      <c r="AG286" s="103" t="e">
        <f t="shared" si="299"/>
        <v>#REF!</v>
      </c>
      <c r="AH286" s="102" t="e">
        <f t="shared" si="300"/>
        <v>#REF!</v>
      </c>
      <c r="AI286" s="102">
        <f t="shared" si="301"/>
        <v>800</v>
      </c>
      <c r="AK286" s="103">
        <f t="shared" si="302"/>
        <v>560</v>
      </c>
      <c r="AL286" s="134">
        <f t="shared" si="303"/>
        <v>560</v>
      </c>
    </row>
    <row r="287" spans="1:60" ht="13.5" hidden="1" outlineLevel="1" x14ac:dyDescent="0.15">
      <c r="A287" s="26">
        <v>7003</v>
      </c>
      <c r="B287" s="20" t="s">
        <v>48</v>
      </c>
      <c r="C287" s="16">
        <v>470</v>
      </c>
      <c r="D287" s="103">
        <v>15</v>
      </c>
      <c r="E287" s="103"/>
      <c r="F287" s="102"/>
      <c r="G287" s="104">
        <v>106</v>
      </c>
      <c r="H287" s="104" t="s">
        <v>925</v>
      </c>
      <c r="I287" s="239">
        <f t="shared" si="285"/>
        <v>17940</v>
      </c>
      <c r="J287" s="103">
        <v>0</v>
      </c>
      <c r="K287" s="129"/>
      <c r="L287" s="129">
        <v>0.4</v>
      </c>
      <c r="M287" s="240"/>
      <c r="N287" s="283">
        <v>0.03</v>
      </c>
      <c r="O287" s="241">
        <f t="shared" si="286"/>
        <v>0</v>
      </c>
      <c r="P287" s="241" t="e">
        <f t="shared" si="287"/>
        <v>#REF!</v>
      </c>
      <c r="Q287" s="241" t="e">
        <f t="shared" si="288"/>
        <v>#REF!</v>
      </c>
      <c r="R287" s="241">
        <f t="shared" si="289"/>
        <v>0</v>
      </c>
      <c r="S287" s="241" t="e">
        <f t="shared" si="290"/>
        <v>#REF!</v>
      </c>
      <c r="T287" s="103" t="e">
        <f>#REF!</f>
        <v>#REF!</v>
      </c>
      <c r="U287" s="271" t="e">
        <f>#REF!*'Акция психолога'!D287</f>
        <v>#REF!</v>
      </c>
      <c r="V287" s="271">
        <f t="shared" si="291"/>
        <v>28.2</v>
      </c>
      <c r="W287" s="242" t="e">
        <f t="shared" si="292"/>
        <v>#REF!</v>
      </c>
      <c r="X287" s="281" t="e">
        <f>#REF!</f>
        <v>#REF!</v>
      </c>
      <c r="Y287" s="287" t="e">
        <f t="shared" si="293"/>
        <v>#REF!</v>
      </c>
      <c r="Z287" s="102" t="e">
        <f t="shared" si="294"/>
        <v>#REF!</v>
      </c>
      <c r="AA287" s="244" t="e">
        <f t="shared" si="295"/>
        <v>#REF!</v>
      </c>
      <c r="AC287" s="102" t="e">
        <f t="shared" si="296"/>
        <v>#REF!</v>
      </c>
      <c r="AD287" s="103" t="e">
        <f t="shared" si="297"/>
        <v>#REF!</v>
      </c>
      <c r="AE287" s="245" t="e">
        <f t="shared" si="297"/>
        <v>#REF!</v>
      </c>
      <c r="AF287" s="245" t="e">
        <f t="shared" si="298"/>
        <v>#REF!</v>
      </c>
      <c r="AG287" s="103" t="e">
        <f t="shared" si="299"/>
        <v>#REF!</v>
      </c>
      <c r="AH287" s="102" t="e">
        <f t="shared" si="300"/>
        <v>#REF!</v>
      </c>
      <c r="AI287" s="102">
        <f t="shared" si="301"/>
        <v>470</v>
      </c>
      <c r="AK287" s="103">
        <f t="shared" si="302"/>
        <v>330</v>
      </c>
      <c r="AL287" s="134">
        <f t="shared" si="303"/>
        <v>329</v>
      </c>
    </row>
    <row r="288" spans="1:60" ht="13.5" hidden="1" outlineLevel="1" x14ac:dyDescent="0.15">
      <c r="A288" s="26">
        <v>7004</v>
      </c>
      <c r="B288" s="20" t="s">
        <v>49</v>
      </c>
      <c r="C288" s="16">
        <v>800</v>
      </c>
      <c r="D288" s="103">
        <v>15</v>
      </c>
      <c r="E288" s="103"/>
      <c r="F288" s="102"/>
      <c r="G288" s="104">
        <v>106</v>
      </c>
      <c r="H288" s="104" t="s">
        <v>925</v>
      </c>
      <c r="I288" s="239">
        <f t="shared" si="285"/>
        <v>17940</v>
      </c>
      <c r="J288" s="103">
        <v>0</v>
      </c>
      <c r="K288" s="129"/>
      <c r="L288" s="129">
        <v>0.4</v>
      </c>
      <c r="M288" s="240"/>
      <c r="N288" s="283">
        <v>0.03</v>
      </c>
      <c r="O288" s="241">
        <f t="shared" si="286"/>
        <v>0</v>
      </c>
      <c r="P288" s="241" t="e">
        <f t="shared" si="287"/>
        <v>#REF!</v>
      </c>
      <c r="Q288" s="241" t="e">
        <f t="shared" si="288"/>
        <v>#REF!</v>
      </c>
      <c r="R288" s="241">
        <f t="shared" si="289"/>
        <v>0</v>
      </c>
      <c r="S288" s="241" t="e">
        <f t="shared" si="290"/>
        <v>#REF!</v>
      </c>
      <c r="T288" s="103" t="e">
        <f>#REF!</f>
        <v>#REF!</v>
      </c>
      <c r="U288" s="271" t="e">
        <f>#REF!*'Акция психолога'!D288</f>
        <v>#REF!</v>
      </c>
      <c r="V288" s="271">
        <f t="shared" si="291"/>
        <v>48</v>
      </c>
      <c r="W288" s="242" t="e">
        <f t="shared" si="292"/>
        <v>#REF!</v>
      </c>
      <c r="X288" s="281" t="e">
        <f>#REF!</f>
        <v>#REF!</v>
      </c>
      <c r="Y288" s="287" t="e">
        <f t="shared" si="293"/>
        <v>#REF!</v>
      </c>
      <c r="Z288" s="102" t="e">
        <f t="shared" si="294"/>
        <v>#REF!</v>
      </c>
      <c r="AA288" s="244" t="e">
        <f t="shared" si="295"/>
        <v>#REF!</v>
      </c>
      <c r="AC288" s="102" t="e">
        <f t="shared" si="296"/>
        <v>#REF!</v>
      </c>
      <c r="AD288" s="103" t="e">
        <f t="shared" si="297"/>
        <v>#REF!</v>
      </c>
      <c r="AE288" s="245" t="e">
        <f t="shared" si="297"/>
        <v>#REF!</v>
      </c>
      <c r="AF288" s="245" t="e">
        <f t="shared" si="298"/>
        <v>#REF!</v>
      </c>
      <c r="AG288" s="103" t="e">
        <f t="shared" si="299"/>
        <v>#REF!</v>
      </c>
      <c r="AH288" s="102" t="e">
        <f t="shared" si="300"/>
        <v>#REF!</v>
      </c>
      <c r="AI288" s="102">
        <f t="shared" si="301"/>
        <v>800</v>
      </c>
      <c r="AK288" s="103">
        <f t="shared" si="302"/>
        <v>560</v>
      </c>
      <c r="AL288" s="134">
        <f t="shared" si="303"/>
        <v>560</v>
      </c>
    </row>
    <row r="289" spans="1:552" ht="13.5" hidden="1" outlineLevel="1" x14ac:dyDescent="0.15">
      <c r="A289" s="26">
        <v>7007</v>
      </c>
      <c r="B289" s="20" t="s">
        <v>50</v>
      </c>
      <c r="C289" s="16">
        <v>530</v>
      </c>
      <c r="D289" s="103">
        <v>20</v>
      </c>
      <c r="E289" s="103"/>
      <c r="F289" s="102"/>
      <c r="G289" s="104">
        <v>106</v>
      </c>
      <c r="H289" s="104" t="s">
        <v>925</v>
      </c>
      <c r="I289" s="239">
        <f t="shared" si="285"/>
        <v>17940</v>
      </c>
      <c r="J289" s="103">
        <v>0</v>
      </c>
      <c r="K289" s="129"/>
      <c r="L289" s="129">
        <v>0.4</v>
      </c>
      <c r="M289" s="240"/>
      <c r="N289" s="283">
        <v>0.03</v>
      </c>
      <c r="O289" s="241">
        <f t="shared" si="286"/>
        <v>0</v>
      </c>
      <c r="P289" s="241" t="e">
        <f t="shared" si="287"/>
        <v>#REF!</v>
      </c>
      <c r="Q289" s="241" t="e">
        <f t="shared" si="288"/>
        <v>#REF!</v>
      </c>
      <c r="R289" s="241">
        <f t="shared" si="289"/>
        <v>0</v>
      </c>
      <c r="S289" s="241" t="e">
        <f t="shared" si="290"/>
        <v>#REF!</v>
      </c>
      <c r="T289" s="103" t="e">
        <f>#REF!</f>
        <v>#REF!</v>
      </c>
      <c r="U289" s="271" t="e">
        <f>#REF!*'Акция психолога'!D289</f>
        <v>#REF!</v>
      </c>
      <c r="V289" s="271">
        <f t="shared" si="291"/>
        <v>31.799999999999997</v>
      </c>
      <c r="W289" s="242" t="e">
        <f t="shared" si="292"/>
        <v>#REF!</v>
      </c>
      <c r="X289" s="281" t="e">
        <f>#REF!</f>
        <v>#REF!</v>
      </c>
      <c r="Y289" s="287" t="e">
        <f t="shared" si="293"/>
        <v>#REF!</v>
      </c>
      <c r="Z289" s="102" t="e">
        <f t="shared" si="294"/>
        <v>#REF!</v>
      </c>
      <c r="AA289" s="244" t="e">
        <f t="shared" si="295"/>
        <v>#REF!</v>
      </c>
      <c r="AC289" s="102" t="e">
        <f t="shared" si="296"/>
        <v>#REF!</v>
      </c>
      <c r="AD289" s="103" t="e">
        <f t="shared" si="297"/>
        <v>#REF!</v>
      </c>
      <c r="AE289" s="245" t="e">
        <f t="shared" si="297"/>
        <v>#REF!</v>
      </c>
      <c r="AF289" s="245" t="e">
        <f t="shared" si="298"/>
        <v>#REF!</v>
      </c>
      <c r="AG289" s="103" t="e">
        <f t="shared" si="299"/>
        <v>#REF!</v>
      </c>
      <c r="AH289" s="102" t="e">
        <f t="shared" si="300"/>
        <v>#REF!</v>
      </c>
      <c r="AI289" s="102">
        <f t="shared" si="301"/>
        <v>530</v>
      </c>
      <c r="AK289" s="103">
        <f t="shared" si="302"/>
        <v>375</v>
      </c>
      <c r="AL289" s="134">
        <f t="shared" si="303"/>
        <v>371</v>
      </c>
    </row>
    <row r="290" spans="1:552" ht="25.5" hidden="1" outlineLevel="1" x14ac:dyDescent="0.15">
      <c r="A290" s="26">
        <v>7008</v>
      </c>
      <c r="B290" s="20" t="s">
        <v>243</v>
      </c>
      <c r="C290" s="16">
        <v>1860</v>
      </c>
      <c r="D290" s="103">
        <v>15</v>
      </c>
      <c r="E290" s="103"/>
      <c r="F290" s="102"/>
      <c r="G290" s="104">
        <v>106</v>
      </c>
      <c r="H290" s="104" t="s">
        <v>925</v>
      </c>
      <c r="I290" s="239">
        <f t="shared" si="285"/>
        <v>17940</v>
      </c>
      <c r="J290" s="103">
        <v>0</v>
      </c>
      <c r="K290" s="129"/>
      <c r="L290" s="129">
        <v>0.4</v>
      </c>
      <c r="M290" s="240"/>
      <c r="N290" s="283">
        <v>0.03</v>
      </c>
      <c r="O290" s="241">
        <f t="shared" si="286"/>
        <v>0</v>
      </c>
      <c r="P290" s="241" t="e">
        <f t="shared" si="287"/>
        <v>#REF!</v>
      </c>
      <c r="Q290" s="241" t="e">
        <f t="shared" si="288"/>
        <v>#REF!</v>
      </c>
      <c r="R290" s="241">
        <f t="shared" si="289"/>
        <v>0</v>
      </c>
      <c r="S290" s="241" t="e">
        <f t="shared" si="290"/>
        <v>#REF!</v>
      </c>
      <c r="T290" s="103" t="e">
        <f>#REF!</f>
        <v>#REF!</v>
      </c>
      <c r="U290" s="271" t="e">
        <f>#REF!*'Акция психолога'!D290</f>
        <v>#REF!</v>
      </c>
      <c r="V290" s="271">
        <f t="shared" si="291"/>
        <v>111.6</v>
      </c>
      <c r="W290" s="242" t="e">
        <f t="shared" si="292"/>
        <v>#REF!</v>
      </c>
      <c r="X290" s="281" t="e">
        <f>#REF!</f>
        <v>#REF!</v>
      </c>
      <c r="Y290" s="287" t="e">
        <f t="shared" si="293"/>
        <v>#REF!</v>
      </c>
      <c r="Z290" s="102" t="e">
        <f t="shared" si="294"/>
        <v>#REF!</v>
      </c>
      <c r="AA290" s="244" t="e">
        <f t="shared" si="295"/>
        <v>#REF!</v>
      </c>
      <c r="AC290" s="102" t="e">
        <f t="shared" si="296"/>
        <v>#REF!</v>
      </c>
      <c r="AD290" s="103" t="e">
        <f t="shared" si="297"/>
        <v>#REF!</v>
      </c>
      <c r="AE290" s="245" t="e">
        <f t="shared" si="297"/>
        <v>#REF!</v>
      </c>
      <c r="AF290" s="245" t="e">
        <f t="shared" si="298"/>
        <v>#REF!</v>
      </c>
      <c r="AG290" s="103" t="e">
        <f t="shared" si="299"/>
        <v>#REF!</v>
      </c>
      <c r="AH290" s="102" t="e">
        <f t="shared" si="300"/>
        <v>#REF!</v>
      </c>
      <c r="AI290" s="102">
        <f t="shared" si="301"/>
        <v>1860</v>
      </c>
      <c r="AK290" s="103">
        <f t="shared" si="302"/>
        <v>1305</v>
      </c>
      <c r="AL290" s="134">
        <f t="shared" si="303"/>
        <v>1302</v>
      </c>
    </row>
    <row r="291" spans="1:552" ht="25.5" hidden="1" outlineLevel="1" x14ac:dyDescent="0.15">
      <c r="A291" s="26">
        <v>7014</v>
      </c>
      <c r="B291" s="20" t="s">
        <v>367</v>
      </c>
      <c r="C291" s="16">
        <v>2070</v>
      </c>
      <c r="D291" s="103">
        <v>15</v>
      </c>
      <c r="E291" s="103"/>
      <c r="F291" s="102"/>
      <c r="G291" s="104">
        <v>106</v>
      </c>
      <c r="H291" s="104" t="s">
        <v>925</v>
      </c>
      <c r="I291" s="239">
        <f t="shared" si="285"/>
        <v>17940</v>
      </c>
      <c r="J291" s="103">
        <v>0</v>
      </c>
      <c r="K291" s="129"/>
      <c r="L291" s="129">
        <v>0.4</v>
      </c>
      <c r="M291" s="240"/>
      <c r="N291" s="283">
        <v>0.03</v>
      </c>
      <c r="O291" s="241">
        <f t="shared" si="286"/>
        <v>0</v>
      </c>
      <c r="P291" s="241" t="e">
        <f t="shared" si="287"/>
        <v>#REF!</v>
      </c>
      <c r="Q291" s="241" t="e">
        <f t="shared" si="288"/>
        <v>#REF!</v>
      </c>
      <c r="R291" s="241">
        <f t="shared" si="289"/>
        <v>0</v>
      </c>
      <c r="S291" s="241" t="e">
        <f t="shared" si="290"/>
        <v>#REF!</v>
      </c>
      <c r="T291" s="103" t="e">
        <f>#REF!</f>
        <v>#REF!</v>
      </c>
      <c r="U291" s="271" t="e">
        <f>#REF!*'Акция психолога'!D291</f>
        <v>#REF!</v>
      </c>
      <c r="V291" s="271">
        <f t="shared" si="291"/>
        <v>124.19999999999999</v>
      </c>
      <c r="W291" s="242" t="e">
        <f t="shared" si="292"/>
        <v>#REF!</v>
      </c>
      <c r="X291" s="281" t="e">
        <f>#REF!</f>
        <v>#REF!</v>
      </c>
      <c r="Y291" s="287" t="e">
        <f t="shared" si="293"/>
        <v>#REF!</v>
      </c>
      <c r="Z291" s="102" t="e">
        <f t="shared" si="294"/>
        <v>#REF!</v>
      </c>
      <c r="AA291" s="244" t="e">
        <f t="shared" si="295"/>
        <v>#REF!</v>
      </c>
      <c r="AC291" s="102" t="e">
        <f t="shared" si="296"/>
        <v>#REF!</v>
      </c>
      <c r="AD291" s="103" t="e">
        <f t="shared" si="297"/>
        <v>#REF!</v>
      </c>
      <c r="AE291" s="245" t="e">
        <f t="shared" si="297"/>
        <v>#REF!</v>
      </c>
      <c r="AF291" s="245" t="e">
        <f t="shared" si="298"/>
        <v>#REF!</v>
      </c>
      <c r="AG291" s="103" t="e">
        <f t="shared" si="299"/>
        <v>#REF!</v>
      </c>
      <c r="AH291" s="102" t="e">
        <f t="shared" si="300"/>
        <v>#REF!</v>
      </c>
      <c r="AI291" s="102">
        <f t="shared" si="301"/>
        <v>2070</v>
      </c>
      <c r="AK291" s="103">
        <f t="shared" si="302"/>
        <v>1450</v>
      </c>
      <c r="AL291" s="134">
        <f t="shared" si="303"/>
        <v>1449</v>
      </c>
    </row>
    <row r="292" spans="1:552" ht="13.5" hidden="1" outlineLevel="1" x14ac:dyDescent="0.15">
      <c r="A292" s="26">
        <v>7009</v>
      </c>
      <c r="B292" s="20" t="s">
        <v>51</v>
      </c>
      <c r="C292" s="16">
        <v>890</v>
      </c>
      <c r="D292" s="103">
        <v>15</v>
      </c>
      <c r="E292" s="103"/>
      <c r="F292" s="102"/>
      <c r="G292" s="104">
        <v>106</v>
      </c>
      <c r="H292" s="104" t="s">
        <v>925</v>
      </c>
      <c r="I292" s="239">
        <f t="shared" si="285"/>
        <v>17940</v>
      </c>
      <c r="J292" s="103">
        <v>0</v>
      </c>
      <c r="K292" s="129"/>
      <c r="L292" s="129">
        <v>0.4</v>
      </c>
      <c r="M292" s="240"/>
      <c r="N292" s="283">
        <v>0.03</v>
      </c>
      <c r="O292" s="241">
        <f t="shared" si="286"/>
        <v>0</v>
      </c>
      <c r="P292" s="241" t="e">
        <f t="shared" si="287"/>
        <v>#REF!</v>
      </c>
      <c r="Q292" s="241" t="e">
        <f t="shared" si="288"/>
        <v>#REF!</v>
      </c>
      <c r="R292" s="241">
        <f t="shared" si="289"/>
        <v>0</v>
      </c>
      <c r="S292" s="241" t="e">
        <f t="shared" si="290"/>
        <v>#REF!</v>
      </c>
      <c r="T292" s="103" t="e">
        <f>#REF!</f>
        <v>#REF!</v>
      </c>
      <c r="U292" s="271" t="e">
        <f>#REF!*'Акция психолога'!D292</f>
        <v>#REF!</v>
      </c>
      <c r="V292" s="271">
        <f t="shared" si="291"/>
        <v>53.4</v>
      </c>
      <c r="W292" s="242" t="e">
        <f t="shared" si="292"/>
        <v>#REF!</v>
      </c>
      <c r="X292" s="281" t="e">
        <f>#REF!</f>
        <v>#REF!</v>
      </c>
      <c r="Y292" s="287" t="e">
        <f t="shared" si="293"/>
        <v>#REF!</v>
      </c>
      <c r="Z292" s="102" t="e">
        <f t="shared" si="294"/>
        <v>#REF!</v>
      </c>
      <c r="AA292" s="244" t="e">
        <f t="shared" si="295"/>
        <v>#REF!</v>
      </c>
      <c r="AC292" s="102" t="e">
        <f t="shared" si="296"/>
        <v>#REF!</v>
      </c>
      <c r="AD292" s="103" t="e">
        <f t="shared" si="297"/>
        <v>#REF!</v>
      </c>
      <c r="AE292" s="245" t="e">
        <f t="shared" si="297"/>
        <v>#REF!</v>
      </c>
      <c r="AF292" s="245" t="e">
        <f t="shared" si="298"/>
        <v>#REF!</v>
      </c>
      <c r="AG292" s="103" t="e">
        <f t="shared" si="299"/>
        <v>#REF!</v>
      </c>
      <c r="AH292" s="102" t="e">
        <f t="shared" si="300"/>
        <v>#REF!</v>
      </c>
      <c r="AI292" s="102">
        <f t="shared" si="301"/>
        <v>890</v>
      </c>
      <c r="AK292" s="103">
        <f t="shared" si="302"/>
        <v>625</v>
      </c>
      <c r="AL292" s="134">
        <f t="shared" si="303"/>
        <v>623</v>
      </c>
    </row>
    <row r="293" spans="1:552" ht="13.5" hidden="1" outlineLevel="1" x14ac:dyDescent="0.15">
      <c r="A293" s="26">
        <v>7010</v>
      </c>
      <c r="B293" s="20" t="s">
        <v>244</v>
      </c>
      <c r="C293" s="16">
        <v>730</v>
      </c>
      <c r="D293" s="103">
        <v>30</v>
      </c>
      <c r="E293" s="103"/>
      <c r="F293" s="102"/>
      <c r="G293" s="104">
        <v>106</v>
      </c>
      <c r="H293" s="104" t="s">
        <v>1170</v>
      </c>
      <c r="I293" s="239">
        <f t="shared" si="285"/>
        <v>17940</v>
      </c>
      <c r="J293" s="103">
        <v>0</v>
      </c>
      <c r="K293" s="129">
        <v>0.15</v>
      </c>
      <c r="L293" s="129">
        <v>0.4</v>
      </c>
      <c r="M293" s="240"/>
      <c r="N293" s="283">
        <v>0.03</v>
      </c>
      <c r="O293" s="241">
        <f t="shared" si="286"/>
        <v>0</v>
      </c>
      <c r="P293" s="241" t="e">
        <f t="shared" si="287"/>
        <v>#REF!</v>
      </c>
      <c r="Q293" s="241" t="e">
        <f t="shared" si="288"/>
        <v>#REF!</v>
      </c>
      <c r="R293" s="241">
        <f t="shared" si="289"/>
        <v>0</v>
      </c>
      <c r="S293" s="241" t="e">
        <f t="shared" si="290"/>
        <v>#REF!</v>
      </c>
      <c r="T293" s="103" t="e">
        <f>#REF!</f>
        <v>#REF!</v>
      </c>
      <c r="U293" s="271" t="e">
        <f>#REF!*'Акция психолога'!D293</f>
        <v>#REF!</v>
      </c>
      <c r="V293" s="271">
        <f t="shared" si="291"/>
        <v>43.8</v>
      </c>
      <c r="W293" s="242" t="e">
        <f t="shared" si="292"/>
        <v>#REF!</v>
      </c>
      <c r="X293" s="281" t="e">
        <f>#REF!</f>
        <v>#REF!</v>
      </c>
      <c r="Y293" s="242" t="e">
        <f t="shared" ref="Y293" si="304">21000/I293*D293*X293</f>
        <v>#REF!</v>
      </c>
      <c r="Z293" s="102" t="e">
        <f t="shared" si="294"/>
        <v>#REF!</v>
      </c>
      <c r="AA293" s="244" t="e">
        <f t="shared" si="295"/>
        <v>#REF!</v>
      </c>
      <c r="AC293" s="102" t="e">
        <f t="shared" si="296"/>
        <v>#REF!</v>
      </c>
      <c r="AD293" s="103" t="e">
        <f t="shared" si="297"/>
        <v>#REF!</v>
      </c>
      <c r="AE293" s="245" t="e">
        <f t="shared" si="297"/>
        <v>#REF!</v>
      </c>
      <c r="AF293" s="245" t="e">
        <f t="shared" si="298"/>
        <v>#REF!</v>
      </c>
      <c r="AG293" s="103" t="e">
        <f t="shared" si="299"/>
        <v>#REF!</v>
      </c>
      <c r="AH293" s="102" t="e">
        <f t="shared" si="300"/>
        <v>#REF!</v>
      </c>
      <c r="AI293" s="102">
        <f t="shared" si="301"/>
        <v>730</v>
      </c>
      <c r="AK293" s="103">
        <f t="shared" si="302"/>
        <v>515</v>
      </c>
      <c r="AL293" s="134">
        <f t="shared" si="303"/>
        <v>510.99999999999994</v>
      </c>
    </row>
    <row r="294" spans="1:552" ht="13.5" hidden="1" outlineLevel="1" x14ac:dyDescent="0.15">
      <c r="A294" s="26">
        <v>7011</v>
      </c>
      <c r="B294" s="20" t="s">
        <v>335</v>
      </c>
      <c r="C294" s="16">
        <v>870</v>
      </c>
      <c r="D294" s="103">
        <v>30</v>
      </c>
      <c r="E294" s="103"/>
      <c r="F294" s="102"/>
      <c r="G294" s="104">
        <v>106</v>
      </c>
      <c r="H294" s="104" t="s">
        <v>925</v>
      </c>
      <c r="I294" s="239">
        <f t="shared" si="285"/>
        <v>17940</v>
      </c>
      <c r="J294" s="103">
        <v>0</v>
      </c>
      <c r="K294" s="129"/>
      <c r="L294" s="129">
        <v>0.4</v>
      </c>
      <c r="M294" s="240"/>
      <c r="N294" s="283">
        <v>0.03</v>
      </c>
      <c r="O294" s="241">
        <f t="shared" si="286"/>
        <v>0</v>
      </c>
      <c r="P294" s="241" t="e">
        <f t="shared" si="287"/>
        <v>#REF!</v>
      </c>
      <c r="Q294" s="241" t="e">
        <f t="shared" si="288"/>
        <v>#REF!</v>
      </c>
      <c r="R294" s="241">
        <f t="shared" si="289"/>
        <v>0</v>
      </c>
      <c r="S294" s="241" t="e">
        <f t="shared" si="290"/>
        <v>#REF!</v>
      </c>
      <c r="T294" s="103" t="e">
        <f>#REF!</f>
        <v>#REF!</v>
      </c>
      <c r="U294" s="271" t="e">
        <f>#REF!*'Акция психолога'!D294</f>
        <v>#REF!</v>
      </c>
      <c r="V294" s="271">
        <f t="shared" si="291"/>
        <v>52.199999999999996</v>
      </c>
      <c r="W294" s="242" t="e">
        <f t="shared" si="292"/>
        <v>#REF!</v>
      </c>
      <c r="X294" s="281" t="e">
        <f>#REF!</f>
        <v>#REF!</v>
      </c>
      <c r="Y294" s="287" t="e">
        <f t="shared" ref="Y294:Y298" si="305">25000/I294*D294*X294</f>
        <v>#REF!</v>
      </c>
      <c r="Z294" s="102" t="e">
        <f t="shared" si="294"/>
        <v>#REF!</v>
      </c>
      <c r="AA294" s="244" t="e">
        <f t="shared" si="295"/>
        <v>#REF!</v>
      </c>
      <c r="AC294" s="102" t="e">
        <f t="shared" si="296"/>
        <v>#REF!</v>
      </c>
      <c r="AD294" s="103" t="e">
        <f t="shared" si="297"/>
        <v>#REF!</v>
      </c>
      <c r="AE294" s="245" t="e">
        <f t="shared" si="297"/>
        <v>#REF!</v>
      </c>
      <c r="AF294" s="245" t="e">
        <f t="shared" si="298"/>
        <v>#REF!</v>
      </c>
      <c r="AG294" s="103" t="e">
        <f t="shared" si="299"/>
        <v>#REF!</v>
      </c>
      <c r="AH294" s="102" t="e">
        <f t="shared" si="300"/>
        <v>#REF!</v>
      </c>
      <c r="AI294" s="102">
        <f t="shared" si="301"/>
        <v>870</v>
      </c>
      <c r="AK294" s="103">
        <f t="shared" si="302"/>
        <v>610</v>
      </c>
      <c r="AL294" s="134">
        <f t="shared" si="303"/>
        <v>609</v>
      </c>
    </row>
    <row r="295" spans="1:552" ht="25.5" hidden="1" outlineLevel="1" x14ac:dyDescent="0.15">
      <c r="A295" s="26">
        <v>7012</v>
      </c>
      <c r="B295" s="20" t="s">
        <v>336</v>
      </c>
      <c r="C295" s="16">
        <v>1270</v>
      </c>
      <c r="D295" s="103">
        <v>10</v>
      </c>
      <c r="E295" s="103"/>
      <c r="F295" s="103"/>
      <c r="G295" s="104">
        <v>106</v>
      </c>
      <c r="H295" s="104" t="s">
        <v>925</v>
      </c>
      <c r="I295" s="239">
        <f t="shared" si="285"/>
        <v>17940</v>
      </c>
      <c r="J295" s="103">
        <v>0</v>
      </c>
      <c r="K295" s="129"/>
      <c r="L295" s="129">
        <v>0.4</v>
      </c>
      <c r="M295" s="240"/>
      <c r="N295" s="283">
        <v>0.03</v>
      </c>
      <c r="O295" s="241">
        <f t="shared" si="286"/>
        <v>0</v>
      </c>
      <c r="P295" s="241" t="e">
        <f t="shared" si="287"/>
        <v>#REF!</v>
      </c>
      <c r="Q295" s="241" t="e">
        <f t="shared" si="288"/>
        <v>#REF!</v>
      </c>
      <c r="R295" s="241">
        <f t="shared" si="289"/>
        <v>0</v>
      </c>
      <c r="S295" s="241" t="e">
        <f t="shared" si="290"/>
        <v>#REF!</v>
      </c>
      <c r="T295" s="103" t="e">
        <f>#REF!</f>
        <v>#REF!</v>
      </c>
      <c r="U295" s="271" t="e">
        <f>#REF!*'Акция психолога'!D295</f>
        <v>#REF!</v>
      </c>
      <c r="V295" s="271">
        <f t="shared" si="291"/>
        <v>76.2</v>
      </c>
      <c r="W295" s="242" t="e">
        <f t="shared" si="292"/>
        <v>#REF!</v>
      </c>
      <c r="X295" s="281" t="e">
        <f>#REF!</f>
        <v>#REF!</v>
      </c>
      <c r="Y295" s="287" t="e">
        <f t="shared" si="305"/>
        <v>#REF!</v>
      </c>
      <c r="Z295" s="102" t="e">
        <f t="shared" si="294"/>
        <v>#REF!</v>
      </c>
      <c r="AA295" s="244" t="e">
        <f t="shared" si="295"/>
        <v>#REF!</v>
      </c>
      <c r="AC295" s="102" t="e">
        <f t="shared" si="296"/>
        <v>#REF!</v>
      </c>
      <c r="AD295" s="103" t="e">
        <f t="shared" si="297"/>
        <v>#REF!</v>
      </c>
      <c r="AE295" s="245" t="e">
        <f t="shared" si="297"/>
        <v>#REF!</v>
      </c>
      <c r="AF295" s="245" t="e">
        <f t="shared" si="298"/>
        <v>#REF!</v>
      </c>
      <c r="AG295" s="103" t="e">
        <f t="shared" si="299"/>
        <v>#REF!</v>
      </c>
      <c r="AH295" s="102" t="e">
        <f t="shared" si="300"/>
        <v>#REF!</v>
      </c>
      <c r="AI295" s="102">
        <f t="shared" si="301"/>
        <v>1270</v>
      </c>
      <c r="AK295" s="103">
        <f t="shared" si="302"/>
        <v>890</v>
      </c>
      <c r="AL295" s="134">
        <f t="shared" si="303"/>
        <v>889</v>
      </c>
    </row>
    <row r="296" spans="1:552" ht="13.5" hidden="1" outlineLevel="1" x14ac:dyDescent="0.15">
      <c r="A296" s="26">
        <v>7013</v>
      </c>
      <c r="B296" s="20" t="s">
        <v>343</v>
      </c>
      <c r="C296" s="16">
        <v>3080</v>
      </c>
      <c r="D296" s="103">
        <v>30</v>
      </c>
      <c r="E296" s="103"/>
      <c r="F296" s="103"/>
      <c r="G296" s="104">
        <v>111</v>
      </c>
      <c r="H296" s="104" t="s">
        <v>925</v>
      </c>
      <c r="I296" s="239">
        <f t="shared" si="285"/>
        <v>17940</v>
      </c>
      <c r="J296" s="103">
        <v>0</v>
      </c>
      <c r="K296" s="129">
        <v>0.15</v>
      </c>
      <c r="L296" s="129">
        <v>0.4</v>
      </c>
      <c r="M296" s="240"/>
      <c r="N296" s="283">
        <v>0.03</v>
      </c>
      <c r="O296" s="241">
        <f t="shared" si="286"/>
        <v>0</v>
      </c>
      <c r="P296" s="241" t="e">
        <f t="shared" si="287"/>
        <v>#REF!</v>
      </c>
      <c r="Q296" s="241" t="e">
        <f t="shared" si="288"/>
        <v>#REF!</v>
      </c>
      <c r="R296" s="241">
        <f t="shared" si="289"/>
        <v>0</v>
      </c>
      <c r="S296" s="241" t="e">
        <f t="shared" si="290"/>
        <v>#REF!</v>
      </c>
      <c r="T296" s="103" t="e">
        <f>#REF!</f>
        <v>#REF!</v>
      </c>
      <c r="U296" s="271" t="e">
        <f>#REF!*'Акция психолога'!D296</f>
        <v>#REF!</v>
      </c>
      <c r="V296" s="271">
        <f t="shared" si="291"/>
        <v>184.79999999999998</v>
      </c>
      <c r="W296" s="242" t="e">
        <f t="shared" si="292"/>
        <v>#REF!</v>
      </c>
      <c r="X296" s="281" t="e">
        <f>#REF!</f>
        <v>#REF!</v>
      </c>
      <c r="Y296" s="287" t="e">
        <f t="shared" si="305"/>
        <v>#REF!</v>
      </c>
      <c r="Z296" s="102" t="e">
        <f t="shared" si="294"/>
        <v>#REF!</v>
      </c>
      <c r="AA296" s="244" t="e">
        <f t="shared" si="295"/>
        <v>#REF!</v>
      </c>
      <c r="AC296" s="102" t="e">
        <f t="shared" si="296"/>
        <v>#REF!</v>
      </c>
      <c r="AD296" s="103" t="e">
        <f t="shared" si="297"/>
        <v>#REF!</v>
      </c>
      <c r="AE296" s="245" t="e">
        <f t="shared" si="297"/>
        <v>#REF!</v>
      </c>
      <c r="AF296" s="245" t="e">
        <f t="shared" si="298"/>
        <v>#REF!</v>
      </c>
      <c r="AG296" s="103" t="e">
        <f t="shared" si="299"/>
        <v>#REF!</v>
      </c>
      <c r="AH296" s="102" t="e">
        <f t="shared" si="300"/>
        <v>#REF!</v>
      </c>
      <c r="AI296" s="102">
        <f t="shared" si="301"/>
        <v>3080</v>
      </c>
      <c r="AK296" s="103">
        <f t="shared" si="302"/>
        <v>2160</v>
      </c>
      <c r="AL296" s="134">
        <f t="shared" si="303"/>
        <v>2156</v>
      </c>
    </row>
    <row r="297" spans="1:552" s="17" customFormat="1" ht="13.5" hidden="1" outlineLevel="1" collapsed="1" x14ac:dyDescent="0.15">
      <c r="A297" s="26">
        <v>7016</v>
      </c>
      <c r="B297" s="20" t="s">
        <v>396</v>
      </c>
      <c r="C297" s="61">
        <v>1740</v>
      </c>
      <c r="D297" s="248">
        <v>20</v>
      </c>
      <c r="E297" s="248"/>
      <c r="F297" s="132"/>
      <c r="G297" s="143" t="s">
        <v>395</v>
      </c>
      <c r="H297" s="104" t="s">
        <v>925</v>
      </c>
      <c r="I297" s="239">
        <f t="shared" si="285"/>
        <v>17940</v>
      </c>
      <c r="J297" s="103">
        <v>0</v>
      </c>
      <c r="K297" s="129">
        <v>0.15</v>
      </c>
      <c r="L297" s="129">
        <v>0.4</v>
      </c>
      <c r="M297" s="240"/>
      <c r="N297" s="283">
        <v>0.03</v>
      </c>
      <c r="O297" s="241">
        <f t="shared" si="286"/>
        <v>0</v>
      </c>
      <c r="P297" s="241" t="e">
        <f t="shared" si="287"/>
        <v>#REF!</v>
      </c>
      <c r="Q297" s="241" t="e">
        <f t="shared" si="288"/>
        <v>#REF!</v>
      </c>
      <c r="R297" s="241">
        <f t="shared" si="289"/>
        <v>0</v>
      </c>
      <c r="S297" s="241" t="e">
        <f t="shared" si="290"/>
        <v>#REF!</v>
      </c>
      <c r="T297" s="248" t="e">
        <f>#REF!</f>
        <v>#REF!</v>
      </c>
      <c r="U297" s="271" t="e">
        <f>#REF!*'Акция психолога'!D297</f>
        <v>#REF!</v>
      </c>
      <c r="V297" s="271">
        <f t="shared" si="291"/>
        <v>104.39999999999999</v>
      </c>
      <c r="W297" s="242" t="e">
        <f t="shared" si="292"/>
        <v>#REF!</v>
      </c>
      <c r="X297" s="281" t="e">
        <f>#REF!</f>
        <v>#REF!</v>
      </c>
      <c r="Y297" s="287" t="e">
        <f t="shared" si="305"/>
        <v>#REF!</v>
      </c>
      <c r="Z297" s="102" t="e">
        <f t="shared" si="294"/>
        <v>#REF!</v>
      </c>
      <c r="AA297" s="244" t="e">
        <f t="shared" si="295"/>
        <v>#REF!</v>
      </c>
      <c r="AB297" s="219"/>
      <c r="AC297" s="102" t="e">
        <f t="shared" si="296"/>
        <v>#REF!</v>
      </c>
      <c r="AD297" s="103" t="e">
        <f t="shared" si="297"/>
        <v>#REF!</v>
      </c>
      <c r="AE297" s="245" t="e">
        <f t="shared" si="297"/>
        <v>#REF!</v>
      </c>
      <c r="AF297" s="245" t="e">
        <f t="shared" si="298"/>
        <v>#REF!</v>
      </c>
      <c r="AG297" s="103" t="e">
        <f t="shared" si="299"/>
        <v>#REF!</v>
      </c>
      <c r="AH297" s="102" t="e">
        <f t="shared" si="300"/>
        <v>#REF!</v>
      </c>
      <c r="AI297" s="102">
        <f t="shared" si="301"/>
        <v>1740</v>
      </c>
      <c r="AJ297" s="249"/>
      <c r="AK297" s="103">
        <f t="shared" si="302"/>
        <v>1220</v>
      </c>
      <c r="AL297" s="134">
        <f t="shared" si="303"/>
        <v>1218</v>
      </c>
      <c r="AM297" s="249"/>
      <c r="AN297" s="249"/>
      <c r="AO297" s="249"/>
      <c r="AP297" s="249"/>
      <c r="AQ297" s="249"/>
      <c r="AR297" s="249"/>
      <c r="AS297" s="249"/>
      <c r="AT297" s="249"/>
      <c r="AU297" s="249"/>
      <c r="AV297" s="249"/>
      <c r="AW297" s="249"/>
      <c r="AX297" s="249"/>
      <c r="AY297" s="249"/>
      <c r="AZ297" s="249"/>
      <c r="BA297" s="249"/>
      <c r="BB297" s="249"/>
      <c r="BC297" s="249"/>
      <c r="BD297" s="249"/>
      <c r="BE297" s="249"/>
      <c r="BF297" s="249"/>
      <c r="BG297" s="249"/>
      <c r="BH297" s="249"/>
      <c r="BI297" s="297"/>
      <c r="BJ297" s="297"/>
      <c r="BK297" s="297"/>
      <c r="BL297" s="297"/>
      <c r="BM297" s="297"/>
      <c r="BN297" s="297"/>
      <c r="BO297" s="297"/>
      <c r="BP297" s="297"/>
      <c r="BQ297" s="297"/>
      <c r="BR297" s="297"/>
      <c r="BS297" s="297"/>
      <c r="BT297" s="297"/>
      <c r="BU297" s="297"/>
      <c r="BV297" s="297"/>
      <c r="BW297" s="297"/>
      <c r="BX297" s="297"/>
      <c r="BY297" s="297"/>
      <c r="BZ297" s="297"/>
      <c r="CA297" s="297"/>
      <c r="CB297" s="297"/>
      <c r="CC297" s="297"/>
      <c r="CD297" s="297"/>
      <c r="CE297" s="297"/>
      <c r="CF297" s="297"/>
      <c r="CG297" s="297"/>
      <c r="CH297" s="297"/>
      <c r="CI297" s="297"/>
      <c r="CJ297" s="297"/>
      <c r="CK297" s="297"/>
      <c r="CL297" s="297"/>
      <c r="CM297" s="297"/>
      <c r="CN297" s="297"/>
      <c r="CO297" s="297"/>
      <c r="CP297" s="297"/>
      <c r="CQ297" s="297"/>
      <c r="CR297" s="297"/>
      <c r="CS297" s="297"/>
      <c r="CT297" s="297"/>
      <c r="CU297" s="297"/>
      <c r="CV297" s="297"/>
      <c r="CW297" s="297"/>
      <c r="CX297" s="297"/>
      <c r="CY297" s="297"/>
      <c r="CZ297" s="297"/>
      <c r="DA297" s="297"/>
      <c r="DB297" s="297"/>
      <c r="DC297" s="297"/>
      <c r="DD297" s="297"/>
      <c r="DE297" s="297"/>
      <c r="DF297" s="297"/>
      <c r="DG297" s="297"/>
      <c r="DH297" s="297"/>
      <c r="DI297" s="297"/>
      <c r="DJ297" s="297"/>
      <c r="DK297" s="297"/>
      <c r="DL297" s="297"/>
      <c r="DM297" s="297"/>
      <c r="DN297" s="297"/>
      <c r="DO297" s="297"/>
      <c r="DP297" s="297"/>
      <c r="DQ297" s="297"/>
      <c r="DR297" s="297"/>
      <c r="DS297" s="297"/>
      <c r="DT297" s="297"/>
      <c r="DU297" s="297"/>
      <c r="DV297" s="297"/>
      <c r="DW297" s="297"/>
      <c r="DX297" s="297"/>
      <c r="DY297" s="297"/>
      <c r="DZ297" s="297"/>
      <c r="EA297" s="297"/>
      <c r="EB297" s="297"/>
      <c r="EC297" s="297"/>
      <c r="ED297" s="297"/>
      <c r="EE297" s="297"/>
      <c r="EF297" s="297"/>
      <c r="EG297" s="297"/>
      <c r="EH297" s="297"/>
      <c r="EI297" s="297"/>
      <c r="EJ297" s="297"/>
      <c r="EK297" s="297"/>
      <c r="EL297" s="297"/>
      <c r="EM297" s="297"/>
      <c r="EN297" s="297"/>
      <c r="EO297" s="297"/>
      <c r="EP297" s="297"/>
      <c r="EQ297" s="297"/>
      <c r="ER297" s="297"/>
      <c r="ES297" s="297"/>
      <c r="ET297" s="297"/>
      <c r="EU297" s="297"/>
      <c r="EV297" s="297"/>
      <c r="EW297" s="297"/>
      <c r="EX297" s="297"/>
      <c r="EY297" s="297"/>
      <c r="EZ297" s="297"/>
      <c r="FA297" s="297"/>
      <c r="FB297" s="297"/>
      <c r="FC297" s="297"/>
      <c r="FD297" s="297"/>
      <c r="FE297" s="297"/>
      <c r="FF297" s="297"/>
      <c r="FG297" s="297"/>
      <c r="FH297" s="297"/>
      <c r="FI297" s="297"/>
      <c r="FJ297" s="297"/>
      <c r="FK297" s="297"/>
      <c r="FL297" s="297"/>
      <c r="FM297" s="297"/>
      <c r="FN297" s="297"/>
      <c r="FO297" s="297"/>
      <c r="FP297" s="297"/>
      <c r="FQ297" s="297"/>
      <c r="FR297" s="297"/>
      <c r="FS297" s="297"/>
      <c r="FT297" s="297"/>
      <c r="FU297" s="297"/>
      <c r="FV297" s="297"/>
      <c r="FW297" s="297"/>
      <c r="FX297" s="297"/>
      <c r="FY297" s="297"/>
      <c r="FZ297" s="297"/>
      <c r="GA297" s="297"/>
      <c r="GB297" s="297"/>
      <c r="GC297" s="297"/>
      <c r="GD297" s="297"/>
      <c r="GE297" s="297"/>
      <c r="GF297" s="297"/>
      <c r="GG297" s="297"/>
      <c r="GH297" s="297"/>
      <c r="GI297" s="297"/>
      <c r="GJ297" s="297"/>
      <c r="GK297" s="297"/>
      <c r="GL297" s="297"/>
      <c r="GM297" s="297"/>
      <c r="GN297" s="297"/>
      <c r="GO297" s="297"/>
      <c r="GP297" s="297"/>
      <c r="GQ297" s="297"/>
      <c r="GR297" s="297"/>
      <c r="GS297" s="297"/>
      <c r="GT297" s="297"/>
      <c r="GU297" s="297"/>
      <c r="GV297" s="297"/>
      <c r="GW297" s="297"/>
      <c r="GX297" s="297"/>
      <c r="GY297" s="297"/>
      <c r="GZ297" s="297"/>
      <c r="HA297" s="297"/>
      <c r="HB297" s="297"/>
      <c r="HC297" s="297"/>
      <c r="HD297" s="297"/>
      <c r="HE297" s="297"/>
      <c r="HF297" s="297"/>
      <c r="HG297" s="297"/>
      <c r="HH297" s="297"/>
      <c r="HI297" s="297"/>
      <c r="HJ297" s="297"/>
      <c r="HK297" s="297"/>
      <c r="HL297" s="297"/>
      <c r="HM297" s="297"/>
      <c r="HN297" s="297"/>
      <c r="HO297" s="297"/>
      <c r="HP297" s="297"/>
      <c r="HQ297" s="297"/>
      <c r="HR297" s="297"/>
      <c r="HS297" s="297"/>
      <c r="HT297" s="297"/>
      <c r="HU297" s="297"/>
      <c r="HV297" s="297"/>
      <c r="HW297" s="297"/>
      <c r="HX297" s="297"/>
      <c r="HY297" s="297"/>
      <c r="HZ297" s="297"/>
      <c r="IA297" s="297"/>
      <c r="IB297" s="297"/>
      <c r="IC297" s="297"/>
      <c r="ID297" s="297"/>
      <c r="IE297" s="297"/>
      <c r="IF297" s="297"/>
      <c r="IG297" s="297"/>
      <c r="IH297" s="297"/>
      <c r="II297" s="297"/>
      <c r="IJ297" s="297"/>
      <c r="IK297" s="297"/>
      <c r="IL297" s="297"/>
      <c r="IM297" s="297"/>
      <c r="IN297" s="297"/>
      <c r="IO297" s="297"/>
      <c r="IP297" s="297"/>
      <c r="IQ297" s="297"/>
      <c r="IR297" s="297"/>
      <c r="IS297" s="297"/>
      <c r="IT297" s="297"/>
      <c r="IU297" s="297"/>
      <c r="IV297" s="297"/>
      <c r="IW297" s="297"/>
      <c r="IX297" s="297"/>
      <c r="IY297" s="297"/>
      <c r="IZ297" s="297"/>
      <c r="JA297" s="297"/>
      <c r="JB297" s="297"/>
      <c r="JC297" s="297"/>
      <c r="JD297" s="297"/>
      <c r="JE297" s="297"/>
      <c r="JF297" s="297"/>
      <c r="JG297" s="297"/>
      <c r="JH297" s="297"/>
      <c r="JI297" s="297"/>
      <c r="JJ297" s="297"/>
      <c r="JK297" s="297"/>
      <c r="JL297" s="297"/>
      <c r="JM297" s="297"/>
      <c r="JN297" s="297"/>
      <c r="JO297" s="297"/>
      <c r="JP297" s="297"/>
      <c r="JQ297" s="297"/>
      <c r="JR297" s="297"/>
      <c r="JS297" s="297"/>
      <c r="JT297" s="297"/>
      <c r="JU297" s="297"/>
      <c r="JV297" s="297"/>
      <c r="JW297" s="297"/>
      <c r="JX297" s="297"/>
      <c r="JY297" s="297"/>
      <c r="JZ297" s="297"/>
      <c r="KA297" s="297"/>
      <c r="KB297" s="297"/>
      <c r="KC297" s="297"/>
      <c r="KD297" s="297"/>
      <c r="KE297" s="297"/>
      <c r="KF297" s="297"/>
      <c r="KG297" s="297"/>
      <c r="KH297" s="297"/>
      <c r="KI297" s="297"/>
      <c r="KJ297" s="297"/>
      <c r="KK297" s="297"/>
      <c r="KL297" s="297"/>
      <c r="KM297" s="297"/>
      <c r="KN297" s="297"/>
      <c r="KO297" s="297"/>
      <c r="KP297" s="297"/>
      <c r="KQ297" s="297"/>
      <c r="KR297" s="297"/>
      <c r="KS297" s="297"/>
      <c r="KT297" s="297"/>
      <c r="KU297" s="297"/>
      <c r="KV297" s="297"/>
      <c r="KW297" s="297"/>
      <c r="KX297" s="297"/>
      <c r="KY297" s="297"/>
      <c r="KZ297" s="297"/>
      <c r="LA297" s="297"/>
      <c r="LB297" s="297"/>
      <c r="LC297" s="297"/>
      <c r="LD297" s="297"/>
      <c r="LE297" s="297"/>
      <c r="LF297" s="297"/>
      <c r="LG297" s="297"/>
      <c r="LH297" s="297"/>
      <c r="LI297" s="297"/>
      <c r="LJ297" s="297"/>
      <c r="LK297" s="297"/>
      <c r="LL297" s="297"/>
      <c r="LM297" s="297"/>
      <c r="LN297" s="297"/>
      <c r="LO297" s="297"/>
      <c r="LP297" s="297"/>
      <c r="LQ297" s="297"/>
      <c r="LR297" s="297"/>
      <c r="LS297" s="297"/>
      <c r="LT297" s="297"/>
      <c r="LU297" s="297"/>
      <c r="LV297" s="297"/>
      <c r="LW297" s="297"/>
      <c r="LX297" s="297"/>
      <c r="LY297" s="297"/>
      <c r="LZ297" s="297"/>
      <c r="MA297" s="297"/>
      <c r="MB297" s="297"/>
      <c r="MC297" s="297"/>
      <c r="MD297" s="297"/>
      <c r="ME297" s="297"/>
      <c r="MF297" s="297"/>
      <c r="MG297" s="297"/>
      <c r="MH297" s="297"/>
      <c r="MI297" s="297"/>
      <c r="MJ297" s="297"/>
      <c r="MK297" s="297"/>
      <c r="ML297" s="297"/>
      <c r="MM297" s="297"/>
      <c r="MN297" s="297"/>
      <c r="MO297" s="297"/>
      <c r="MP297" s="297"/>
      <c r="MQ297" s="297"/>
      <c r="MR297" s="297"/>
      <c r="MS297" s="297"/>
      <c r="MT297" s="297"/>
      <c r="MU297" s="297"/>
      <c r="MV297" s="297"/>
      <c r="MW297" s="297"/>
      <c r="MX297" s="297"/>
      <c r="MY297" s="297"/>
      <c r="MZ297" s="297"/>
      <c r="NA297" s="297"/>
      <c r="NB297" s="297"/>
      <c r="NC297" s="297"/>
      <c r="ND297" s="297"/>
      <c r="NE297" s="297"/>
      <c r="NF297" s="297"/>
      <c r="NG297" s="297"/>
      <c r="NH297" s="297"/>
      <c r="NI297" s="297"/>
      <c r="NJ297" s="297"/>
      <c r="NK297" s="297"/>
      <c r="NL297" s="297"/>
      <c r="NM297" s="297"/>
      <c r="NN297" s="297"/>
      <c r="NO297" s="297"/>
      <c r="NP297" s="297"/>
      <c r="NQ297" s="297"/>
      <c r="NR297" s="297"/>
      <c r="NS297" s="297"/>
      <c r="NT297" s="297"/>
      <c r="NU297" s="297"/>
      <c r="NV297" s="297"/>
      <c r="NW297" s="297"/>
      <c r="NX297" s="297"/>
      <c r="NY297" s="297"/>
      <c r="NZ297" s="297"/>
      <c r="OA297" s="297"/>
      <c r="OB297" s="297"/>
      <c r="OC297" s="297"/>
      <c r="OD297" s="297"/>
      <c r="OE297" s="297"/>
      <c r="OF297" s="297"/>
      <c r="OG297" s="297"/>
      <c r="OH297" s="297"/>
      <c r="OI297" s="297"/>
      <c r="OJ297" s="297"/>
      <c r="OK297" s="297"/>
      <c r="OL297" s="297"/>
      <c r="OM297" s="297"/>
      <c r="ON297" s="297"/>
      <c r="OO297" s="297"/>
      <c r="OP297" s="297"/>
      <c r="OQ297" s="297"/>
      <c r="OR297" s="297"/>
      <c r="OS297" s="297"/>
      <c r="OT297" s="297"/>
      <c r="OU297" s="297"/>
      <c r="OV297" s="297"/>
      <c r="OW297" s="297"/>
      <c r="OX297" s="297"/>
      <c r="OY297" s="297"/>
      <c r="OZ297" s="297"/>
      <c r="PA297" s="297"/>
      <c r="PB297" s="297"/>
      <c r="PC297" s="297"/>
      <c r="PD297" s="297"/>
      <c r="PE297" s="297"/>
      <c r="PF297" s="297"/>
      <c r="PG297" s="297"/>
      <c r="PH297" s="297"/>
      <c r="PI297" s="297"/>
      <c r="PJ297" s="297"/>
      <c r="PK297" s="297"/>
      <c r="PL297" s="297"/>
      <c r="PM297" s="297"/>
      <c r="PN297" s="297"/>
      <c r="PO297" s="297"/>
      <c r="PP297" s="297"/>
      <c r="PQ297" s="297"/>
      <c r="PR297" s="297"/>
      <c r="PS297" s="297"/>
      <c r="PT297" s="297"/>
      <c r="PU297" s="297"/>
      <c r="PV297" s="297"/>
      <c r="PW297" s="297"/>
      <c r="PX297" s="297"/>
      <c r="PY297" s="297"/>
      <c r="PZ297" s="297"/>
      <c r="QA297" s="297"/>
      <c r="QB297" s="297"/>
      <c r="QC297" s="297"/>
      <c r="QD297" s="297"/>
      <c r="QE297" s="297"/>
      <c r="QF297" s="297"/>
      <c r="QG297" s="297"/>
      <c r="QH297" s="297"/>
      <c r="QI297" s="297"/>
      <c r="QJ297" s="297"/>
      <c r="QK297" s="297"/>
      <c r="QL297" s="297"/>
      <c r="QM297" s="297"/>
      <c r="QN297" s="297"/>
      <c r="QO297" s="297"/>
      <c r="QP297" s="297"/>
      <c r="QQ297" s="297"/>
      <c r="QR297" s="297"/>
      <c r="QS297" s="297"/>
      <c r="QT297" s="297"/>
      <c r="QU297" s="297"/>
      <c r="QV297" s="297"/>
      <c r="QW297" s="297"/>
      <c r="QX297" s="297"/>
      <c r="QY297" s="297"/>
      <c r="QZ297" s="297"/>
      <c r="RA297" s="297"/>
      <c r="RB297" s="297"/>
      <c r="RC297" s="297"/>
      <c r="RD297" s="297"/>
      <c r="RE297" s="297"/>
      <c r="RF297" s="297"/>
      <c r="RG297" s="297"/>
      <c r="RH297" s="297"/>
      <c r="RI297" s="297"/>
      <c r="RJ297" s="297"/>
      <c r="RK297" s="297"/>
      <c r="RL297" s="297"/>
      <c r="RM297" s="297"/>
      <c r="RN297" s="297"/>
      <c r="RO297" s="297"/>
      <c r="RP297" s="297"/>
      <c r="RQ297" s="297"/>
      <c r="RR297" s="297"/>
      <c r="RS297" s="297"/>
      <c r="RT297" s="297"/>
      <c r="RU297" s="297"/>
      <c r="RV297" s="297"/>
      <c r="RW297" s="297"/>
      <c r="RX297" s="297"/>
      <c r="RY297" s="297"/>
      <c r="RZ297" s="297"/>
      <c r="SA297" s="297"/>
      <c r="SB297" s="297"/>
      <c r="SC297" s="297"/>
      <c r="SD297" s="297"/>
      <c r="SE297" s="297"/>
      <c r="SF297" s="297"/>
      <c r="SG297" s="297"/>
      <c r="SH297" s="297"/>
      <c r="SI297" s="297"/>
      <c r="SJ297" s="297"/>
      <c r="SK297" s="297"/>
      <c r="SL297" s="297"/>
      <c r="SM297" s="297"/>
      <c r="SN297" s="297"/>
      <c r="SO297" s="297"/>
      <c r="SP297" s="297"/>
      <c r="SQ297" s="297"/>
      <c r="SR297" s="297"/>
      <c r="SS297" s="297"/>
      <c r="ST297" s="297"/>
      <c r="SU297" s="297"/>
      <c r="SV297" s="297"/>
      <c r="SW297" s="297"/>
      <c r="SX297" s="297"/>
      <c r="SY297" s="297"/>
      <c r="SZ297" s="297"/>
      <c r="TA297" s="297"/>
      <c r="TB297" s="297"/>
      <c r="TC297" s="297"/>
      <c r="TD297" s="297"/>
      <c r="TE297" s="297"/>
      <c r="TF297" s="297"/>
      <c r="TG297" s="297"/>
      <c r="TH297" s="297"/>
      <c r="TI297" s="297"/>
      <c r="TJ297" s="297"/>
      <c r="TK297" s="297"/>
      <c r="TL297" s="297"/>
      <c r="TM297" s="297"/>
      <c r="TN297" s="297"/>
      <c r="TO297" s="297"/>
      <c r="TP297" s="297"/>
      <c r="TQ297" s="297"/>
      <c r="TR297" s="297"/>
      <c r="TS297" s="297"/>
      <c r="TT297" s="297"/>
      <c r="TU297" s="297"/>
      <c r="TV297" s="297"/>
      <c r="TW297" s="297"/>
      <c r="TX297" s="297"/>
      <c r="TY297" s="297"/>
      <c r="TZ297" s="297"/>
      <c r="UA297" s="297"/>
      <c r="UB297" s="297"/>
      <c r="UC297" s="297"/>
      <c r="UD297" s="297"/>
      <c r="UE297" s="297"/>
      <c r="UF297" s="297"/>
    </row>
    <row r="298" spans="1:552" ht="13.5" hidden="1" outlineLevel="1" x14ac:dyDescent="0.15">
      <c r="A298" s="26">
        <v>7015</v>
      </c>
      <c r="B298" s="20" t="s">
        <v>389</v>
      </c>
      <c r="C298" s="16">
        <v>6500</v>
      </c>
      <c r="D298" s="103">
        <v>30</v>
      </c>
      <c r="E298" s="103"/>
      <c r="F298" s="103"/>
      <c r="G298" s="104" t="s">
        <v>485</v>
      </c>
      <c r="H298" s="104" t="s">
        <v>1170</v>
      </c>
      <c r="I298" s="239">
        <f t="shared" si="285"/>
        <v>17940</v>
      </c>
      <c r="J298" s="103">
        <v>0</v>
      </c>
      <c r="K298" s="129">
        <v>0.15</v>
      </c>
      <c r="L298" s="129">
        <v>0.4</v>
      </c>
      <c r="M298" s="240"/>
      <c r="N298" s="283">
        <v>0.03</v>
      </c>
      <c r="O298" s="241">
        <f t="shared" si="286"/>
        <v>0</v>
      </c>
      <c r="P298" s="241" t="e">
        <f t="shared" si="287"/>
        <v>#REF!</v>
      </c>
      <c r="Q298" s="241" t="e">
        <f t="shared" si="288"/>
        <v>#REF!</v>
      </c>
      <c r="R298" s="241">
        <f t="shared" si="289"/>
        <v>0</v>
      </c>
      <c r="S298" s="241" t="e">
        <f t="shared" si="290"/>
        <v>#REF!</v>
      </c>
      <c r="T298" s="103" t="e">
        <f>#REF!</f>
        <v>#REF!</v>
      </c>
      <c r="U298" s="271" t="e">
        <f>#REF!*'Акция психолога'!D298</f>
        <v>#REF!</v>
      </c>
      <c r="V298" s="271">
        <f t="shared" si="291"/>
        <v>390</v>
      </c>
      <c r="W298" s="242" t="e">
        <f t="shared" si="292"/>
        <v>#REF!</v>
      </c>
      <c r="X298" s="281" t="e">
        <f>#REF!</f>
        <v>#REF!</v>
      </c>
      <c r="Y298" s="287" t="e">
        <f t="shared" si="305"/>
        <v>#REF!</v>
      </c>
      <c r="Z298" s="102" t="e">
        <f t="shared" si="294"/>
        <v>#REF!</v>
      </c>
      <c r="AA298" s="244" t="e">
        <f t="shared" si="295"/>
        <v>#REF!</v>
      </c>
      <c r="AC298" s="102" t="e">
        <f t="shared" si="296"/>
        <v>#REF!</v>
      </c>
      <c r="AD298" s="103" t="e">
        <f t="shared" si="297"/>
        <v>#REF!</v>
      </c>
      <c r="AE298" s="245" t="e">
        <f t="shared" si="297"/>
        <v>#REF!</v>
      </c>
      <c r="AF298" s="245" t="e">
        <f t="shared" si="298"/>
        <v>#REF!</v>
      </c>
      <c r="AG298" s="103" t="e">
        <f t="shared" si="299"/>
        <v>#REF!</v>
      </c>
      <c r="AH298" s="102" t="e">
        <f t="shared" si="300"/>
        <v>#REF!</v>
      </c>
      <c r="AI298" s="102">
        <f t="shared" si="301"/>
        <v>6500</v>
      </c>
      <c r="AK298" s="103">
        <f t="shared" si="302"/>
        <v>4550</v>
      </c>
      <c r="AL298" s="134">
        <f t="shared" si="303"/>
        <v>4550</v>
      </c>
    </row>
    <row r="299" spans="1:552" ht="13.5" hidden="1" outlineLevel="1" x14ac:dyDescent="0.15">
      <c r="A299" s="26">
        <v>7017</v>
      </c>
      <c r="B299" s="20" t="s">
        <v>499</v>
      </c>
      <c r="C299" s="16">
        <v>1650</v>
      </c>
      <c r="D299" s="103">
        <v>20</v>
      </c>
      <c r="E299" s="103">
        <v>15</v>
      </c>
      <c r="F299" s="103" t="s">
        <v>502</v>
      </c>
      <c r="G299" s="104" t="s">
        <v>485</v>
      </c>
      <c r="H299" s="104" t="s">
        <v>1170</v>
      </c>
      <c r="I299" s="239">
        <f t="shared" si="285"/>
        <v>17940</v>
      </c>
      <c r="J299" s="103">
        <v>0</v>
      </c>
      <c r="K299" s="129">
        <v>0.15</v>
      </c>
      <c r="L299" s="129">
        <v>0.4</v>
      </c>
      <c r="M299" s="240"/>
      <c r="N299" s="283">
        <v>0.03</v>
      </c>
      <c r="O299" s="241">
        <f t="shared" si="286"/>
        <v>0</v>
      </c>
      <c r="P299" s="241" t="e">
        <f t="shared" si="287"/>
        <v>#REF!</v>
      </c>
      <c r="Q299" s="241" t="e">
        <f t="shared" si="288"/>
        <v>#REF!</v>
      </c>
      <c r="R299" s="241">
        <f t="shared" si="289"/>
        <v>0</v>
      </c>
      <c r="S299" s="241" t="e">
        <f t="shared" si="290"/>
        <v>#REF!</v>
      </c>
      <c r="T299" s="103" t="e">
        <f>#REF!</f>
        <v>#REF!</v>
      </c>
      <c r="U299" s="271" t="e">
        <f>#REF!*'Акция психолога'!D299</f>
        <v>#REF!</v>
      </c>
      <c r="V299" s="271">
        <f t="shared" si="291"/>
        <v>99</v>
      </c>
      <c r="W299" s="242" t="e">
        <f t="shared" si="292"/>
        <v>#REF!</v>
      </c>
      <c r="X299" s="281" t="e">
        <f>#REF!</f>
        <v>#REF!</v>
      </c>
      <c r="Y299" s="242" t="e">
        <f t="shared" ref="Y299:Y300" si="306">O299*X299</f>
        <v>#REF!</v>
      </c>
      <c r="Z299" s="102" t="e">
        <f t="shared" si="294"/>
        <v>#REF!</v>
      </c>
      <c r="AA299" s="244" t="e">
        <f t="shared" si="295"/>
        <v>#REF!</v>
      </c>
      <c r="AC299" s="102" t="e">
        <f t="shared" si="296"/>
        <v>#REF!</v>
      </c>
      <c r="AD299" s="103" t="e">
        <f t="shared" si="297"/>
        <v>#REF!</v>
      </c>
      <c r="AE299" s="245" t="e">
        <f t="shared" si="297"/>
        <v>#REF!</v>
      </c>
      <c r="AF299" s="245" t="e">
        <f t="shared" si="298"/>
        <v>#REF!</v>
      </c>
      <c r="AG299" s="103" t="e">
        <f t="shared" si="299"/>
        <v>#REF!</v>
      </c>
      <c r="AH299" s="102" t="e">
        <f t="shared" si="300"/>
        <v>#REF!</v>
      </c>
      <c r="AI299" s="102">
        <f t="shared" si="301"/>
        <v>1650</v>
      </c>
      <c r="AK299" s="103">
        <f t="shared" si="302"/>
        <v>1155</v>
      </c>
      <c r="AL299" s="134">
        <f t="shared" si="303"/>
        <v>1155</v>
      </c>
    </row>
    <row r="300" spans="1:552" ht="13.5" hidden="1" outlineLevel="1" x14ac:dyDescent="0.15">
      <c r="A300" s="26">
        <v>7018</v>
      </c>
      <c r="B300" s="20" t="s">
        <v>500</v>
      </c>
      <c r="C300" s="16">
        <v>1100</v>
      </c>
      <c r="D300" s="103">
        <v>15</v>
      </c>
      <c r="E300" s="103">
        <v>15</v>
      </c>
      <c r="F300" s="103" t="s">
        <v>503</v>
      </c>
      <c r="G300" s="104" t="s">
        <v>485</v>
      </c>
      <c r="H300" s="104" t="s">
        <v>1170</v>
      </c>
      <c r="I300" s="239">
        <f t="shared" si="285"/>
        <v>17940</v>
      </c>
      <c r="J300" s="103">
        <v>0</v>
      </c>
      <c r="K300" s="129">
        <v>0.15</v>
      </c>
      <c r="L300" s="129">
        <v>0.4</v>
      </c>
      <c r="M300" s="240"/>
      <c r="N300" s="283">
        <v>0.03</v>
      </c>
      <c r="O300" s="241">
        <f t="shared" si="286"/>
        <v>0</v>
      </c>
      <c r="P300" s="241" t="e">
        <f t="shared" si="287"/>
        <v>#REF!</v>
      </c>
      <c r="Q300" s="241" t="e">
        <f t="shared" si="288"/>
        <v>#REF!</v>
      </c>
      <c r="R300" s="241">
        <f t="shared" si="289"/>
        <v>0</v>
      </c>
      <c r="S300" s="241" t="e">
        <f t="shared" si="290"/>
        <v>#REF!</v>
      </c>
      <c r="T300" s="103" t="e">
        <f>#REF!</f>
        <v>#REF!</v>
      </c>
      <c r="U300" s="271" t="e">
        <f>#REF!*'Акция психолога'!D300</f>
        <v>#REF!</v>
      </c>
      <c r="V300" s="271">
        <f t="shared" si="291"/>
        <v>66</v>
      </c>
      <c r="W300" s="242" t="e">
        <f t="shared" si="292"/>
        <v>#REF!</v>
      </c>
      <c r="X300" s="281" t="e">
        <f>#REF!</f>
        <v>#REF!</v>
      </c>
      <c r="Y300" s="242" t="e">
        <f t="shared" si="306"/>
        <v>#REF!</v>
      </c>
      <c r="Z300" s="102" t="e">
        <f t="shared" si="294"/>
        <v>#REF!</v>
      </c>
      <c r="AA300" s="244" t="e">
        <f t="shared" si="295"/>
        <v>#REF!</v>
      </c>
      <c r="AC300" s="102" t="e">
        <f t="shared" si="296"/>
        <v>#REF!</v>
      </c>
      <c r="AD300" s="103" t="e">
        <f t="shared" si="297"/>
        <v>#REF!</v>
      </c>
      <c r="AE300" s="245" t="e">
        <f t="shared" si="297"/>
        <v>#REF!</v>
      </c>
      <c r="AF300" s="245" t="e">
        <f t="shared" si="298"/>
        <v>#REF!</v>
      </c>
      <c r="AG300" s="103" t="e">
        <f t="shared" si="299"/>
        <v>#REF!</v>
      </c>
      <c r="AH300" s="102" t="e">
        <f t="shared" si="300"/>
        <v>#REF!</v>
      </c>
      <c r="AI300" s="102">
        <f t="shared" si="301"/>
        <v>1100</v>
      </c>
      <c r="AK300" s="103">
        <f t="shared" si="302"/>
        <v>770</v>
      </c>
      <c r="AL300" s="134">
        <f t="shared" si="303"/>
        <v>770</v>
      </c>
    </row>
    <row r="301" spans="1:552" ht="25.5" hidden="1" outlineLevel="1" x14ac:dyDescent="0.15">
      <c r="A301" s="26">
        <v>7021</v>
      </c>
      <c r="B301" s="20" t="s">
        <v>507</v>
      </c>
      <c r="C301" s="16">
        <v>7590</v>
      </c>
      <c r="D301" s="103">
        <v>10</v>
      </c>
      <c r="E301" s="103"/>
      <c r="F301" s="102"/>
      <c r="G301" s="104">
        <v>106</v>
      </c>
      <c r="H301" s="104" t="s">
        <v>925</v>
      </c>
      <c r="I301" s="239">
        <f t="shared" si="285"/>
        <v>17940</v>
      </c>
      <c r="J301" s="103">
        <v>0</v>
      </c>
      <c r="K301" s="129"/>
      <c r="L301" s="129">
        <v>0.4</v>
      </c>
      <c r="M301" s="240"/>
      <c r="N301" s="283">
        <v>0.03</v>
      </c>
      <c r="O301" s="241">
        <f t="shared" si="286"/>
        <v>0</v>
      </c>
      <c r="P301" s="241" t="e">
        <f t="shared" si="287"/>
        <v>#REF!</v>
      </c>
      <c r="Q301" s="241" t="e">
        <f t="shared" si="288"/>
        <v>#REF!</v>
      </c>
      <c r="R301" s="241">
        <f t="shared" si="289"/>
        <v>0</v>
      </c>
      <c r="S301" s="241" t="e">
        <f t="shared" si="290"/>
        <v>#REF!</v>
      </c>
      <c r="T301" s="103" t="e">
        <f>#REF!</f>
        <v>#REF!</v>
      </c>
      <c r="U301" s="271" t="e">
        <f>#REF!*'Акция психолога'!D301</f>
        <v>#REF!</v>
      </c>
      <c r="V301" s="271">
        <f t="shared" si="291"/>
        <v>455.4</v>
      </c>
      <c r="W301" s="242" t="e">
        <f t="shared" si="292"/>
        <v>#REF!</v>
      </c>
      <c r="X301" s="281" t="e">
        <f>#REF!</f>
        <v>#REF!</v>
      </c>
      <c r="Y301" s="287" t="e">
        <f t="shared" ref="Y301:Y314" si="307">25000/I301*D301*X301</f>
        <v>#REF!</v>
      </c>
      <c r="Z301" s="102" t="e">
        <f t="shared" si="294"/>
        <v>#REF!</v>
      </c>
      <c r="AA301" s="244" t="e">
        <f t="shared" si="295"/>
        <v>#REF!</v>
      </c>
      <c r="AC301" s="102" t="e">
        <f t="shared" si="296"/>
        <v>#REF!</v>
      </c>
      <c r="AD301" s="103" t="e">
        <f t="shared" si="297"/>
        <v>#REF!</v>
      </c>
      <c r="AE301" s="245" t="e">
        <f t="shared" si="297"/>
        <v>#REF!</v>
      </c>
      <c r="AF301" s="245" t="e">
        <f t="shared" si="298"/>
        <v>#REF!</v>
      </c>
      <c r="AG301" s="103" t="e">
        <f t="shared" si="299"/>
        <v>#REF!</v>
      </c>
      <c r="AH301" s="102" t="e">
        <f t="shared" si="300"/>
        <v>#REF!</v>
      </c>
      <c r="AI301" s="102">
        <f t="shared" si="301"/>
        <v>7590</v>
      </c>
      <c r="AK301" s="103">
        <f t="shared" si="302"/>
        <v>5315</v>
      </c>
      <c r="AL301" s="134">
        <f t="shared" si="303"/>
        <v>5313</v>
      </c>
    </row>
    <row r="302" spans="1:552" ht="13.5" hidden="1" outlineLevel="1" x14ac:dyDescent="0.15">
      <c r="A302" s="26">
        <v>7022</v>
      </c>
      <c r="B302" s="20" t="s">
        <v>508</v>
      </c>
      <c r="C302" s="16">
        <v>7430</v>
      </c>
      <c r="D302" s="103">
        <v>10</v>
      </c>
      <c r="E302" s="103"/>
      <c r="F302" s="102"/>
      <c r="G302" s="104">
        <v>106</v>
      </c>
      <c r="H302" s="104" t="s">
        <v>925</v>
      </c>
      <c r="I302" s="239">
        <f t="shared" si="285"/>
        <v>17940</v>
      </c>
      <c r="J302" s="103">
        <v>0</v>
      </c>
      <c r="K302" s="129"/>
      <c r="L302" s="129">
        <v>0.4</v>
      </c>
      <c r="M302" s="240"/>
      <c r="N302" s="283">
        <v>0.03</v>
      </c>
      <c r="O302" s="241">
        <f t="shared" si="286"/>
        <v>0</v>
      </c>
      <c r="P302" s="241" t="e">
        <f t="shared" si="287"/>
        <v>#REF!</v>
      </c>
      <c r="Q302" s="241" t="e">
        <f t="shared" si="288"/>
        <v>#REF!</v>
      </c>
      <c r="R302" s="241">
        <f t="shared" si="289"/>
        <v>0</v>
      </c>
      <c r="S302" s="241" t="e">
        <f t="shared" si="290"/>
        <v>#REF!</v>
      </c>
      <c r="T302" s="103" t="e">
        <f>#REF!</f>
        <v>#REF!</v>
      </c>
      <c r="U302" s="271" t="e">
        <f>#REF!*'Акция психолога'!D302</f>
        <v>#REF!</v>
      </c>
      <c r="V302" s="271">
        <f t="shared" si="291"/>
        <v>445.8</v>
      </c>
      <c r="W302" s="242" t="e">
        <f t="shared" si="292"/>
        <v>#REF!</v>
      </c>
      <c r="X302" s="281" t="e">
        <f>#REF!</f>
        <v>#REF!</v>
      </c>
      <c r="Y302" s="287" t="e">
        <f t="shared" si="307"/>
        <v>#REF!</v>
      </c>
      <c r="Z302" s="102" t="e">
        <f t="shared" si="294"/>
        <v>#REF!</v>
      </c>
      <c r="AA302" s="244" t="e">
        <f t="shared" si="295"/>
        <v>#REF!</v>
      </c>
      <c r="AC302" s="102" t="e">
        <f t="shared" si="296"/>
        <v>#REF!</v>
      </c>
      <c r="AD302" s="103" t="e">
        <f t="shared" si="297"/>
        <v>#REF!</v>
      </c>
      <c r="AE302" s="245" t="e">
        <f t="shared" si="297"/>
        <v>#REF!</v>
      </c>
      <c r="AF302" s="245" t="e">
        <f t="shared" si="298"/>
        <v>#REF!</v>
      </c>
      <c r="AG302" s="103" t="e">
        <f t="shared" si="299"/>
        <v>#REF!</v>
      </c>
      <c r="AH302" s="102" t="e">
        <f t="shared" si="300"/>
        <v>#REF!</v>
      </c>
      <c r="AI302" s="102">
        <f t="shared" si="301"/>
        <v>7430</v>
      </c>
      <c r="AK302" s="103">
        <f t="shared" si="302"/>
        <v>5205</v>
      </c>
      <c r="AL302" s="134">
        <f t="shared" si="303"/>
        <v>5201</v>
      </c>
    </row>
    <row r="303" spans="1:552" ht="25.5" hidden="1" outlineLevel="1" x14ac:dyDescent="0.15">
      <c r="A303" s="26">
        <v>7019</v>
      </c>
      <c r="B303" s="20" t="s">
        <v>510</v>
      </c>
      <c r="C303" s="16">
        <v>1460</v>
      </c>
      <c r="D303" s="103">
        <v>10</v>
      </c>
      <c r="E303" s="103"/>
      <c r="F303" s="102"/>
      <c r="G303" s="104">
        <v>106</v>
      </c>
      <c r="H303" s="104" t="s">
        <v>925</v>
      </c>
      <c r="I303" s="239">
        <f t="shared" si="285"/>
        <v>17940</v>
      </c>
      <c r="J303" s="103">
        <v>0</v>
      </c>
      <c r="K303" s="129"/>
      <c r="L303" s="129">
        <v>0.4</v>
      </c>
      <c r="M303" s="240"/>
      <c r="N303" s="283">
        <v>0.03</v>
      </c>
      <c r="O303" s="241">
        <f t="shared" si="286"/>
        <v>0</v>
      </c>
      <c r="P303" s="241" t="e">
        <f t="shared" si="287"/>
        <v>#REF!</v>
      </c>
      <c r="Q303" s="241" t="e">
        <f t="shared" si="288"/>
        <v>#REF!</v>
      </c>
      <c r="R303" s="241">
        <f t="shared" si="289"/>
        <v>0</v>
      </c>
      <c r="S303" s="241" t="e">
        <f t="shared" si="290"/>
        <v>#REF!</v>
      </c>
      <c r="T303" s="103" t="e">
        <f>#REF!</f>
        <v>#REF!</v>
      </c>
      <c r="U303" s="271" t="e">
        <f>#REF!*'Акция психолога'!D303</f>
        <v>#REF!</v>
      </c>
      <c r="V303" s="271">
        <f t="shared" si="291"/>
        <v>87.6</v>
      </c>
      <c r="W303" s="242" t="e">
        <f t="shared" si="292"/>
        <v>#REF!</v>
      </c>
      <c r="X303" s="281" t="e">
        <f>#REF!</f>
        <v>#REF!</v>
      </c>
      <c r="Y303" s="287" t="e">
        <f t="shared" si="307"/>
        <v>#REF!</v>
      </c>
      <c r="Z303" s="102" t="e">
        <f t="shared" si="294"/>
        <v>#REF!</v>
      </c>
      <c r="AA303" s="244" t="e">
        <f t="shared" si="295"/>
        <v>#REF!</v>
      </c>
      <c r="AC303" s="102" t="e">
        <f t="shared" si="296"/>
        <v>#REF!</v>
      </c>
      <c r="AD303" s="103" t="e">
        <f t="shared" si="297"/>
        <v>#REF!</v>
      </c>
      <c r="AE303" s="245" t="e">
        <f t="shared" si="297"/>
        <v>#REF!</v>
      </c>
      <c r="AF303" s="245" t="e">
        <f t="shared" si="298"/>
        <v>#REF!</v>
      </c>
      <c r="AG303" s="103" t="e">
        <f t="shared" si="299"/>
        <v>#REF!</v>
      </c>
      <c r="AH303" s="102" t="e">
        <f t="shared" si="300"/>
        <v>#REF!</v>
      </c>
      <c r="AI303" s="102">
        <f t="shared" si="301"/>
        <v>1460</v>
      </c>
      <c r="AK303" s="103">
        <f t="shared" si="302"/>
        <v>1025</v>
      </c>
      <c r="AL303" s="134">
        <f t="shared" si="303"/>
        <v>1021.9999999999999</v>
      </c>
    </row>
    <row r="304" spans="1:552" ht="13.5" hidden="1" outlineLevel="1" x14ac:dyDescent="0.15">
      <c r="A304" s="26">
        <v>7020</v>
      </c>
      <c r="B304" s="20" t="s">
        <v>511</v>
      </c>
      <c r="C304" s="16">
        <v>1120</v>
      </c>
      <c r="D304" s="103">
        <v>10</v>
      </c>
      <c r="E304" s="103"/>
      <c r="F304" s="102"/>
      <c r="G304" s="104">
        <v>106</v>
      </c>
      <c r="H304" s="104" t="s">
        <v>925</v>
      </c>
      <c r="I304" s="239">
        <f t="shared" si="285"/>
        <v>17940</v>
      </c>
      <c r="J304" s="103">
        <v>0</v>
      </c>
      <c r="K304" s="129"/>
      <c r="L304" s="129">
        <v>0.4</v>
      </c>
      <c r="M304" s="240"/>
      <c r="N304" s="283">
        <v>0.03</v>
      </c>
      <c r="O304" s="241">
        <f t="shared" si="286"/>
        <v>0</v>
      </c>
      <c r="P304" s="241" t="e">
        <f t="shared" si="287"/>
        <v>#REF!</v>
      </c>
      <c r="Q304" s="241" t="e">
        <f t="shared" si="288"/>
        <v>#REF!</v>
      </c>
      <c r="R304" s="241">
        <f t="shared" si="289"/>
        <v>0</v>
      </c>
      <c r="S304" s="241" t="e">
        <f t="shared" si="290"/>
        <v>#REF!</v>
      </c>
      <c r="T304" s="103" t="e">
        <f>#REF!</f>
        <v>#REF!</v>
      </c>
      <c r="U304" s="271" t="e">
        <f>#REF!*'Акция психолога'!D304</f>
        <v>#REF!</v>
      </c>
      <c r="V304" s="271">
        <f t="shared" si="291"/>
        <v>67.2</v>
      </c>
      <c r="W304" s="242" t="e">
        <f t="shared" si="292"/>
        <v>#REF!</v>
      </c>
      <c r="X304" s="281" t="e">
        <f>#REF!</f>
        <v>#REF!</v>
      </c>
      <c r="Y304" s="287" t="e">
        <f t="shared" si="307"/>
        <v>#REF!</v>
      </c>
      <c r="Z304" s="102" t="e">
        <f t="shared" si="294"/>
        <v>#REF!</v>
      </c>
      <c r="AA304" s="244" t="e">
        <f t="shared" si="295"/>
        <v>#REF!</v>
      </c>
      <c r="AC304" s="102" t="e">
        <f t="shared" si="296"/>
        <v>#REF!</v>
      </c>
      <c r="AD304" s="103" t="e">
        <f t="shared" si="297"/>
        <v>#REF!</v>
      </c>
      <c r="AE304" s="245" t="e">
        <f t="shared" si="297"/>
        <v>#REF!</v>
      </c>
      <c r="AF304" s="245" t="e">
        <f t="shared" si="298"/>
        <v>#REF!</v>
      </c>
      <c r="AG304" s="103" t="e">
        <f t="shared" si="299"/>
        <v>#REF!</v>
      </c>
      <c r="AH304" s="102" t="e">
        <f t="shared" si="300"/>
        <v>#REF!</v>
      </c>
      <c r="AI304" s="102">
        <f t="shared" si="301"/>
        <v>1120</v>
      </c>
      <c r="AK304" s="103">
        <f t="shared" si="302"/>
        <v>785</v>
      </c>
      <c r="AL304" s="134">
        <f t="shared" si="303"/>
        <v>784</v>
      </c>
    </row>
    <row r="305" spans="1:60" ht="25.5" hidden="1" outlineLevel="1" x14ac:dyDescent="0.15">
      <c r="A305" s="26">
        <v>7024</v>
      </c>
      <c r="B305" s="20" t="s">
        <v>577</v>
      </c>
      <c r="C305" s="16">
        <v>1110</v>
      </c>
      <c r="D305" s="103">
        <v>40</v>
      </c>
      <c r="E305" s="103"/>
      <c r="F305" s="102"/>
      <c r="G305" s="104">
        <v>106</v>
      </c>
      <c r="H305" s="104" t="s">
        <v>925</v>
      </c>
      <c r="I305" s="239">
        <f t="shared" si="285"/>
        <v>17940</v>
      </c>
      <c r="J305" s="103">
        <v>0</v>
      </c>
      <c r="K305" s="129"/>
      <c r="L305" s="129">
        <v>0.4</v>
      </c>
      <c r="M305" s="240"/>
      <c r="N305" s="283">
        <v>0.03</v>
      </c>
      <c r="O305" s="241">
        <f t="shared" si="286"/>
        <v>0</v>
      </c>
      <c r="P305" s="241" t="e">
        <f>(C305-T305-U305)*K305</f>
        <v>#REF!</v>
      </c>
      <c r="Q305" s="241" t="e">
        <f>(C305-T305-U305)*L305</f>
        <v>#REF!</v>
      </c>
      <c r="R305" s="241">
        <f t="shared" si="289"/>
        <v>0</v>
      </c>
      <c r="S305" s="241" t="e">
        <f t="shared" si="290"/>
        <v>#REF!</v>
      </c>
      <c r="T305" s="103" t="e">
        <f>#REF!</f>
        <v>#REF!</v>
      </c>
      <c r="U305" s="271" t="e">
        <f>#REF!*'Акция психолога'!D305</f>
        <v>#REF!</v>
      </c>
      <c r="V305" s="271">
        <f t="shared" si="291"/>
        <v>66.599999999999994</v>
      </c>
      <c r="W305" s="242" t="e">
        <f t="shared" si="292"/>
        <v>#REF!</v>
      </c>
      <c r="X305" s="281" t="e">
        <f>#REF!</f>
        <v>#REF!</v>
      </c>
      <c r="Y305" s="287" t="e">
        <f t="shared" si="307"/>
        <v>#REF!</v>
      </c>
      <c r="Z305" s="102" t="e">
        <f t="shared" si="294"/>
        <v>#REF!</v>
      </c>
      <c r="AA305" s="244" t="e">
        <f t="shared" si="295"/>
        <v>#REF!</v>
      </c>
      <c r="AC305" s="102" t="e">
        <f t="shared" si="296"/>
        <v>#REF!</v>
      </c>
      <c r="AD305" s="103" t="e">
        <f t="shared" si="297"/>
        <v>#REF!</v>
      </c>
      <c r="AE305" s="245" t="e">
        <f t="shared" si="297"/>
        <v>#REF!</v>
      </c>
      <c r="AF305" s="245" t="e">
        <f t="shared" si="298"/>
        <v>#REF!</v>
      </c>
      <c r="AG305" s="103" t="e">
        <f t="shared" si="299"/>
        <v>#REF!</v>
      </c>
      <c r="AH305" s="102" t="e">
        <f t="shared" si="300"/>
        <v>#REF!</v>
      </c>
      <c r="AI305" s="102">
        <f t="shared" si="301"/>
        <v>1110</v>
      </c>
      <c r="AK305" s="103">
        <f t="shared" si="302"/>
        <v>780</v>
      </c>
      <c r="AL305" s="134">
        <f t="shared" si="303"/>
        <v>777</v>
      </c>
    </row>
    <row r="306" spans="1:60" ht="25.5" hidden="1" outlineLevel="1" x14ac:dyDescent="0.15">
      <c r="A306" s="26">
        <v>7025</v>
      </c>
      <c r="B306" s="20" t="s">
        <v>578</v>
      </c>
      <c r="C306" s="16">
        <v>1110</v>
      </c>
      <c r="D306" s="103">
        <v>40</v>
      </c>
      <c r="E306" s="103"/>
      <c r="F306" s="102"/>
      <c r="G306" s="104">
        <v>106</v>
      </c>
      <c r="H306" s="104" t="s">
        <v>925</v>
      </c>
      <c r="I306" s="239">
        <f t="shared" si="285"/>
        <v>17940</v>
      </c>
      <c r="J306" s="103">
        <v>0</v>
      </c>
      <c r="K306" s="129"/>
      <c r="L306" s="129">
        <v>0.4</v>
      </c>
      <c r="M306" s="240"/>
      <c r="N306" s="283">
        <v>0.03</v>
      </c>
      <c r="O306" s="241">
        <f t="shared" si="286"/>
        <v>0</v>
      </c>
      <c r="P306" s="241" t="e">
        <f t="shared" ref="P306:P311" si="308">(C306-T306-U306)*K306</f>
        <v>#REF!</v>
      </c>
      <c r="Q306" s="241" t="e">
        <f t="shared" ref="Q306:Q311" si="309">(C306-T306-U306)*L306</f>
        <v>#REF!</v>
      </c>
      <c r="R306" s="241">
        <f t="shared" si="289"/>
        <v>0</v>
      </c>
      <c r="S306" s="241" t="e">
        <f t="shared" si="290"/>
        <v>#REF!</v>
      </c>
      <c r="T306" s="103" t="e">
        <f>#REF!</f>
        <v>#REF!</v>
      </c>
      <c r="U306" s="271" t="e">
        <f>#REF!*'Акция психолога'!D306</f>
        <v>#REF!</v>
      </c>
      <c r="V306" s="271">
        <f t="shared" si="291"/>
        <v>66.599999999999994</v>
      </c>
      <c r="W306" s="242" t="e">
        <f t="shared" si="292"/>
        <v>#REF!</v>
      </c>
      <c r="X306" s="281" t="e">
        <f>#REF!</f>
        <v>#REF!</v>
      </c>
      <c r="Y306" s="287" t="e">
        <f t="shared" si="307"/>
        <v>#REF!</v>
      </c>
      <c r="Z306" s="102" t="e">
        <f t="shared" si="294"/>
        <v>#REF!</v>
      </c>
      <c r="AA306" s="244" t="e">
        <f t="shared" si="295"/>
        <v>#REF!</v>
      </c>
      <c r="AC306" s="102" t="e">
        <f t="shared" si="296"/>
        <v>#REF!</v>
      </c>
      <c r="AD306" s="103" t="e">
        <f t="shared" si="297"/>
        <v>#REF!</v>
      </c>
      <c r="AE306" s="245" t="e">
        <f t="shared" si="297"/>
        <v>#REF!</v>
      </c>
      <c r="AF306" s="245" t="e">
        <f t="shared" si="298"/>
        <v>#REF!</v>
      </c>
      <c r="AG306" s="103" t="e">
        <f t="shared" si="299"/>
        <v>#REF!</v>
      </c>
      <c r="AH306" s="102" t="e">
        <f t="shared" si="300"/>
        <v>#REF!</v>
      </c>
      <c r="AI306" s="102">
        <f t="shared" si="301"/>
        <v>1110</v>
      </c>
      <c r="AK306" s="103">
        <f t="shared" si="302"/>
        <v>780</v>
      </c>
      <c r="AL306" s="134">
        <f t="shared" si="303"/>
        <v>777</v>
      </c>
    </row>
    <row r="307" spans="1:60" ht="25.5" hidden="1" outlineLevel="1" x14ac:dyDescent="0.15">
      <c r="A307" s="26">
        <v>7026</v>
      </c>
      <c r="B307" s="20" t="s">
        <v>579</v>
      </c>
      <c r="C307" s="16">
        <v>1330</v>
      </c>
      <c r="D307" s="103">
        <v>40</v>
      </c>
      <c r="E307" s="103"/>
      <c r="F307" s="102"/>
      <c r="G307" s="104">
        <v>106</v>
      </c>
      <c r="H307" s="104" t="s">
        <v>925</v>
      </c>
      <c r="I307" s="239">
        <f t="shared" si="285"/>
        <v>17940</v>
      </c>
      <c r="J307" s="103">
        <v>0</v>
      </c>
      <c r="K307" s="129"/>
      <c r="L307" s="129">
        <v>0.4</v>
      </c>
      <c r="M307" s="240"/>
      <c r="N307" s="283">
        <v>0.03</v>
      </c>
      <c r="O307" s="241">
        <f t="shared" si="286"/>
        <v>0</v>
      </c>
      <c r="P307" s="241" t="e">
        <f t="shared" si="308"/>
        <v>#REF!</v>
      </c>
      <c r="Q307" s="241" t="e">
        <f t="shared" si="309"/>
        <v>#REF!</v>
      </c>
      <c r="R307" s="241">
        <f t="shared" si="289"/>
        <v>0</v>
      </c>
      <c r="S307" s="241" t="e">
        <f t="shared" si="290"/>
        <v>#REF!</v>
      </c>
      <c r="T307" s="103" t="e">
        <f>#REF!</f>
        <v>#REF!</v>
      </c>
      <c r="U307" s="271" t="e">
        <f>#REF!*'Акция психолога'!D307</f>
        <v>#REF!</v>
      </c>
      <c r="V307" s="271">
        <f t="shared" si="291"/>
        <v>79.8</v>
      </c>
      <c r="W307" s="242" t="e">
        <f t="shared" si="292"/>
        <v>#REF!</v>
      </c>
      <c r="X307" s="281" t="e">
        <f>#REF!</f>
        <v>#REF!</v>
      </c>
      <c r="Y307" s="287" t="e">
        <f t="shared" si="307"/>
        <v>#REF!</v>
      </c>
      <c r="Z307" s="102" t="e">
        <f t="shared" si="294"/>
        <v>#REF!</v>
      </c>
      <c r="AA307" s="244" t="e">
        <f t="shared" si="295"/>
        <v>#REF!</v>
      </c>
      <c r="AC307" s="102" t="e">
        <f t="shared" si="296"/>
        <v>#REF!</v>
      </c>
      <c r="AD307" s="103" t="e">
        <f t="shared" si="297"/>
        <v>#REF!</v>
      </c>
      <c r="AE307" s="245" t="e">
        <f t="shared" si="297"/>
        <v>#REF!</v>
      </c>
      <c r="AF307" s="245" t="e">
        <f t="shared" si="298"/>
        <v>#REF!</v>
      </c>
      <c r="AG307" s="103" t="e">
        <f t="shared" si="299"/>
        <v>#REF!</v>
      </c>
      <c r="AH307" s="102" t="e">
        <f t="shared" si="300"/>
        <v>#REF!</v>
      </c>
      <c r="AI307" s="102">
        <f t="shared" si="301"/>
        <v>1330</v>
      </c>
      <c r="AK307" s="103">
        <f t="shared" si="302"/>
        <v>935</v>
      </c>
      <c r="AL307" s="134">
        <f t="shared" si="303"/>
        <v>930.99999999999989</v>
      </c>
    </row>
    <row r="308" spans="1:60" ht="13.5" hidden="1" outlineLevel="1" x14ac:dyDescent="0.15">
      <c r="A308" s="26">
        <v>7027</v>
      </c>
      <c r="B308" s="20" t="s">
        <v>947</v>
      </c>
      <c r="C308" s="16">
        <v>310</v>
      </c>
      <c r="D308" s="103"/>
      <c r="E308" s="103"/>
      <c r="F308" s="102"/>
      <c r="G308" s="104">
        <v>106</v>
      </c>
      <c r="H308" s="104" t="s">
        <v>661</v>
      </c>
      <c r="I308" s="239">
        <f t="shared" si="285"/>
        <v>17940</v>
      </c>
      <c r="J308" s="103">
        <v>0</v>
      </c>
      <c r="K308" s="129"/>
      <c r="L308" s="129"/>
      <c r="M308" s="240">
        <v>0</v>
      </c>
      <c r="N308" s="283">
        <v>0.03</v>
      </c>
      <c r="O308" s="241">
        <f t="shared" si="286"/>
        <v>0</v>
      </c>
      <c r="P308" s="241" t="e">
        <f t="shared" si="308"/>
        <v>#REF!</v>
      </c>
      <c r="Q308" s="241" t="e">
        <f t="shared" si="309"/>
        <v>#REF!</v>
      </c>
      <c r="R308" s="241">
        <f t="shared" si="289"/>
        <v>0</v>
      </c>
      <c r="S308" s="241" t="e">
        <f t="shared" si="290"/>
        <v>#REF!</v>
      </c>
      <c r="T308" s="103" t="e">
        <f>#REF!</f>
        <v>#REF!</v>
      </c>
      <c r="U308" s="271" t="e">
        <f>#REF!*'Акция психолога'!D308</f>
        <v>#REF!</v>
      </c>
      <c r="V308" s="271">
        <f t="shared" si="291"/>
        <v>18.599999999999998</v>
      </c>
      <c r="W308" s="242" t="e">
        <f t="shared" si="292"/>
        <v>#REF!</v>
      </c>
      <c r="X308" s="281" t="e">
        <f>#REF!</f>
        <v>#REF!</v>
      </c>
      <c r="Y308" s="287" t="e">
        <f t="shared" si="307"/>
        <v>#REF!</v>
      </c>
      <c r="Z308" s="102" t="e">
        <f t="shared" si="294"/>
        <v>#REF!</v>
      </c>
      <c r="AA308" s="244" t="e">
        <f t="shared" si="295"/>
        <v>#REF!</v>
      </c>
      <c r="AC308" s="102" t="e">
        <f t="shared" si="296"/>
        <v>#REF!</v>
      </c>
      <c r="AD308" s="103" t="e">
        <f t="shared" si="297"/>
        <v>#REF!</v>
      </c>
      <c r="AE308" s="245" t="e">
        <f t="shared" si="297"/>
        <v>#REF!</v>
      </c>
      <c r="AF308" s="245"/>
      <c r="AG308" s="103" t="e">
        <f t="shared" si="299"/>
        <v>#REF!</v>
      </c>
      <c r="AH308" s="102" t="e">
        <f t="shared" si="300"/>
        <v>#REF!</v>
      </c>
      <c r="AI308" s="102">
        <f t="shared" si="301"/>
        <v>310</v>
      </c>
      <c r="AK308" s="103" t="s">
        <v>40</v>
      </c>
      <c r="AL308" s="134"/>
    </row>
    <row r="309" spans="1:60" ht="13.5" hidden="1" outlineLevel="1" x14ac:dyDescent="0.15">
      <c r="A309" s="26">
        <v>7028</v>
      </c>
      <c r="B309" s="20" t="s">
        <v>948</v>
      </c>
      <c r="C309" s="16">
        <v>380</v>
      </c>
      <c r="D309" s="103"/>
      <c r="E309" s="103"/>
      <c r="F309" s="102"/>
      <c r="G309" s="104">
        <v>106</v>
      </c>
      <c r="H309" s="104" t="s">
        <v>661</v>
      </c>
      <c r="I309" s="239">
        <f t="shared" si="285"/>
        <v>17940</v>
      </c>
      <c r="J309" s="103">
        <v>0</v>
      </c>
      <c r="K309" s="129"/>
      <c r="L309" s="129"/>
      <c r="M309" s="240">
        <v>0</v>
      </c>
      <c r="N309" s="283">
        <v>0.03</v>
      </c>
      <c r="O309" s="241">
        <f t="shared" si="286"/>
        <v>0</v>
      </c>
      <c r="P309" s="241" t="e">
        <f t="shared" si="308"/>
        <v>#REF!</v>
      </c>
      <c r="Q309" s="241" t="e">
        <f t="shared" si="309"/>
        <v>#REF!</v>
      </c>
      <c r="R309" s="241">
        <f t="shared" si="289"/>
        <v>0</v>
      </c>
      <c r="S309" s="241" t="e">
        <f t="shared" si="290"/>
        <v>#REF!</v>
      </c>
      <c r="T309" s="103" t="e">
        <f>#REF!</f>
        <v>#REF!</v>
      </c>
      <c r="U309" s="271" t="e">
        <f>#REF!*'Акция психолога'!D309</f>
        <v>#REF!</v>
      </c>
      <c r="V309" s="271">
        <f t="shared" si="291"/>
        <v>22.8</v>
      </c>
      <c r="W309" s="242" t="e">
        <f t="shared" si="292"/>
        <v>#REF!</v>
      </c>
      <c r="X309" s="281" t="e">
        <f>#REF!</f>
        <v>#REF!</v>
      </c>
      <c r="Y309" s="287" t="e">
        <f t="shared" si="307"/>
        <v>#REF!</v>
      </c>
      <c r="Z309" s="102" t="e">
        <f t="shared" si="294"/>
        <v>#REF!</v>
      </c>
      <c r="AA309" s="244" t="e">
        <f t="shared" si="295"/>
        <v>#REF!</v>
      </c>
      <c r="AC309" s="102" t="e">
        <f t="shared" si="296"/>
        <v>#REF!</v>
      </c>
      <c r="AD309" s="103" t="e">
        <f t="shared" si="297"/>
        <v>#REF!</v>
      </c>
      <c r="AE309" s="245" t="e">
        <f t="shared" si="297"/>
        <v>#REF!</v>
      </c>
      <c r="AF309" s="245"/>
      <c r="AG309" s="103" t="e">
        <f t="shared" si="299"/>
        <v>#REF!</v>
      </c>
      <c r="AH309" s="102" t="e">
        <f t="shared" si="300"/>
        <v>#REF!</v>
      </c>
      <c r="AI309" s="102">
        <f t="shared" si="301"/>
        <v>380</v>
      </c>
      <c r="AK309" s="103" t="s">
        <v>40</v>
      </c>
      <c r="AL309" s="134"/>
    </row>
    <row r="310" spans="1:60" ht="13.5" hidden="1" outlineLevel="1" x14ac:dyDescent="0.15">
      <c r="A310" s="26">
        <v>7029</v>
      </c>
      <c r="B310" s="20" t="s">
        <v>949</v>
      </c>
      <c r="C310" s="16">
        <v>160</v>
      </c>
      <c r="D310" s="103"/>
      <c r="E310" s="103"/>
      <c r="F310" s="102"/>
      <c r="G310" s="104">
        <v>106</v>
      </c>
      <c r="H310" s="104" t="s">
        <v>661</v>
      </c>
      <c r="I310" s="239">
        <f t="shared" si="285"/>
        <v>17940</v>
      </c>
      <c r="J310" s="103">
        <v>0</v>
      </c>
      <c r="K310" s="129"/>
      <c r="L310" s="129"/>
      <c r="M310" s="240">
        <v>0</v>
      </c>
      <c r="N310" s="283">
        <v>0.03</v>
      </c>
      <c r="O310" s="241">
        <f t="shared" si="286"/>
        <v>0</v>
      </c>
      <c r="P310" s="241" t="e">
        <f t="shared" si="308"/>
        <v>#REF!</v>
      </c>
      <c r="Q310" s="241" t="e">
        <f t="shared" si="309"/>
        <v>#REF!</v>
      </c>
      <c r="R310" s="241">
        <f t="shared" si="289"/>
        <v>0</v>
      </c>
      <c r="S310" s="241" t="e">
        <f t="shared" si="290"/>
        <v>#REF!</v>
      </c>
      <c r="T310" s="103" t="e">
        <f>#REF!</f>
        <v>#REF!</v>
      </c>
      <c r="U310" s="271" t="e">
        <f>#REF!*'Акция психолога'!D310</f>
        <v>#REF!</v>
      </c>
      <c r="V310" s="271">
        <f t="shared" si="291"/>
        <v>9.6</v>
      </c>
      <c r="W310" s="242" t="e">
        <f t="shared" si="292"/>
        <v>#REF!</v>
      </c>
      <c r="X310" s="281" t="e">
        <f>#REF!</f>
        <v>#REF!</v>
      </c>
      <c r="Y310" s="287" t="e">
        <f t="shared" si="307"/>
        <v>#REF!</v>
      </c>
      <c r="Z310" s="102" t="e">
        <f t="shared" si="294"/>
        <v>#REF!</v>
      </c>
      <c r="AA310" s="244" t="e">
        <f t="shared" si="295"/>
        <v>#REF!</v>
      </c>
      <c r="AC310" s="102" t="e">
        <f t="shared" si="296"/>
        <v>#REF!</v>
      </c>
      <c r="AD310" s="103" t="e">
        <f t="shared" si="297"/>
        <v>#REF!</v>
      </c>
      <c r="AE310" s="245" t="e">
        <f t="shared" si="297"/>
        <v>#REF!</v>
      </c>
      <c r="AF310" s="245"/>
      <c r="AG310" s="103" t="e">
        <f t="shared" si="299"/>
        <v>#REF!</v>
      </c>
      <c r="AH310" s="102" t="e">
        <f t="shared" si="300"/>
        <v>#REF!</v>
      </c>
      <c r="AI310" s="102">
        <f t="shared" si="301"/>
        <v>160</v>
      </c>
      <c r="AK310" s="103" t="s">
        <v>40</v>
      </c>
      <c r="AL310" s="134"/>
    </row>
    <row r="311" spans="1:60" ht="13.5" hidden="1" outlineLevel="1" x14ac:dyDescent="0.15">
      <c r="A311" s="26">
        <v>7030</v>
      </c>
      <c r="B311" s="20" t="s">
        <v>950</v>
      </c>
      <c r="C311" s="16">
        <v>510</v>
      </c>
      <c r="D311" s="103"/>
      <c r="E311" s="103"/>
      <c r="F311" s="102"/>
      <c r="G311" s="104">
        <v>106</v>
      </c>
      <c r="H311" s="104" t="s">
        <v>661</v>
      </c>
      <c r="I311" s="239">
        <f t="shared" si="285"/>
        <v>17940</v>
      </c>
      <c r="J311" s="103">
        <v>0</v>
      </c>
      <c r="K311" s="129"/>
      <c r="L311" s="129"/>
      <c r="M311" s="240">
        <v>0</v>
      </c>
      <c r="N311" s="283">
        <v>0.03</v>
      </c>
      <c r="O311" s="241">
        <f t="shared" si="286"/>
        <v>0</v>
      </c>
      <c r="P311" s="241" t="e">
        <f t="shared" si="308"/>
        <v>#REF!</v>
      </c>
      <c r="Q311" s="241" t="e">
        <f t="shared" si="309"/>
        <v>#REF!</v>
      </c>
      <c r="R311" s="241">
        <f t="shared" si="289"/>
        <v>0</v>
      </c>
      <c r="S311" s="241" t="e">
        <f t="shared" si="290"/>
        <v>#REF!</v>
      </c>
      <c r="T311" s="103" t="e">
        <f>#REF!</f>
        <v>#REF!</v>
      </c>
      <c r="U311" s="271" t="e">
        <f>#REF!*'Акция психолога'!D311</f>
        <v>#REF!</v>
      </c>
      <c r="V311" s="271">
        <f t="shared" si="291"/>
        <v>30.599999999999998</v>
      </c>
      <c r="W311" s="242" t="e">
        <f t="shared" si="292"/>
        <v>#REF!</v>
      </c>
      <c r="X311" s="281" t="e">
        <f>#REF!</f>
        <v>#REF!</v>
      </c>
      <c r="Y311" s="287" t="e">
        <f t="shared" si="307"/>
        <v>#REF!</v>
      </c>
      <c r="Z311" s="102" t="e">
        <f t="shared" si="294"/>
        <v>#REF!</v>
      </c>
      <c r="AA311" s="244" t="e">
        <f t="shared" si="295"/>
        <v>#REF!</v>
      </c>
      <c r="AC311" s="102" t="e">
        <f t="shared" si="296"/>
        <v>#REF!</v>
      </c>
      <c r="AD311" s="103" t="e">
        <f t="shared" si="297"/>
        <v>#REF!</v>
      </c>
      <c r="AE311" s="245" t="e">
        <f t="shared" si="297"/>
        <v>#REF!</v>
      </c>
      <c r="AF311" s="245"/>
      <c r="AG311" s="103" t="e">
        <f t="shared" si="299"/>
        <v>#REF!</v>
      </c>
      <c r="AH311" s="102" t="e">
        <f t="shared" si="300"/>
        <v>#REF!</v>
      </c>
      <c r="AI311" s="102">
        <f t="shared" si="301"/>
        <v>510</v>
      </c>
      <c r="AK311" s="103" t="s">
        <v>40</v>
      </c>
      <c r="AL311" s="134"/>
    </row>
    <row r="312" spans="1:60" ht="13.5" hidden="1" outlineLevel="1" x14ac:dyDescent="0.15">
      <c r="A312" s="26">
        <v>7031</v>
      </c>
      <c r="B312" s="20" t="s">
        <v>893</v>
      </c>
      <c r="C312" s="16">
        <v>1490</v>
      </c>
      <c r="D312" s="72">
        <v>15</v>
      </c>
      <c r="E312" s="103"/>
      <c r="F312" s="102"/>
      <c r="G312" s="104">
        <v>106</v>
      </c>
      <c r="H312" s="104" t="s">
        <v>925</v>
      </c>
      <c r="I312" s="239">
        <f t="shared" si="285"/>
        <v>17940</v>
      </c>
      <c r="J312" s="103">
        <v>0</v>
      </c>
      <c r="K312" s="129"/>
      <c r="L312" s="129">
        <v>0.4</v>
      </c>
      <c r="M312" s="240"/>
      <c r="N312" s="283">
        <v>0.03</v>
      </c>
      <c r="O312" s="241">
        <f t="shared" si="286"/>
        <v>0</v>
      </c>
      <c r="P312" s="241" t="e">
        <f>(C312-T312-U312)*K312</f>
        <v>#REF!</v>
      </c>
      <c r="Q312" s="241" t="e">
        <f>(C312-T312-U312)*L312</f>
        <v>#REF!</v>
      </c>
      <c r="R312" s="241">
        <f t="shared" si="289"/>
        <v>0</v>
      </c>
      <c r="S312" s="241" t="e">
        <f t="shared" si="290"/>
        <v>#REF!</v>
      </c>
      <c r="T312" s="103" t="e">
        <f>#REF!</f>
        <v>#REF!</v>
      </c>
      <c r="U312" s="271" t="e">
        <f>#REF!*'Акция психолога'!D312</f>
        <v>#REF!</v>
      </c>
      <c r="V312" s="271">
        <f t="shared" si="291"/>
        <v>89.399999999999991</v>
      </c>
      <c r="W312" s="242" t="e">
        <f t="shared" si="292"/>
        <v>#REF!</v>
      </c>
      <c r="X312" s="281" t="e">
        <f>#REF!</f>
        <v>#REF!</v>
      </c>
      <c r="Y312" s="287" t="e">
        <f t="shared" si="307"/>
        <v>#REF!</v>
      </c>
      <c r="Z312" s="102" t="e">
        <f t="shared" si="294"/>
        <v>#REF!</v>
      </c>
      <c r="AA312" s="244" t="e">
        <f t="shared" si="295"/>
        <v>#REF!</v>
      </c>
      <c r="AC312" s="102" t="e">
        <f t="shared" si="296"/>
        <v>#REF!</v>
      </c>
      <c r="AD312" s="103" t="e">
        <f t="shared" ref="AD312:AE314" si="310">T312</f>
        <v>#REF!</v>
      </c>
      <c r="AE312" s="245" t="e">
        <f t="shared" si="310"/>
        <v>#REF!</v>
      </c>
      <c r="AF312" s="245" t="e">
        <f t="shared" ref="AF312" si="311">(C312-Z312)*0.15</f>
        <v>#REF!</v>
      </c>
      <c r="AG312" s="103" t="e">
        <f t="shared" si="299"/>
        <v>#REF!</v>
      </c>
      <c r="AH312" s="102" t="e">
        <f t="shared" si="300"/>
        <v>#REF!</v>
      </c>
      <c r="AI312" s="102">
        <f t="shared" si="301"/>
        <v>1490</v>
      </c>
      <c r="AK312" s="103">
        <f t="shared" ref="AK312" si="312">CEILING(AL312,5)</f>
        <v>1045</v>
      </c>
      <c r="AL312" s="134">
        <f t="shared" ref="AL312:AL314" si="313">C312*0.7</f>
        <v>1043</v>
      </c>
    </row>
    <row r="313" spans="1:60" ht="13.5" hidden="1" outlineLevel="1" x14ac:dyDescent="0.15">
      <c r="A313" s="26">
        <v>7032</v>
      </c>
      <c r="B313" s="20" t="s">
        <v>958</v>
      </c>
      <c r="C313" s="16">
        <v>30</v>
      </c>
      <c r="D313" s="103"/>
      <c r="E313" s="103"/>
      <c r="F313" s="102"/>
      <c r="G313" s="104">
        <v>106</v>
      </c>
      <c r="H313" s="104" t="s">
        <v>661</v>
      </c>
      <c r="I313" s="239">
        <f t="shared" si="285"/>
        <v>17940</v>
      </c>
      <c r="J313" s="103">
        <v>0</v>
      </c>
      <c r="K313" s="129"/>
      <c r="L313" s="129"/>
      <c r="M313" s="240">
        <v>0</v>
      </c>
      <c r="N313" s="283">
        <v>0.03</v>
      </c>
      <c r="O313" s="241">
        <f t="shared" si="286"/>
        <v>0</v>
      </c>
      <c r="P313" s="241" t="e">
        <f t="shared" ref="P313:P314" si="314">(C313-T313-U313)*K313</f>
        <v>#REF!</v>
      </c>
      <c r="Q313" s="241" t="e">
        <f t="shared" ref="Q313:Q314" si="315">(C313-T313-U313)*L313</f>
        <v>#REF!</v>
      </c>
      <c r="R313" s="241">
        <f t="shared" si="289"/>
        <v>0</v>
      </c>
      <c r="S313" s="241" t="e">
        <f t="shared" si="290"/>
        <v>#REF!</v>
      </c>
      <c r="T313" s="103" t="e">
        <f>#REF!</f>
        <v>#REF!</v>
      </c>
      <c r="U313" s="271" t="e">
        <f>#REF!*'Акция психолога'!D313</f>
        <v>#REF!</v>
      </c>
      <c r="V313" s="271">
        <f t="shared" si="291"/>
        <v>1.7999999999999998</v>
      </c>
      <c r="W313" s="242" t="e">
        <f t="shared" si="292"/>
        <v>#REF!</v>
      </c>
      <c r="X313" s="281" t="e">
        <f>#REF!</f>
        <v>#REF!</v>
      </c>
      <c r="Y313" s="287" t="e">
        <f t="shared" si="307"/>
        <v>#REF!</v>
      </c>
      <c r="Z313" s="102" t="e">
        <f t="shared" si="294"/>
        <v>#REF!</v>
      </c>
      <c r="AA313" s="244" t="e">
        <f t="shared" si="295"/>
        <v>#REF!</v>
      </c>
      <c r="AC313" s="102" t="e">
        <f t="shared" si="296"/>
        <v>#REF!</v>
      </c>
      <c r="AD313" s="103" t="e">
        <f t="shared" si="310"/>
        <v>#REF!</v>
      </c>
      <c r="AE313" s="245" t="e">
        <f t="shared" si="310"/>
        <v>#REF!</v>
      </c>
      <c r="AF313" s="245"/>
      <c r="AG313" s="103" t="e">
        <f t="shared" si="299"/>
        <v>#REF!</v>
      </c>
      <c r="AH313" s="102" t="e">
        <f t="shared" si="300"/>
        <v>#REF!</v>
      </c>
      <c r="AI313" s="102">
        <f t="shared" si="301"/>
        <v>30</v>
      </c>
      <c r="AK313" s="103" t="s">
        <v>40</v>
      </c>
      <c r="AL313" s="134"/>
    </row>
    <row r="314" spans="1:60" ht="13.5" hidden="1" outlineLevel="1" x14ac:dyDescent="0.15">
      <c r="A314" s="26">
        <v>7033</v>
      </c>
      <c r="B314" s="20" t="s">
        <v>1179</v>
      </c>
      <c r="C314" s="16">
        <v>4600</v>
      </c>
      <c r="D314" s="103">
        <v>30</v>
      </c>
      <c r="E314" s="103"/>
      <c r="F314" s="103"/>
      <c r="G314" s="104">
        <v>111</v>
      </c>
      <c r="H314" s="104" t="s">
        <v>1180</v>
      </c>
      <c r="I314" s="239">
        <f t="shared" si="285"/>
        <v>17940</v>
      </c>
      <c r="J314" s="103">
        <v>0</v>
      </c>
      <c r="K314" s="129">
        <v>0.15</v>
      </c>
      <c r="L314" s="129">
        <v>0.4</v>
      </c>
      <c r="M314" s="240"/>
      <c r="N314" s="283">
        <v>0.03</v>
      </c>
      <c r="O314" s="241">
        <f t="shared" si="286"/>
        <v>0</v>
      </c>
      <c r="P314" s="241" t="e">
        <f t="shared" si="314"/>
        <v>#REF!</v>
      </c>
      <c r="Q314" s="241" t="e">
        <f t="shared" si="315"/>
        <v>#REF!</v>
      </c>
      <c r="R314" s="241">
        <f t="shared" si="289"/>
        <v>0</v>
      </c>
      <c r="S314" s="241" t="e">
        <f t="shared" si="290"/>
        <v>#REF!</v>
      </c>
      <c r="T314" s="103" t="e">
        <f>#REF!</f>
        <v>#REF!</v>
      </c>
      <c r="U314" s="271" t="e">
        <f>#REF!*'Акция психолога'!D314</f>
        <v>#REF!</v>
      </c>
      <c r="V314" s="271">
        <f t="shared" si="291"/>
        <v>276</v>
      </c>
      <c r="W314" s="242" t="e">
        <f t="shared" si="292"/>
        <v>#REF!</v>
      </c>
      <c r="X314" s="281" t="e">
        <f>#REF!</f>
        <v>#REF!</v>
      </c>
      <c r="Y314" s="287" t="e">
        <f t="shared" si="307"/>
        <v>#REF!</v>
      </c>
      <c r="Z314" s="102" t="e">
        <f t="shared" si="294"/>
        <v>#REF!</v>
      </c>
      <c r="AA314" s="244" t="e">
        <f t="shared" si="295"/>
        <v>#REF!</v>
      </c>
      <c r="AC314" s="102" t="e">
        <f t="shared" si="296"/>
        <v>#REF!</v>
      </c>
      <c r="AD314" s="103" t="e">
        <f t="shared" si="310"/>
        <v>#REF!</v>
      </c>
      <c r="AE314" s="245" t="e">
        <f t="shared" si="310"/>
        <v>#REF!</v>
      </c>
      <c r="AF314" s="245" t="e">
        <f t="shared" ref="AF314" si="316">(C314-Z314)*0.15</f>
        <v>#REF!</v>
      </c>
      <c r="AG314" s="103" t="e">
        <f t="shared" si="299"/>
        <v>#REF!</v>
      </c>
      <c r="AH314" s="102" t="e">
        <f t="shared" si="300"/>
        <v>#REF!</v>
      </c>
      <c r="AI314" s="102">
        <f t="shared" si="301"/>
        <v>4600</v>
      </c>
      <c r="AK314" s="103">
        <f t="shared" ref="AK314" si="317">CEILING(AL314,5)</f>
        <v>3220</v>
      </c>
      <c r="AL314" s="134">
        <f t="shared" si="313"/>
        <v>3220</v>
      </c>
    </row>
    <row r="315" spans="1:60" s="12" customFormat="1" ht="13.5" collapsed="1" x14ac:dyDescent="0.15">
      <c r="A315" s="25">
        <v>8000</v>
      </c>
      <c r="B315" s="56" t="s">
        <v>52</v>
      </c>
      <c r="C315" s="300"/>
      <c r="D315" s="230"/>
      <c r="E315" s="230"/>
      <c r="F315" s="128"/>
      <c r="G315" s="137"/>
      <c r="H315" s="137"/>
      <c r="I315" s="128"/>
      <c r="J315" s="231"/>
      <c r="K315" s="232"/>
      <c r="L315" s="232"/>
      <c r="M315" s="232"/>
      <c r="N315" s="288"/>
      <c r="O315" s="233"/>
      <c r="P315" s="233"/>
      <c r="Q315" s="233"/>
      <c r="R315" s="233"/>
      <c r="S315" s="233"/>
      <c r="T315" s="231"/>
      <c r="U315" s="278"/>
      <c r="V315" s="277"/>
      <c r="W315" s="128"/>
      <c r="X315" s="278"/>
      <c r="Y315" s="128"/>
      <c r="Z315" s="128"/>
      <c r="AA315" s="234"/>
      <c r="AB315" s="235"/>
      <c r="AC315" s="304"/>
      <c r="AD315" s="236"/>
      <c r="AE315" s="237"/>
      <c r="AF315" s="237"/>
      <c r="AG315" s="236"/>
      <c r="AH315" s="304"/>
      <c r="AI315" s="304"/>
      <c r="AJ315" s="105"/>
      <c r="AK315" s="236"/>
      <c r="AL315" s="134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</row>
    <row r="316" spans="1:60" ht="13.5" hidden="1" outlineLevel="1" x14ac:dyDescent="0.15">
      <c r="A316" s="17">
        <v>8001</v>
      </c>
      <c r="B316" s="20" t="s">
        <v>115</v>
      </c>
      <c r="C316" s="16">
        <v>660</v>
      </c>
      <c r="D316" s="103">
        <v>10</v>
      </c>
      <c r="E316" s="103"/>
      <c r="F316" s="102"/>
      <c r="G316" s="104" t="s">
        <v>753</v>
      </c>
      <c r="H316" s="104" t="s">
        <v>1168</v>
      </c>
      <c r="I316" s="239">
        <f t="shared" ref="I316:I335" si="318">((247*12)+(52*7)+(52*5))*60/12</f>
        <v>17940</v>
      </c>
      <c r="J316" s="103">
        <v>18000</v>
      </c>
      <c r="K316" s="129"/>
      <c r="L316" s="129">
        <v>0.2</v>
      </c>
      <c r="M316" s="240"/>
      <c r="N316" s="283">
        <v>0.03</v>
      </c>
      <c r="O316" s="241">
        <f t="shared" ref="O316:O335" si="319">J316/I316*D316</f>
        <v>10.033444816053512</v>
      </c>
      <c r="P316" s="241" t="e">
        <f t="shared" ref="P316:P335" si="320">(C316-T316-U316)*K316</f>
        <v>#REF!</v>
      </c>
      <c r="Q316" s="241" t="e">
        <f t="shared" ref="Q316:Q335" si="321">(C316-T316-U316)*L316</f>
        <v>#REF!</v>
      </c>
      <c r="R316" s="241">
        <f t="shared" ref="R316:R335" si="322">(C316*M316)</f>
        <v>0</v>
      </c>
      <c r="S316" s="241" t="e">
        <f t="shared" ref="S316:S335" si="323">(C316-T316-U316)*N316</f>
        <v>#REF!</v>
      </c>
      <c r="T316" s="103" t="e">
        <f>#REF!</f>
        <v>#REF!</v>
      </c>
      <c r="U316" s="271" t="e">
        <f>#REF!*'Акция психолога'!D316</f>
        <v>#REF!</v>
      </c>
      <c r="V316" s="271">
        <f t="shared" ref="V316:V335" si="324">C316*0.06</f>
        <v>39.6</v>
      </c>
      <c r="W316" s="242" t="e">
        <f t="shared" ref="W316:W335" si="325">SUM(O316:V316)</f>
        <v>#REF!</v>
      </c>
      <c r="X316" s="281" t="e">
        <f>#REF!</f>
        <v>#REF!</v>
      </c>
      <c r="Y316" s="242" t="e">
        <f t="shared" ref="Y316:Y335" si="326">O316*X316</f>
        <v>#REF!</v>
      </c>
      <c r="Z316" s="102" t="e">
        <f t="shared" ref="Z316:Z335" si="327">W316+Y316</f>
        <v>#REF!</v>
      </c>
      <c r="AA316" s="244" t="e">
        <f t="shared" ref="AA316:AA335" si="328">(C316-Z316)/Z316</f>
        <v>#REF!</v>
      </c>
      <c r="AC316" s="102" t="e">
        <f t="shared" ref="AC316:AC335" si="329">AD316+AE316+AF316</f>
        <v>#REF!</v>
      </c>
      <c r="AD316" s="103" t="e">
        <f t="shared" ref="AD316:AE335" si="330">T316</f>
        <v>#REF!</v>
      </c>
      <c r="AE316" s="245" t="e">
        <f t="shared" si="330"/>
        <v>#REF!</v>
      </c>
      <c r="AF316" s="245" t="e">
        <f t="shared" ref="AF316:AF335" si="331">(C316-Z316)*0.15</f>
        <v>#REF!</v>
      </c>
      <c r="AG316" s="103" t="e">
        <f t="shared" ref="AG316:AG335" si="332">AE316+AF316</f>
        <v>#REF!</v>
      </c>
      <c r="AH316" s="102" t="e">
        <f t="shared" ref="AH316:AH335" si="333">AI316-AC316</f>
        <v>#REF!</v>
      </c>
      <c r="AI316" s="102">
        <f t="shared" ref="AI316:AI335" si="334">C316</f>
        <v>660</v>
      </c>
      <c r="AK316" s="103">
        <f t="shared" ref="AK316:AK335" si="335">CEILING(AL316,5)</f>
        <v>465</v>
      </c>
      <c r="AL316" s="134">
        <f t="shared" ref="AL316:AL335" si="336">C316*0.7</f>
        <v>461.99999999999994</v>
      </c>
    </row>
    <row r="317" spans="1:60" ht="13.5" hidden="1" outlineLevel="1" x14ac:dyDescent="0.15">
      <c r="A317" s="17">
        <v>8002</v>
      </c>
      <c r="B317" s="20" t="s">
        <v>116</v>
      </c>
      <c r="C317" s="16">
        <v>550</v>
      </c>
      <c r="D317" s="103">
        <v>10</v>
      </c>
      <c r="E317" s="103"/>
      <c r="F317" s="102"/>
      <c r="G317" s="104" t="s">
        <v>753</v>
      </c>
      <c r="H317" s="104" t="s">
        <v>1168</v>
      </c>
      <c r="I317" s="239">
        <f t="shared" si="318"/>
        <v>17940</v>
      </c>
      <c r="J317" s="103">
        <v>18000</v>
      </c>
      <c r="K317" s="129"/>
      <c r="L317" s="129">
        <v>0.2</v>
      </c>
      <c r="M317" s="240"/>
      <c r="N317" s="283">
        <v>0.03</v>
      </c>
      <c r="O317" s="241">
        <f t="shared" si="319"/>
        <v>10.033444816053512</v>
      </c>
      <c r="P317" s="241" t="e">
        <f t="shared" si="320"/>
        <v>#REF!</v>
      </c>
      <c r="Q317" s="241" t="e">
        <f t="shared" si="321"/>
        <v>#REF!</v>
      </c>
      <c r="R317" s="241">
        <f t="shared" si="322"/>
        <v>0</v>
      </c>
      <c r="S317" s="241" t="e">
        <f t="shared" si="323"/>
        <v>#REF!</v>
      </c>
      <c r="T317" s="103" t="e">
        <f>#REF!</f>
        <v>#REF!</v>
      </c>
      <c r="U317" s="271" t="e">
        <f>#REF!*'Акция психолога'!D317</f>
        <v>#REF!</v>
      </c>
      <c r="V317" s="271">
        <f t="shared" si="324"/>
        <v>33</v>
      </c>
      <c r="W317" s="242" t="e">
        <f t="shared" si="325"/>
        <v>#REF!</v>
      </c>
      <c r="X317" s="281" t="e">
        <f>#REF!</f>
        <v>#REF!</v>
      </c>
      <c r="Y317" s="242" t="e">
        <f t="shared" si="326"/>
        <v>#REF!</v>
      </c>
      <c r="Z317" s="102" t="e">
        <f t="shared" si="327"/>
        <v>#REF!</v>
      </c>
      <c r="AA317" s="244" t="e">
        <f t="shared" si="328"/>
        <v>#REF!</v>
      </c>
      <c r="AC317" s="102" t="e">
        <f t="shared" si="329"/>
        <v>#REF!</v>
      </c>
      <c r="AD317" s="103" t="e">
        <f t="shared" si="330"/>
        <v>#REF!</v>
      </c>
      <c r="AE317" s="245" t="e">
        <f t="shared" si="330"/>
        <v>#REF!</v>
      </c>
      <c r="AF317" s="245" t="e">
        <f t="shared" si="331"/>
        <v>#REF!</v>
      </c>
      <c r="AG317" s="103" t="e">
        <f t="shared" si="332"/>
        <v>#REF!</v>
      </c>
      <c r="AH317" s="102" t="e">
        <f t="shared" si="333"/>
        <v>#REF!</v>
      </c>
      <c r="AI317" s="102">
        <f t="shared" si="334"/>
        <v>550</v>
      </c>
      <c r="AK317" s="103">
        <f t="shared" si="335"/>
        <v>385</v>
      </c>
      <c r="AL317" s="134">
        <f t="shared" si="336"/>
        <v>385</v>
      </c>
    </row>
    <row r="318" spans="1:60" ht="13.5" hidden="1" outlineLevel="1" x14ac:dyDescent="0.15">
      <c r="A318" s="26">
        <v>8006</v>
      </c>
      <c r="B318" s="20" t="s">
        <v>204</v>
      </c>
      <c r="C318" s="16">
        <v>500</v>
      </c>
      <c r="D318" s="103">
        <v>10</v>
      </c>
      <c r="E318" s="103"/>
      <c r="F318" s="102"/>
      <c r="G318" s="104" t="s">
        <v>753</v>
      </c>
      <c r="H318" s="104" t="s">
        <v>1168</v>
      </c>
      <c r="I318" s="239">
        <f t="shared" si="318"/>
        <v>17940</v>
      </c>
      <c r="J318" s="103">
        <v>18000</v>
      </c>
      <c r="K318" s="129"/>
      <c r="L318" s="129">
        <v>0.2</v>
      </c>
      <c r="M318" s="240"/>
      <c r="N318" s="283">
        <v>0.03</v>
      </c>
      <c r="O318" s="241">
        <f t="shared" si="319"/>
        <v>10.033444816053512</v>
      </c>
      <c r="P318" s="241" t="e">
        <f t="shared" si="320"/>
        <v>#REF!</v>
      </c>
      <c r="Q318" s="241" t="e">
        <f t="shared" si="321"/>
        <v>#REF!</v>
      </c>
      <c r="R318" s="241">
        <f t="shared" si="322"/>
        <v>0</v>
      </c>
      <c r="S318" s="241" t="e">
        <f t="shared" si="323"/>
        <v>#REF!</v>
      </c>
      <c r="T318" s="103" t="e">
        <f>#REF!</f>
        <v>#REF!</v>
      </c>
      <c r="U318" s="271" t="e">
        <f>#REF!*'Акция психолога'!D318</f>
        <v>#REF!</v>
      </c>
      <c r="V318" s="271">
        <f t="shared" si="324"/>
        <v>30</v>
      </c>
      <c r="W318" s="242" t="e">
        <f t="shared" si="325"/>
        <v>#REF!</v>
      </c>
      <c r="X318" s="281" t="e">
        <f>#REF!</f>
        <v>#REF!</v>
      </c>
      <c r="Y318" s="242" t="e">
        <f t="shared" si="326"/>
        <v>#REF!</v>
      </c>
      <c r="Z318" s="102" t="e">
        <f t="shared" si="327"/>
        <v>#REF!</v>
      </c>
      <c r="AA318" s="244" t="e">
        <f t="shared" si="328"/>
        <v>#REF!</v>
      </c>
      <c r="AC318" s="102" t="e">
        <f t="shared" si="329"/>
        <v>#REF!</v>
      </c>
      <c r="AD318" s="103" t="e">
        <f t="shared" si="330"/>
        <v>#REF!</v>
      </c>
      <c r="AE318" s="245" t="e">
        <f t="shared" si="330"/>
        <v>#REF!</v>
      </c>
      <c r="AF318" s="245" t="e">
        <f t="shared" si="331"/>
        <v>#REF!</v>
      </c>
      <c r="AG318" s="103" t="e">
        <f t="shared" si="332"/>
        <v>#REF!</v>
      </c>
      <c r="AH318" s="102" t="e">
        <f t="shared" si="333"/>
        <v>#REF!</v>
      </c>
      <c r="AI318" s="102">
        <f t="shared" si="334"/>
        <v>500</v>
      </c>
      <c r="AK318" s="103">
        <f t="shared" si="335"/>
        <v>350</v>
      </c>
      <c r="AL318" s="134">
        <f t="shared" si="336"/>
        <v>350</v>
      </c>
    </row>
    <row r="319" spans="1:60" ht="13.5" hidden="1" outlineLevel="1" x14ac:dyDescent="0.15">
      <c r="A319" s="26">
        <v>8007</v>
      </c>
      <c r="B319" s="20" t="s">
        <v>205</v>
      </c>
      <c r="C319" s="16">
        <v>600</v>
      </c>
      <c r="D319" s="103">
        <v>10</v>
      </c>
      <c r="E319" s="103"/>
      <c r="F319" s="102"/>
      <c r="G319" s="104" t="s">
        <v>753</v>
      </c>
      <c r="H319" s="104" t="s">
        <v>1168</v>
      </c>
      <c r="I319" s="239">
        <f t="shared" si="318"/>
        <v>17940</v>
      </c>
      <c r="J319" s="103">
        <v>18000</v>
      </c>
      <c r="K319" s="129"/>
      <c r="L319" s="129">
        <v>0.2</v>
      </c>
      <c r="M319" s="240"/>
      <c r="N319" s="283">
        <v>0.03</v>
      </c>
      <c r="O319" s="241">
        <f t="shared" si="319"/>
        <v>10.033444816053512</v>
      </c>
      <c r="P319" s="241" t="e">
        <f t="shared" si="320"/>
        <v>#REF!</v>
      </c>
      <c r="Q319" s="241" t="e">
        <f t="shared" si="321"/>
        <v>#REF!</v>
      </c>
      <c r="R319" s="241">
        <f t="shared" si="322"/>
        <v>0</v>
      </c>
      <c r="S319" s="241" t="e">
        <f t="shared" si="323"/>
        <v>#REF!</v>
      </c>
      <c r="T319" s="103" t="e">
        <f>#REF!</f>
        <v>#REF!</v>
      </c>
      <c r="U319" s="271" t="e">
        <f>#REF!*'Акция психолога'!D319</f>
        <v>#REF!</v>
      </c>
      <c r="V319" s="271">
        <f t="shared" si="324"/>
        <v>36</v>
      </c>
      <c r="W319" s="242" t="e">
        <f t="shared" si="325"/>
        <v>#REF!</v>
      </c>
      <c r="X319" s="281" t="e">
        <f>#REF!</f>
        <v>#REF!</v>
      </c>
      <c r="Y319" s="242" t="e">
        <f t="shared" si="326"/>
        <v>#REF!</v>
      </c>
      <c r="Z319" s="102" t="e">
        <f t="shared" si="327"/>
        <v>#REF!</v>
      </c>
      <c r="AA319" s="244" t="e">
        <f t="shared" si="328"/>
        <v>#REF!</v>
      </c>
      <c r="AC319" s="102" t="e">
        <f t="shared" si="329"/>
        <v>#REF!</v>
      </c>
      <c r="AD319" s="103" t="e">
        <f t="shared" si="330"/>
        <v>#REF!</v>
      </c>
      <c r="AE319" s="245" t="e">
        <f t="shared" si="330"/>
        <v>#REF!</v>
      </c>
      <c r="AF319" s="245" t="e">
        <f t="shared" si="331"/>
        <v>#REF!</v>
      </c>
      <c r="AG319" s="103" t="e">
        <f t="shared" si="332"/>
        <v>#REF!</v>
      </c>
      <c r="AH319" s="102" t="e">
        <f t="shared" si="333"/>
        <v>#REF!</v>
      </c>
      <c r="AI319" s="102">
        <f t="shared" si="334"/>
        <v>600</v>
      </c>
      <c r="AK319" s="103">
        <f t="shared" si="335"/>
        <v>420</v>
      </c>
      <c r="AL319" s="134">
        <f t="shared" si="336"/>
        <v>420</v>
      </c>
    </row>
    <row r="320" spans="1:60" ht="13.5" hidden="1" outlineLevel="1" x14ac:dyDescent="0.15">
      <c r="A320" s="26">
        <v>8009</v>
      </c>
      <c r="B320" s="20" t="s">
        <v>57</v>
      </c>
      <c r="C320" s="16">
        <v>360</v>
      </c>
      <c r="D320" s="103">
        <v>10</v>
      </c>
      <c r="E320" s="103"/>
      <c r="F320" s="102"/>
      <c r="G320" s="104" t="s">
        <v>753</v>
      </c>
      <c r="H320" s="104" t="s">
        <v>1168</v>
      </c>
      <c r="I320" s="239">
        <f t="shared" si="318"/>
        <v>17940</v>
      </c>
      <c r="J320" s="103">
        <v>18000</v>
      </c>
      <c r="K320" s="129"/>
      <c r="L320" s="129">
        <v>0.2</v>
      </c>
      <c r="M320" s="240"/>
      <c r="N320" s="283">
        <v>0.03</v>
      </c>
      <c r="O320" s="241">
        <f t="shared" si="319"/>
        <v>10.033444816053512</v>
      </c>
      <c r="P320" s="241" t="e">
        <f t="shared" si="320"/>
        <v>#REF!</v>
      </c>
      <c r="Q320" s="241" t="e">
        <f t="shared" si="321"/>
        <v>#REF!</v>
      </c>
      <c r="R320" s="241">
        <f t="shared" si="322"/>
        <v>0</v>
      </c>
      <c r="S320" s="241" t="e">
        <f t="shared" si="323"/>
        <v>#REF!</v>
      </c>
      <c r="T320" s="103" t="e">
        <f>#REF!</f>
        <v>#REF!</v>
      </c>
      <c r="U320" s="271" t="e">
        <f>#REF!*'Акция психолога'!D320</f>
        <v>#REF!</v>
      </c>
      <c r="V320" s="271">
        <f t="shared" si="324"/>
        <v>21.599999999999998</v>
      </c>
      <c r="W320" s="242" t="e">
        <f t="shared" si="325"/>
        <v>#REF!</v>
      </c>
      <c r="X320" s="281" t="e">
        <f>#REF!</f>
        <v>#REF!</v>
      </c>
      <c r="Y320" s="242" t="e">
        <f t="shared" si="326"/>
        <v>#REF!</v>
      </c>
      <c r="Z320" s="102" t="e">
        <f t="shared" si="327"/>
        <v>#REF!</v>
      </c>
      <c r="AA320" s="244" t="e">
        <f t="shared" si="328"/>
        <v>#REF!</v>
      </c>
      <c r="AC320" s="102" t="e">
        <f t="shared" si="329"/>
        <v>#REF!</v>
      </c>
      <c r="AD320" s="103" t="e">
        <f t="shared" si="330"/>
        <v>#REF!</v>
      </c>
      <c r="AE320" s="245" t="e">
        <f t="shared" si="330"/>
        <v>#REF!</v>
      </c>
      <c r="AF320" s="245" t="e">
        <f t="shared" si="331"/>
        <v>#REF!</v>
      </c>
      <c r="AG320" s="103" t="e">
        <f t="shared" si="332"/>
        <v>#REF!</v>
      </c>
      <c r="AH320" s="102" t="e">
        <f t="shared" si="333"/>
        <v>#REF!</v>
      </c>
      <c r="AI320" s="102">
        <f t="shared" si="334"/>
        <v>360</v>
      </c>
      <c r="AK320" s="103">
        <f t="shared" si="335"/>
        <v>255</v>
      </c>
      <c r="AL320" s="134">
        <f t="shared" si="336"/>
        <v>251.99999999999997</v>
      </c>
    </row>
    <row r="321" spans="1:60" ht="13.5" hidden="1" outlineLevel="1" x14ac:dyDescent="0.15">
      <c r="A321" s="26">
        <v>8010</v>
      </c>
      <c r="B321" s="20" t="s">
        <v>58</v>
      </c>
      <c r="C321" s="16">
        <v>400</v>
      </c>
      <c r="D321" s="103">
        <v>10</v>
      </c>
      <c r="E321" s="103"/>
      <c r="F321" s="102"/>
      <c r="G321" s="104" t="s">
        <v>753</v>
      </c>
      <c r="H321" s="104" t="s">
        <v>1168</v>
      </c>
      <c r="I321" s="239">
        <f t="shared" si="318"/>
        <v>17940</v>
      </c>
      <c r="J321" s="103">
        <v>18000</v>
      </c>
      <c r="K321" s="129"/>
      <c r="L321" s="129">
        <v>0.2</v>
      </c>
      <c r="M321" s="240"/>
      <c r="N321" s="283">
        <v>0.03</v>
      </c>
      <c r="O321" s="241">
        <f t="shared" si="319"/>
        <v>10.033444816053512</v>
      </c>
      <c r="P321" s="241" t="e">
        <f t="shared" si="320"/>
        <v>#REF!</v>
      </c>
      <c r="Q321" s="241" t="e">
        <f t="shared" si="321"/>
        <v>#REF!</v>
      </c>
      <c r="R321" s="241">
        <f t="shared" si="322"/>
        <v>0</v>
      </c>
      <c r="S321" s="241" t="e">
        <f t="shared" si="323"/>
        <v>#REF!</v>
      </c>
      <c r="T321" s="103" t="e">
        <f>#REF!</f>
        <v>#REF!</v>
      </c>
      <c r="U321" s="271" t="e">
        <f>#REF!*'Акция психолога'!D321</f>
        <v>#REF!</v>
      </c>
      <c r="V321" s="271">
        <f t="shared" si="324"/>
        <v>24</v>
      </c>
      <c r="W321" s="242" t="e">
        <f t="shared" si="325"/>
        <v>#REF!</v>
      </c>
      <c r="X321" s="281" t="e">
        <f>#REF!</f>
        <v>#REF!</v>
      </c>
      <c r="Y321" s="242" t="e">
        <f t="shared" si="326"/>
        <v>#REF!</v>
      </c>
      <c r="Z321" s="102" t="e">
        <f t="shared" si="327"/>
        <v>#REF!</v>
      </c>
      <c r="AA321" s="244" t="e">
        <f t="shared" si="328"/>
        <v>#REF!</v>
      </c>
      <c r="AC321" s="102" t="e">
        <f t="shared" si="329"/>
        <v>#REF!</v>
      </c>
      <c r="AD321" s="103" t="e">
        <f t="shared" si="330"/>
        <v>#REF!</v>
      </c>
      <c r="AE321" s="245" t="e">
        <f t="shared" si="330"/>
        <v>#REF!</v>
      </c>
      <c r="AF321" s="245" t="e">
        <f t="shared" si="331"/>
        <v>#REF!</v>
      </c>
      <c r="AG321" s="103" t="e">
        <f t="shared" si="332"/>
        <v>#REF!</v>
      </c>
      <c r="AH321" s="102" t="e">
        <f t="shared" si="333"/>
        <v>#REF!</v>
      </c>
      <c r="AI321" s="102">
        <f t="shared" si="334"/>
        <v>400</v>
      </c>
      <c r="AK321" s="103">
        <f t="shared" si="335"/>
        <v>280</v>
      </c>
      <c r="AL321" s="134">
        <f t="shared" si="336"/>
        <v>280</v>
      </c>
    </row>
    <row r="322" spans="1:60" ht="13.5" hidden="1" outlineLevel="1" x14ac:dyDescent="0.15">
      <c r="A322" s="26">
        <v>8011</v>
      </c>
      <c r="B322" s="20" t="s">
        <v>118</v>
      </c>
      <c r="C322" s="16">
        <v>720</v>
      </c>
      <c r="D322" s="103">
        <v>15</v>
      </c>
      <c r="E322" s="103"/>
      <c r="F322" s="102"/>
      <c r="G322" s="104" t="s">
        <v>753</v>
      </c>
      <c r="H322" s="104" t="s">
        <v>1168</v>
      </c>
      <c r="I322" s="239">
        <f t="shared" si="318"/>
        <v>17940</v>
      </c>
      <c r="J322" s="103">
        <v>18000</v>
      </c>
      <c r="K322" s="129"/>
      <c r="L322" s="129">
        <v>0.2</v>
      </c>
      <c r="M322" s="240"/>
      <c r="N322" s="283">
        <v>0.03</v>
      </c>
      <c r="O322" s="241">
        <f t="shared" si="319"/>
        <v>15.050167224080267</v>
      </c>
      <c r="P322" s="241" t="e">
        <f t="shared" si="320"/>
        <v>#REF!</v>
      </c>
      <c r="Q322" s="241" t="e">
        <f t="shared" si="321"/>
        <v>#REF!</v>
      </c>
      <c r="R322" s="241">
        <f t="shared" si="322"/>
        <v>0</v>
      </c>
      <c r="S322" s="241" t="e">
        <f t="shared" si="323"/>
        <v>#REF!</v>
      </c>
      <c r="T322" s="103" t="e">
        <f>#REF!</f>
        <v>#REF!</v>
      </c>
      <c r="U322" s="271" t="e">
        <f>#REF!*'Акция психолога'!D322</f>
        <v>#REF!</v>
      </c>
      <c r="V322" s="271">
        <f t="shared" si="324"/>
        <v>43.199999999999996</v>
      </c>
      <c r="W322" s="242" t="e">
        <f t="shared" si="325"/>
        <v>#REF!</v>
      </c>
      <c r="X322" s="281" t="e">
        <f>#REF!</f>
        <v>#REF!</v>
      </c>
      <c r="Y322" s="242" t="e">
        <f t="shared" si="326"/>
        <v>#REF!</v>
      </c>
      <c r="Z322" s="102" t="e">
        <f t="shared" si="327"/>
        <v>#REF!</v>
      </c>
      <c r="AA322" s="244" t="e">
        <f t="shared" si="328"/>
        <v>#REF!</v>
      </c>
      <c r="AC322" s="102" t="e">
        <f t="shared" si="329"/>
        <v>#REF!</v>
      </c>
      <c r="AD322" s="103" t="e">
        <f t="shared" si="330"/>
        <v>#REF!</v>
      </c>
      <c r="AE322" s="245" t="e">
        <f t="shared" si="330"/>
        <v>#REF!</v>
      </c>
      <c r="AF322" s="245" t="e">
        <f t="shared" si="331"/>
        <v>#REF!</v>
      </c>
      <c r="AG322" s="103" t="e">
        <f t="shared" si="332"/>
        <v>#REF!</v>
      </c>
      <c r="AH322" s="102" t="e">
        <f t="shared" si="333"/>
        <v>#REF!</v>
      </c>
      <c r="AI322" s="102">
        <f t="shared" si="334"/>
        <v>720</v>
      </c>
      <c r="AK322" s="103">
        <f t="shared" si="335"/>
        <v>505</v>
      </c>
      <c r="AL322" s="134">
        <f t="shared" si="336"/>
        <v>503.99999999999994</v>
      </c>
    </row>
    <row r="323" spans="1:60" ht="13.5" hidden="1" outlineLevel="1" x14ac:dyDescent="0.15">
      <c r="A323" s="26">
        <v>8013</v>
      </c>
      <c r="B323" s="20" t="s">
        <v>245</v>
      </c>
      <c r="C323" s="16">
        <v>720</v>
      </c>
      <c r="D323" s="103">
        <v>15</v>
      </c>
      <c r="E323" s="103"/>
      <c r="F323" s="102"/>
      <c r="G323" s="104" t="s">
        <v>753</v>
      </c>
      <c r="H323" s="104" t="s">
        <v>1168</v>
      </c>
      <c r="I323" s="239">
        <f t="shared" si="318"/>
        <v>17940</v>
      </c>
      <c r="J323" s="103">
        <v>18000</v>
      </c>
      <c r="K323" s="129"/>
      <c r="L323" s="129">
        <v>0.2</v>
      </c>
      <c r="M323" s="240"/>
      <c r="N323" s="283">
        <v>0.03</v>
      </c>
      <c r="O323" s="241">
        <f t="shared" si="319"/>
        <v>15.050167224080267</v>
      </c>
      <c r="P323" s="241" t="e">
        <f t="shared" si="320"/>
        <v>#REF!</v>
      </c>
      <c r="Q323" s="241" t="e">
        <f t="shared" si="321"/>
        <v>#REF!</v>
      </c>
      <c r="R323" s="241">
        <f t="shared" si="322"/>
        <v>0</v>
      </c>
      <c r="S323" s="241" t="e">
        <f t="shared" si="323"/>
        <v>#REF!</v>
      </c>
      <c r="T323" s="103" t="e">
        <f>#REF!</f>
        <v>#REF!</v>
      </c>
      <c r="U323" s="271" t="e">
        <f>#REF!*'Акция психолога'!D323</f>
        <v>#REF!</v>
      </c>
      <c r="V323" s="271">
        <f t="shared" si="324"/>
        <v>43.199999999999996</v>
      </c>
      <c r="W323" s="242" t="e">
        <f t="shared" si="325"/>
        <v>#REF!</v>
      </c>
      <c r="X323" s="281" t="e">
        <f>#REF!</f>
        <v>#REF!</v>
      </c>
      <c r="Y323" s="242" t="e">
        <f t="shared" si="326"/>
        <v>#REF!</v>
      </c>
      <c r="Z323" s="102" t="e">
        <f t="shared" si="327"/>
        <v>#REF!</v>
      </c>
      <c r="AA323" s="244" t="e">
        <f t="shared" si="328"/>
        <v>#REF!</v>
      </c>
      <c r="AC323" s="102" t="e">
        <f t="shared" si="329"/>
        <v>#REF!</v>
      </c>
      <c r="AD323" s="103" t="e">
        <f t="shared" si="330"/>
        <v>#REF!</v>
      </c>
      <c r="AE323" s="245" t="e">
        <f t="shared" si="330"/>
        <v>#REF!</v>
      </c>
      <c r="AF323" s="245" t="e">
        <f t="shared" si="331"/>
        <v>#REF!</v>
      </c>
      <c r="AG323" s="103" t="e">
        <f t="shared" si="332"/>
        <v>#REF!</v>
      </c>
      <c r="AH323" s="102" t="e">
        <f t="shared" si="333"/>
        <v>#REF!</v>
      </c>
      <c r="AI323" s="102">
        <f t="shared" si="334"/>
        <v>720</v>
      </c>
      <c r="AK323" s="103">
        <f t="shared" si="335"/>
        <v>505</v>
      </c>
      <c r="AL323" s="134">
        <f t="shared" si="336"/>
        <v>503.99999999999994</v>
      </c>
    </row>
    <row r="324" spans="1:60" ht="13.5" hidden="1" outlineLevel="1" x14ac:dyDescent="0.15">
      <c r="A324" s="26">
        <v>8014</v>
      </c>
      <c r="B324" s="20" t="s">
        <v>60</v>
      </c>
      <c r="C324" s="16">
        <v>600</v>
      </c>
      <c r="D324" s="103">
        <v>10</v>
      </c>
      <c r="E324" s="103"/>
      <c r="F324" s="102"/>
      <c r="G324" s="104" t="s">
        <v>753</v>
      </c>
      <c r="H324" s="104" t="s">
        <v>1168</v>
      </c>
      <c r="I324" s="239">
        <f t="shared" si="318"/>
        <v>17940</v>
      </c>
      <c r="J324" s="103">
        <v>18000</v>
      </c>
      <c r="K324" s="129"/>
      <c r="L324" s="129">
        <v>0.2</v>
      </c>
      <c r="M324" s="240"/>
      <c r="N324" s="283">
        <v>0.03</v>
      </c>
      <c r="O324" s="241">
        <f t="shared" si="319"/>
        <v>10.033444816053512</v>
      </c>
      <c r="P324" s="241" t="e">
        <f t="shared" si="320"/>
        <v>#REF!</v>
      </c>
      <c r="Q324" s="241" t="e">
        <f t="shared" si="321"/>
        <v>#REF!</v>
      </c>
      <c r="R324" s="241">
        <f t="shared" si="322"/>
        <v>0</v>
      </c>
      <c r="S324" s="241" t="e">
        <f t="shared" si="323"/>
        <v>#REF!</v>
      </c>
      <c r="T324" s="103" t="e">
        <f>#REF!</f>
        <v>#REF!</v>
      </c>
      <c r="U324" s="271" t="e">
        <f>#REF!*'Акция психолога'!D324</f>
        <v>#REF!</v>
      </c>
      <c r="V324" s="271">
        <f t="shared" si="324"/>
        <v>36</v>
      </c>
      <c r="W324" s="242" t="e">
        <f t="shared" si="325"/>
        <v>#REF!</v>
      </c>
      <c r="X324" s="281" t="e">
        <f>#REF!</f>
        <v>#REF!</v>
      </c>
      <c r="Y324" s="242" t="e">
        <f t="shared" si="326"/>
        <v>#REF!</v>
      </c>
      <c r="Z324" s="102" t="e">
        <f t="shared" si="327"/>
        <v>#REF!</v>
      </c>
      <c r="AA324" s="244" t="e">
        <f t="shared" si="328"/>
        <v>#REF!</v>
      </c>
      <c r="AC324" s="102" t="e">
        <f t="shared" si="329"/>
        <v>#REF!</v>
      </c>
      <c r="AD324" s="103" t="e">
        <f t="shared" si="330"/>
        <v>#REF!</v>
      </c>
      <c r="AE324" s="245" t="e">
        <f t="shared" si="330"/>
        <v>#REF!</v>
      </c>
      <c r="AF324" s="245" t="e">
        <f t="shared" si="331"/>
        <v>#REF!</v>
      </c>
      <c r="AG324" s="103" t="e">
        <f t="shared" si="332"/>
        <v>#REF!</v>
      </c>
      <c r="AH324" s="102" t="e">
        <f t="shared" si="333"/>
        <v>#REF!</v>
      </c>
      <c r="AI324" s="102">
        <f t="shared" si="334"/>
        <v>600</v>
      </c>
      <c r="AK324" s="103">
        <f t="shared" si="335"/>
        <v>420</v>
      </c>
      <c r="AL324" s="134">
        <f t="shared" si="336"/>
        <v>420</v>
      </c>
    </row>
    <row r="325" spans="1:60" ht="13.5" hidden="1" outlineLevel="1" x14ac:dyDescent="0.15">
      <c r="A325" s="26">
        <v>8016</v>
      </c>
      <c r="B325" s="20" t="s">
        <v>61</v>
      </c>
      <c r="C325" s="16">
        <v>1100</v>
      </c>
      <c r="D325" s="103">
        <v>25</v>
      </c>
      <c r="E325" s="103"/>
      <c r="F325" s="102"/>
      <c r="G325" s="104" t="s">
        <v>753</v>
      </c>
      <c r="H325" s="104" t="s">
        <v>1168</v>
      </c>
      <c r="I325" s="239">
        <f t="shared" si="318"/>
        <v>17940</v>
      </c>
      <c r="J325" s="103">
        <v>18000</v>
      </c>
      <c r="K325" s="129"/>
      <c r="L325" s="129">
        <v>0.2</v>
      </c>
      <c r="M325" s="240"/>
      <c r="N325" s="283">
        <v>0.03</v>
      </c>
      <c r="O325" s="241">
        <f t="shared" si="319"/>
        <v>25.083612040133779</v>
      </c>
      <c r="P325" s="241" t="e">
        <f t="shared" si="320"/>
        <v>#REF!</v>
      </c>
      <c r="Q325" s="241" t="e">
        <f t="shared" si="321"/>
        <v>#REF!</v>
      </c>
      <c r="R325" s="241">
        <f t="shared" si="322"/>
        <v>0</v>
      </c>
      <c r="S325" s="241" t="e">
        <f t="shared" si="323"/>
        <v>#REF!</v>
      </c>
      <c r="T325" s="103" t="e">
        <f>#REF!</f>
        <v>#REF!</v>
      </c>
      <c r="U325" s="271" t="e">
        <f>#REF!*'Акция психолога'!D325</f>
        <v>#REF!</v>
      </c>
      <c r="V325" s="271">
        <f t="shared" si="324"/>
        <v>66</v>
      </c>
      <c r="W325" s="242" t="e">
        <f t="shared" si="325"/>
        <v>#REF!</v>
      </c>
      <c r="X325" s="281" t="e">
        <f>#REF!</f>
        <v>#REF!</v>
      </c>
      <c r="Y325" s="242" t="e">
        <f t="shared" si="326"/>
        <v>#REF!</v>
      </c>
      <c r="Z325" s="102" t="e">
        <f t="shared" si="327"/>
        <v>#REF!</v>
      </c>
      <c r="AA325" s="244" t="e">
        <f t="shared" si="328"/>
        <v>#REF!</v>
      </c>
      <c r="AC325" s="102" t="e">
        <f t="shared" si="329"/>
        <v>#REF!</v>
      </c>
      <c r="AD325" s="103" t="e">
        <f t="shared" si="330"/>
        <v>#REF!</v>
      </c>
      <c r="AE325" s="245" t="e">
        <f t="shared" si="330"/>
        <v>#REF!</v>
      </c>
      <c r="AF325" s="245" t="e">
        <f t="shared" si="331"/>
        <v>#REF!</v>
      </c>
      <c r="AG325" s="103" t="e">
        <f t="shared" si="332"/>
        <v>#REF!</v>
      </c>
      <c r="AH325" s="102" t="e">
        <f t="shared" si="333"/>
        <v>#REF!</v>
      </c>
      <c r="AI325" s="102">
        <f t="shared" si="334"/>
        <v>1100</v>
      </c>
      <c r="AK325" s="103">
        <f t="shared" si="335"/>
        <v>770</v>
      </c>
      <c r="AL325" s="134">
        <f t="shared" si="336"/>
        <v>770</v>
      </c>
    </row>
    <row r="326" spans="1:60" ht="13.5" hidden="1" outlineLevel="1" x14ac:dyDescent="0.15">
      <c r="A326" s="26">
        <v>8017</v>
      </c>
      <c r="B326" s="20" t="s">
        <v>62</v>
      </c>
      <c r="C326" s="16">
        <v>980</v>
      </c>
      <c r="D326" s="103">
        <v>25</v>
      </c>
      <c r="E326" s="103"/>
      <c r="F326" s="102"/>
      <c r="G326" s="104" t="s">
        <v>753</v>
      </c>
      <c r="H326" s="104" t="s">
        <v>1168</v>
      </c>
      <c r="I326" s="239">
        <f t="shared" si="318"/>
        <v>17940</v>
      </c>
      <c r="J326" s="103">
        <v>18000</v>
      </c>
      <c r="K326" s="129"/>
      <c r="L326" s="129">
        <v>0.2</v>
      </c>
      <c r="M326" s="240"/>
      <c r="N326" s="283">
        <v>0.03</v>
      </c>
      <c r="O326" s="241">
        <f t="shared" si="319"/>
        <v>25.083612040133779</v>
      </c>
      <c r="P326" s="241" t="e">
        <f t="shared" si="320"/>
        <v>#REF!</v>
      </c>
      <c r="Q326" s="241" t="e">
        <f t="shared" si="321"/>
        <v>#REF!</v>
      </c>
      <c r="R326" s="241">
        <f t="shared" si="322"/>
        <v>0</v>
      </c>
      <c r="S326" s="241" t="e">
        <f t="shared" si="323"/>
        <v>#REF!</v>
      </c>
      <c r="T326" s="103" t="e">
        <f>#REF!</f>
        <v>#REF!</v>
      </c>
      <c r="U326" s="271" t="e">
        <f>#REF!*'Акция психолога'!D326</f>
        <v>#REF!</v>
      </c>
      <c r="V326" s="271">
        <f t="shared" si="324"/>
        <v>58.8</v>
      </c>
      <c r="W326" s="242" t="e">
        <f t="shared" si="325"/>
        <v>#REF!</v>
      </c>
      <c r="X326" s="281" t="e">
        <f>#REF!</f>
        <v>#REF!</v>
      </c>
      <c r="Y326" s="242" t="e">
        <f t="shared" si="326"/>
        <v>#REF!</v>
      </c>
      <c r="Z326" s="102" t="e">
        <f t="shared" si="327"/>
        <v>#REF!</v>
      </c>
      <c r="AA326" s="244" t="e">
        <f t="shared" si="328"/>
        <v>#REF!</v>
      </c>
      <c r="AC326" s="102" t="e">
        <f t="shared" si="329"/>
        <v>#REF!</v>
      </c>
      <c r="AD326" s="103" t="e">
        <f t="shared" si="330"/>
        <v>#REF!</v>
      </c>
      <c r="AE326" s="245" t="e">
        <f t="shared" si="330"/>
        <v>#REF!</v>
      </c>
      <c r="AF326" s="245" t="e">
        <f t="shared" si="331"/>
        <v>#REF!</v>
      </c>
      <c r="AG326" s="103" t="e">
        <f t="shared" si="332"/>
        <v>#REF!</v>
      </c>
      <c r="AH326" s="102" t="e">
        <f t="shared" si="333"/>
        <v>#REF!</v>
      </c>
      <c r="AI326" s="102">
        <f t="shared" si="334"/>
        <v>980</v>
      </c>
      <c r="AK326" s="103">
        <f t="shared" si="335"/>
        <v>690</v>
      </c>
      <c r="AL326" s="134">
        <f t="shared" si="336"/>
        <v>686</v>
      </c>
    </row>
    <row r="327" spans="1:60" ht="13.5" hidden="1" outlineLevel="1" x14ac:dyDescent="0.15">
      <c r="A327" s="26">
        <v>8018</v>
      </c>
      <c r="B327" s="20" t="s">
        <v>64</v>
      </c>
      <c r="C327" s="16">
        <v>980</v>
      </c>
      <c r="D327" s="103">
        <v>25</v>
      </c>
      <c r="E327" s="103"/>
      <c r="F327" s="102"/>
      <c r="G327" s="104" t="s">
        <v>753</v>
      </c>
      <c r="H327" s="104" t="s">
        <v>1168</v>
      </c>
      <c r="I327" s="239">
        <f t="shared" si="318"/>
        <v>17940</v>
      </c>
      <c r="J327" s="103">
        <v>18000</v>
      </c>
      <c r="K327" s="129"/>
      <c r="L327" s="129">
        <v>0.2</v>
      </c>
      <c r="M327" s="240"/>
      <c r="N327" s="283">
        <v>0.03</v>
      </c>
      <c r="O327" s="241">
        <f t="shared" si="319"/>
        <v>25.083612040133779</v>
      </c>
      <c r="P327" s="241" t="e">
        <f t="shared" si="320"/>
        <v>#REF!</v>
      </c>
      <c r="Q327" s="241" t="e">
        <f t="shared" si="321"/>
        <v>#REF!</v>
      </c>
      <c r="R327" s="241">
        <f t="shared" si="322"/>
        <v>0</v>
      </c>
      <c r="S327" s="241" t="e">
        <f t="shared" si="323"/>
        <v>#REF!</v>
      </c>
      <c r="T327" s="103" t="e">
        <f>#REF!</f>
        <v>#REF!</v>
      </c>
      <c r="U327" s="271" t="e">
        <f>#REF!*'Акция психолога'!D327</f>
        <v>#REF!</v>
      </c>
      <c r="V327" s="271">
        <f t="shared" si="324"/>
        <v>58.8</v>
      </c>
      <c r="W327" s="242" t="e">
        <f t="shared" si="325"/>
        <v>#REF!</v>
      </c>
      <c r="X327" s="281" t="e">
        <f>#REF!</f>
        <v>#REF!</v>
      </c>
      <c r="Y327" s="242" t="e">
        <f t="shared" si="326"/>
        <v>#REF!</v>
      </c>
      <c r="Z327" s="102" t="e">
        <f t="shared" si="327"/>
        <v>#REF!</v>
      </c>
      <c r="AA327" s="244" t="e">
        <f t="shared" si="328"/>
        <v>#REF!</v>
      </c>
      <c r="AC327" s="102" t="e">
        <f t="shared" si="329"/>
        <v>#REF!</v>
      </c>
      <c r="AD327" s="103" t="e">
        <f t="shared" si="330"/>
        <v>#REF!</v>
      </c>
      <c r="AE327" s="245" t="e">
        <f t="shared" si="330"/>
        <v>#REF!</v>
      </c>
      <c r="AF327" s="245" t="e">
        <f t="shared" si="331"/>
        <v>#REF!</v>
      </c>
      <c r="AG327" s="103" t="e">
        <f t="shared" si="332"/>
        <v>#REF!</v>
      </c>
      <c r="AH327" s="102" t="e">
        <f t="shared" si="333"/>
        <v>#REF!</v>
      </c>
      <c r="AI327" s="102">
        <f t="shared" si="334"/>
        <v>980</v>
      </c>
      <c r="AK327" s="103">
        <f t="shared" si="335"/>
        <v>690</v>
      </c>
      <c r="AL327" s="134">
        <f t="shared" si="336"/>
        <v>686</v>
      </c>
    </row>
    <row r="328" spans="1:60" ht="13.5" hidden="1" outlineLevel="1" x14ac:dyDescent="0.15">
      <c r="A328" s="26">
        <v>8019</v>
      </c>
      <c r="B328" s="20" t="s">
        <v>119</v>
      </c>
      <c r="C328" s="16">
        <v>1320</v>
      </c>
      <c r="D328" s="103">
        <v>15</v>
      </c>
      <c r="E328" s="103"/>
      <c r="F328" s="102"/>
      <c r="G328" s="104" t="s">
        <v>753</v>
      </c>
      <c r="H328" s="104" t="s">
        <v>1168</v>
      </c>
      <c r="I328" s="239">
        <f t="shared" si="318"/>
        <v>17940</v>
      </c>
      <c r="J328" s="103">
        <v>18000</v>
      </c>
      <c r="K328" s="129"/>
      <c r="L328" s="129">
        <v>0.2</v>
      </c>
      <c r="M328" s="240"/>
      <c r="N328" s="283">
        <v>0.03</v>
      </c>
      <c r="O328" s="241">
        <f t="shared" si="319"/>
        <v>15.050167224080267</v>
      </c>
      <c r="P328" s="241" t="e">
        <f t="shared" si="320"/>
        <v>#REF!</v>
      </c>
      <c r="Q328" s="241" t="e">
        <f t="shared" si="321"/>
        <v>#REF!</v>
      </c>
      <c r="R328" s="241">
        <f t="shared" si="322"/>
        <v>0</v>
      </c>
      <c r="S328" s="241" t="e">
        <f t="shared" si="323"/>
        <v>#REF!</v>
      </c>
      <c r="T328" s="103" t="e">
        <f>#REF!</f>
        <v>#REF!</v>
      </c>
      <c r="U328" s="271" t="e">
        <f>#REF!*'Акция психолога'!D328</f>
        <v>#REF!</v>
      </c>
      <c r="V328" s="271">
        <f t="shared" si="324"/>
        <v>79.2</v>
      </c>
      <c r="W328" s="242" t="e">
        <f t="shared" si="325"/>
        <v>#REF!</v>
      </c>
      <c r="X328" s="281" t="e">
        <f>#REF!</f>
        <v>#REF!</v>
      </c>
      <c r="Y328" s="242" t="e">
        <f t="shared" si="326"/>
        <v>#REF!</v>
      </c>
      <c r="Z328" s="102" t="e">
        <f t="shared" si="327"/>
        <v>#REF!</v>
      </c>
      <c r="AA328" s="244" t="e">
        <f t="shared" si="328"/>
        <v>#REF!</v>
      </c>
      <c r="AC328" s="102" t="e">
        <f t="shared" si="329"/>
        <v>#REF!</v>
      </c>
      <c r="AD328" s="103" t="e">
        <f t="shared" si="330"/>
        <v>#REF!</v>
      </c>
      <c r="AE328" s="245" t="e">
        <f t="shared" si="330"/>
        <v>#REF!</v>
      </c>
      <c r="AF328" s="245" t="e">
        <f t="shared" si="331"/>
        <v>#REF!</v>
      </c>
      <c r="AG328" s="103" t="e">
        <f t="shared" si="332"/>
        <v>#REF!</v>
      </c>
      <c r="AH328" s="102" t="e">
        <f t="shared" si="333"/>
        <v>#REF!</v>
      </c>
      <c r="AI328" s="102">
        <f t="shared" si="334"/>
        <v>1320</v>
      </c>
      <c r="AK328" s="103">
        <f t="shared" si="335"/>
        <v>925</v>
      </c>
      <c r="AL328" s="134">
        <f t="shared" si="336"/>
        <v>923.99999999999989</v>
      </c>
    </row>
    <row r="329" spans="1:60" ht="13.5" hidden="1" outlineLevel="1" x14ac:dyDescent="0.15">
      <c r="A329" s="26">
        <v>8020</v>
      </c>
      <c r="B329" s="20" t="s">
        <v>65</v>
      </c>
      <c r="C329" s="16">
        <v>1100</v>
      </c>
      <c r="D329" s="103">
        <v>15</v>
      </c>
      <c r="E329" s="103"/>
      <c r="F329" s="102"/>
      <c r="G329" s="104" t="s">
        <v>753</v>
      </c>
      <c r="H329" s="104" t="s">
        <v>1168</v>
      </c>
      <c r="I329" s="239">
        <f t="shared" si="318"/>
        <v>17940</v>
      </c>
      <c r="J329" s="103">
        <v>18000</v>
      </c>
      <c r="K329" s="129"/>
      <c r="L329" s="129">
        <v>0.2</v>
      </c>
      <c r="M329" s="240"/>
      <c r="N329" s="283">
        <v>0.03</v>
      </c>
      <c r="O329" s="241">
        <f t="shared" si="319"/>
        <v>15.050167224080267</v>
      </c>
      <c r="P329" s="241" t="e">
        <f t="shared" si="320"/>
        <v>#REF!</v>
      </c>
      <c r="Q329" s="241" t="e">
        <f t="shared" si="321"/>
        <v>#REF!</v>
      </c>
      <c r="R329" s="241">
        <f t="shared" si="322"/>
        <v>0</v>
      </c>
      <c r="S329" s="241" t="e">
        <f t="shared" si="323"/>
        <v>#REF!</v>
      </c>
      <c r="T329" s="103" t="e">
        <f>#REF!</f>
        <v>#REF!</v>
      </c>
      <c r="U329" s="271" t="e">
        <f>#REF!*'Акция психолога'!D329</f>
        <v>#REF!</v>
      </c>
      <c r="V329" s="271">
        <f t="shared" si="324"/>
        <v>66</v>
      </c>
      <c r="W329" s="242" t="e">
        <f t="shared" si="325"/>
        <v>#REF!</v>
      </c>
      <c r="X329" s="281" t="e">
        <f>#REF!</f>
        <v>#REF!</v>
      </c>
      <c r="Y329" s="242" t="e">
        <f t="shared" si="326"/>
        <v>#REF!</v>
      </c>
      <c r="Z329" s="102" t="e">
        <f t="shared" si="327"/>
        <v>#REF!</v>
      </c>
      <c r="AA329" s="244" t="e">
        <f t="shared" si="328"/>
        <v>#REF!</v>
      </c>
      <c r="AC329" s="102" t="e">
        <f t="shared" si="329"/>
        <v>#REF!</v>
      </c>
      <c r="AD329" s="103" t="e">
        <f t="shared" si="330"/>
        <v>#REF!</v>
      </c>
      <c r="AE329" s="245" t="e">
        <f t="shared" si="330"/>
        <v>#REF!</v>
      </c>
      <c r="AF329" s="245" t="e">
        <f t="shared" si="331"/>
        <v>#REF!</v>
      </c>
      <c r="AG329" s="103" t="e">
        <f t="shared" si="332"/>
        <v>#REF!</v>
      </c>
      <c r="AH329" s="102" t="e">
        <f t="shared" si="333"/>
        <v>#REF!</v>
      </c>
      <c r="AI329" s="102">
        <f t="shared" si="334"/>
        <v>1100</v>
      </c>
      <c r="AK329" s="103">
        <f t="shared" si="335"/>
        <v>770</v>
      </c>
      <c r="AL329" s="134">
        <f t="shared" si="336"/>
        <v>770</v>
      </c>
    </row>
    <row r="330" spans="1:60" ht="13.5" hidden="1" outlineLevel="1" x14ac:dyDescent="0.15">
      <c r="A330" s="26">
        <v>8021</v>
      </c>
      <c r="B330" s="20" t="s">
        <v>120</v>
      </c>
      <c r="C330" s="16">
        <v>600</v>
      </c>
      <c r="D330" s="103">
        <v>20</v>
      </c>
      <c r="E330" s="103">
        <v>10</v>
      </c>
      <c r="F330" s="103" t="s">
        <v>154</v>
      </c>
      <c r="G330" s="104" t="s">
        <v>753</v>
      </c>
      <c r="H330" s="104" t="s">
        <v>1168</v>
      </c>
      <c r="I330" s="239">
        <f t="shared" si="318"/>
        <v>17940</v>
      </c>
      <c r="J330" s="103">
        <v>18000</v>
      </c>
      <c r="K330" s="129"/>
      <c r="L330" s="129">
        <v>0.2</v>
      </c>
      <c r="M330" s="240"/>
      <c r="N330" s="283">
        <v>0.03</v>
      </c>
      <c r="O330" s="241">
        <f t="shared" si="319"/>
        <v>20.066889632107024</v>
      </c>
      <c r="P330" s="241" t="e">
        <f t="shared" si="320"/>
        <v>#REF!</v>
      </c>
      <c r="Q330" s="241" t="e">
        <f t="shared" si="321"/>
        <v>#REF!</v>
      </c>
      <c r="R330" s="241">
        <f t="shared" si="322"/>
        <v>0</v>
      </c>
      <c r="S330" s="241" t="e">
        <f t="shared" si="323"/>
        <v>#REF!</v>
      </c>
      <c r="T330" s="103" t="e">
        <f>#REF!</f>
        <v>#REF!</v>
      </c>
      <c r="U330" s="271" t="e">
        <f>#REF!*'Акция психолога'!D330</f>
        <v>#REF!</v>
      </c>
      <c r="V330" s="271">
        <f t="shared" si="324"/>
        <v>36</v>
      </c>
      <c r="W330" s="242" t="e">
        <f t="shared" si="325"/>
        <v>#REF!</v>
      </c>
      <c r="X330" s="281" t="e">
        <f>#REF!</f>
        <v>#REF!</v>
      </c>
      <c r="Y330" s="242" t="e">
        <f t="shared" si="326"/>
        <v>#REF!</v>
      </c>
      <c r="Z330" s="102" t="e">
        <f t="shared" si="327"/>
        <v>#REF!</v>
      </c>
      <c r="AA330" s="244" t="e">
        <f t="shared" si="328"/>
        <v>#REF!</v>
      </c>
      <c r="AC330" s="102" t="e">
        <f t="shared" si="329"/>
        <v>#REF!</v>
      </c>
      <c r="AD330" s="103" t="e">
        <f t="shared" si="330"/>
        <v>#REF!</v>
      </c>
      <c r="AE330" s="245" t="e">
        <f t="shared" si="330"/>
        <v>#REF!</v>
      </c>
      <c r="AF330" s="245" t="e">
        <f t="shared" si="331"/>
        <v>#REF!</v>
      </c>
      <c r="AG330" s="103" t="e">
        <f t="shared" si="332"/>
        <v>#REF!</v>
      </c>
      <c r="AH330" s="102" t="e">
        <f t="shared" si="333"/>
        <v>#REF!</v>
      </c>
      <c r="AI330" s="102">
        <f t="shared" si="334"/>
        <v>600</v>
      </c>
      <c r="AK330" s="103">
        <f t="shared" si="335"/>
        <v>420</v>
      </c>
      <c r="AL330" s="134">
        <f t="shared" si="336"/>
        <v>420</v>
      </c>
    </row>
    <row r="331" spans="1:60" ht="13.5" hidden="1" outlineLevel="1" x14ac:dyDescent="0.15">
      <c r="A331" s="26">
        <v>8022</v>
      </c>
      <c r="B331" s="20" t="s">
        <v>246</v>
      </c>
      <c r="C331" s="16">
        <v>450</v>
      </c>
      <c r="D331" s="103">
        <v>20</v>
      </c>
      <c r="E331" s="103">
        <v>10</v>
      </c>
      <c r="F331" s="103" t="s">
        <v>151</v>
      </c>
      <c r="G331" s="104" t="s">
        <v>753</v>
      </c>
      <c r="H331" s="104" t="s">
        <v>1168</v>
      </c>
      <c r="I331" s="239">
        <f t="shared" si="318"/>
        <v>17940</v>
      </c>
      <c r="J331" s="103">
        <v>18000</v>
      </c>
      <c r="K331" s="129"/>
      <c r="L331" s="129">
        <v>0.2</v>
      </c>
      <c r="M331" s="240"/>
      <c r="N331" s="283">
        <v>0.03</v>
      </c>
      <c r="O331" s="241">
        <f t="shared" si="319"/>
        <v>20.066889632107024</v>
      </c>
      <c r="P331" s="241" t="e">
        <f t="shared" si="320"/>
        <v>#REF!</v>
      </c>
      <c r="Q331" s="241" t="e">
        <f t="shared" si="321"/>
        <v>#REF!</v>
      </c>
      <c r="R331" s="241">
        <f t="shared" si="322"/>
        <v>0</v>
      </c>
      <c r="S331" s="241" t="e">
        <f t="shared" si="323"/>
        <v>#REF!</v>
      </c>
      <c r="T331" s="103" t="e">
        <f>#REF!</f>
        <v>#REF!</v>
      </c>
      <c r="U331" s="271" t="e">
        <f>#REF!*'Акция психолога'!D331</f>
        <v>#REF!</v>
      </c>
      <c r="V331" s="271">
        <f t="shared" si="324"/>
        <v>27</v>
      </c>
      <c r="W331" s="242" t="e">
        <f t="shared" si="325"/>
        <v>#REF!</v>
      </c>
      <c r="X331" s="281" t="e">
        <f>#REF!</f>
        <v>#REF!</v>
      </c>
      <c r="Y331" s="242" t="e">
        <f t="shared" si="326"/>
        <v>#REF!</v>
      </c>
      <c r="Z331" s="102" t="e">
        <f t="shared" si="327"/>
        <v>#REF!</v>
      </c>
      <c r="AA331" s="244" t="e">
        <f t="shared" si="328"/>
        <v>#REF!</v>
      </c>
      <c r="AC331" s="102" t="e">
        <f t="shared" si="329"/>
        <v>#REF!</v>
      </c>
      <c r="AD331" s="103" t="e">
        <f t="shared" si="330"/>
        <v>#REF!</v>
      </c>
      <c r="AE331" s="245" t="e">
        <f t="shared" si="330"/>
        <v>#REF!</v>
      </c>
      <c r="AF331" s="245" t="e">
        <f t="shared" si="331"/>
        <v>#REF!</v>
      </c>
      <c r="AG331" s="103" t="e">
        <f t="shared" si="332"/>
        <v>#REF!</v>
      </c>
      <c r="AH331" s="102" t="e">
        <f t="shared" si="333"/>
        <v>#REF!</v>
      </c>
      <c r="AI331" s="102">
        <f t="shared" si="334"/>
        <v>450</v>
      </c>
      <c r="AK331" s="103">
        <f t="shared" si="335"/>
        <v>315</v>
      </c>
      <c r="AL331" s="134">
        <f t="shared" si="336"/>
        <v>315</v>
      </c>
    </row>
    <row r="332" spans="1:60" ht="13.5" hidden="1" outlineLevel="1" x14ac:dyDescent="0.15">
      <c r="A332" s="26">
        <v>8024</v>
      </c>
      <c r="B332" s="20" t="s">
        <v>63</v>
      </c>
      <c r="C332" s="16">
        <v>690</v>
      </c>
      <c r="D332" s="103">
        <v>10</v>
      </c>
      <c r="E332" s="103"/>
      <c r="F332" s="102"/>
      <c r="G332" s="104" t="s">
        <v>753</v>
      </c>
      <c r="H332" s="104" t="s">
        <v>1168</v>
      </c>
      <c r="I332" s="239">
        <f t="shared" si="318"/>
        <v>17940</v>
      </c>
      <c r="J332" s="103">
        <v>18000</v>
      </c>
      <c r="K332" s="129"/>
      <c r="L332" s="129">
        <v>0.2</v>
      </c>
      <c r="M332" s="240"/>
      <c r="N332" s="283">
        <v>0.03</v>
      </c>
      <c r="O332" s="241">
        <f t="shared" si="319"/>
        <v>10.033444816053512</v>
      </c>
      <c r="P332" s="241" t="e">
        <f t="shared" si="320"/>
        <v>#REF!</v>
      </c>
      <c r="Q332" s="241" t="e">
        <f t="shared" si="321"/>
        <v>#REF!</v>
      </c>
      <c r="R332" s="241">
        <f t="shared" si="322"/>
        <v>0</v>
      </c>
      <c r="S332" s="241" t="e">
        <f t="shared" si="323"/>
        <v>#REF!</v>
      </c>
      <c r="T332" s="103" t="e">
        <f>#REF!</f>
        <v>#REF!</v>
      </c>
      <c r="U332" s="271" t="e">
        <f>#REF!*'Акция психолога'!D332</f>
        <v>#REF!</v>
      </c>
      <c r="V332" s="271">
        <f t="shared" si="324"/>
        <v>41.4</v>
      </c>
      <c r="W332" s="242" t="e">
        <f t="shared" si="325"/>
        <v>#REF!</v>
      </c>
      <c r="X332" s="281" t="e">
        <f>#REF!</f>
        <v>#REF!</v>
      </c>
      <c r="Y332" s="242" t="e">
        <f t="shared" si="326"/>
        <v>#REF!</v>
      </c>
      <c r="Z332" s="102" t="e">
        <f t="shared" si="327"/>
        <v>#REF!</v>
      </c>
      <c r="AA332" s="244" t="e">
        <f t="shared" si="328"/>
        <v>#REF!</v>
      </c>
      <c r="AC332" s="102" t="e">
        <f t="shared" si="329"/>
        <v>#REF!</v>
      </c>
      <c r="AD332" s="103" t="e">
        <f t="shared" si="330"/>
        <v>#REF!</v>
      </c>
      <c r="AE332" s="245" t="e">
        <f t="shared" si="330"/>
        <v>#REF!</v>
      </c>
      <c r="AF332" s="245" t="e">
        <f t="shared" si="331"/>
        <v>#REF!</v>
      </c>
      <c r="AG332" s="103" t="e">
        <f t="shared" si="332"/>
        <v>#REF!</v>
      </c>
      <c r="AH332" s="102" t="e">
        <f t="shared" si="333"/>
        <v>#REF!</v>
      </c>
      <c r="AI332" s="102">
        <f t="shared" si="334"/>
        <v>690</v>
      </c>
      <c r="AK332" s="103">
        <f t="shared" si="335"/>
        <v>485</v>
      </c>
      <c r="AL332" s="134">
        <f t="shared" si="336"/>
        <v>482.99999999999994</v>
      </c>
    </row>
    <row r="333" spans="1:60" ht="13.5" hidden="1" outlineLevel="1" x14ac:dyDescent="0.15">
      <c r="A333" s="26">
        <v>8028</v>
      </c>
      <c r="B333" s="20" t="s">
        <v>505</v>
      </c>
      <c r="C333" s="16">
        <v>680</v>
      </c>
      <c r="D333" s="103">
        <v>30</v>
      </c>
      <c r="E333" s="103"/>
      <c r="F333" s="102"/>
      <c r="G333" s="104" t="s">
        <v>753</v>
      </c>
      <c r="H333" s="104" t="s">
        <v>1168</v>
      </c>
      <c r="I333" s="239">
        <f t="shared" si="318"/>
        <v>17940</v>
      </c>
      <c r="J333" s="103">
        <v>18000</v>
      </c>
      <c r="K333" s="129"/>
      <c r="L333" s="129">
        <v>0.2</v>
      </c>
      <c r="M333" s="240"/>
      <c r="N333" s="283">
        <v>0.03</v>
      </c>
      <c r="O333" s="241">
        <f t="shared" si="319"/>
        <v>30.100334448160535</v>
      </c>
      <c r="P333" s="241" t="e">
        <f t="shared" si="320"/>
        <v>#REF!</v>
      </c>
      <c r="Q333" s="241" t="e">
        <f t="shared" si="321"/>
        <v>#REF!</v>
      </c>
      <c r="R333" s="241">
        <f t="shared" si="322"/>
        <v>0</v>
      </c>
      <c r="S333" s="241" t="e">
        <f t="shared" si="323"/>
        <v>#REF!</v>
      </c>
      <c r="T333" s="103" t="e">
        <f>#REF!</f>
        <v>#REF!</v>
      </c>
      <c r="U333" s="271" t="e">
        <f>#REF!*'Акция психолога'!D333</f>
        <v>#REF!</v>
      </c>
      <c r="V333" s="271">
        <f t="shared" si="324"/>
        <v>40.799999999999997</v>
      </c>
      <c r="W333" s="242" t="e">
        <f t="shared" si="325"/>
        <v>#REF!</v>
      </c>
      <c r="X333" s="281" t="e">
        <f>#REF!</f>
        <v>#REF!</v>
      </c>
      <c r="Y333" s="242" t="e">
        <f t="shared" si="326"/>
        <v>#REF!</v>
      </c>
      <c r="Z333" s="102" t="e">
        <f t="shared" si="327"/>
        <v>#REF!</v>
      </c>
      <c r="AA333" s="244" t="e">
        <f t="shared" si="328"/>
        <v>#REF!</v>
      </c>
      <c r="AC333" s="102" t="e">
        <f t="shared" si="329"/>
        <v>#REF!</v>
      </c>
      <c r="AD333" s="103" t="e">
        <f t="shared" si="330"/>
        <v>#REF!</v>
      </c>
      <c r="AE333" s="245" t="e">
        <f t="shared" si="330"/>
        <v>#REF!</v>
      </c>
      <c r="AF333" s="245" t="e">
        <f t="shared" si="331"/>
        <v>#REF!</v>
      </c>
      <c r="AG333" s="103" t="e">
        <f t="shared" si="332"/>
        <v>#REF!</v>
      </c>
      <c r="AH333" s="102" t="e">
        <f t="shared" si="333"/>
        <v>#REF!</v>
      </c>
      <c r="AI333" s="102">
        <f t="shared" si="334"/>
        <v>680</v>
      </c>
      <c r="AK333" s="103">
        <f t="shared" si="335"/>
        <v>480</v>
      </c>
      <c r="AL333" s="134">
        <f t="shared" si="336"/>
        <v>475.99999999999994</v>
      </c>
    </row>
    <row r="334" spans="1:60" ht="13.5" hidden="1" outlineLevel="1" x14ac:dyDescent="0.15">
      <c r="A334" s="26">
        <v>8029</v>
      </c>
      <c r="B334" s="20" t="s">
        <v>575</v>
      </c>
      <c r="C334" s="16">
        <v>980</v>
      </c>
      <c r="D334" s="103">
        <v>20</v>
      </c>
      <c r="E334" s="103">
        <v>10</v>
      </c>
      <c r="F334" s="103" t="s">
        <v>154</v>
      </c>
      <c r="G334" s="104" t="s">
        <v>753</v>
      </c>
      <c r="H334" s="104" t="s">
        <v>1168</v>
      </c>
      <c r="I334" s="239">
        <f t="shared" si="318"/>
        <v>17940</v>
      </c>
      <c r="J334" s="103">
        <v>18000</v>
      </c>
      <c r="K334" s="129"/>
      <c r="L334" s="129">
        <v>0.2</v>
      </c>
      <c r="M334" s="240"/>
      <c r="N334" s="283">
        <v>0.03</v>
      </c>
      <c r="O334" s="241">
        <f t="shared" si="319"/>
        <v>20.066889632107024</v>
      </c>
      <c r="P334" s="241" t="e">
        <f t="shared" si="320"/>
        <v>#REF!</v>
      </c>
      <c r="Q334" s="241" t="e">
        <f t="shared" si="321"/>
        <v>#REF!</v>
      </c>
      <c r="R334" s="241">
        <f t="shared" si="322"/>
        <v>0</v>
      </c>
      <c r="S334" s="241" t="e">
        <f t="shared" si="323"/>
        <v>#REF!</v>
      </c>
      <c r="T334" s="103" t="e">
        <f>#REF!</f>
        <v>#REF!</v>
      </c>
      <c r="U334" s="271" t="e">
        <f>#REF!*'Акция психолога'!D334</f>
        <v>#REF!</v>
      </c>
      <c r="V334" s="271">
        <f t="shared" si="324"/>
        <v>58.8</v>
      </c>
      <c r="W334" s="242" t="e">
        <f t="shared" si="325"/>
        <v>#REF!</v>
      </c>
      <c r="X334" s="281" t="e">
        <f>#REF!</f>
        <v>#REF!</v>
      </c>
      <c r="Y334" s="242" t="e">
        <f t="shared" si="326"/>
        <v>#REF!</v>
      </c>
      <c r="Z334" s="102" t="e">
        <f t="shared" si="327"/>
        <v>#REF!</v>
      </c>
      <c r="AA334" s="244" t="e">
        <f t="shared" si="328"/>
        <v>#REF!</v>
      </c>
      <c r="AC334" s="102" t="e">
        <f t="shared" si="329"/>
        <v>#REF!</v>
      </c>
      <c r="AD334" s="103" t="e">
        <f t="shared" si="330"/>
        <v>#REF!</v>
      </c>
      <c r="AE334" s="245" t="e">
        <f t="shared" si="330"/>
        <v>#REF!</v>
      </c>
      <c r="AF334" s="245" t="e">
        <f t="shared" si="331"/>
        <v>#REF!</v>
      </c>
      <c r="AG334" s="103" t="e">
        <f t="shared" si="332"/>
        <v>#REF!</v>
      </c>
      <c r="AH334" s="102" t="e">
        <f t="shared" si="333"/>
        <v>#REF!</v>
      </c>
      <c r="AI334" s="102">
        <f t="shared" si="334"/>
        <v>980</v>
      </c>
      <c r="AK334" s="103">
        <f t="shared" si="335"/>
        <v>690</v>
      </c>
      <c r="AL334" s="134">
        <f t="shared" si="336"/>
        <v>686</v>
      </c>
    </row>
    <row r="335" spans="1:60" ht="13.5" hidden="1" outlineLevel="1" x14ac:dyDescent="0.15">
      <c r="A335" s="26">
        <v>8030</v>
      </c>
      <c r="B335" s="20" t="s">
        <v>576</v>
      </c>
      <c r="C335" s="16">
        <v>980</v>
      </c>
      <c r="D335" s="103">
        <v>20</v>
      </c>
      <c r="E335" s="103">
        <v>10</v>
      </c>
      <c r="F335" s="103" t="s">
        <v>154</v>
      </c>
      <c r="G335" s="104" t="s">
        <v>753</v>
      </c>
      <c r="H335" s="104" t="s">
        <v>1168</v>
      </c>
      <c r="I335" s="239">
        <f t="shared" si="318"/>
        <v>17940</v>
      </c>
      <c r="J335" s="103">
        <v>18000</v>
      </c>
      <c r="K335" s="129"/>
      <c r="L335" s="129">
        <v>0.2</v>
      </c>
      <c r="M335" s="240"/>
      <c r="N335" s="283">
        <v>0.03</v>
      </c>
      <c r="O335" s="241">
        <f t="shared" si="319"/>
        <v>20.066889632107024</v>
      </c>
      <c r="P335" s="241" t="e">
        <f t="shared" si="320"/>
        <v>#REF!</v>
      </c>
      <c r="Q335" s="241" t="e">
        <f t="shared" si="321"/>
        <v>#REF!</v>
      </c>
      <c r="R335" s="241">
        <f t="shared" si="322"/>
        <v>0</v>
      </c>
      <c r="S335" s="241" t="e">
        <f t="shared" si="323"/>
        <v>#REF!</v>
      </c>
      <c r="T335" s="103" t="e">
        <f>#REF!</f>
        <v>#REF!</v>
      </c>
      <c r="U335" s="271" t="e">
        <f>#REF!*'Акция психолога'!D335</f>
        <v>#REF!</v>
      </c>
      <c r="V335" s="271">
        <f t="shared" si="324"/>
        <v>58.8</v>
      </c>
      <c r="W335" s="242" t="e">
        <f t="shared" si="325"/>
        <v>#REF!</v>
      </c>
      <c r="X335" s="281" t="e">
        <f>#REF!</f>
        <v>#REF!</v>
      </c>
      <c r="Y335" s="242" t="e">
        <f t="shared" si="326"/>
        <v>#REF!</v>
      </c>
      <c r="Z335" s="102" t="e">
        <f t="shared" si="327"/>
        <v>#REF!</v>
      </c>
      <c r="AA335" s="244" t="e">
        <f t="shared" si="328"/>
        <v>#REF!</v>
      </c>
      <c r="AC335" s="102" t="e">
        <f t="shared" si="329"/>
        <v>#REF!</v>
      </c>
      <c r="AD335" s="103" t="e">
        <f t="shared" si="330"/>
        <v>#REF!</v>
      </c>
      <c r="AE335" s="245" t="e">
        <f t="shared" si="330"/>
        <v>#REF!</v>
      </c>
      <c r="AF335" s="245" t="e">
        <f t="shared" si="331"/>
        <v>#REF!</v>
      </c>
      <c r="AG335" s="103" t="e">
        <f t="shared" si="332"/>
        <v>#REF!</v>
      </c>
      <c r="AH335" s="102" t="e">
        <f t="shared" si="333"/>
        <v>#REF!</v>
      </c>
      <c r="AI335" s="102">
        <f t="shared" si="334"/>
        <v>980</v>
      </c>
      <c r="AK335" s="103">
        <f t="shared" si="335"/>
        <v>690</v>
      </c>
      <c r="AL335" s="134">
        <f t="shared" si="336"/>
        <v>686</v>
      </c>
    </row>
    <row r="336" spans="1:60" s="12" customFormat="1" ht="13.5" collapsed="1" x14ac:dyDescent="0.15">
      <c r="A336" s="25">
        <v>9000</v>
      </c>
      <c r="B336" s="56" t="s">
        <v>66</v>
      </c>
      <c r="C336" s="300"/>
      <c r="D336" s="230"/>
      <c r="E336" s="230"/>
      <c r="F336" s="128"/>
      <c r="G336" s="137"/>
      <c r="H336" s="137"/>
      <c r="I336" s="128"/>
      <c r="J336" s="231"/>
      <c r="K336" s="232"/>
      <c r="L336" s="232"/>
      <c r="M336" s="232"/>
      <c r="N336" s="288"/>
      <c r="O336" s="233"/>
      <c r="P336" s="233"/>
      <c r="Q336" s="233"/>
      <c r="R336" s="233"/>
      <c r="S336" s="233"/>
      <c r="T336" s="231"/>
      <c r="U336" s="278"/>
      <c r="V336" s="277"/>
      <c r="W336" s="128"/>
      <c r="X336" s="278"/>
      <c r="Y336" s="128"/>
      <c r="Z336" s="128"/>
      <c r="AA336" s="234"/>
      <c r="AB336" s="235"/>
      <c r="AC336" s="304"/>
      <c r="AD336" s="236"/>
      <c r="AE336" s="237"/>
      <c r="AF336" s="237"/>
      <c r="AG336" s="236"/>
      <c r="AH336" s="304"/>
      <c r="AI336" s="304"/>
      <c r="AJ336" s="105"/>
      <c r="AK336" s="236"/>
      <c r="AL336" s="134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</row>
    <row r="337" spans="1:552" ht="13.5" hidden="1" outlineLevel="1" x14ac:dyDescent="0.15">
      <c r="A337" s="26">
        <v>9001</v>
      </c>
      <c r="B337" s="20" t="s">
        <v>122</v>
      </c>
      <c r="C337" s="16">
        <v>2000</v>
      </c>
      <c r="D337" s="103">
        <v>60</v>
      </c>
      <c r="E337" s="103"/>
      <c r="F337" s="102"/>
      <c r="G337" s="104" t="s">
        <v>755</v>
      </c>
      <c r="H337" s="104" t="s">
        <v>1166</v>
      </c>
      <c r="I337" s="239">
        <f t="shared" ref="I337:I364" si="337">((247*12)+(52*7)+(52*5))*60/12</f>
        <v>17940</v>
      </c>
      <c r="J337" s="103">
        <v>0</v>
      </c>
      <c r="K337" s="129">
        <v>0.15</v>
      </c>
      <c r="L337" s="129">
        <v>0.4</v>
      </c>
      <c r="M337" s="240"/>
      <c r="N337" s="283">
        <v>0.03</v>
      </c>
      <c r="O337" s="241">
        <f t="shared" ref="O337:O364" si="338">J337/I337*D337</f>
        <v>0</v>
      </c>
      <c r="P337" s="241" t="e">
        <f t="shared" ref="P337:P364" si="339">(C337-T337-U337)*K337</f>
        <v>#REF!</v>
      </c>
      <c r="Q337" s="241" t="e">
        <f t="shared" ref="Q337:Q364" si="340">(C337-T337-U337)*L337</f>
        <v>#REF!</v>
      </c>
      <c r="R337" s="241">
        <f t="shared" ref="R337:R364" si="341">(C337*M337)</f>
        <v>0</v>
      </c>
      <c r="S337" s="241" t="e">
        <f t="shared" ref="S337:S364" si="342">(C337-T337-U337)*N337</f>
        <v>#REF!</v>
      </c>
      <c r="T337" s="103" t="e">
        <f>#REF!</f>
        <v>#REF!</v>
      </c>
      <c r="U337" s="271" t="e">
        <f>#REF!*'Акция психолога'!D337</f>
        <v>#REF!</v>
      </c>
      <c r="V337" s="271">
        <f t="shared" ref="V337:V364" si="343">C337*0.06</f>
        <v>120</v>
      </c>
      <c r="W337" s="242" t="e">
        <f t="shared" ref="W337:W364" si="344">SUM(O337:V337)</f>
        <v>#REF!</v>
      </c>
      <c r="X337" s="281" t="e">
        <f>#REF!</f>
        <v>#REF!</v>
      </c>
      <c r="Y337" s="287" t="e">
        <f t="shared" ref="Y337:Y345" si="345">25000/I337*D337*X337</f>
        <v>#REF!</v>
      </c>
      <c r="Z337" s="102" t="e">
        <f t="shared" ref="Z337:Z364" si="346">W337+Y337</f>
        <v>#REF!</v>
      </c>
      <c r="AA337" s="244" t="e">
        <f t="shared" ref="AA337:AA364" si="347">(C337-Z337)/Z337</f>
        <v>#REF!</v>
      </c>
      <c r="AC337" s="102" t="e">
        <f t="shared" ref="AC337:AC364" si="348">AD337+AE337+AF337</f>
        <v>#REF!</v>
      </c>
      <c r="AD337" s="103" t="e">
        <f t="shared" ref="AD337:AE352" si="349">T337</f>
        <v>#REF!</v>
      </c>
      <c r="AE337" s="245" t="e">
        <f t="shared" si="349"/>
        <v>#REF!</v>
      </c>
      <c r="AF337" s="245" t="e">
        <f t="shared" ref="AF337:AF364" si="350">(C337-Z337)*0.15</f>
        <v>#REF!</v>
      </c>
      <c r="AG337" s="103" t="e">
        <f t="shared" ref="AG337:AG364" si="351">AE337+AF337</f>
        <v>#REF!</v>
      </c>
      <c r="AH337" s="102" t="e">
        <f t="shared" ref="AH337:AH364" si="352">AI337-AC337</f>
        <v>#REF!</v>
      </c>
      <c r="AI337" s="102">
        <f t="shared" ref="AI337:AI364" si="353">C337</f>
        <v>2000</v>
      </c>
      <c r="AK337" s="103">
        <f t="shared" ref="AK337:AK364" si="354">CEILING(AL337,5)</f>
        <v>1400</v>
      </c>
      <c r="AL337" s="134">
        <f t="shared" ref="AL337:AL364" si="355">C337*0.7</f>
        <v>1400</v>
      </c>
    </row>
    <row r="338" spans="1:552" s="106" customFormat="1" ht="13.5" hidden="1" outlineLevel="1" collapsed="1" x14ac:dyDescent="0.15">
      <c r="A338" s="26">
        <v>9003</v>
      </c>
      <c r="B338" s="20" t="s">
        <v>220</v>
      </c>
      <c r="C338" s="16">
        <v>1070</v>
      </c>
      <c r="D338" s="103">
        <v>15</v>
      </c>
      <c r="E338" s="103"/>
      <c r="F338" s="102"/>
      <c r="G338" s="104" t="s">
        <v>756</v>
      </c>
      <c r="H338" s="104" t="s">
        <v>1171</v>
      </c>
      <c r="I338" s="239">
        <f t="shared" si="337"/>
        <v>17940</v>
      </c>
      <c r="J338" s="103"/>
      <c r="K338" s="129">
        <v>0.15</v>
      </c>
      <c r="L338" s="129">
        <v>0.4</v>
      </c>
      <c r="M338" s="240"/>
      <c r="N338" s="283">
        <v>0.03</v>
      </c>
      <c r="O338" s="241">
        <f t="shared" si="338"/>
        <v>0</v>
      </c>
      <c r="P338" s="241" t="e">
        <f t="shared" si="339"/>
        <v>#REF!</v>
      </c>
      <c r="Q338" s="241" t="e">
        <f t="shared" si="340"/>
        <v>#REF!</v>
      </c>
      <c r="R338" s="241">
        <f t="shared" si="341"/>
        <v>0</v>
      </c>
      <c r="S338" s="241" t="e">
        <f t="shared" si="342"/>
        <v>#REF!</v>
      </c>
      <c r="T338" s="103" t="e">
        <f>#REF!</f>
        <v>#REF!</v>
      </c>
      <c r="U338" s="271" t="e">
        <f>#REF!*'Акция психолога'!D338</f>
        <v>#REF!</v>
      </c>
      <c r="V338" s="271">
        <f t="shared" si="343"/>
        <v>64.2</v>
      </c>
      <c r="W338" s="242" t="e">
        <f t="shared" si="344"/>
        <v>#REF!</v>
      </c>
      <c r="X338" s="281" t="e">
        <f>#REF!</f>
        <v>#REF!</v>
      </c>
      <c r="Y338" s="287" t="e">
        <f t="shared" si="345"/>
        <v>#REF!</v>
      </c>
      <c r="Z338" s="102" t="e">
        <f t="shared" si="346"/>
        <v>#REF!</v>
      </c>
      <c r="AA338" s="244" t="e">
        <f t="shared" si="347"/>
        <v>#REF!</v>
      </c>
      <c r="AB338" s="219"/>
      <c r="AC338" s="102" t="e">
        <f t="shared" si="348"/>
        <v>#REF!</v>
      </c>
      <c r="AD338" s="103" t="e">
        <f t="shared" si="349"/>
        <v>#REF!</v>
      </c>
      <c r="AE338" s="245" t="e">
        <f t="shared" si="349"/>
        <v>#REF!</v>
      </c>
      <c r="AF338" s="245" t="e">
        <f t="shared" si="350"/>
        <v>#REF!</v>
      </c>
      <c r="AG338" s="103" t="e">
        <f t="shared" si="351"/>
        <v>#REF!</v>
      </c>
      <c r="AH338" s="102" t="e">
        <f t="shared" si="352"/>
        <v>#REF!</v>
      </c>
      <c r="AI338" s="102">
        <f t="shared" si="353"/>
        <v>1070</v>
      </c>
      <c r="AK338" s="103">
        <f t="shared" si="354"/>
        <v>750</v>
      </c>
      <c r="AL338" s="134">
        <f t="shared" si="355"/>
        <v>749</v>
      </c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</row>
    <row r="339" spans="1:552" s="106" customFormat="1" ht="13.5" hidden="1" outlineLevel="1" x14ac:dyDescent="0.15">
      <c r="A339" s="26">
        <v>9005</v>
      </c>
      <c r="B339" s="20" t="s">
        <v>247</v>
      </c>
      <c r="C339" s="16">
        <v>2800</v>
      </c>
      <c r="D339" s="103">
        <v>30</v>
      </c>
      <c r="E339" s="103"/>
      <c r="F339" s="102"/>
      <c r="G339" s="104" t="s">
        <v>757</v>
      </c>
      <c r="H339" s="104" t="s">
        <v>483</v>
      </c>
      <c r="I339" s="239">
        <f t="shared" si="337"/>
        <v>17940</v>
      </c>
      <c r="J339" s="103">
        <v>0</v>
      </c>
      <c r="K339" s="129">
        <v>0.15</v>
      </c>
      <c r="L339" s="129">
        <v>0.4</v>
      </c>
      <c r="M339" s="240"/>
      <c r="N339" s="283">
        <v>0.03</v>
      </c>
      <c r="O339" s="241">
        <f t="shared" si="338"/>
        <v>0</v>
      </c>
      <c r="P339" s="241" t="e">
        <f t="shared" si="339"/>
        <v>#REF!</v>
      </c>
      <c r="Q339" s="241" t="e">
        <f t="shared" si="340"/>
        <v>#REF!</v>
      </c>
      <c r="R339" s="241">
        <f t="shared" si="341"/>
        <v>0</v>
      </c>
      <c r="S339" s="241" t="e">
        <f t="shared" si="342"/>
        <v>#REF!</v>
      </c>
      <c r="T339" s="103" t="e">
        <f>#REF!</f>
        <v>#REF!</v>
      </c>
      <c r="U339" s="271" t="e">
        <f>#REF!*'Акция психолога'!D339</f>
        <v>#REF!</v>
      </c>
      <c r="V339" s="271">
        <f t="shared" si="343"/>
        <v>168</v>
      </c>
      <c r="W339" s="242" t="e">
        <f t="shared" si="344"/>
        <v>#REF!</v>
      </c>
      <c r="X339" s="281" t="e">
        <f>#REF!</f>
        <v>#REF!</v>
      </c>
      <c r="Y339" s="287" t="e">
        <f t="shared" si="345"/>
        <v>#REF!</v>
      </c>
      <c r="Z339" s="102" t="e">
        <f t="shared" si="346"/>
        <v>#REF!</v>
      </c>
      <c r="AA339" s="244" t="e">
        <f t="shared" si="347"/>
        <v>#REF!</v>
      </c>
      <c r="AB339" s="219"/>
      <c r="AC339" s="102" t="e">
        <f t="shared" si="348"/>
        <v>#REF!</v>
      </c>
      <c r="AD339" s="103" t="e">
        <f t="shared" si="349"/>
        <v>#REF!</v>
      </c>
      <c r="AE339" s="245" t="e">
        <f t="shared" si="349"/>
        <v>#REF!</v>
      </c>
      <c r="AF339" s="245" t="e">
        <f t="shared" si="350"/>
        <v>#REF!</v>
      </c>
      <c r="AG339" s="103" t="e">
        <f t="shared" si="351"/>
        <v>#REF!</v>
      </c>
      <c r="AH339" s="102" t="e">
        <f t="shared" si="352"/>
        <v>#REF!</v>
      </c>
      <c r="AI339" s="102">
        <f t="shared" si="353"/>
        <v>2800</v>
      </c>
      <c r="AK339" s="103">
        <f t="shared" si="354"/>
        <v>1960</v>
      </c>
      <c r="AL339" s="134">
        <f t="shared" si="355"/>
        <v>1959.9999999999998</v>
      </c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</row>
    <row r="340" spans="1:552" s="106" customFormat="1" ht="13.5" hidden="1" outlineLevel="1" x14ac:dyDescent="0.15">
      <c r="A340" s="26">
        <v>9040</v>
      </c>
      <c r="B340" s="20" t="s">
        <v>286</v>
      </c>
      <c r="C340" s="16">
        <v>1500</v>
      </c>
      <c r="D340" s="103">
        <v>40</v>
      </c>
      <c r="E340" s="103"/>
      <c r="F340" s="102"/>
      <c r="G340" s="104" t="s">
        <v>758</v>
      </c>
      <c r="H340" s="104" t="s">
        <v>1166</v>
      </c>
      <c r="I340" s="239">
        <f t="shared" si="337"/>
        <v>17940</v>
      </c>
      <c r="J340" s="103"/>
      <c r="K340" s="129">
        <v>0.15</v>
      </c>
      <c r="L340" s="129">
        <v>0.4</v>
      </c>
      <c r="M340" s="240"/>
      <c r="N340" s="283">
        <v>0.03</v>
      </c>
      <c r="O340" s="241">
        <f t="shared" si="338"/>
        <v>0</v>
      </c>
      <c r="P340" s="241" t="e">
        <f t="shared" si="339"/>
        <v>#REF!</v>
      </c>
      <c r="Q340" s="241" t="e">
        <f t="shared" si="340"/>
        <v>#REF!</v>
      </c>
      <c r="R340" s="241">
        <f t="shared" si="341"/>
        <v>0</v>
      </c>
      <c r="S340" s="241" t="e">
        <f t="shared" si="342"/>
        <v>#REF!</v>
      </c>
      <c r="T340" s="103" t="e">
        <f>#REF!</f>
        <v>#REF!</v>
      </c>
      <c r="U340" s="271" t="e">
        <f>#REF!*'Акция психолога'!D340</f>
        <v>#REF!</v>
      </c>
      <c r="V340" s="271">
        <f t="shared" si="343"/>
        <v>90</v>
      </c>
      <c r="W340" s="242" t="e">
        <f t="shared" si="344"/>
        <v>#REF!</v>
      </c>
      <c r="X340" s="281" t="e">
        <f>#REF!</f>
        <v>#REF!</v>
      </c>
      <c r="Y340" s="287" t="e">
        <f t="shared" si="345"/>
        <v>#REF!</v>
      </c>
      <c r="Z340" s="102" t="e">
        <f t="shared" si="346"/>
        <v>#REF!</v>
      </c>
      <c r="AA340" s="244" t="e">
        <f t="shared" si="347"/>
        <v>#REF!</v>
      </c>
      <c r="AB340" s="219"/>
      <c r="AC340" s="102" t="e">
        <f t="shared" si="348"/>
        <v>#REF!</v>
      </c>
      <c r="AD340" s="103" t="e">
        <f t="shared" si="349"/>
        <v>#REF!</v>
      </c>
      <c r="AE340" s="245" t="e">
        <f t="shared" si="349"/>
        <v>#REF!</v>
      </c>
      <c r="AF340" s="245" t="e">
        <f t="shared" si="350"/>
        <v>#REF!</v>
      </c>
      <c r="AG340" s="103" t="e">
        <f t="shared" si="351"/>
        <v>#REF!</v>
      </c>
      <c r="AH340" s="102" t="e">
        <f t="shared" si="352"/>
        <v>#REF!</v>
      </c>
      <c r="AI340" s="102">
        <f t="shared" si="353"/>
        <v>1500</v>
      </c>
      <c r="AK340" s="103">
        <f t="shared" si="354"/>
        <v>1050</v>
      </c>
      <c r="AL340" s="134">
        <f t="shared" si="355"/>
        <v>1050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</row>
    <row r="341" spans="1:552" s="106" customFormat="1" ht="13.5" hidden="1" outlineLevel="1" x14ac:dyDescent="0.15">
      <c r="A341" s="26">
        <v>9041</v>
      </c>
      <c r="B341" s="20" t="s">
        <v>340</v>
      </c>
      <c r="C341" s="16">
        <v>660</v>
      </c>
      <c r="D341" s="103">
        <v>30</v>
      </c>
      <c r="E341" s="103"/>
      <c r="F341" s="102"/>
      <c r="G341" s="104" t="s">
        <v>756</v>
      </c>
      <c r="H341" s="104" t="s">
        <v>1172</v>
      </c>
      <c r="I341" s="239">
        <f t="shared" si="337"/>
        <v>17940</v>
      </c>
      <c r="J341" s="103">
        <v>0</v>
      </c>
      <c r="K341" s="129">
        <v>0.15</v>
      </c>
      <c r="L341" s="129">
        <v>0.4</v>
      </c>
      <c r="M341" s="240"/>
      <c r="N341" s="283">
        <v>0.03</v>
      </c>
      <c r="O341" s="241">
        <f t="shared" si="338"/>
        <v>0</v>
      </c>
      <c r="P341" s="241" t="e">
        <f t="shared" si="339"/>
        <v>#REF!</v>
      </c>
      <c r="Q341" s="241" t="e">
        <f t="shared" si="340"/>
        <v>#REF!</v>
      </c>
      <c r="R341" s="241">
        <f t="shared" si="341"/>
        <v>0</v>
      </c>
      <c r="S341" s="241" t="e">
        <f t="shared" si="342"/>
        <v>#REF!</v>
      </c>
      <c r="T341" s="103" t="e">
        <f>#REF!</f>
        <v>#REF!</v>
      </c>
      <c r="U341" s="271" t="e">
        <f>#REF!*'Акция психолога'!D341</f>
        <v>#REF!</v>
      </c>
      <c r="V341" s="271">
        <f t="shared" si="343"/>
        <v>39.6</v>
      </c>
      <c r="W341" s="242" t="e">
        <f t="shared" si="344"/>
        <v>#REF!</v>
      </c>
      <c r="X341" s="281" t="e">
        <f>#REF!</f>
        <v>#REF!</v>
      </c>
      <c r="Y341" s="287" t="e">
        <f t="shared" si="345"/>
        <v>#REF!</v>
      </c>
      <c r="Z341" s="102" t="e">
        <f t="shared" si="346"/>
        <v>#REF!</v>
      </c>
      <c r="AA341" s="244" t="e">
        <f t="shared" si="347"/>
        <v>#REF!</v>
      </c>
      <c r="AB341" s="219"/>
      <c r="AC341" s="102" t="e">
        <f t="shared" si="348"/>
        <v>#REF!</v>
      </c>
      <c r="AD341" s="103" t="e">
        <f t="shared" si="349"/>
        <v>#REF!</v>
      </c>
      <c r="AE341" s="245" t="e">
        <f t="shared" si="349"/>
        <v>#REF!</v>
      </c>
      <c r="AF341" s="245" t="e">
        <f t="shared" si="350"/>
        <v>#REF!</v>
      </c>
      <c r="AG341" s="103" t="e">
        <f t="shared" si="351"/>
        <v>#REF!</v>
      </c>
      <c r="AH341" s="102" t="e">
        <f t="shared" si="352"/>
        <v>#REF!</v>
      </c>
      <c r="AI341" s="102">
        <f t="shared" si="353"/>
        <v>660</v>
      </c>
      <c r="AK341" s="103">
        <f t="shared" si="354"/>
        <v>465</v>
      </c>
      <c r="AL341" s="134">
        <f t="shared" si="355"/>
        <v>461.99999999999994</v>
      </c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</row>
    <row r="342" spans="1:552" s="106" customFormat="1" ht="13.5" hidden="1" outlineLevel="1" x14ac:dyDescent="0.15">
      <c r="A342" s="26">
        <v>9043</v>
      </c>
      <c r="B342" s="20" t="s">
        <v>364</v>
      </c>
      <c r="C342" s="16">
        <v>870</v>
      </c>
      <c r="D342" s="103">
        <v>10</v>
      </c>
      <c r="E342" s="103"/>
      <c r="F342" s="102"/>
      <c r="G342" s="104" t="s">
        <v>756</v>
      </c>
      <c r="H342" s="104" t="s">
        <v>850</v>
      </c>
      <c r="I342" s="239">
        <f t="shared" si="337"/>
        <v>17940</v>
      </c>
      <c r="J342" s="103"/>
      <c r="K342" s="129"/>
      <c r="L342" s="129">
        <v>0.4</v>
      </c>
      <c r="M342" s="240"/>
      <c r="N342" s="283">
        <v>0.03</v>
      </c>
      <c r="O342" s="241">
        <f t="shared" si="338"/>
        <v>0</v>
      </c>
      <c r="P342" s="241" t="e">
        <f t="shared" si="339"/>
        <v>#REF!</v>
      </c>
      <c r="Q342" s="241" t="e">
        <f t="shared" si="340"/>
        <v>#REF!</v>
      </c>
      <c r="R342" s="241">
        <f t="shared" si="341"/>
        <v>0</v>
      </c>
      <c r="S342" s="241" t="e">
        <f t="shared" si="342"/>
        <v>#REF!</v>
      </c>
      <c r="T342" s="250" t="e">
        <f>#REF!</f>
        <v>#REF!</v>
      </c>
      <c r="U342" s="271" t="e">
        <f>#REF!*'Акция психолога'!D342</f>
        <v>#REF!</v>
      </c>
      <c r="V342" s="271">
        <f t="shared" si="343"/>
        <v>52.199999999999996</v>
      </c>
      <c r="W342" s="242" t="e">
        <f t="shared" si="344"/>
        <v>#REF!</v>
      </c>
      <c r="X342" s="281" t="e">
        <f>#REF!</f>
        <v>#REF!</v>
      </c>
      <c r="Y342" s="287" t="e">
        <f t="shared" si="345"/>
        <v>#REF!</v>
      </c>
      <c r="Z342" s="102" t="e">
        <f t="shared" si="346"/>
        <v>#REF!</v>
      </c>
      <c r="AA342" s="244" t="e">
        <f t="shared" si="347"/>
        <v>#REF!</v>
      </c>
      <c r="AB342" s="219"/>
      <c r="AC342" s="102" t="e">
        <f t="shared" si="348"/>
        <v>#REF!</v>
      </c>
      <c r="AD342" s="103" t="e">
        <f t="shared" si="349"/>
        <v>#REF!</v>
      </c>
      <c r="AE342" s="245" t="e">
        <f t="shared" si="349"/>
        <v>#REF!</v>
      </c>
      <c r="AF342" s="245" t="e">
        <f t="shared" si="350"/>
        <v>#REF!</v>
      </c>
      <c r="AG342" s="103" t="e">
        <f t="shared" si="351"/>
        <v>#REF!</v>
      </c>
      <c r="AH342" s="102" t="e">
        <f t="shared" si="352"/>
        <v>#REF!</v>
      </c>
      <c r="AI342" s="102">
        <f t="shared" si="353"/>
        <v>870</v>
      </c>
      <c r="AK342" s="103">
        <f t="shared" si="354"/>
        <v>610</v>
      </c>
      <c r="AL342" s="134">
        <f t="shared" si="355"/>
        <v>609</v>
      </c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</row>
    <row r="343" spans="1:552" s="106" customFormat="1" ht="13.5" hidden="1" outlineLevel="1" x14ac:dyDescent="0.15">
      <c r="A343" s="26">
        <v>9045</v>
      </c>
      <c r="B343" s="20" t="s">
        <v>379</v>
      </c>
      <c r="C343" s="16">
        <v>1450</v>
      </c>
      <c r="D343" s="103">
        <v>30</v>
      </c>
      <c r="E343" s="103"/>
      <c r="F343" s="103" t="s">
        <v>380</v>
      </c>
      <c r="G343" s="104" t="s">
        <v>756</v>
      </c>
      <c r="H343" s="104" t="s">
        <v>561</v>
      </c>
      <c r="I343" s="239">
        <f t="shared" si="337"/>
        <v>17940</v>
      </c>
      <c r="J343" s="103">
        <v>0</v>
      </c>
      <c r="K343" s="129">
        <v>0.15</v>
      </c>
      <c r="L343" s="129">
        <v>0.35</v>
      </c>
      <c r="M343" s="240"/>
      <c r="N343" s="283">
        <v>0.03</v>
      </c>
      <c r="O343" s="241">
        <f t="shared" si="338"/>
        <v>0</v>
      </c>
      <c r="P343" s="241" t="e">
        <f t="shared" si="339"/>
        <v>#REF!</v>
      </c>
      <c r="Q343" s="241" t="e">
        <f t="shared" si="340"/>
        <v>#REF!</v>
      </c>
      <c r="R343" s="241">
        <f t="shared" si="341"/>
        <v>0</v>
      </c>
      <c r="S343" s="241" t="e">
        <f t="shared" si="342"/>
        <v>#REF!</v>
      </c>
      <c r="T343" s="103" t="e">
        <f>#REF!</f>
        <v>#REF!</v>
      </c>
      <c r="U343" s="271" t="e">
        <f>#REF!*'Акция психолога'!D343</f>
        <v>#REF!</v>
      </c>
      <c r="V343" s="271">
        <f t="shared" si="343"/>
        <v>87</v>
      </c>
      <c r="W343" s="242" t="e">
        <f t="shared" si="344"/>
        <v>#REF!</v>
      </c>
      <c r="X343" s="281" t="e">
        <f>#REF!</f>
        <v>#REF!</v>
      </c>
      <c r="Y343" s="287" t="e">
        <f t="shared" si="345"/>
        <v>#REF!</v>
      </c>
      <c r="Z343" s="102" t="e">
        <f t="shared" si="346"/>
        <v>#REF!</v>
      </c>
      <c r="AA343" s="244" t="e">
        <f t="shared" si="347"/>
        <v>#REF!</v>
      </c>
      <c r="AB343" s="219"/>
      <c r="AC343" s="102" t="e">
        <f t="shared" si="348"/>
        <v>#REF!</v>
      </c>
      <c r="AD343" s="103" t="e">
        <f t="shared" si="349"/>
        <v>#REF!</v>
      </c>
      <c r="AE343" s="245" t="e">
        <f t="shared" si="349"/>
        <v>#REF!</v>
      </c>
      <c r="AF343" s="245" t="e">
        <f t="shared" si="350"/>
        <v>#REF!</v>
      </c>
      <c r="AG343" s="103" t="e">
        <f t="shared" si="351"/>
        <v>#REF!</v>
      </c>
      <c r="AH343" s="102" t="e">
        <f t="shared" si="352"/>
        <v>#REF!</v>
      </c>
      <c r="AI343" s="102">
        <f t="shared" si="353"/>
        <v>1450</v>
      </c>
      <c r="AK343" s="103">
        <f t="shared" si="354"/>
        <v>1015</v>
      </c>
      <c r="AL343" s="134">
        <f t="shared" si="355"/>
        <v>1014.9999999999999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</row>
    <row r="344" spans="1:552" s="106" customFormat="1" ht="13.5" hidden="1" outlineLevel="1" x14ac:dyDescent="0.15">
      <c r="A344" s="26">
        <v>9050</v>
      </c>
      <c r="B344" s="20" t="s">
        <v>478</v>
      </c>
      <c r="C344" s="16">
        <v>2210</v>
      </c>
      <c r="D344" s="103">
        <v>60</v>
      </c>
      <c r="E344" s="103"/>
      <c r="F344" s="103" t="s">
        <v>380</v>
      </c>
      <c r="G344" s="104" t="s">
        <v>756</v>
      </c>
      <c r="H344" s="104" t="s">
        <v>561</v>
      </c>
      <c r="I344" s="239">
        <f t="shared" si="337"/>
        <v>17940</v>
      </c>
      <c r="J344" s="103">
        <v>0</v>
      </c>
      <c r="K344" s="129">
        <v>0.15</v>
      </c>
      <c r="L344" s="129">
        <v>0.35</v>
      </c>
      <c r="M344" s="240"/>
      <c r="N344" s="283">
        <v>0.03</v>
      </c>
      <c r="O344" s="241">
        <f t="shared" si="338"/>
        <v>0</v>
      </c>
      <c r="P344" s="241" t="e">
        <f t="shared" si="339"/>
        <v>#REF!</v>
      </c>
      <c r="Q344" s="241" t="e">
        <f t="shared" si="340"/>
        <v>#REF!</v>
      </c>
      <c r="R344" s="241">
        <f t="shared" si="341"/>
        <v>0</v>
      </c>
      <c r="S344" s="241" t="e">
        <f t="shared" si="342"/>
        <v>#REF!</v>
      </c>
      <c r="T344" s="103" t="e">
        <f>#REF!</f>
        <v>#REF!</v>
      </c>
      <c r="U344" s="271" t="e">
        <f>#REF!*'Акция психолога'!D344</f>
        <v>#REF!</v>
      </c>
      <c r="V344" s="271">
        <f t="shared" si="343"/>
        <v>132.6</v>
      </c>
      <c r="W344" s="242" t="e">
        <f t="shared" si="344"/>
        <v>#REF!</v>
      </c>
      <c r="X344" s="281" t="e">
        <f>#REF!</f>
        <v>#REF!</v>
      </c>
      <c r="Y344" s="287" t="e">
        <f t="shared" si="345"/>
        <v>#REF!</v>
      </c>
      <c r="Z344" s="102" t="e">
        <f t="shared" si="346"/>
        <v>#REF!</v>
      </c>
      <c r="AA344" s="244" t="e">
        <f t="shared" si="347"/>
        <v>#REF!</v>
      </c>
      <c r="AB344" s="219"/>
      <c r="AC344" s="102" t="e">
        <f t="shared" si="348"/>
        <v>#REF!</v>
      </c>
      <c r="AD344" s="103" t="e">
        <f t="shared" si="349"/>
        <v>#REF!</v>
      </c>
      <c r="AE344" s="245" t="e">
        <f t="shared" si="349"/>
        <v>#REF!</v>
      </c>
      <c r="AF344" s="245" t="e">
        <f t="shared" si="350"/>
        <v>#REF!</v>
      </c>
      <c r="AG344" s="103" t="e">
        <f t="shared" si="351"/>
        <v>#REF!</v>
      </c>
      <c r="AH344" s="102" t="e">
        <f t="shared" si="352"/>
        <v>#REF!</v>
      </c>
      <c r="AI344" s="102">
        <f t="shared" si="353"/>
        <v>2210</v>
      </c>
      <c r="AK344" s="103">
        <f t="shared" si="354"/>
        <v>1550</v>
      </c>
      <c r="AL344" s="134">
        <f t="shared" si="355"/>
        <v>1547</v>
      </c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</row>
    <row r="345" spans="1:552" s="106" customFormat="1" ht="13.5" hidden="1" outlineLevel="1" x14ac:dyDescent="0.15">
      <c r="A345" s="26">
        <v>9049</v>
      </c>
      <c r="B345" s="20" t="s">
        <v>445</v>
      </c>
      <c r="C345" s="16">
        <v>1340</v>
      </c>
      <c r="D345" s="103">
        <v>15</v>
      </c>
      <c r="E345" s="103"/>
      <c r="F345" s="102"/>
      <c r="G345" s="104">
        <v>111</v>
      </c>
      <c r="H345" s="104" t="s">
        <v>1173</v>
      </c>
      <c r="I345" s="239">
        <f t="shared" si="337"/>
        <v>17940</v>
      </c>
      <c r="J345" s="103"/>
      <c r="K345" s="129">
        <v>0.15</v>
      </c>
      <c r="L345" s="129">
        <v>0.4</v>
      </c>
      <c r="M345" s="240"/>
      <c r="N345" s="283">
        <v>0.03</v>
      </c>
      <c r="O345" s="241">
        <f t="shared" si="338"/>
        <v>0</v>
      </c>
      <c r="P345" s="241" t="e">
        <f t="shared" si="339"/>
        <v>#REF!</v>
      </c>
      <c r="Q345" s="241" t="e">
        <f t="shared" si="340"/>
        <v>#REF!</v>
      </c>
      <c r="R345" s="241">
        <f t="shared" si="341"/>
        <v>0</v>
      </c>
      <c r="S345" s="241" t="e">
        <f t="shared" si="342"/>
        <v>#REF!</v>
      </c>
      <c r="T345" s="103" t="e">
        <f>#REF!</f>
        <v>#REF!</v>
      </c>
      <c r="U345" s="271" t="e">
        <f>#REF!*'Акция психолога'!D345</f>
        <v>#REF!</v>
      </c>
      <c r="V345" s="271">
        <f t="shared" si="343"/>
        <v>80.399999999999991</v>
      </c>
      <c r="W345" s="242" t="e">
        <f t="shared" si="344"/>
        <v>#REF!</v>
      </c>
      <c r="X345" s="281" t="e">
        <f>#REF!</f>
        <v>#REF!</v>
      </c>
      <c r="Y345" s="287" t="e">
        <f t="shared" si="345"/>
        <v>#REF!</v>
      </c>
      <c r="Z345" s="102" t="e">
        <f t="shared" si="346"/>
        <v>#REF!</v>
      </c>
      <c r="AA345" s="244" t="e">
        <f t="shared" si="347"/>
        <v>#REF!</v>
      </c>
      <c r="AB345" s="219"/>
      <c r="AC345" s="102" t="e">
        <f t="shared" si="348"/>
        <v>#REF!</v>
      </c>
      <c r="AD345" s="103" t="e">
        <f t="shared" si="349"/>
        <v>#REF!</v>
      </c>
      <c r="AE345" s="245" t="e">
        <f t="shared" si="349"/>
        <v>#REF!</v>
      </c>
      <c r="AF345" s="245" t="e">
        <f t="shared" si="350"/>
        <v>#REF!</v>
      </c>
      <c r="AG345" s="103" t="e">
        <f t="shared" si="351"/>
        <v>#REF!</v>
      </c>
      <c r="AH345" s="102" t="e">
        <f t="shared" si="352"/>
        <v>#REF!</v>
      </c>
      <c r="AI345" s="102">
        <f t="shared" si="353"/>
        <v>1340</v>
      </c>
      <c r="AK345" s="103">
        <f t="shared" si="354"/>
        <v>940</v>
      </c>
      <c r="AL345" s="134">
        <f t="shared" si="355"/>
        <v>937.99999999999989</v>
      </c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</row>
    <row r="346" spans="1:552" s="106" customFormat="1" ht="13.5" hidden="1" outlineLevel="1" x14ac:dyDescent="0.15">
      <c r="A346" s="26">
        <v>9055</v>
      </c>
      <c r="B346" s="20" t="s">
        <v>506</v>
      </c>
      <c r="C346" s="16">
        <v>2200</v>
      </c>
      <c r="D346" s="103">
        <v>60</v>
      </c>
      <c r="E346" s="103"/>
      <c r="F346" s="102"/>
      <c r="G346" s="104" t="s">
        <v>406</v>
      </c>
      <c r="H346" s="104" t="s">
        <v>1174</v>
      </c>
      <c r="I346" s="239">
        <f t="shared" si="337"/>
        <v>17940</v>
      </c>
      <c r="J346" s="103"/>
      <c r="K346" s="129">
        <v>0.15</v>
      </c>
      <c r="L346" s="129">
        <v>0.4</v>
      </c>
      <c r="M346" s="240"/>
      <c r="N346" s="283">
        <v>0.03</v>
      </c>
      <c r="O346" s="241">
        <f t="shared" si="338"/>
        <v>0</v>
      </c>
      <c r="P346" s="241" t="e">
        <f t="shared" si="339"/>
        <v>#REF!</v>
      </c>
      <c r="Q346" s="241" t="e">
        <f t="shared" si="340"/>
        <v>#REF!</v>
      </c>
      <c r="R346" s="241">
        <f t="shared" si="341"/>
        <v>0</v>
      </c>
      <c r="S346" s="241" t="e">
        <f t="shared" si="342"/>
        <v>#REF!</v>
      </c>
      <c r="T346" s="103" t="e">
        <f>#REF!</f>
        <v>#REF!</v>
      </c>
      <c r="U346" s="271" t="e">
        <f>#REF!*'Акция психолога'!D346</f>
        <v>#REF!</v>
      </c>
      <c r="V346" s="271">
        <f t="shared" si="343"/>
        <v>132</v>
      </c>
      <c r="W346" s="242" t="e">
        <f t="shared" si="344"/>
        <v>#REF!</v>
      </c>
      <c r="X346" s="281" t="e">
        <f>#REF!</f>
        <v>#REF!</v>
      </c>
      <c r="Y346" s="242" t="e">
        <f t="shared" ref="Y346:Y364" si="356">O346*X346</f>
        <v>#REF!</v>
      </c>
      <c r="Z346" s="102" t="e">
        <f t="shared" si="346"/>
        <v>#REF!</v>
      </c>
      <c r="AA346" s="244" t="e">
        <f t="shared" si="347"/>
        <v>#REF!</v>
      </c>
      <c r="AB346" s="219"/>
      <c r="AC346" s="102" t="e">
        <f t="shared" si="348"/>
        <v>#REF!</v>
      </c>
      <c r="AD346" s="103" t="e">
        <f t="shared" si="349"/>
        <v>#REF!</v>
      </c>
      <c r="AE346" s="245" t="e">
        <f t="shared" si="349"/>
        <v>#REF!</v>
      </c>
      <c r="AF346" s="245" t="e">
        <f t="shared" si="350"/>
        <v>#REF!</v>
      </c>
      <c r="AG346" s="103" t="e">
        <f t="shared" si="351"/>
        <v>#REF!</v>
      </c>
      <c r="AH346" s="102" t="e">
        <f t="shared" si="352"/>
        <v>#REF!</v>
      </c>
      <c r="AI346" s="102">
        <f t="shared" si="353"/>
        <v>2200</v>
      </c>
      <c r="AK346" s="103">
        <f t="shared" si="354"/>
        <v>1540</v>
      </c>
      <c r="AL346" s="134">
        <f t="shared" si="355"/>
        <v>1540</v>
      </c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</row>
    <row r="347" spans="1:552" s="106" customFormat="1" ht="13.5" hidden="1" outlineLevel="1" x14ac:dyDescent="0.15">
      <c r="A347" s="26">
        <v>9059</v>
      </c>
      <c r="B347" s="20" t="s">
        <v>817</v>
      </c>
      <c r="C347" s="16">
        <v>1400</v>
      </c>
      <c r="D347" s="103">
        <v>30</v>
      </c>
      <c r="E347" s="103"/>
      <c r="F347" s="103"/>
      <c r="G347" s="104">
        <v>214</v>
      </c>
      <c r="H347" s="104" t="s">
        <v>664</v>
      </c>
      <c r="I347" s="239">
        <f t="shared" si="337"/>
        <v>17940</v>
      </c>
      <c r="J347" s="103">
        <v>18000</v>
      </c>
      <c r="K347" s="129">
        <v>0.15</v>
      </c>
      <c r="L347" s="129">
        <v>0.2</v>
      </c>
      <c r="M347" s="240"/>
      <c r="N347" s="283">
        <v>0.03</v>
      </c>
      <c r="O347" s="241">
        <f t="shared" si="338"/>
        <v>30.100334448160535</v>
      </c>
      <c r="P347" s="241" t="e">
        <f t="shared" si="339"/>
        <v>#REF!</v>
      </c>
      <c r="Q347" s="241" t="e">
        <f t="shared" si="340"/>
        <v>#REF!</v>
      </c>
      <c r="R347" s="241">
        <f t="shared" si="341"/>
        <v>0</v>
      </c>
      <c r="S347" s="241" t="e">
        <f t="shared" si="342"/>
        <v>#REF!</v>
      </c>
      <c r="T347" s="103" t="e">
        <f>#REF!</f>
        <v>#REF!</v>
      </c>
      <c r="U347" s="271" t="e">
        <f>#REF!*'Акция психолога'!D347</f>
        <v>#REF!</v>
      </c>
      <c r="V347" s="271">
        <f t="shared" si="343"/>
        <v>84</v>
      </c>
      <c r="W347" s="242" t="e">
        <f t="shared" si="344"/>
        <v>#REF!</v>
      </c>
      <c r="X347" s="281" t="e">
        <f>#REF!</f>
        <v>#REF!</v>
      </c>
      <c r="Y347" s="242" t="e">
        <f t="shared" si="356"/>
        <v>#REF!</v>
      </c>
      <c r="Z347" s="102" t="e">
        <f t="shared" si="346"/>
        <v>#REF!</v>
      </c>
      <c r="AA347" s="244" t="e">
        <f t="shared" si="347"/>
        <v>#REF!</v>
      </c>
      <c r="AB347" s="219"/>
      <c r="AC347" s="102" t="e">
        <f t="shared" si="348"/>
        <v>#REF!</v>
      </c>
      <c r="AD347" s="103" t="e">
        <f t="shared" si="349"/>
        <v>#REF!</v>
      </c>
      <c r="AE347" s="245" t="e">
        <f t="shared" si="349"/>
        <v>#REF!</v>
      </c>
      <c r="AF347" s="245" t="e">
        <f t="shared" si="350"/>
        <v>#REF!</v>
      </c>
      <c r="AG347" s="103" t="e">
        <f t="shared" si="351"/>
        <v>#REF!</v>
      </c>
      <c r="AH347" s="102" t="e">
        <f t="shared" si="352"/>
        <v>#REF!</v>
      </c>
      <c r="AI347" s="102">
        <f t="shared" si="353"/>
        <v>1400</v>
      </c>
      <c r="AK347" s="103">
        <f t="shared" si="354"/>
        <v>980</v>
      </c>
      <c r="AL347" s="134">
        <f t="shared" si="355"/>
        <v>979.99999999999989</v>
      </c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</row>
    <row r="348" spans="1:552" s="106" customFormat="1" ht="13.5" hidden="1" outlineLevel="1" x14ac:dyDescent="0.15">
      <c r="A348" s="26">
        <v>9060</v>
      </c>
      <c r="B348" s="20" t="s">
        <v>818</v>
      </c>
      <c r="C348" s="16">
        <v>1400</v>
      </c>
      <c r="D348" s="103">
        <v>60</v>
      </c>
      <c r="E348" s="103"/>
      <c r="F348" s="103"/>
      <c r="G348" s="104">
        <v>214</v>
      </c>
      <c r="H348" s="104" t="s">
        <v>664</v>
      </c>
      <c r="I348" s="239">
        <f t="shared" si="337"/>
        <v>17940</v>
      </c>
      <c r="J348" s="103">
        <v>18000</v>
      </c>
      <c r="K348" s="129">
        <v>0.15</v>
      </c>
      <c r="L348" s="129">
        <v>0.2</v>
      </c>
      <c r="M348" s="240"/>
      <c r="N348" s="283">
        <v>0.03</v>
      </c>
      <c r="O348" s="241">
        <f t="shared" si="338"/>
        <v>60.200668896321069</v>
      </c>
      <c r="P348" s="241" t="e">
        <f t="shared" si="339"/>
        <v>#REF!</v>
      </c>
      <c r="Q348" s="241" t="e">
        <f t="shared" si="340"/>
        <v>#REF!</v>
      </c>
      <c r="R348" s="241">
        <f t="shared" si="341"/>
        <v>0</v>
      </c>
      <c r="S348" s="241" t="e">
        <f t="shared" si="342"/>
        <v>#REF!</v>
      </c>
      <c r="T348" s="103" t="e">
        <f>#REF!</f>
        <v>#REF!</v>
      </c>
      <c r="U348" s="271" t="e">
        <f>#REF!*'Акция психолога'!D348</f>
        <v>#REF!</v>
      </c>
      <c r="V348" s="271">
        <f t="shared" si="343"/>
        <v>84</v>
      </c>
      <c r="W348" s="242" t="e">
        <f t="shared" si="344"/>
        <v>#REF!</v>
      </c>
      <c r="X348" s="281" t="e">
        <f>#REF!</f>
        <v>#REF!</v>
      </c>
      <c r="Y348" s="242" t="e">
        <f t="shared" si="356"/>
        <v>#REF!</v>
      </c>
      <c r="Z348" s="102" t="e">
        <f t="shared" si="346"/>
        <v>#REF!</v>
      </c>
      <c r="AA348" s="244" t="e">
        <f t="shared" si="347"/>
        <v>#REF!</v>
      </c>
      <c r="AB348" s="219"/>
      <c r="AC348" s="102" t="e">
        <f t="shared" si="348"/>
        <v>#REF!</v>
      </c>
      <c r="AD348" s="103" t="e">
        <f t="shared" si="349"/>
        <v>#REF!</v>
      </c>
      <c r="AE348" s="245" t="e">
        <f t="shared" si="349"/>
        <v>#REF!</v>
      </c>
      <c r="AF348" s="245" t="e">
        <f t="shared" si="350"/>
        <v>#REF!</v>
      </c>
      <c r="AG348" s="103" t="e">
        <f t="shared" si="351"/>
        <v>#REF!</v>
      </c>
      <c r="AH348" s="102" t="e">
        <f t="shared" si="352"/>
        <v>#REF!</v>
      </c>
      <c r="AI348" s="102">
        <f t="shared" si="353"/>
        <v>1400</v>
      </c>
      <c r="AK348" s="103">
        <f t="shared" si="354"/>
        <v>980</v>
      </c>
      <c r="AL348" s="134">
        <f t="shared" si="355"/>
        <v>979.99999999999989</v>
      </c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</row>
    <row r="349" spans="1:552" s="106" customFormat="1" ht="13.5" hidden="1" outlineLevel="1" x14ac:dyDescent="0.15">
      <c r="A349" s="26">
        <v>9061</v>
      </c>
      <c r="B349" s="20" t="s">
        <v>819</v>
      </c>
      <c r="C349" s="16">
        <v>1500</v>
      </c>
      <c r="D349" s="103">
        <v>60</v>
      </c>
      <c r="E349" s="103"/>
      <c r="F349" s="103"/>
      <c r="G349" s="104">
        <v>214</v>
      </c>
      <c r="H349" s="104" t="s">
        <v>664</v>
      </c>
      <c r="I349" s="239">
        <f t="shared" si="337"/>
        <v>17940</v>
      </c>
      <c r="J349" s="103">
        <v>18000</v>
      </c>
      <c r="K349" s="129">
        <v>0.15</v>
      </c>
      <c r="L349" s="129">
        <v>0.2</v>
      </c>
      <c r="M349" s="240"/>
      <c r="N349" s="283">
        <v>0.03</v>
      </c>
      <c r="O349" s="241">
        <f t="shared" si="338"/>
        <v>60.200668896321069</v>
      </c>
      <c r="P349" s="241" t="e">
        <f t="shared" si="339"/>
        <v>#REF!</v>
      </c>
      <c r="Q349" s="241" t="e">
        <f t="shared" si="340"/>
        <v>#REF!</v>
      </c>
      <c r="R349" s="241">
        <f t="shared" si="341"/>
        <v>0</v>
      </c>
      <c r="S349" s="241" t="e">
        <f t="shared" si="342"/>
        <v>#REF!</v>
      </c>
      <c r="T349" s="103" t="e">
        <f>#REF!</f>
        <v>#REF!</v>
      </c>
      <c r="U349" s="271" t="e">
        <f>#REF!*'Акция психолога'!D349</f>
        <v>#REF!</v>
      </c>
      <c r="V349" s="271">
        <f t="shared" si="343"/>
        <v>90</v>
      </c>
      <c r="W349" s="242" t="e">
        <f t="shared" si="344"/>
        <v>#REF!</v>
      </c>
      <c r="X349" s="281" t="e">
        <f>#REF!</f>
        <v>#REF!</v>
      </c>
      <c r="Y349" s="242" t="e">
        <f t="shared" si="356"/>
        <v>#REF!</v>
      </c>
      <c r="Z349" s="102" t="e">
        <f t="shared" si="346"/>
        <v>#REF!</v>
      </c>
      <c r="AA349" s="244" t="e">
        <f t="shared" si="347"/>
        <v>#REF!</v>
      </c>
      <c r="AB349" s="219"/>
      <c r="AC349" s="102" t="e">
        <f t="shared" si="348"/>
        <v>#REF!</v>
      </c>
      <c r="AD349" s="103" t="e">
        <f t="shared" si="349"/>
        <v>#REF!</v>
      </c>
      <c r="AE349" s="245" t="e">
        <f t="shared" si="349"/>
        <v>#REF!</v>
      </c>
      <c r="AF349" s="245" t="e">
        <f t="shared" si="350"/>
        <v>#REF!</v>
      </c>
      <c r="AG349" s="103" t="e">
        <f t="shared" si="351"/>
        <v>#REF!</v>
      </c>
      <c r="AH349" s="102" t="e">
        <f t="shared" si="352"/>
        <v>#REF!</v>
      </c>
      <c r="AI349" s="102">
        <f t="shared" si="353"/>
        <v>1500</v>
      </c>
      <c r="AK349" s="103">
        <f t="shared" si="354"/>
        <v>1050</v>
      </c>
      <c r="AL349" s="134">
        <f t="shared" si="355"/>
        <v>1050</v>
      </c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</row>
    <row r="350" spans="1:552" s="106" customFormat="1" ht="13.5" hidden="1" outlineLevel="1" x14ac:dyDescent="0.15">
      <c r="A350" s="26">
        <v>9062</v>
      </c>
      <c r="B350" s="20" t="s">
        <v>820</v>
      </c>
      <c r="C350" s="16">
        <v>1800</v>
      </c>
      <c r="D350" s="103">
        <v>60</v>
      </c>
      <c r="E350" s="103"/>
      <c r="F350" s="103"/>
      <c r="G350" s="104">
        <v>214</v>
      </c>
      <c r="H350" s="104" t="s">
        <v>664</v>
      </c>
      <c r="I350" s="239">
        <f t="shared" si="337"/>
        <v>17940</v>
      </c>
      <c r="J350" s="103">
        <v>18000</v>
      </c>
      <c r="K350" s="129">
        <v>0.15</v>
      </c>
      <c r="L350" s="129">
        <v>0.2</v>
      </c>
      <c r="M350" s="240"/>
      <c r="N350" s="283">
        <v>0.03</v>
      </c>
      <c r="O350" s="241">
        <f t="shared" si="338"/>
        <v>60.200668896321069</v>
      </c>
      <c r="P350" s="241" t="e">
        <f t="shared" si="339"/>
        <v>#REF!</v>
      </c>
      <c r="Q350" s="241" t="e">
        <f t="shared" si="340"/>
        <v>#REF!</v>
      </c>
      <c r="R350" s="241">
        <f t="shared" si="341"/>
        <v>0</v>
      </c>
      <c r="S350" s="241" t="e">
        <f t="shared" si="342"/>
        <v>#REF!</v>
      </c>
      <c r="T350" s="103" t="e">
        <f>#REF!</f>
        <v>#REF!</v>
      </c>
      <c r="U350" s="271" t="e">
        <f>#REF!*'Акция психолога'!D350</f>
        <v>#REF!</v>
      </c>
      <c r="V350" s="271">
        <f t="shared" si="343"/>
        <v>108</v>
      </c>
      <c r="W350" s="242" t="e">
        <f t="shared" si="344"/>
        <v>#REF!</v>
      </c>
      <c r="X350" s="281" t="e">
        <f>#REF!</f>
        <v>#REF!</v>
      </c>
      <c r="Y350" s="242" t="e">
        <f t="shared" si="356"/>
        <v>#REF!</v>
      </c>
      <c r="Z350" s="102" t="e">
        <f t="shared" si="346"/>
        <v>#REF!</v>
      </c>
      <c r="AA350" s="244" t="e">
        <f t="shared" si="347"/>
        <v>#REF!</v>
      </c>
      <c r="AB350" s="219"/>
      <c r="AC350" s="102" t="e">
        <f t="shared" si="348"/>
        <v>#REF!</v>
      </c>
      <c r="AD350" s="103" t="e">
        <f t="shared" si="349"/>
        <v>#REF!</v>
      </c>
      <c r="AE350" s="245" t="e">
        <f t="shared" si="349"/>
        <v>#REF!</v>
      </c>
      <c r="AF350" s="245" t="e">
        <f t="shared" si="350"/>
        <v>#REF!</v>
      </c>
      <c r="AG350" s="103" t="e">
        <f t="shared" si="351"/>
        <v>#REF!</v>
      </c>
      <c r="AH350" s="102" t="e">
        <f t="shared" si="352"/>
        <v>#REF!</v>
      </c>
      <c r="AI350" s="102">
        <f t="shared" si="353"/>
        <v>1800</v>
      </c>
      <c r="AK350" s="103">
        <f t="shared" si="354"/>
        <v>1260</v>
      </c>
      <c r="AL350" s="134">
        <f t="shared" si="355"/>
        <v>1260</v>
      </c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</row>
    <row r="351" spans="1:552" s="106" customFormat="1" ht="13.5" hidden="1" outlineLevel="1" x14ac:dyDescent="0.15">
      <c r="A351" s="26">
        <v>9063</v>
      </c>
      <c r="B351" s="20" t="s">
        <v>821</v>
      </c>
      <c r="C351" s="16">
        <v>1900</v>
      </c>
      <c r="D351" s="103">
        <v>60</v>
      </c>
      <c r="E351" s="103"/>
      <c r="F351" s="103"/>
      <c r="G351" s="104">
        <v>214</v>
      </c>
      <c r="H351" s="104" t="s">
        <v>664</v>
      </c>
      <c r="I351" s="239">
        <f t="shared" si="337"/>
        <v>17940</v>
      </c>
      <c r="J351" s="103">
        <v>18000</v>
      </c>
      <c r="K351" s="129">
        <v>0.15</v>
      </c>
      <c r="L351" s="129">
        <v>0.2</v>
      </c>
      <c r="M351" s="240"/>
      <c r="N351" s="283">
        <v>0.03</v>
      </c>
      <c r="O351" s="241">
        <f t="shared" si="338"/>
        <v>60.200668896321069</v>
      </c>
      <c r="P351" s="241" t="e">
        <f t="shared" si="339"/>
        <v>#REF!</v>
      </c>
      <c r="Q351" s="241" t="e">
        <f t="shared" si="340"/>
        <v>#REF!</v>
      </c>
      <c r="R351" s="241">
        <f t="shared" si="341"/>
        <v>0</v>
      </c>
      <c r="S351" s="241" t="e">
        <f t="shared" si="342"/>
        <v>#REF!</v>
      </c>
      <c r="T351" s="103" t="e">
        <f>#REF!</f>
        <v>#REF!</v>
      </c>
      <c r="U351" s="271" t="e">
        <f>#REF!*'Акция психолога'!D351</f>
        <v>#REF!</v>
      </c>
      <c r="V351" s="271">
        <f t="shared" si="343"/>
        <v>114</v>
      </c>
      <c r="W351" s="242" t="e">
        <f t="shared" si="344"/>
        <v>#REF!</v>
      </c>
      <c r="X351" s="281" t="e">
        <f>#REF!</f>
        <v>#REF!</v>
      </c>
      <c r="Y351" s="242" t="e">
        <f t="shared" si="356"/>
        <v>#REF!</v>
      </c>
      <c r="Z351" s="102" t="e">
        <f t="shared" si="346"/>
        <v>#REF!</v>
      </c>
      <c r="AA351" s="244" t="e">
        <f t="shared" si="347"/>
        <v>#REF!</v>
      </c>
      <c r="AB351" s="219"/>
      <c r="AC351" s="102" t="e">
        <f t="shared" si="348"/>
        <v>#REF!</v>
      </c>
      <c r="AD351" s="103" t="e">
        <f t="shared" si="349"/>
        <v>#REF!</v>
      </c>
      <c r="AE351" s="245" t="e">
        <f t="shared" si="349"/>
        <v>#REF!</v>
      </c>
      <c r="AF351" s="245" t="e">
        <f t="shared" si="350"/>
        <v>#REF!</v>
      </c>
      <c r="AG351" s="103" t="e">
        <f t="shared" si="351"/>
        <v>#REF!</v>
      </c>
      <c r="AH351" s="102" t="e">
        <f t="shared" si="352"/>
        <v>#REF!</v>
      </c>
      <c r="AI351" s="102">
        <f t="shared" si="353"/>
        <v>1900</v>
      </c>
      <c r="AK351" s="103">
        <f t="shared" si="354"/>
        <v>1330</v>
      </c>
      <c r="AL351" s="134">
        <f t="shared" si="355"/>
        <v>1330</v>
      </c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</row>
    <row r="352" spans="1:552" s="106" customFormat="1" ht="13.5" hidden="1" outlineLevel="1" x14ac:dyDescent="0.15">
      <c r="A352" s="26">
        <v>9064</v>
      </c>
      <c r="B352" s="20" t="s">
        <v>822</v>
      </c>
      <c r="C352" s="16">
        <v>2200</v>
      </c>
      <c r="D352" s="103">
        <v>60</v>
      </c>
      <c r="E352" s="103"/>
      <c r="F352" s="103"/>
      <c r="G352" s="104">
        <v>214</v>
      </c>
      <c r="H352" s="104" t="s">
        <v>664</v>
      </c>
      <c r="I352" s="239">
        <f t="shared" si="337"/>
        <v>17940</v>
      </c>
      <c r="J352" s="103">
        <v>18000</v>
      </c>
      <c r="K352" s="129">
        <v>0.15</v>
      </c>
      <c r="L352" s="129">
        <v>0.2</v>
      </c>
      <c r="M352" s="240"/>
      <c r="N352" s="283">
        <v>0.03</v>
      </c>
      <c r="O352" s="241">
        <f t="shared" si="338"/>
        <v>60.200668896321069</v>
      </c>
      <c r="P352" s="241" t="e">
        <f t="shared" si="339"/>
        <v>#REF!</v>
      </c>
      <c r="Q352" s="241" t="e">
        <f t="shared" si="340"/>
        <v>#REF!</v>
      </c>
      <c r="R352" s="241">
        <f t="shared" si="341"/>
        <v>0</v>
      </c>
      <c r="S352" s="241" t="e">
        <f t="shared" si="342"/>
        <v>#REF!</v>
      </c>
      <c r="T352" s="103" t="e">
        <f>#REF!</f>
        <v>#REF!</v>
      </c>
      <c r="U352" s="271" t="e">
        <f>#REF!*'Акция психолога'!D352</f>
        <v>#REF!</v>
      </c>
      <c r="V352" s="271">
        <f t="shared" si="343"/>
        <v>132</v>
      </c>
      <c r="W352" s="242" t="e">
        <f t="shared" si="344"/>
        <v>#REF!</v>
      </c>
      <c r="X352" s="281" t="e">
        <f>#REF!</f>
        <v>#REF!</v>
      </c>
      <c r="Y352" s="242" t="e">
        <f t="shared" si="356"/>
        <v>#REF!</v>
      </c>
      <c r="Z352" s="102" t="e">
        <f t="shared" si="346"/>
        <v>#REF!</v>
      </c>
      <c r="AA352" s="244" t="e">
        <f t="shared" si="347"/>
        <v>#REF!</v>
      </c>
      <c r="AB352" s="219"/>
      <c r="AC352" s="102" t="e">
        <f t="shared" si="348"/>
        <v>#REF!</v>
      </c>
      <c r="AD352" s="103" t="e">
        <f t="shared" si="349"/>
        <v>#REF!</v>
      </c>
      <c r="AE352" s="245" t="e">
        <f t="shared" si="349"/>
        <v>#REF!</v>
      </c>
      <c r="AF352" s="245" t="e">
        <f t="shared" si="350"/>
        <v>#REF!</v>
      </c>
      <c r="AG352" s="103" t="e">
        <f t="shared" si="351"/>
        <v>#REF!</v>
      </c>
      <c r="AH352" s="102" t="e">
        <f t="shared" si="352"/>
        <v>#REF!</v>
      </c>
      <c r="AI352" s="102">
        <f t="shared" si="353"/>
        <v>2200</v>
      </c>
      <c r="AK352" s="103">
        <f t="shared" si="354"/>
        <v>1540</v>
      </c>
      <c r="AL352" s="134">
        <f t="shared" si="355"/>
        <v>1540</v>
      </c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</row>
    <row r="353" spans="1:552" s="106" customFormat="1" ht="13.5" hidden="1" outlineLevel="1" x14ac:dyDescent="0.15">
      <c r="A353" s="26">
        <v>9065</v>
      </c>
      <c r="B353" s="20" t="s">
        <v>823</v>
      </c>
      <c r="C353" s="16">
        <v>2300</v>
      </c>
      <c r="D353" s="103">
        <v>60</v>
      </c>
      <c r="E353" s="103"/>
      <c r="F353" s="103"/>
      <c r="G353" s="104">
        <v>214</v>
      </c>
      <c r="H353" s="104" t="s">
        <v>664</v>
      </c>
      <c r="I353" s="239">
        <f t="shared" si="337"/>
        <v>17940</v>
      </c>
      <c r="J353" s="103">
        <v>18000</v>
      </c>
      <c r="K353" s="129">
        <v>0.15</v>
      </c>
      <c r="L353" s="129">
        <v>0.2</v>
      </c>
      <c r="M353" s="240"/>
      <c r="N353" s="283">
        <v>0.03</v>
      </c>
      <c r="O353" s="241">
        <f t="shared" si="338"/>
        <v>60.200668896321069</v>
      </c>
      <c r="P353" s="241" t="e">
        <f t="shared" si="339"/>
        <v>#REF!</v>
      </c>
      <c r="Q353" s="241" t="e">
        <f t="shared" si="340"/>
        <v>#REF!</v>
      </c>
      <c r="R353" s="241">
        <f t="shared" si="341"/>
        <v>0</v>
      </c>
      <c r="S353" s="241" t="e">
        <f t="shared" si="342"/>
        <v>#REF!</v>
      </c>
      <c r="T353" s="103" t="e">
        <f>#REF!</f>
        <v>#REF!</v>
      </c>
      <c r="U353" s="271" t="e">
        <f>#REF!*'Акция психолога'!D353</f>
        <v>#REF!</v>
      </c>
      <c r="V353" s="271">
        <f t="shared" si="343"/>
        <v>138</v>
      </c>
      <c r="W353" s="242" t="e">
        <f t="shared" si="344"/>
        <v>#REF!</v>
      </c>
      <c r="X353" s="281" t="e">
        <f>#REF!</f>
        <v>#REF!</v>
      </c>
      <c r="Y353" s="242" t="e">
        <f t="shared" si="356"/>
        <v>#REF!</v>
      </c>
      <c r="Z353" s="102" t="e">
        <f t="shared" si="346"/>
        <v>#REF!</v>
      </c>
      <c r="AA353" s="244" t="e">
        <f t="shared" si="347"/>
        <v>#REF!</v>
      </c>
      <c r="AB353" s="219"/>
      <c r="AC353" s="102" t="e">
        <f t="shared" si="348"/>
        <v>#REF!</v>
      </c>
      <c r="AD353" s="103" t="e">
        <f t="shared" ref="AD353:AE364" si="357">T353</f>
        <v>#REF!</v>
      </c>
      <c r="AE353" s="245" t="e">
        <f t="shared" si="357"/>
        <v>#REF!</v>
      </c>
      <c r="AF353" s="245" t="e">
        <f t="shared" si="350"/>
        <v>#REF!</v>
      </c>
      <c r="AG353" s="103" t="e">
        <f t="shared" si="351"/>
        <v>#REF!</v>
      </c>
      <c r="AH353" s="102" t="e">
        <f t="shared" si="352"/>
        <v>#REF!</v>
      </c>
      <c r="AI353" s="102">
        <f t="shared" si="353"/>
        <v>2300</v>
      </c>
      <c r="AK353" s="103">
        <f t="shared" si="354"/>
        <v>1610</v>
      </c>
      <c r="AL353" s="134">
        <f t="shared" si="355"/>
        <v>1610</v>
      </c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</row>
    <row r="354" spans="1:552" ht="13.5" hidden="1" outlineLevel="1" x14ac:dyDescent="0.15">
      <c r="A354" s="26">
        <v>9066</v>
      </c>
      <c r="B354" s="20" t="s">
        <v>824</v>
      </c>
      <c r="C354" s="16">
        <v>2600</v>
      </c>
      <c r="D354" s="103">
        <v>60</v>
      </c>
      <c r="E354" s="103"/>
      <c r="F354" s="103"/>
      <c r="G354" s="104">
        <v>214</v>
      </c>
      <c r="H354" s="104" t="s">
        <v>664</v>
      </c>
      <c r="I354" s="239">
        <f t="shared" si="337"/>
        <v>17940</v>
      </c>
      <c r="J354" s="103">
        <v>18000</v>
      </c>
      <c r="K354" s="129">
        <v>0.15</v>
      </c>
      <c r="L354" s="129">
        <v>0.2</v>
      </c>
      <c r="M354" s="240"/>
      <c r="N354" s="283">
        <v>0.03</v>
      </c>
      <c r="O354" s="241">
        <f t="shared" si="338"/>
        <v>60.200668896321069</v>
      </c>
      <c r="P354" s="241" t="e">
        <f t="shared" si="339"/>
        <v>#REF!</v>
      </c>
      <c r="Q354" s="241" t="e">
        <f t="shared" si="340"/>
        <v>#REF!</v>
      </c>
      <c r="R354" s="241">
        <f t="shared" si="341"/>
        <v>0</v>
      </c>
      <c r="S354" s="241" t="e">
        <f t="shared" si="342"/>
        <v>#REF!</v>
      </c>
      <c r="T354" s="103" t="e">
        <f>#REF!</f>
        <v>#REF!</v>
      </c>
      <c r="U354" s="271" t="e">
        <f>#REF!*'Акция психолога'!D354</f>
        <v>#REF!</v>
      </c>
      <c r="V354" s="271">
        <f t="shared" si="343"/>
        <v>156</v>
      </c>
      <c r="W354" s="242" t="e">
        <f t="shared" si="344"/>
        <v>#REF!</v>
      </c>
      <c r="X354" s="281" t="e">
        <f>#REF!</f>
        <v>#REF!</v>
      </c>
      <c r="Y354" s="242" t="e">
        <f t="shared" si="356"/>
        <v>#REF!</v>
      </c>
      <c r="Z354" s="102" t="e">
        <f t="shared" si="346"/>
        <v>#REF!</v>
      </c>
      <c r="AA354" s="244" t="e">
        <f t="shared" si="347"/>
        <v>#REF!</v>
      </c>
      <c r="AC354" s="102" t="e">
        <f t="shared" si="348"/>
        <v>#REF!</v>
      </c>
      <c r="AD354" s="103" t="e">
        <f t="shared" si="357"/>
        <v>#REF!</v>
      </c>
      <c r="AE354" s="245" t="e">
        <f t="shared" si="357"/>
        <v>#REF!</v>
      </c>
      <c r="AF354" s="245" t="e">
        <f t="shared" si="350"/>
        <v>#REF!</v>
      </c>
      <c r="AG354" s="103" t="e">
        <f t="shared" si="351"/>
        <v>#REF!</v>
      </c>
      <c r="AH354" s="102" t="e">
        <f t="shared" si="352"/>
        <v>#REF!</v>
      </c>
      <c r="AI354" s="102">
        <f t="shared" si="353"/>
        <v>2600</v>
      </c>
      <c r="AK354" s="103">
        <f t="shared" si="354"/>
        <v>1820</v>
      </c>
      <c r="AL354" s="134">
        <f t="shared" si="355"/>
        <v>1819.9999999999998</v>
      </c>
    </row>
    <row r="355" spans="1:552" ht="13.5" hidden="1" outlineLevel="1" x14ac:dyDescent="0.15">
      <c r="A355" s="26">
        <v>9067</v>
      </c>
      <c r="B355" s="20" t="s">
        <v>825</v>
      </c>
      <c r="C355" s="16">
        <v>2700</v>
      </c>
      <c r="D355" s="103">
        <v>60</v>
      </c>
      <c r="E355" s="103"/>
      <c r="F355" s="103"/>
      <c r="G355" s="104">
        <v>214</v>
      </c>
      <c r="H355" s="104" t="s">
        <v>664</v>
      </c>
      <c r="I355" s="239">
        <f t="shared" si="337"/>
        <v>17940</v>
      </c>
      <c r="J355" s="103">
        <v>18000</v>
      </c>
      <c r="K355" s="129">
        <v>0.15</v>
      </c>
      <c r="L355" s="129">
        <v>0.2</v>
      </c>
      <c r="M355" s="240"/>
      <c r="N355" s="283">
        <v>0.03</v>
      </c>
      <c r="O355" s="241">
        <f t="shared" si="338"/>
        <v>60.200668896321069</v>
      </c>
      <c r="P355" s="241" t="e">
        <f t="shared" si="339"/>
        <v>#REF!</v>
      </c>
      <c r="Q355" s="241" t="e">
        <f t="shared" si="340"/>
        <v>#REF!</v>
      </c>
      <c r="R355" s="241">
        <f t="shared" si="341"/>
        <v>0</v>
      </c>
      <c r="S355" s="241" t="e">
        <f t="shared" si="342"/>
        <v>#REF!</v>
      </c>
      <c r="T355" s="103" t="e">
        <f>#REF!</f>
        <v>#REF!</v>
      </c>
      <c r="U355" s="271" t="e">
        <f>#REF!*'Акция психолога'!D355</f>
        <v>#REF!</v>
      </c>
      <c r="V355" s="271">
        <f t="shared" si="343"/>
        <v>162</v>
      </c>
      <c r="W355" s="242" t="e">
        <f t="shared" si="344"/>
        <v>#REF!</v>
      </c>
      <c r="X355" s="281" t="e">
        <f>#REF!</f>
        <v>#REF!</v>
      </c>
      <c r="Y355" s="242" t="e">
        <f t="shared" si="356"/>
        <v>#REF!</v>
      </c>
      <c r="Z355" s="102" t="e">
        <f t="shared" si="346"/>
        <v>#REF!</v>
      </c>
      <c r="AA355" s="244" t="e">
        <f t="shared" si="347"/>
        <v>#REF!</v>
      </c>
      <c r="AC355" s="102" t="e">
        <f t="shared" si="348"/>
        <v>#REF!</v>
      </c>
      <c r="AD355" s="103" t="e">
        <f t="shared" si="357"/>
        <v>#REF!</v>
      </c>
      <c r="AE355" s="245" t="e">
        <f t="shared" si="357"/>
        <v>#REF!</v>
      </c>
      <c r="AF355" s="245" t="e">
        <f t="shared" si="350"/>
        <v>#REF!</v>
      </c>
      <c r="AG355" s="103" t="e">
        <f t="shared" si="351"/>
        <v>#REF!</v>
      </c>
      <c r="AH355" s="102" t="e">
        <f t="shared" si="352"/>
        <v>#REF!</v>
      </c>
      <c r="AI355" s="102">
        <f t="shared" si="353"/>
        <v>2700</v>
      </c>
      <c r="AK355" s="103">
        <f t="shared" si="354"/>
        <v>1890</v>
      </c>
      <c r="AL355" s="134">
        <f t="shared" si="355"/>
        <v>1889.9999999999998</v>
      </c>
    </row>
    <row r="356" spans="1:552" ht="13.5" hidden="1" outlineLevel="1" x14ac:dyDescent="0.15">
      <c r="A356" s="26">
        <v>9068</v>
      </c>
      <c r="B356" s="20" t="s">
        <v>826</v>
      </c>
      <c r="C356" s="16">
        <v>3000</v>
      </c>
      <c r="D356" s="103">
        <v>60</v>
      </c>
      <c r="E356" s="103"/>
      <c r="F356" s="103"/>
      <c r="G356" s="104">
        <v>214</v>
      </c>
      <c r="H356" s="104" t="s">
        <v>664</v>
      </c>
      <c r="I356" s="239">
        <f t="shared" si="337"/>
        <v>17940</v>
      </c>
      <c r="J356" s="103">
        <v>18000</v>
      </c>
      <c r="K356" s="129">
        <v>0.15</v>
      </c>
      <c r="L356" s="129">
        <v>0.2</v>
      </c>
      <c r="M356" s="240"/>
      <c r="N356" s="283">
        <v>0.03</v>
      </c>
      <c r="O356" s="241">
        <f t="shared" si="338"/>
        <v>60.200668896321069</v>
      </c>
      <c r="P356" s="241" t="e">
        <f t="shared" si="339"/>
        <v>#REF!</v>
      </c>
      <c r="Q356" s="241" t="e">
        <f t="shared" si="340"/>
        <v>#REF!</v>
      </c>
      <c r="R356" s="241">
        <f t="shared" si="341"/>
        <v>0</v>
      </c>
      <c r="S356" s="241" t="e">
        <f t="shared" si="342"/>
        <v>#REF!</v>
      </c>
      <c r="T356" s="103" t="e">
        <f>#REF!</f>
        <v>#REF!</v>
      </c>
      <c r="U356" s="271" t="e">
        <f>#REF!*'Акция психолога'!D356</f>
        <v>#REF!</v>
      </c>
      <c r="V356" s="271">
        <f t="shared" si="343"/>
        <v>180</v>
      </c>
      <c r="W356" s="242" t="e">
        <f t="shared" si="344"/>
        <v>#REF!</v>
      </c>
      <c r="X356" s="281" t="e">
        <f>#REF!</f>
        <v>#REF!</v>
      </c>
      <c r="Y356" s="242" t="e">
        <f t="shared" si="356"/>
        <v>#REF!</v>
      </c>
      <c r="Z356" s="102" t="e">
        <f t="shared" si="346"/>
        <v>#REF!</v>
      </c>
      <c r="AA356" s="244" t="e">
        <f t="shared" si="347"/>
        <v>#REF!</v>
      </c>
      <c r="AC356" s="102" t="e">
        <f t="shared" si="348"/>
        <v>#REF!</v>
      </c>
      <c r="AD356" s="103" t="e">
        <f t="shared" si="357"/>
        <v>#REF!</v>
      </c>
      <c r="AE356" s="245" t="e">
        <f t="shared" si="357"/>
        <v>#REF!</v>
      </c>
      <c r="AF356" s="245" t="e">
        <f t="shared" si="350"/>
        <v>#REF!</v>
      </c>
      <c r="AG356" s="103" t="e">
        <f t="shared" si="351"/>
        <v>#REF!</v>
      </c>
      <c r="AH356" s="102" t="e">
        <f t="shared" si="352"/>
        <v>#REF!</v>
      </c>
      <c r="AI356" s="102">
        <f t="shared" si="353"/>
        <v>3000</v>
      </c>
      <c r="AK356" s="103">
        <f t="shared" si="354"/>
        <v>2100</v>
      </c>
      <c r="AL356" s="134">
        <f t="shared" si="355"/>
        <v>2100</v>
      </c>
    </row>
    <row r="357" spans="1:552" ht="13.5" hidden="1" outlineLevel="1" x14ac:dyDescent="0.15">
      <c r="A357" s="26">
        <v>9069</v>
      </c>
      <c r="B357" s="20" t="s">
        <v>827</v>
      </c>
      <c r="C357" s="16">
        <v>3100</v>
      </c>
      <c r="D357" s="103">
        <v>60</v>
      </c>
      <c r="E357" s="103"/>
      <c r="F357" s="103"/>
      <c r="G357" s="104">
        <v>214</v>
      </c>
      <c r="H357" s="104" t="s">
        <v>664</v>
      </c>
      <c r="I357" s="239">
        <f t="shared" si="337"/>
        <v>17940</v>
      </c>
      <c r="J357" s="103">
        <v>18000</v>
      </c>
      <c r="K357" s="129">
        <v>0.15</v>
      </c>
      <c r="L357" s="129">
        <v>0.2</v>
      </c>
      <c r="M357" s="240"/>
      <c r="N357" s="283">
        <v>0.03</v>
      </c>
      <c r="O357" s="241">
        <f t="shared" si="338"/>
        <v>60.200668896321069</v>
      </c>
      <c r="P357" s="241" t="e">
        <f t="shared" si="339"/>
        <v>#REF!</v>
      </c>
      <c r="Q357" s="241" t="e">
        <f t="shared" si="340"/>
        <v>#REF!</v>
      </c>
      <c r="R357" s="241">
        <f t="shared" si="341"/>
        <v>0</v>
      </c>
      <c r="S357" s="241" t="e">
        <f t="shared" si="342"/>
        <v>#REF!</v>
      </c>
      <c r="T357" s="103" t="e">
        <f>#REF!</f>
        <v>#REF!</v>
      </c>
      <c r="U357" s="271" t="e">
        <f>#REF!*'Акция психолога'!D357</f>
        <v>#REF!</v>
      </c>
      <c r="V357" s="271">
        <f t="shared" si="343"/>
        <v>186</v>
      </c>
      <c r="W357" s="242" t="e">
        <f t="shared" si="344"/>
        <v>#REF!</v>
      </c>
      <c r="X357" s="281" t="e">
        <f>#REF!</f>
        <v>#REF!</v>
      </c>
      <c r="Y357" s="242" t="e">
        <f t="shared" si="356"/>
        <v>#REF!</v>
      </c>
      <c r="Z357" s="102" t="e">
        <f t="shared" si="346"/>
        <v>#REF!</v>
      </c>
      <c r="AA357" s="244" t="e">
        <f t="shared" si="347"/>
        <v>#REF!</v>
      </c>
      <c r="AC357" s="102" t="e">
        <f t="shared" si="348"/>
        <v>#REF!</v>
      </c>
      <c r="AD357" s="103" t="e">
        <f t="shared" si="357"/>
        <v>#REF!</v>
      </c>
      <c r="AE357" s="245" t="e">
        <f t="shared" si="357"/>
        <v>#REF!</v>
      </c>
      <c r="AF357" s="245" t="e">
        <f t="shared" si="350"/>
        <v>#REF!</v>
      </c>
      <c r="AG357" s="103" t="e">
        <f t="shared" si="351"/>
        <v>#REF!</v>
      </c>
      <c r="AH357" s="102" t="e">
        <f t="shared" si="352"/>
        <v>#REF!</v>
      </c>
      <c r="AI357" s="102">
        <f t="shared" si="353"/>
        <v>3100</v>
      </c>
      <c r="AK357" s="103">
        <f t="shared" si="354"/>
        <v>2170</v>
      </c>
      <c r="AL357" s="134">
        <f t="shared" si="355"/>
        <v>2170</v>
      </c>
    </row>
    <row r="358" spans="1:552" ht="13.5" hidden="1" outlineLevel="1" x14ac:dyDescent="0.15">
      <c r="A358" s="26">
        <v>9070</v>
      </c>
      <c r="B358" s="20" t="s">
        <v>939</v>
      </c>
      <c r="C358" s="16">
        <v>3400</v>
      </c>
      <c r="D358" s="103">
        <v>60</v>
      </c>
      <c r="E358" s="103"/>
      <c r="F358" s="103"/>
      <c r="G358" s="104">
        <v>214</v>
      </c>
      <c r="H358" s="104" t="s">
        <v>664</v>
      </c>
      <c r="I358" s="239">
        <f t="shared" si="337"/>
        <v>17940</v>
      </c>
      <c r="J358" s="103">
        <v>18000</v>
      </c>
      <c r="K358" s="129">
        <v>0.15</v>
      </c>
      <c r="L358" s="129">
        <v>0.2</v>
      </c>
      <c r="M358" s="240"/>
      <c r="N358" s="283">
        <v>0.03</v>
      </c>
      <c r="O358" s="241">
        <f t="shared" si="338"/>
        <v>60.200668896321069</v>
      </c>
      <c r="P358" s="241" t="e">
        <f t="shared" si="339"/>
        <v>#REF!</v>
      </c>
      <c r="Q358" s="241" t="e">
        <f t="shared" si="340"/>
        <v>#REF!</v>
      </c>
      <c r="R358" s="241">
        <f t="shared" si="341"/>
        <v>0</v>
      </c>
      <c r="S358" s="241" t="e">
        <f t="shared" si="342"/>
        <v>#REF!</v>
      </c>
      <c r="T358" s="103" t="e">
        <f>#REF!</f>
        <v>#REF!</v>
      </c>
      <c r="U358" s="271" t="e">
        <f>#REF!*'Акция психолога'!D358</f>
        <v>#REF!</v>
      </c>
      <c r="V358" s="271">
        <f t="shared" si="343"/>
        <v>204</v>
      </c>
      <c r="W358" s="242" t="e">
        <f t="shared" si="344"/>
        <v>#REF!</v>
      </c>
      <c r="X358" s="281" t="e">
        <f>#REF!</f>
        <v>#REF!</v>
      </c>
      <c r="Y358" s="242" t="e">
        <f t="shared" si="356"/>
        <v>#REF!</v>
      </c>
      <c r="Z358" s="102" t="e">
        <f t="shared" si="346"/>
        <v>#REF!</v>
      </c>
      <c r="AA358" s="244" t="e">
        <f t="shared" si="347"/>
        <v>#REF!</v>
      </c>
      <c r="AC358" s="102" t="e">
        <f t="shared" si="348"/>
        <v>#REF!</v>
      </c>
      <c r="AD358" s="103" t="e">
        <f t="shared" si="357"/>
        <v>#REF!</v>
      </c>
      <c r="AE358" s="245" t="e">
        <f t="shared" si="357"/>
        <v>#REF!</v>
      </c>
      <c r="AF358" s="245" t="e">
        <f t="shared" si="350"/>
        <v>#REF!</v>
      </c>
      <c r="AG358" s="103" t="e">
        <f t="shared" si="351"/>
        <v>#REF!</v>
      </c>
      <c r="AH358" s="102" t="e">
        <f t="shared" si="352"/>
        <v>#REF!</v>
      </c>
      <c r="AI358" s="102">
        <f t="shared" si="353"/>
        <v>3400</v>
      </c>
      <c r="AK358" s="103">
        <f t="shared" si="354"/>
        <v>2380</v>
      </c>
      <c r="AL358" s="134">
        <f t="shared" si="355"/>
        <v>2380</v>
      </c>
    </row>
    <row r="359" spans="1:552" ht="13.5" hidden="1" outlineLevel="1" x14ac:dyDescent="0.15">
      <c r="A359" s="26">
        <v>9071</v>
      </c>
      <c r="B359" s="20" t="s">
        <v>940</v>
      </c>
      <c r="C359" s="16">
        <v>3500</v>
      </c>
      <c r="D359" s="103">
        <v>60</v>
      </c>
      <c r="E359" s="103"/>
      <c r="F359" s="103"/>
      <c r="G359" s="104">
        <v>214</v>
      </c>
      <c r="H359" s="104" t="s">
        <v>664</v>
      </c>
      <c r="I359" s="239">
        <f t="shared" si="337"/>
        <v>17940</v>
      </c>
      <c r="J359" s="103">
        <v>18000</v>
      </c>
      <c r="K359" s="129">
        <v>0.15</v>
      </c>
      <c r="L359" s="129">
        <v>0.2</v>
      </c>
      <c r="M359" s="240"/>
      <c r="N359" s="283">
        <v>0.03</v>
      </c>
      <c r="O359" s="241">
        <f t="shared" si="338"/>
        <v>60.200668896321069</v>
      </c>
      <c r="P359" s="241" t="e">
        <f t="shared" si="339"/>
        <v>#REF!</v>
      </c>
      <c r="Q359" s="241" t="e">
        <f t="shared" si="340"/>
        <v>#REF!</v>
      </c>
      <c r="R359" s="241">
        <f t="shared" si="341"/>
        <v>0</v>
      </c>
      <c r="S359" s="241" t="e">
        <f t="shared" si="342"/>
        <v>#REF!</v>
      </c>
      <c r="T359" s="103" t="e">
        <f>#REF!</f>
        <v>#REF!</v>
      </c>
      <c r="U359" s="271" t="e">
        <f>#REF!*'Акция психолога'!D359</f>
        <v>#REF!</v>
      </c>
      <c r="V359" s="271">
        <f t="shared" si="343"/>
        <v>210</v>
      </c>
      <c r="W359" s="242" t="e">
        <f t="shared" si="344"/>
        <v>#REF!</v>
      </c>
      <c r="X359" s="281" t="e">
        <f>#REF!</f>
        <v>#REF!</v>
      </c>
      <c r="Y359" s="242" t="e">
        <f t="shared" si="356"/>
        <v>#REF!</v>
      </c>
      <c r="Z359" s="102" t="e">
        <f t="shared" si="346"/>
        <v>#REF!</v>
      </c>
      <c r="AA359" s="244" t="e">
        <f t="shared" si="347"/>
        <v>#REF!</v>
      </c>
      <c r="AC359" s="102" t="e">
        <f t="shared" si="348"/>
        <v>#REF!</v>
      </c>
      <c r="AD359" s="103" t="e">
        <f t="shared" si="357"/>
        <v>#REF!</v>
      </c>
      <c r="AE359" s="245" t="e">
        <f t="shared" si="357"/>
        <v>#REF!</v>
      </c>
      <c r="AF359" s="245" t="e">
        <f t="shared" si="350"/>
        <v>#REF!</v>
      </c>
      <c r="AG359" s="103" t="e">
        <f t="shared" si="351"/>
        <v>#REF!</v>
      </c>
      <c r="AH359" s="102" t="e">
        <f t="shared" si="352"/>
        <v>#REF!</v>
      </c>
      <c r="AI359" s="102">
        <f t="shared" si="353"/>
        <v>3500</v>
      </c>
      <c r="AK359" s="103">
        <f t="shared" si="354"/>
        <v>2450</v>
      </c>
      <c r="AL359" s="134">
        <f t="shared" si="355"/>
        <v>2450</v>
      </c>
    </row>
    <row r="360" spans="1:552" ht="13.5" hidden="1" outlineLevel="1" x14ac:dyDescent="0.15">
      <c r="A360" s="26">
        <v>9072</v>
      </c>
      <c r="B360" s="20" t="s">
        <v>941</v>
      </c>
      <c r="C360" s="16">
        <v>3600</v>
      </c>
      <c r="D360" s="103">
        <v>60</v>
      </c>
      <c r="E360" s="103"/>
      <c r="F360" s="103"/>
      <c r="G360" s="104">
        <v>214</v>
      </c>
      <c r="H360" s="104" t="s">
        <v>664</v>
      </c>
      <c r="I360" s="239">
        <f t="shared" si="337"/>
        <v>17940</v>
      </c>
      <c r="J360" s="103">
        <v>18000</v>
      </c>
      <c r="K360" s="129">
        <v>0.15</v>
      </c>
      <c r="L360" s="129">
        <v>0.2</v>
      </c>
      <c r="M360" s="240"/>
      <c r="N360" s="283">
        <v>0.03</v>
      </c>
      <c r="O360" s="241">
        <f t="shared" si="338"/>
        <v>60.200668896321069</v>
      </c>
      <c r="P360" s="241" t="e">
        <f t="shared" si="339"/>
        <v>#REF!</v>
      </c>
      <c r="Q360" s="241" t="e">
        <f t="shared" si="340"/>
        <v>#REF!</v>
      </c>
      <c r="R360" s="241">
        <f t="shared" si="341"/>
        <v>0</v>
      </c>
      <c r="S360" s="241" t="e">
        <f t="shared" si="342"/>
        <v>#REF!</v>
      </c>
      <c r="T360" s="103" t="e">
        <f>#REF!</f>
        <v>#REF!</v>
      </c>
      <c r="U360" s="271" t="e">
        <f>#REF!*'Акция психолога'!D360</f>
        <v>#REF!</v>
      </c>
      <c r="V360" s="271">
        <f t="shared" si="343"/>
        <v>216</v>
      </c>
      <c r="W360" s="242" t="e">
        <f t="shared" si="344"/>
        <v>#REF!</v>
      </c>
      <c r="X360" s="281" t="e">
        <f>#REF!</f>
        <v>#REF!</v>
      </c>
      <c r="Y360" s="242" t="e">
        <f t="shared" si="356"/>
        <v>#REF!</v>
      </c>
      <c r="Z360" s="102" t="e">
        <f t="shared" si="346"/>
        <v>#REF!</v>
      </c>
      <c r="AA360" s="244" t="e">
        <f t="shared" si="347"/>
        <v>#REF!</v>
      </c>
      <c r="AC360" s="102" t="e">
        <f t="shared" si="348"/>
        <v>#REF!</v>
      </c>
      <c r="AD360" s="103" t="e">
        <f t="shared" si="357"/>
        <v>#REF!</v>
      </c>
      <c r="AE360" s="245" t="e">
        <f t="shared" si="357"/>
        <v>#REF!</v>
      </c>
      <c r="AF360" s="245" t="e">
        <f t="shared" si="350"/>
        <v>#REF!</v>
      </c>
      <c r="AG360" s="103" t="e">
        <f t="shared" si="351"/>
        <v>#REF!</v>
      </c>
      <c r="AH360" s="102" t="e">
        <f t="shared" si="352"/>
        <v>#REF!</v>
      </c>
      <c r="AI360" s="102">
        <f t="shared" si="353"/>
        <v>3600</v>
      </c>
      <c r="AK360" s="103">
        <f t="shared" si="354"/>
        <v>2520</v>
      </c>
      <c r="AL360" s="134">
        <f t="shared" si="355"/>
        <v>2520</v>
      </c>
    </row>
    <row r="361" spans="1:552" ht="13.5" hidden="1" outlineLevel="1" x14ac:dyDescent="0.15">
      <c r="A361" s="26">
        <v>9073</v>
      </c>
      <c r="B361" s="20" t="s">
        <v>942</v>
      </c>
      <c r="C361" s="16">
        <v>3700</v>
      </c>
      <c r="D361" s="103">
        <v>60</v>
      </c>
      <c r="E361" s="103"/>
      <c r="F361" s="103"/>
      <c r="G361" s="104">
        <v>214</v>
      </c>
      <c r="H361" s="104" t="s">
        <v>664</v>
      </c>
      <c r="I361" s="239">
        <f t="shared" si="337"/>
        <v>17940</v>
      </c>
      <c r="J361" s="103">
        <v>18000</v>
      </c>
      <c r="K361" s="129">
        <v>0.15</v>
      </c>
      <c r="L361" s="129">
        <v>0.2</v>
      </c>
      <c r="M361" s="240"/>
      <c r="N361" s="283">
        <v>0.03</v>
      </c>
      <c r="O361" s="241">
        <f t="shared" si="338"/>
        <v>60.200668896321069</v>
      </c>
      <c r="P361" s="241" t="e">
        <f t="shared" si="339"/>
        <v>#REF!</v>
      </c>
      <c r="Q361" s="241" t="e">
        <f t="shared" si="340"/>
        <v>#REF!</v>
      </c>
      <c r="R361" s="241">
        <f t="shared" si="341"/>
        <v>0</v>
      </c>
      <c r="S361" s="241" t="e">
        <f t="shared" si="342"/>
        <v>#REF!</v>
      </c>
      <c r="T361" s="103" t="e">
        <f>#REF!</f>
        <v>#REF!</v>
      </c>
      <c r="U361" s="271" t="e">
        <f>#REF!*'Акция психолога'!D361</f>
        <v>#REF!</v>
      </c>
      <c r="V361" s="271">
        <f t="shared" si="343"/>
        <v>222</v>
      </c>
      <c r="W361" s="242" t="e">
        <f t="shared" si="344"/>
        <v>#REF!</v>
      </c>
      <c r="X361" s="281" t="e">
        <f>#REF!</f>
        <v>#REF!</v>
      </c>
      <c r="Y361" s="242" t="e">
        <f t="shared" si="356"/>
        <v>#REF!</v>
      </c>
      <c r="Z361" s="102" t="e">
        <f t="shared" si="346"/>
        <v>#REF!</v>
      </c>
      <c r="AA361" s="244" t="e">
        <f t="shared" si="347"/>
        <v>#REF!</v>
      </c>
      <c r="AC361" s="102" t="e">
        <f t="shared" si="348"/>
        <v>#REF!</v>
      </c>
      <c r="AD361" s="103" t="e">
        <f t="shared" si="357"/>
        <v>#REF!</v>
      </c>
      <c r="AE361" s="245" t="e">
        <f t="shared" si="357"/>
        <v>#REF!</v>
      </c>
      <c r="AF361" s="245" t="e">
        <f t="shared" si="350"/>
        <v>#REF!</v>
      </c>
      <c r="AG361" s="103" t="e">
        <f t="shared" si="351"/>
        <v>#REF!</v>
      </c>
      <c r="AH361" s="102" t="e">
        <f t="shared" si="352"/>
        <v>#REF!</v>
      </c>
      <c r="AI361" s="102">
        <f t="shared" si="353"/>
        <v>3700</v>
      </c>
      <c r="AK361" s="103">
        <f t="shared" si="354"/>
        <v>2590</v>
      </c>
      <c r="AL361" s="134">
        <f t="shared" si="355"/>
        <v>2590</v>
      </c>
    </row>
    <row r="362" spans="1:552" ht="13.5" hidden="1" outlineLevel="1" x14ac:dyDescent="0.15">
      <c r="A362" s="26">
        <v>9074</v>
      </c>
      <c r="B362" s="20" t="s">
        <v>943</v>
      </c>
      <c r="C362" s="16">
        <v>3800</v>
      </c>
      <c r="D362" s="103">
        <v>60</v>
      </c>
      <c r="E362" s="103"/>
      <c r="F362" s="103"/>
      <c r="G362" s="104">
        <v>214</v>
      </c>
      <c r="H362" s="104" t="s">
        <v>664</v>
      </c>
      <c r="I362" s="239">
        <f t="shared" si="337"/>
        <v>17940</v>
      </c>
      <c r="J362" s="103">
        <v>18000</v>
      </c>
      <c r="K362" s="129">
        <v>0.15</v>
      </c>
      <c r="L362" s="129">
        <v>0.2</v>
      </c>
      <c r="M362" s="240"/>
      <c r="N362" s="283">
        <v>0.03</v>
      </c>
      <c r="O362" s="241">
        <f t="shared" si="338"/>
        <v>60.200668896321069</v>
      </c>
      <c r="P362" s="241" t="e">
        <f t="shared" si="339"/>
        <v>#REF!</v>
      </c>
      <c r="Q362" s="241" t="e">
        <f t="shared" si="340"/>
        <v>#REF!</v>
      </c>
      <c r="R362" s="241">
        <f t="shared" si="341"/>
        <v>0</v>
      </c>
      <c r="S362" s="241" t="e">
        <f t="shared" si="342"/>
        <v>#REF!</v>
      </c>
      <c r="T362" s="103" t="e">
        <f>#REF!</f>
        <v>#REF!</v>
      </c>
      <c r="U362" s="271" t="e">
        <f>#REF!*'Акция психолога'!D362</f>
        <v>#REF!</v>
      </c>
      <c r="V362" s="271">
        <f t="shared" si="343"/>
        <v>228</v>
      </c>
      <c r="W362" s="242" t="e">
        <f t="shared" si="344"/>
        <v>#REF!</v>
      </c>
      <c r="X362" s="281" t="e">
        <f>#REF!</f>
        <v>#REF!</v>
      </c>
      <c r="Y362" s="242" t="e">
        <f t="shared" si="356"/>
        <v>#REF!</v>
      </c>
      <c r="Z362" s="102" t="e">
        <f t="shared" si="346"/>
        <v>#REF!</v>
      </c>
      <c r="AA362" s="244" t="e">
        <f t="shared" si="347"/>
        <v>#REF!</v>
      </c>
      <c r="AC362" s="102" t="e">
        <f t="shared" si="348"/>
        <v>#REF!</v>
      </c>
      <c r="AD362" s="103" t="e">
        <f t="shared" si="357"/>
        <v>#REF!</v>
      </c>
      <c r="AE362" s="245" t="e">
        <f t="shared" si="357"/>
        <v>#REF!</v>
      </c>
      <c r="AF362" s="245" t="e">
        <f t="shared" si="350"/>
        <v>#REF!</v>
      </c>
      <c r="AG362" s="103" t="e">
        <f t="shared" si="351"/>
        <v>#REF!</v>
      </c>
      <c r="AH362" s="102" t="e">
        <f t="shared" si="352"/>
        <v>#REF!</v>
      </c>
      <c r="AI362" s="102">
        <f t="shared" si="353"/>
        <v>3800</v>
      </c>
      <c r="AK362" s="103">
        <f t="shared" si="354"/>
        <v>2660</v>
      </c>
      <c r="AL362" s="134">
        <f t="shared" si="355"/>
        <v>2660</v>
      </c>
    </row>
    <row r="363" spans="1:552" ht="13.5" hidden="1" outlineLevel="1" x14ac:dyDescent="0.15">
      <c r="A363" s="26">
        <v>9075</v>
      </c>
      <c r="B363" s="20" t="s">
        <v>944</v>
      </c>
      <c r="C363" s="16">
        <v>3900</v>
      </c>
      <c r="D363" s="103">
        <v>60</v>
      </c>
      <c r="E363" s="103"/>
      <c r="F363" s="103"/>
      <c r="G363" s="104">
        <v>214</v>
      </c>
      <c r="H363" s="104" t="s">
        <v>664</v>
      </c>
      <c r="I363" s="239">
        <f t="shared" si="337"/>
        <v>17940</v>
      </c>
      <c r="J363" s="103">
        <v>18000</v>
      </c>
      <c r="K363" s="129">
        <v>0.15</v>
      </c>
      <c r="L363" s="129">
        <v>0.2</v>
      </c>
      <c r="M363" s="240"/>
      <c r="N363" s="283">
        <v>0.03</v>
      </c>
      <c r="O363" s="241">
        <f t="shared" si="338"/>
        <v>60.200668896321069</v>
      </c>
      <c r="P363" s="241" t="e">
        <f t="shared" si="339"/>
        <v>#REF!</v>
      </c>
      <c r="Q363" s="241" t="e">
        <f t="shared" si="340"/>
        <v>#REF!</v>
      </c>
      <c r="R363" s="241">
        <f t="shared" si="341"/>
        <v>0</v>
      </c>
      <c r="S363" s="241" t="e">
        <f t="shared" si="342"/>
        <v>#REF!</v>
      </c>
      <c r="T363" s="103" t="e">
        <f>#REF!</f>
        <v>#REF!</v>
      </c>
      <c r="U363" s="271" t="e">
        <f>#REF!*'Акция психолога'!D363</f>
        <v>#REF!</v>
      </c>
      <c r="V363" s="271">
        <f t="shared" si="343"/>
        <v>234</v>
      </c>
      <c r="W363" s="242" t="e">
        <f t="shared" si="344"/>
        <v>#REF!</v>
      </c>
      <c r="X363" s="281" t="e">
        <f>#REF!</f>
        <v>#REF!</v>
      </c>
      <c r="Y363" s="242" t="e">
        <f t="shared" si="356"/>
        <v>#REF!</v>
      </c>
      <c r="Z363" s="102" t="e">
        <f t="shared" si="346"/>
        <v>#REF!</v>
      </c>
      <c r="AA363" s="244" t="e">
        <f t="shared" si="347"/>
        <v>#REF!</v>
      </c>
      <c r="AC363" s="102" t="e">
        <f t="shared" si="348"/>
        <v>#REF!</v>
      </c>
      <c r="AD363" s="103" t="e">
        <f t="shared" si="357"/>
        <v>#REF!</v>
      </c>
      <c r="AE363" s="245" t="e">
        <f t="shared" si="357"/>
        <v>#REF!</v>
      </c>
      <c r="AF363" s="245" t="e">
        <f t="shared" si="350"/>
        <v>#REF!</v>
      </c>
      <c r="AG363" s="103" t="e">
        <f t="shared" si="351"/>
        <v>#REF!</v>
      </c>
      <c r="AH363" s="102" t="e">
        <f t="shared" si="352"/>
        <v>#REF!</v>
      </c>
      <c r="AI363" s="102">
        <f t="shared" si="353"/>
        <v>3900</v>
      </c>
      <c r="AK363" s="103">
        <f t="shared" si="354"/>
        <v>2730</v>
      </c>
      <c r="AL363" s="134">
        <f t="shared" si="355"/>
        <v>2730</v>
      </c>
    </row>
    <row r="364" spans="1:552" ht="13.5" hidden="1" outlineLevel="1" x14ac:dyDescent="0.15">
      <c r="A364" s="26">
        <v>9076</v>
      </c>
      <c r="B364" s="20" t="s">
        <v>945</v>
      </c>
      <c r="C364" s="16">
        <v>4000</v>
      </c>
      <c r="D364" s="103">
        <v>60</v>
      </c>
      <c r="E364" s="103"/>
      <c r="F364" s="103"/>
      <c r="G364" s="104">
        <v>214</v>
      </c>
      <c r="H364" s="104" t="s">
        <v>664</v>
      </c>
      <c r="I364" s="239">
        <f t="shared" si="337"/>
        <v>17940</v>
      </c>
      <c r="J364" s="103">
        <v>18000</v>
      </c>
      <c r="K364" s="129">
        <v>0.15</v>
      </c>
      <c r="L364" s="129">
        <v>0.2</v>
      </c>
      <c r="M364" s="240"/>
      <c r="N364" s="283">
        <v>0.03</v>
      </c>
      <c r="O364" s="241">
        <f t="shared" si="338"/>
        <v>60.200668896321069</v>
      </c>
      <c r="P364" s="241" t="e">
        <f t="shared" si="339"/>
        <v>#REF!</v>
      </c>
      <c r="Q364" s="241" t="e">
        <f t="shared" si="340"/>
        <v>#REF!</v>
      </c>
      <c r="R364" s="241">
        <f t="shared" si="341"/>
        <v>0</v>
      </c>
      <c r="S364" s="241" t="e">
        <f t="shared" si="342"/>
        <v>#REF!</v>
      </c>
      <c r="T364" s="103" t="e">
        <f>#REF!</f>
        <v>#REF!</v>
      </c>
      <c r="U364" s="271" t="e">
        <f>#REF!*'Акция психолога'!D364</f>
        <v>#REF!</v>
      </c>
      <c r="V364" s="271">
        <f t="shared" si="343"/>
        <v>240</v>
      </c>
      <c r="W364" s="242" t="e">
        <f t="shared" si="344"/>
        <v>#REF!</v>
      </c>
      <c r="X364" s="281" t="e">
        <f>#REF!</f>
        <v>#REF!</v>
      </c>
      <c r="Y364" s="242" t="e">
        <f t="shared" si="356"/>
        <v>#REF!</v>
      </c>
      <c r="Z364" s="102" t="e">
        <f t="shared" si="346"/>
        <v>#REF!</v>
      </c>
      <c r="AA364" s="244" t="e">
        <f t="shared" si="347"/>
        <v>#REF!</v>
      </c>
      <c r="AC364" s="102" t="e">
        <f t="shared" si="348"/>
        <v>#REF!</v>
      </c>
      <c r="AD364" s="103" t="e">
        <f t="shared" si="357"/>
        <v>#REF!</v>
      </c>
      <c r="AE364" s="245" t="e">
        <f t="shared" si="357"/>
        <v>#REF!</v>
      </c>
      <c r="AF364" s="245" t="e">
        <f t="shared" si="350"/>
        <v>#REF!</v>
      </c>
      <c r="AG364" s="103" t="e">
        <f t="shared" si="351"/>
        <v>#REF!</v>
      </c>
      <c r="AH364" s="102" t="e">
        <f t="shared" si="352"/>
        <v>#REF!</v>
      </c>
      <c r="AI364" s="102">
        <f t="shared" si="353"/>
        <v>4000</v>
      </c>
      <c r="AK364" s="103">
        <f t="shared" si="354"/>
        <v>2800</v>
      </c>
      <c r="AL364" s="134">
        <f t="shared" si="355"/>
        <v>2800</v>
      </c>
    </row>
    <row r="365" spans="1:552" s="12" customFormat="1" ht="13.5" collapsed="1" x14ac:dyDescent="0.15">
      <c r="A365" s="25">
        <v>11000</v>
      </c>
      <c r="B365" s="56" t="s">
        <v>68</v>
      </c>
      <c r="C365" s="300"/>
      <c r="D365" s="230"/>
      <c r="E365" s="230"/>
      <c r="F365" s="128"/>
      <c r="G365" s="137"/>
      <c r="H365" s="137"/>
      <c r="I365" s="128"/>
      <c r="J365" s="231"/>
      <c r="K365" s="232"/>
      <c r="L365" s="232"/>
      <c r="M365" s="232"/>
      <c r="N365" s="288"/>
      <c r="O365" s="233"/>
      <c r="P365" s="233"/>
      <c r="Q365" s="233"/>
      <c r="R365" s="233"/>
      <c r="S365" s="233"/>
      <c r="T365" s="231"/>
      <c r="U365" s="278"/>
      <c r="V365" s="277"/>
      <c r="W365" s="128"/>
      <c r="X365" s="278"/>
      <c r="Y365" s="128"/>
      <c r="Z365" s="128"/>
      <c r="AA365" s="234"/>
      <c r="AB365" s="235"/>
      <c r="AC365" s="304"/>
      <c r="AD365" s="236"/>
      <c r="AE365" s="237"/>
      <c r="AF365" s="237"/>
      <c r="AG365" s="236"/>
      <c r="AH365" s="304"/>
      <c r="AI365" s="304"/>
      <c r="AJ365" s="105"/>
      <c r="AK365" s="236"/>
      <c r="AL365" s="134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</row>
    <row r="366" spans="1:552" ht="13.5" hidden="1" outlineLevel="1" x14ac:dyDescent="0.15">
      <c r="A366" s="26">
        <v>11001</v>
      </c>
      <c r="B366" s="20" t="s">
        <v>166</v>
      </c>
      <c r="C366" s="16">
        <v>380</v>
      </c>
      <c r="D366" s="103">
        <v>30</v>
      </c>
      <c r="E366" s="103">
        <v>7</v>
      </c>
      <c r="F366" s="103" t="s">
        <v>156</v>
      </c>
      <c r="G366" s="104">
        <v>219</v>
      </c>
      <c r="H366" s="104" t="s">
        <v>179</v>
      </c>
      <c r="I366" s="239">
        <f t="shared" ref="I366:I376" si="358">((247*12)+(52*7)+(52*5))*60/12</f>
        <v>17940</v>
      </c>
      <c r="J366" s="103">
        <f t="shared" ref="J366:J372" si="359">28500/2</f>
        <v>14250</v>
      </c>
      <c r="K366" s="129">
        <v>0.15</v>
      </c>
      <c r="L366" s="129"/>
      <c r="M366" s="240"/>
      <c r="N366" s="283">
        <v>0.03</v>
      </c>
      <c r="O366" s="241">
        <f t="shared" ref="O366:O376" si="360">J366/I366*D366</f>
        <v>23.829431438127092</v>
      </c>
      <c r="P366" s="241" t="e">
        <f t="shared" ref="P366:P376" si="361">(C366-T366-U366)*K366</f>
        <v>#REF!</v>
      </c>
      <c r="Q366" s="241" t="e">
        <f t="shared" ref="Q366:Q376" si="362">(C366-T366-U366)*L366</f>
        <v>#REF!</v>
      </c>
      <c r="R366" s="241">
        <f t="shared" ref="R366:R376" si="363">(C366*M366)</f>
        <v>0</v>
      </c>
      <c r="S366" s="241" t="e">
        <f t="shared" ref="S366:S376" si="364">(C366-T366-U366)*N366</f>
        <v>#REF!</v>
      </c>
      <c r="T366" s="103" t="e">
        <f>#REF!</f>
        <v>#REF!</v>
      </c>
      <c r="U366" s="271" t="e">
        <f>#REF!*'Акция психолога'!D366</f>
        <v>#REF!</v>
      </c>
      <c r="V366" s="271">
        <f t="shared" ref="V366:V376" si="365">C366*0.06</f>
        <v>22.8</v>
      </c>
      <c r="W366" s="242" t="e">
        <f t="shared" ref="W366:W376" si="366">SUM(O366:V366)</f>
        <v>#REF!</v>
      </c>
      <c r="X366" s="281" t="e">
        <f>#REF!</f>
        <v>#REF!</v>
      </c>
      <c r="Y366" s="242" t="e">
        <f t="shared" ref="Y366:Y376" si="367">O366*X366</f>
        <v>#REF!</v>
      </c>
      <c r="Z366" s="102" t="e">
        <f t="shared" ref="Z366:Z376" si="368">W366+Y366</f>
        <v>#REF!</v>
      </c>
      <c r="AA366" s="244" t="e">
        <f t="shared" ref="AA366:AA376" si="369">(C366-Z366)/Z366</f>
        <v>#REF!</v>
      </c>
      <c r="AC366" s="102" t="e">
        <f t="shared" ref="AC366:AC376" si="370">AD366+AE366+AF366</f>
        <v>#REF!</v>
      </c>
      <c r="AD366" s="103" t="e">
        <f t="shared" ref="AD366:AE376" si="371">T366</f>
        <v>#REF!</v>
      </c>
      <c r="AE366" s="245" t="e">
        <f t="shared" si="371"/>
        <v>#REF!</v>
      </c>
      <c r="AF366" s="245" t="e">
        <f t="shared" ref="AF366:AF376" si="372">(C366-Z366)*0.15</f>
        <v>#REF!</v>
      </c>
      <c r="AG366" s="103" t="e">
        <f t="shared" ref="AG366:AG376" si="373">AE366+AF366</f>
        <v>#REF!</v>
      </c>
      <c r="AH366" s="102" t="e">
        <f t="shared" ref="AH366:AH376" si="374">AI366-AC366</f>
        <v>#REF!</v>
      </c>
      <c r="AI366" s="102">
        <f t="shared" ref="AI366:AI376" si="375">C366</f>
        <v>380</v>
      </c>
      <c r="AK366" s="103">
        <f t="shared" ref="AK366:AK372" si="376">CEILING(AL366,5)</f>
        <v>270</v>
      </c>
      <c r="AL366" s="134">
        <f t="shared" ref="AL366:AL372" si="377">C366*0.7</f>
        <v>266</v>
      </c>
    </row>
    <row r="367" spans="1:552" ht="13.5" hidden="1" outlineLevel="1" x14ac:dyDescent="0.15">
      <c r="A367" s="26">
        <v>11002</v>
      </c>
      <c r="B367" s="20" t="s">
        <v>70</v>
      </c>
      <c r="C367" s="16">
        <v>780</v>
      </c>
      <c r="D367" s="103">
        <v>60</v>
      </c>
      <c r="E367" s="103">
        <v>20</v>
      </c>
      <c r="F367" s="103" t="s">
        <v>145</v>
      </c>
      <c r="G367" s="104" t="s">
        <v>759</v>
      </c>
      <c r="H367" s="104" t="s">
        <v>179</v>
      </c>
      <c r="I367" s="239">
        <f t="shared" si="358"/>
        <v>17940</v>
      </c>
      <c r="J367" s="103">
        <f t="shared" si="359"/>
        <v>14250</v>
      </c>
      <c r="K367" s="129">
        <v>0.15</v>
      </c>
      <c r="L367" s="129"/>
      <c r="M367" s="240"/>
      <c r="N367" s="283">
        <v>0.03</v>
      </c>
      <c r="O367" s="241">
        <f t="shared" si="360"/>
        <v>47.658862876254183</v>
      </c>
      <c r="P367" s="241" t="e">
        <f t="shared" si="361"/>
        <v>#REF!</v>
      </c>
      <c r="Q367" s="241" t="e">
        <f t="shared" si="362"/>
        <v>#REF!</v>
      </c>
      <c r="R367" s="241">
        <f t="shared" si="363"/>
        <v>0</v>
      </c>
      <c r="S367" s="241" t="e">
        <f t="shared" si="364"/>
        <v>#REF!</v>
      </c>
      <c r="T367" s="103" t="e">
        <f>#REF!</f>
        <v>#REF!</v>
      </c>
      <c r="U367" s="271" t="e">
        <f>#REF!*'Акция психолога'!D367</f>
        <v>#REF!</v>
      </c>
      <c r="V367" s="271">
        <f t="shared" si="365"/>
        <v>46.8</v>
      </c>
      <c r="W367" s="242" t="e">
        <f t="shared" si="366"/>
        <v>#REF!</v>
      </c>
      <c r="X367" s="281" t="e">
        <f>#REF!</f>
        <v>#REF!</v>
      </c>
      <c r="Y367" s="242" t="e">
        <f t="shared" si="367"/>
        <v>#REF!</v>
      </c>
      <c r="Z367" s="102" t="e">
        <f t="shared" si="368"/>
        <v>#REF!</v>
      </c>
      <c r="AA367" s="244" t="e">
        <f t="shared" si="369"/>
        <v>#REF!</v>
      </c>
      <c r="AC367" s="102" t="e">
        <f t="shared" si="370"/>
        <v>#REF!</v>
      </c>
      <c r="AD367" s="103" t="e">
        <f t="shared" si="371"/>
        <v>#REF!</v>
      </c>
      <c r="AE367" s="245" t="e">
        <f t="shared" si="371"/>
        <v>#REF!</v>
      </c>
      <c r="AF367" s="245" t="e">
        <f t="shared" si="372"/>
        <v>#REF!</v>
      </c>
      <c r="AG367" s="103" t="e">
        <f t="shared" si="373"/>
        <v>#REF!</v>
      </c>
      <c r="AH367" s="102" t="e">
        <f t="shared" si="374"/>
        <v>#REF!</v>
      </c>
      <c r="AI367" s="102">
        <f t="shared" si="375"/>
        <v>780</v>
      </c>
      <c r="AK367" s="103">
        <f t="shared" si="376"/>
        <v>550</v>
      </c>
      <c r="AL367" s="134">
        <f t="shared" si="377"/>
        <v>546</v>
      </c>
    </row>
    <row r="368" spans="1:552" ht="13.5" hidden="1" outlineLevel="1" x14ac:dyDescent="0.15">
      <c r="A368" s="26">
        <v>11003</v>
      </c>
      <c r="B368" s="20" t="s">
        <v>123</v>
      </c>
      <c r="C368" s="16">
        <v>580</v>
      </c>
      <c r="D368" s="103">
        <v>50</v>
      </c>
      <c r="E368" s="103">
        <v>20</v>
      </c>
      <c r="F368" s="103" t="s">
        <v>145</v>
      </c>
      <c r="G368" s="104" t="s">
        <v>759</v>
      </c>
      <c r="H368" s="104" t="s">
        <v>179</v>
      </c>
      <c r="I368" s="239">
        <f t="shared" si="358"/>
        <v>17940</v>
      </c>
      <c r="J368" s="103">
        <f t="shared" si="359"/>
        <v>14250</v>
      </c>
      <c r="K368" s="129">
        <v>0.15</v>
      </c>
      <c r="L368" s="129"/>
      <c r="M368" s="240"/>
      <c r="N368" s="283">
        <v>0.03</v>
      </c>
      <c r="O368" s="241">
        <f t="shared" si="360"/>
        <v>39.715719063545151</v>
      </c>
      <c r="P368" s="241" t="e">
        <f t="shared" si="361"/>
        <v>#REF!</v>
      </c>
      <c r="Q368" s="241" t="e">
        <f t="shared" si="362"/>
        <v>#REF!</v>
      </c>
      <c r="R368" s="241">
        <f t="shared" si="363"/>
        <v>0</v>
      </c>
      <c r="S368" s="241" t="e">
        <f t="shared" si="364"/>
        <v>#REF!</v>
      </c>
      <c r="T368" s="103" t="e">
        <f>#REF!</f>
        <v>#REF!</v>
      </c>
      <c r="U368" s="271" t="e">
        <f>#REF!*'Акция психолога'!D368</f>
        <v>#REF!</v>
      </c>
      <c r="V368" s="271">
        <f t="shared" si="365"/>
        <v>34.799999999999997</v>
      </c>
      <c r="W368" s="242" t="e">
        <f t="shared" si="366"/>
        <v>#REF!</v>
      </c>
      <c r="X368" s="281" t="e">
        <f>#REF!</f>
        <v>#REF!</v>
      </c>
      <c r="Y368" s="242" t="e">
        <f t="shared" si="367"/>
        <v>#REF!</v>
      </c>
      <c r="Z368" s="102" t="e">
        <f t="shared" si="368"/>
        <v>#REF!</v>
      </c>
      <c r="AA368" s="244" t="e">
        <f t="shared" si="369"/>
        <v>#REF!</v>
      </c>
      <c r="AC368" s="102" t="e">
        <f t="shared" si="370"/>
        <v>#REF!</v>
      </c>
      <c r="AD368" s="103" t="e">
        <f t="shared" si="371"/>
        <v>#REF!</v>
      </c>
      <c r="AE368" s="245" t="e">
        <f t="shared" si="371"/>
        <v>#REF!</v>
      </c>
      <c r="AF368" s="245" t="e">
        <f t="shared" si="372"/>
        <v>#REF!</v>
      </c>
      <c r="AG368" s="103" t="e">
        <f t="shared" si="373"/>
        <v>#REF!</v>
      </c>
      <c r="AH368" s="102" t="e">
        <f t="shared" si="374"/>
        <v>#REF!</v>
      </c>
      <c r="AI368" s="102">
        <f t="shared" si="375"/>
        <v>580</v>
      </c>
      <c r="AK368" s="103">
        <f t="shared" si="376"/>
        <v>410</v>
      </c>
      <c r="AL368" s="134">
        <f t="shared" si="377"/>
        <v>406</v>
      </c>
    </row>
    <row r="369" spans="1:60" ht="13.5" hidden="1" outlineLevel="1" x14ac:dyDescent="0.15">
      <c r="A369" s="26">
        <v>11004</v>
      </c>
      <c r="B369" s="20" t="s">
        <v>72</v>
      </c>
      <c r="C369" s="16">
        <v>530</v>
      </c>
      <c r="D369" s="103">
        <v>50</v>
      </c>
      <c r="E369" s="103">
        <v>15</v>
      </c>
      <c r="F369" s="103" t="s">
        <v>145</v>
      </c>
      <c r="G369" s="104" t="s">
        <v>759</v>
      </c>
      <c r="H369" s="104" t="s">
        <v>179</v>
      </c>
      <c r="I369" s="239">
        <f t="shared" si="358"/>
        <v>17940</v>
      </c>
      <c r="J369" s="103">
        <f t="shared" si="359"/>
        <v>14250</v>
      </c>
      <c r="K369" s="129">
        <v>0.15</v>
      </c>
      <c r="L369" s="129"/>
      <c r="M369" s="240"/>
      <c r="N369" s="283">
        <v>0.03</v>
      </c>
      <c r="O369" s="241">
        <f t="shared" si="360"/>
        <v>39.715719063545151</v>
      </c>
      <c r="P369" s="241" t="e">
        <f t="shared" si="361"/>
        <v>#REF!</v>
      </c>
      <c r="Q369" s="241" t="e">
        <f t="shared" si="362"/>
        <v>#REF!</v>
      </c>
      <c r="R369" s="241">
        <f t="shared" si="363"/>
        <v>0</v>
      </c>
      <c r="S369" s="241" t="e">
        <f t="shared" si="364"/>
        <v>#REF!</v>
      </c>
      <c r="T369" s="103" t="e">
        <f>#REF!</f>
        <v>#REF!</v>
      </c>
      <c r="U369" s="271" t="e">
        <f>#REF!*'Акция психолога'!D369</f>
        <v>#REF!</v>
      </c>
      <c r="V369" s="271">
        <f t="shared" si="365"/>
        <v>31.799999999999997</v>
      </c>
      <c r="W369" s="242" t="e">
        <f t="shared" si="366"/>
        <v>#REF!</v>
      </c>
      <c r="X369" s="281" t="e">
        <f>#REF!</f>
        <v>#REF!</v>
      </c>
      <c r="Y369" s="242" t="e">
        <f t="shared" si="367"/>
        <v>#REF!</v>
      </c>
      <c r="Z369" s="102" t="e">
        <f t="shared" si="368"/>
        <v>#REF!</v>
      </c>
      <c r="AA369" s="244" t="e">
        <f t="shared" si="369"/>
        <v>#REF!</v>
      </c>
      <c r="AC369" s="102" t="e">
        <f t="shared" si="370"/>
        <v>#REF!</v>
      </c>
      <c r="AD369" s="103" t="e">
        <f t="shared" si="371"/>
        <v>#REF!</v>
      </c>
      <c r="AE369" s="245" t="e">
        <f t="shared" si="371"/>
        <v>#REF!</v>
      </c>
      <c r="AF369" s="245" t="e">
        <f t="shared" si="372"/>
        <v>#REF!</v>
      </c>
      <c r="AG369" s="103" t="e">
        <f t="shared" si="373"/>
        <v>#REF!</v>
      </c>
      <c r="AH369" s="102" t="e">
        <f t="shared" si="374"/>
        <v>#REF!</v>
      </c>
      <c r="AI369" s="102">
        <f t="shared" si="375"/>
        <v>530</v>
      </c>
      <c r="AK369" s="103">
        <f t="shared" si="376"/>
        <v>375</v>
      </c>
      <c r="AL369" s="134">
        <f t="shared" si="377"/>
        <v>371</v>
      </c>
    </row>
    <row r="370" spans="1:60" ht="13.5" hidden="1" outlineLevel="1" x14ac:dyDescent="0.15">
      <c r="A370" s="26">
        <v>11006</v>
      </c>
      <c r="B370" s="20" t="s">
        <v>71</v>
      </c>
      <c r="C370" s="16">
        <v>520</v>
      </c>
      <c r="D370" s="103">
        <v>30</v>
      </c>
      <c r="E370" s="103">
        <v>20</v>
      </c>
      <c r="F370" s="103" t="s">
        <v>143</v>
      </c>
      <c r="G370" s="104">
        <v>203</v>
      </c>
      <c r="H370" s="104" t="s">
        <v>179</v>
      </c>
      <c r="I370" s="239">
        <f t="shared" si="358"/>
        <v>17940</v>
      </c>
      <c r="J370" s="103">
        <f t="shared" si="359"/>
        <v>14250</v>
      </c>
      <c r="K370" s="129">
        <v>0.15</v>
      </c>
      <c r="L370" s="129"/>
      <c r="M370" s="240"/>
      <c r="N370" s="283">
        <v>0.03</v>
      </c>
      <c r="O370" s="241">
        <f t="shared" si="360"/>
        <v>23.829431438127092</v>
      </c>
      <c r="P370" s="241" t="e">
        <f t="shared" si="361"/>
        <v>#REF!</v>
      </c>
      <c r="Q370" s="241" t="e">
        <f t="shared" si="362"/>
        <v>#REF!</v>
      </c>
      <c r="R370" s="241">
        <f t="shared" si="363"/>
        <v>0</v>
      </c>
      <c r="S370" s="241" t="e">
        <f t="shared" si="364"/>
        <v>#REF!</v>
      </c>
      <c r="T370" s="103" t="e">
        <f>#REF!</f>
        <v>#REF!</v>
      </c>
      <c r="U370" s="271" t="e">
        <f>#REF!*'Акция психолога'!D370</f>
        <v>#REF!</v>
      </c>
      <c r="V370" s="271">
        <f t="shared" si="365"/>
        <v>31.2</v>
      </c>
      <c r="W370" s="242" t="e">
        <f t="shared" si="366"/>
        <v>#REF!</v>
      </c>
      <c r="X370" s="281" t="e">
        <f>#REF!</f>
        <v>#REF!</v>
      </c>
      <c r="Y370" s="242" t="e">
        <f t="shared" si="367"/>
        <v>#REF!</v>
      </c>
      <c r="Z370" s="102" t="e">
        <f t="shared" si="368"/>
        <v>#REF!</v>
      </c>
      <c r="AA370" s="244" t="e">
        <f t="shared" si="369"/>
        <v>#REF!</v>
      </c>
      <c r="AC370" s="102" t="e">
        <f t="shared" si="370"/>
        <v>#REF!</v>
      </c>
      <c r="AD370" s="103" t="e">
        <f t="shared" si="371"/>
        <v>#REF!</v>
      </c>
      <c r="AE370" s="245" t="e">
        <f t="shared" si="371"/>
        <v>#REF!</v>
      </c>
      <c r="AF370" s="245" t="e">
        <f t="shared" si="372"/>
        <v>#REF!</v>
      </c>
      <c r="AG370" s="103" t="e">
        <f t="shared" si="373"/>
        <v>#REF!</v>
      </c>
      <c r="AH370" s="102" t="e">
        <f t="shared" si="374"/>
        <v>#REF!</v>
      </c>
      <c r="AI370" s="102">
        <f t="shared" si="375"/>
        <v>520</v>
      </c>
      <c r="AK370" s="103">
        <f t="shared" si="376"/>
        <v>365</v>
      </c>
      <c r="AL370" s="134">
        <f t="shared" si="377"/>
        <v>364</v>
      </c>
    </row>
    <row r="371" spans="1:60" ht="13.5" hidden="1" outlineLevel="1" x14ac:dyDescent="0.15">
      <c r="A371" s="26">
        <v>11023</v>
      </c>
      <c r="B371" s="20" t="s">
        <v>564</v>
      </c>
      <c r="C371" s="16">
        <v>600</v>
      </c>
      <c r="D371" s="103">
        <v>50</v>
      </c>
      <c r="E371" s="103">
        <v>15</v>
      </c>
      <c r="F371" s="103" t="s">
        <v>145</v>
      </c>
      <c r="G371" s="104" t="s">
        <v>759</v>
      </c>
      <c r="H371" s="104" t="s">
        <v>179</v>
      </c>
      <c r="I371" s="239">
        <f t="shared" si="358"/>
        <v>17940</v>
      </c>
      <c r="J371" s="103">
        <f t="shared" si="359"/>
        <v>14250</v>
      </c>
      <c r="K371" s="129">
        <v>0.15</v>
      </c>
      <c r="L371" s="129"/>
      <c r="M371" s="240"/>
      <c r="N371" s="283">
        <v>0.03</v>
      </c>
      <c r="O371" s="241">
        <f t="shared" si="360"/>
        <v>39.715719063545151</v>
      </c>
      <c r="P371" s="241" t="e">
        <f t="shared" si="361"/>
        <v>#REF!</v>
      </c>
      <c r="Q371" s="241" t="e">
        <f t="shared" si="362"/>
        <v>#REF!</v>
      </c>
      <c r="R371" s="241">
        <f t="shared" si="363"/>
        <v>0</v>
      </c>
      <c r="S371" s="241" t="e">
        <f t="shared" si="364"/>
        <v>#REF!</v>
      </c>
      <c r="T371" s="103" t="e">
        <f>#REF!</f>
        <v>#REF!</v>
      </c>
      <c r="U371" s="271" t="e">
        <f>#REF!*'Акция психолога'!D371</f>
        <v>#REF!</v>
      </c>
      <c r="V371" s="271">
        <f t="shared" si="365"/>
        <v>36</v>
      </c>
      <c r="W371" s="242" t="e">
        <f t="shared" si="366"/>
        <v>#REF!</v>
      </c>
      <c r="X371" s="281" t="e">
        <f>#REF!</f>
        <v>#REF!</v>
      </c>
      <c r="Y371" s="242" t="e">
        <f t="shared" si="367"/>
        <v>#REF!</v>
      </c>
      <c r="Z371" s="102" t="e">
        <f t="shared" si="368"/>
        <v>#REF!</v>
      </c>
      <c r="AA371" s="244" t="e">
        <f t="shared" si="369"/>
        <v>#REF!</v>
      </c>
      <c r="AC371" s="102" t="e">
        <f t="shared" si="370"/>
        <v>#REF!</v>
      </c>
      <c r="AD371" s="103" t="e">
        <f t="shared" si="371"/>
        <v>#REF!</v>
      </c>
      <c r="AE371" s="245" t="e">
        <f t="shared" si="371"/>
        <v>#REF!</v>
      </c>
      <c r="AF371" s="245" t="e">
        <f t="shared" si="372"/>
        <v>#REF!</v>
      </c>
      <c r="AG371" s="103" t="e">
        <f t="shared" si="373"/>
        <v>#REF!</v>
      </c>
      <c r="AH371" s="102" t="e">
        <f t="shared" si="374"/>
        <v>#REF!</v>
      </c>
      <c r="AI371" s="102">
        <f t="shared" si="375"/>
        <v>600</v>
      </c>
      <c r="AK371" s="103">
        <f t="shared" si="376"/>
        <v>420</v>
      </c>
      <c r="AL371" s="134">
        <f t="shared" si="377"/>
        <v>420</v>
      </c>
    </row>
    <row r="372" spans="1:60" ht="13.5" hidden="1" outlineLevel="1" x14ac:dyDescent="0.15">
      <c r="A372" s="26">
        <v>11013</v>
      </c>
      <c r="B372" s="20" t="s">
        <v>170</v>
      </c>
      <c r="C372" s="16">
        <v>360</v>
      </c>
      <c r="D372" s="103">
        <v>30</v>
      </c>
      <c r="E372" s="103">
        <v>7</v>
      </c>
      <c r="F372" s="103" t="s">
        <v>156</v>
      </c>
      <c r="G372" s="104">
        <v>219</v>
      </c>
      <c r="H372" s="104" t="s">
        <v>179</v>
      </c>
      <c r="I372" s="239">
        <f t="shared" si="358"/>
        <v>17940</v>
      </c>
      <c r="J372" s="103">
        <f t="shared" si="359"/>
        <v>14250</v>
      </c>
      <c r="K372" s="129">
        <v>0.15</v>
      </c>
      <c r="L372" s="129"/>
      <c r="M372" s="240"/>
      <c r="N372" s="283">
        <v>0.03</v>
      </c>
      <c r="O372" s="241">
        <f t="shared" si="360"/>
        <v>23.829431438127092</v>
      </c>
      <c r="P372" s="241" t="e">
        <f t="shared" si="361"/>
        <v>#REF!</v>
      </c>
      <c r="Q372" s="241" t="e">
        <f t="shared" si="362"/>
        <v>#REF!</v>
      </c>
      <c r="R372" s="241">
        <f t="shared" si="363"/>
        <v>0</v>
      </c>
      <c r="S372" s="241" t="e">
        <f t="shared" si="364"/>
        <v>#REF!</v>
      </c>
      <c r="T372" s="103" t="e">
        <f>#REF!</f>
        <v>#REF!</v>
      </c>
      <c r="U372" s="271" t="e">
        <f>#REF!*'Акция психолога'!D372</f>
        <v>#REF!</v>
      </c>
      <c r="V372" s="271">
        <f t="shared" si="365"/>
        <v>21.599999999999998</v>
      </c>
      <c r="W372" s="242" t="e">
        <f t="shared" si="366"/>
        <v>#REF!</v>
      </c>
      <c r="X372" s="281" t="e">
        <f>#REF!</f>
        <v>#REF!</v>
      </c>
      <c r="Y372" s="242" t="e">
        <f t="shared" si="367"/>
        <v>#REF!</v>
      </c>
      <c r="Z372" s="102" t="e">
        <f t="shared" si="368"/>
        <v>#REF!</v>
      </c>
      <c r="AA372" s="244" t="e">
        <f t="shared" si="369"/>
        <v>#REF!</v>
      </c>
      <c r="AC372" s="102" t="e">
        <f t="shared" si="370"/>
        <v>#REF!</v>
      </c>
      <c r="AD372" s="103" t="e">
        <f t="shared" si="371"/>
        <v>#REF!</v>
      </c>
      <c r="AE372" s="245" t="e">
        <f t="shared" si="371"/>
        <v>#REF!</v>
      </c>
      <c r="AF372" s="245" t="e">
        <f t="shared" si="372"/>
        <v>#REF!</v>
      </c>
      <c r="AG372" s="103" t="e">
        <f t="shared" si="373"/>
        <v>#REF!</v>
      </c>
      <c r="AH372" s="102" t="e">
        <f t="shared" si="374"/>
        <v>#REF!</v>
      </c>
      <c r="AI372" s="102">
        <f t="shared" si="375"/>
        <v>360</v>
      </c>
      <c r="AK372" s="103">
        <f t="shared" si="376"/>
        <v>255</v>
      </c>
      <c r="AL372" s="134">
        <f t="shared" si="377"/>
        <v>251.99999999999997</v>
      </c>
    </row>
    <row r="373" spans="1:60" ht="13.5" hidden="1" outlineLevel="1" x14ac:dyDescent="0.15">
      <c r="A373" s="26">
        <v>11024</v>
      </c>
      <c r="B373" s="20" t="s">
        <v>495</v>
      </c>
      <c r="C373" s="16">
        <v>900</v>
      </c>
      <c r="D373" s="103"/>
      <c r="E373" s="103"/>
      <c r="F373" s="103"/>
      <c r="G373" s="104" t="s">
        <v>344</v>
      </c>
      <c r="H373" s="104" t="s">
        <v>344</v>
      </c>
      <c r="I373" s="239">
        <f t="shared" si="358"/>
        <v>17940</v>
      </c>
      <c r="J373" s="103">
        <v>0</v>
      </c>
      <c r="K373" s="129">
        <v>0.15</v>
      </c>
      <c r="L373" s="129"/>
      <c r="M373" s="240"/>
      <c r="N373" s="283">
        <v>0.03</v>
      </c>
      <c r="O373" s="241">
        <f t="shared" si="360"/>
        <v>0</v>
      </c>
      <c r="P373" s="241" t="e">
        <f t="shared" si="361"/>
        <v>#REF!</v>
      </c>
      <c r="Q373" s="241" t="e">
        <f t="shared" si="362"/>
        <v>#REF!</v>
      </c>
      <c r="R373" s="241">
        <f t="shared" si="363"/>
        <v>0</v>
      </c>
      <c r="S373" s="241" t="e">
        <f t="shared" si="364"/>
        <v>#REF!</v>
      </c>
      <c r="T373" s="103" t="e">
        <f>#REF!</f>
        <v>#REF!</v>
      </c>
      <c r="U373" s="271" t="e">
        <f>#REF!*'Акция психолога'!D373</f>
        <v>#REF!</v>
      </c>
      <c r="V373" s="271">
        <f t="shared" si="365"/>
        <v>54</v>
      </c>
      <c r="W373" s="242" t="e">
        <f t="shared" si="366"/>
        <v>#REF!</v>
      </c>
      <c r="X373" s="281" t="e">
        <f>#REF!</f>
        <v>#REF!</v>
      </c>
      <c r="Y373" s="287" t="e">
        <f t="shared" ref="Y373:Y374" si="378">25000/I373*D373*X373</f>
        <v>#REF!</v>
      </c>
      <c r="Z373" s="102" t="e">
        <f t="shared" si="368"/>
        <v>#REF!</v>
      </c>
      <c r="AA373" s="244" t="e">
        <f t="shared" si="369"/>
        <v>#REF!</v>
      </c>
      <c r="AC373" s="102" t="e">
        <f t="shared" si="370"/>
        <v>#REF!</v>
      </c>
      <c r="AD373" s="103" t="e">
        <f t="shared" si="371"/>
        <v>#REF!</v>
      </c>
      <c r="AE373" s="245" t="e">
        <f t="shared" si="371"/>
        <v>#REF!</v>
      </c>
      <c r="AF373" s="245" t="e">
        <f t="shared" si="372"/>
        <v>#REF!</v>
      </c>
      <c r="AG373" s="103" t="e">
        <f t="shared" si="373"/>
        <v>#REF!</v>
      </c>
      <c r="AH373" s="102" t="e">
        <f t="shared" si="374"/>
        <v>#REF!</v>
      </c>
      <c r="AI373" s="102">
        <f t="shared" si="375"/>
        <v>900</v>
      </c>
      <c r="AK373" s="103" t="s">
        <v>40</v>
      </c>
      <c r="AL373" s="134"/>
    </row>
    <row r="374" spans="1:60" ht="13.5" hidden="1" outlineLevel="1" x14ac:dyDescent="0.15">
      <c r="A374" s="26">
        <v>11025</v>
      </c>
      <c r="B374" s="20" t="s">
        <v>494</v>
      </c>
      <c r="C374" s="16">
        <v>1000</v>
      </c>
      <c r="D374" s="103"/>
      <c r="E374" s="103"/>
      <c r="F374" s="103"/>
      <c r="G374" s="104" t="s">
        <v>344</v>
      </c>
      <c r="H374" s="104" t="s">
        <v>344</v>
      </c>
      <c r="I374" s="239">
        <f t="shared" si="358"/>
        <v>17940</v>
      </c>
      <c r="J374" s="103">
        <v>0</v>
      </c>
      <c r="K374" s="129">
        <v>0.15</v>
      </c>
      <c r="L374" s="129"/>
      <c r="M374" s="240"/>
      <c r="N374" s="283">
        <v>0.03</v>
      </c>
      <c r="O374" s="241">
        <f t="shared" si="360"/>
        <v>0</v>
      </c>
      <c r="P374" s="241" t="e">
        <f t="shared" si="361"/>
        <v>#REF!</v>
      </c>
      <c r="Q374" s="241" t="e">
        <f t="shared" si="362"/>
        <v>#REF!</v>
      </c>
      <c r="R374" s="241">
        <f t="shared" si="363"/>
        <v>0</v>
      </c>
      <c r="S374" s="241" t="e">
        <f t="shared" si="364"/>
        <v>#REF!</v>
      </c>
      <c r="T374" s="103" t="e">
        <f>#REF!</f>
        <v>#REF!</v>
      </c>
      <c r="U374" s="271" t="e">
        <f>#REF!*'Акция психолога'!D374</f>
        <v>#REF!</v>
      </c>
      <c r="V374" s="271">
        <f t="shared" si="365"/>
        <v>60</v>
      </c>
      <c r="W374" s="242" t="e">
        <f t="shared" si="366"/>
        <v>#REF!</v>
      </c>
      <c r="X374" s="281" t="e">
        <f>#REF!</f>
        <v>#REF!</v>
      </c>
      <c r="Y374" s="287" t="e">
        <f t="shared" si="378"/>
        <v>#REF!</v>
      </c>
      <c r="Z374" s="102" t="e">
        <f t="shared" si="368"/>
        <v>#REF!</v>
      </c>
      <c r="AA374" s="244" t="e">
        <f t="shared" si="369"/>
        <v>#REF!</v>
      </c>
      <c r="AC374" s="102" t="e">
        <f t="shared" si="370"/>
        <v>#REF!</v>
      </c>
      <c r="AD374" s="103" t="e">
        <f t="shared" si="371"/>
        <v>#REF!</v>
      </c>
      <c r="AE374" s="245" t="e">
        <f t="shared" si="371"/>
        <v>#REF!</v>
      </c>
      <c r="AF374" s="245" t="e">
        <f t="shared" si="372"/>
        <v>#REF!</v>
      </c>
      <c r="AG374" s="103" t="e">
        <f t="shared" si="373"/>
        <v>#REF!</v>
      </c>
      <c r="AH374" s="102" t="e">
        <f t="shared" si="374"/>
        <v>#REF!</v>
      </c>
      <c r="AI374" s="102">
        <f t="shared" si="375"/>
        <v>1000</v>
      </c>
      <c r="AK374" s="103" t="s">
        <v>40</v>
      </c>
      <c r="AL374" s="134"/>
    </row>
    <row r="375" spans="1:60" ht="25.5" hidden="1" outlineLevel="1" x14ac:dyDescent="0.15">
      <c r="A375" s="26">
        <v>11026</v>
      </c>
      <c r="B375" s="20" t="s">
        <v>908</v>
      </c>
      <c r="C375" s="16">
        <v>700</v>
      </c>
      <c r="D375" s="103">
        <v>50</v>
      </c>
      <c r="E375" s="103">
        <v>15</v>
      </c>
      <c r="F375" s="103" t="s">
        <v>145</v>
      </c>
      <c r="G375" s="104" t="s">
        <v>759</v>
      </c>
      <c r="H375" s="104" t="s">
        <v>179</v>
      </c>
      <c r="I375" s="239">
        <f t="shared" si="358"/>
        <v>17940</v>
      </c>
      <c r="J375" s="103">
        <f>28500/2</f>
        <v>14250</v>
      </c>
      <c r="K375" s="129">
        <v>0.15</v>
      </c>
      <c r="L375" s="129"/>
      <c r="M375" s="240"/>
      <c r="N375" s="283">
        <v>0.03</v>
      </c>
      <c r="O375" s="241">
        <f t="shared" si="360"/>
        <v>39.715719063545151</v>
      </c>
      <c r="P375" s="241" t="e">
        <f t="shared" si="361"/>
        <v>#REF!</v>
      </c>
      <c r="Q375" s="241" t="e">
        <f t="shared" si="362"/>
        <v>#REF!</v>
      </c>
      <c r="R375" s="241">
        <f t="shared" si="363"/>
        <v>0</v>
      </c>
      <c r="S375" s="241" t="e">
        <f t="shared" si="364"/>
        <v>#REF!</v>
      </c>
      <c r="T375" s="103" t="e">
        <f>#REF!</f>
        <v>#REF!</v>
      </c>
      <c r="U375" s="271" t="e">
        <f>#REF!*'Акция психолога'!D375</f>
        <v>#REF!</v>
      </c>
      <c r="V375" s="271">
        <f t="shared" si="365"/>
        <v>42</v>
      </c>
      <c r="W375" s="242" t="e">
        <f t="shared" si="366"/>
        <v>#REF!</v>
      </c>
      <c r="X375" s="281" t="e">
        <f>#REF!</f>
        <v>#REF!</v>
      </c>
      <c r="Y375" s="242" t="e">
        <f t="shared" si="367"/>
        <v>#REF!</v>
      </c>
      <c r="Z375" s="102" t="e">
        <f t="shared" si="368"/>
        <v>#REF!</v>
      </c>
      <c r="AA375" s="244" t="e">
        <f t="shared" si="369"/>
        <v>#REF!</v>
      </c>
      <c r="AC375" s="102" t="e">
        <f t="shared" si="370"/>
        <v>#REF!</v>
      </c>
      <c r="AD375" s="103" t="e">
        <f t="shared" si="371"/>
        <v>#REF!</v>
      </c>
      <c r="AE375" s="245" t="e">
        <f t="shared" si="371"/>
        <v>#REF!</v>
      </c>
      <c r="AF375" s="245" t="e">
        <f t="shared" si="372"/>
        <v>#REF!</v>
      </c>
      <c r="AG375" s="103" t="e">
        <f t="shared" si="373"/>
        <v>#REF!</v>
      </c>
      <c r="AH375" s="102" t="e">
        <f t="shared" si="374"/>
        <v>#REF!</v>
      </c>
      <c r="AI375" s="102">
        <f t="shared" si="375"/>
        <v>700</v>
      </c>
      <c r="AK375" s="103">
        <f>CEILING(AL375,5)</f>
        <v>490</v>
      </c>
      <c r="AL375" s="134">
        <f>C375*0.7</f>
        <v>489.99999999999994</v>
      </c>
    </row>
    <row r="376" spans="1:60" ht="13.5" hidden="1" outlineLevel="1" x14ac:dyDescent="0.15">
      <c r="A376" s="26">
        <v>18015</v>
      </c>
      <c r="B376" s="20" t="s">
        <v>777</v>
      </c>
      <c r="C376" s="16">
        <v>200</v>
      </c>
      <c r="D376" s="103">
        <v>30</v>
      </c>
      <c r="E376" s="103">
        <v>7</v>
      </c>
      <c r="F376" s="103" t="s">
        <v>156</v>
      </c>
      <c r="G376" s="104">
        <v>219</v>
      </c>
      <c r="H376" s="104" t="s">
        <v>179</v>
      </c>
      <c r="I376" s="239">
        <f t="shared" si="358"/>
        <v>17940</v>
      </c>
      <c r="J376" s="103">
        <f>28500/2</f>
        <v>14250</v>
      </c>
      <c r="K376" s="129">
        <v>0.15</v>
      </c>
      <c r="L376" s="129"/>
      <c r="M376" s="240"/>
      <c r="N376" s="283">
        <v>0.03</v>
      </c>
      <c r="O376" s="241">
        <f t="shared" si="360"/>
        <v>23.829431438127092</v>
      </c>
      <c r="P376" s="241" t="e">
        <f t="shared" si="361"/>
        <v>#REF!</v>
      </c>
      <c r="Q376" s="241" t="e">
        <f t="shared" si="362"/>
        <v>#REF!</v>
      </c>
      <c r="R376" s="241">
        <f t="shared" si="363"/>
        <v>0</v>
      </c>
      <c r="S376" s="241" t="e">
        <f t="shared" si="364"/>
        <v>#REF!</v>
      </c>
      <c r="T376" s="103" t="e">
        <f>#REF!</f>
        <v>#REF!</v>
      </c>
      <c r="U376" s="271" t="e">
        <f>#REF!*'Акция психолога'!D376</f>
        <v>#REF!</v>
      </c>
      <c r="V376" s="271">
        <f t="shared" si="365"/>
        <v>12</v>
      </c>
      <c r="W376" s="242" t="e">
        <f t="shared" si="366"/>
        <v>#REF!</v>
      </c>
      <c r="X376" s="281" t="e">
        <f>#REF!</f>
        <v>#REF!</v>
      </c>
      <c r="Y376" s="242" t="e">
        <f t="shared" si="367"/>
        <v>#REF!</v>
      </c>
      <c r="Z376" s="102" t="e">
        <f t="shared" si="368"/>
        <v>#REF!</v>
      </c>
      <c r="AA376" s="244" t="e">
        <f t="shared" si="369"/>
        <v>#REF!</v>
      </c>
      <c r="AC376" s="102" t="e">
        <f t="shared" si="370"/>
        <v>#REF!</v>
      </c>
      <c r="AD376" s="103" t="e">
        <f t="shared" si="371"/>
        <v>#REF!</v>
      </c>
      <c r="AE376" s="245" t="e">
        <f t="shared" si="371"/>
        <v>#REF!</v>
      </c>
      <c r="AF376" s="245" t="e">
        <f t="shared" si="372"/>
        <v>#REF!</v>
      </c>
      <c r="AG376" s="103" t="e">
        <f t="shared" si="373"/>
        <v>#REF!</v>
      </c>
      <c r="AH376" s="102" t="e">
        <f t="shared" si="374"/>
        <v>#REF!</v>
      </c>
      <c r="AI376" s="102">
        <f t="shared" si="375"/>
        <v>200</v>
      </c>
      <c r="AK376" s="103" t="s">
        <v>40</v>
      </c>
      <c r="AL376" s="134"/>
    </row>
    <row r="377" spans="1:60" s="12" customFormat="1" ht="13.5" collapsed="1" x14ac:dyDescent="0.15">
      <c r="A377" s="25">
        <v>12000</v>
      </c>
      <c r="B377" s="56" t="s">
        <v>73</v>
      </c>
      <c r="C377" s="300"/>
      <c r="D377" s="230"/>
      <c r="E377" s="230"/>
      <c r="F377" s="128"/>
      <c r="G377" s="137"/>
      <c r="H377" s="137"/>
      <c r="I377" s="128"/>
      <c r="J377" s="231"/>
      <c r="K377" s="232"/>
      <c r="L377" s="232"/>
      <c r="M377" s="232"/>
      <c r="N377" s="288"/>
      <c r="O377" s="233"/>
      <c r="P377" s="233"/>
      <c r="Q377" s="233"/>
      <c r="R377" s="233"/>
      <c r="S377" s="233"/>
      <c r="T377" s="231"/>
      <c r="U377" s="278"/>
      <c r="V377" s="277"/>
      <c r="W377" s="128"/>
      <c r="X377" s="278"/>
      <c r="Y377" s="128"/>
      <c r="Z377" s="128"/>
      <c r="AA377" s="234"/>
      <c r="AB377" s="235"/>
      <c r="AC377" s="304"/>
      <c r="AD377" s="236"/>
      <c r="AE377" s="237"/>
      <c r="AF377" s="237"/>
      <c r="AG377" s="236"/>
      <c r="AH377" s="304"/>
      <c r="AI377" s="304"/>
      <c r="AJ377" s="105"/>
      <c r="AK377" s="236"/>
      <c r="AL377" s="134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</row>
    <row r="378" spans="1:60" ht="38.25" hidden="1" outlineLevel="1" x14ac:dyDescent="0.15">
      <c r="A378" s="26">
        <v>12001</v>
      </c>
      <c r="B378" s="20" t="s">
        <v>124</v>
      </c>
      <c r="C378" s="16">
        <v>580</v>
      </c>
      <c r="D378" s="103">
        <v>60</v>
      </c>
      <c r="E378" s="103">
        <f>D378-10</f>
        <v>50</v>
      </c>
      <c r="F378" s="103" t="s">
        <v>144</v>
      </c>
      <c r="G378" s="104" t="s">
        <v>481</v>
      </c>
      <c r="H378" s="104" t="s">
        <v>924</v>
      </c>
      <c r="I378" s="239">
        <f t="shared" ref="I378:I421" si="379">((247*12)+(52*7)+(52*5))*60/12</f>
        <v>17940</v>
      </c>
      <c r="J378" s="103">
        <v>28500</v>
      </c>
      <c r="K378" s="129">
        <v>0.15</v>
      </c>
      <c r="L378" s="129">
        <v>0.2</v>
      </c>
      <c r="M378" s="240"/>
      <c r="N378" s="283">
        <v>0.03</v>
      </c>
      <c r="O378" s="241">
        <f t="shared" ref="O378:O421" si="380">J378/I378*D378</f>
        <v>95.317725752508366</v>
      </c>
      <c r="P378" s="241" t="e">
        <f t="shared" ref="P378:P443" si="381">(C378-T378-U378)*K378</f>
        <v>#REF!</v>
      </c>
      <c r="Q378" s="241" t="e">
        <f t="shared" ref="Q378:Q443" si="382">(C378-T378-U378)*L378</f>
        <v>#REF!</v>
      </c>
      <c r="R378" s="241">
        <f t="shared" ref="R378:R421" si="383">(C378*M378)</f>
        <v>0</v>
      </c>
      <c r="S378" s="241" t="e">
        <f t="shared" ref="S378:S421" si="384">(C378-T378-U378)*N378</f>
        <v>#REF!</v>
      </c>
      <c r="T378" s="103" t="e">
        <f>#REF!</f>
        <v>#REF!</v>
      </c>
      <c r="U378" s="271" t="e">
        <f>#REF!*'Акция психолога'!D378</f>
        <v>#REF!</v>
      </c>
      <c r="V378" s="271">
        <f t="shared" ref="V378:V421" si="385">C378*0.06</f>
        <v>34.799999999999997</v>
      </c>
      <c r="W378" s="242" t="e">
        <f t="shared" ref="W378:W421" si="386">SUM(O378:V378)</f>
        <v>#REF!</v>
      </c>
      <c r="X378" s="281" t="e">
        <f>#REF!</f>
        <v>#REF!</v>
      </c>
      <c r="Y378" s="242" t="e">
        <f t="shared" ref="Y378:Y417" si="387">O378*X378</f>
        <v>#REF!</v>
      </c>
      <c r="Z378" s="102" t="e">
        <f t="shared" ref="Z378:Z421" si="388">W378+Y378</f>
        <v>#REF!</v>
      </c>
      <c r="AA378" s="244" t="e">
        <f t="shared" ref="AA378:AA421" si="389">(C378-Z378)/Z378</f>
        <v>#REF!</v>
      </c>
      <c r="AC378" s="102" t="e">
        <f t="shared" ref="AC378:AC421" si="390">AD378+AE378+AF378</f>
        <v>#REF!</v>
      </c>
      <c r="AD378" s="103" t="e">
        <f t="shared" ref="AD378:AE418" si="391">T378</f>
        <v>#REF!</v>
      </c>
      <c r="AE378" s="245" t="e">
        <f t="shared" si="391"/>
        <v>#REF!</v>
      </c>
      <c r="AF378" s="245" t="e">
        <f t="shared" ref="AF378:AF419" si="392">(C378-Z378)*0.15</f>
        <v>#REF!</v>
      </c>
      <c r="AG378" s="103" t="e">
        <f t="shared" ref="AG378:AG421" si="393">AE378+AF378</f>
        <v>#REF!</v>
      </c>
      <c r="AH378" s="102" t="e">
        <f t="shared" ref="AH378:AH421" si="394">AI378-AC378</f>
        <v>#REF!</v>
      </c>
      <c r="AI378" s="102">
        <f t="shared" ref="AI378:AI421" si="395">C378</f>
        <v>580</v>
      </c>
      <c r="AK378" s="103">
        <f t="shared" ref="AK378:AK403" si="396">CEILING(AL378,5)</f>
        <v>410</v>
      </c>
      <c r="AL378" s="134">
        <f t="shared" ref="AL378:AL403" si="397">C378*0.7</f>
        <v>406</v>
      </c>
    </row>
    <row r="379" spans="1:60" ht="25.5" hidden="1" outlineLevel="1" x14ac:dyDescent="0.15">
      <c r="A379" s="26">
        <v>12004</v>
      </c>
      <c r="B379" s="20" t="s">
        <v>248</v>
      </c>
      <c r="C379" s="16">
        <v>840</v>
      </c>
      <c r="D379" s="103">
        <v>50</v>
      </c>
      <c r="E379" s="103">
        <f>D379-10</f>
        <v>40</v>
      </c>
      <c r="F379" s="103" t="s">
        <v>144</v>
      </c>
      <c r="G379" s="104" t="s">
        <v>481</v>
      </c>
      <c r="H379" s="104" t="s">
        <v>924</v>
      </c>
      <c r="I379" s="239">
        <f t="shared" si="379"/>
        <v>17940</v>
      </c>
      <c r="J379" s="103">
        <v>28500</v>
      </c>
      <c r="K379" s="129">
        <v>0.15</v>
      </c>
      <c r="L379" s="129">
        <v>0.2</v>
      </c>
      <c r="M379" s="240"/>
      <c r="N379" s="283">
        <v>0.03</v>
      </c>
      <c r="O379" s="241">
        <f t="shared" si="380"/>
        <v>79.431438127090303</v>
      </c>
      <c r="P379" s="241" t="e">
        <f t="shared" si="381"/>
        <v>#REF!</v>
      </c>
      <c r="Q379" s="241" t="e">
        <f t="shared" si="382"/>
        <v>#REF!</v>
      </c>
      <c r="R379" s="241">
        <f t="shared" si="383"/>
        <v>0</v>
      </c>
      <c r="S379" s="241" t="e">
        <f t="shared" si="384"/>
        <v>#REF!</v>
      </c>
      <c r="T379" s="103" t="e">
        <f>#REF!</f>
        <v>#REF!</v>
      </c>
      <c r="U379" s="271" t="e">
        <f>#REF!*'Акция психолога'!D379</f>
        <v>#REF!</v>
      </c>
      <c r="V379" s="271">
        <f t="shared" si="385"/>
        <v>50.4</v>
      </c>
      <c r="W379" s="242" t="e">
        <f t="shared" si="386"/>
        <v>#REF!</v>
      </c>
      <c r="X379" s="281" t="e">
        <f>#REF!</f>
        <v>#REF!</v>
      </c>
      <c r="Y379" s="242" t="e">
        <f t="shared" si="387"/>
        <v>#REF!</v>
      </c>
      <c r="Z379" s="102" t="e">
        <f t="shared" si="388"/>
        <v>#REF!</v>
      </c>
      <c r="AA379" s="244" t="e">
        <f t="shared" si="389"/>
        <v>#REF!</v>
      </c>
      <c r="AC379" s="102" t="e">
        <f t="shared" si="390"/>
        <v>#REF!</v>
      </c>
      <c r="AD379" s="103" t="e">
        <f t="shared" si="391"/>
        <v>#REF!</v>
      </c>
      <c r="AE379" s="245" t="e">
        <f t="shared" si="391"/>
        <v>#REF!</v>
      </c>
      <c r="AF379" s="245" t="e">
        <f t="shared" si="392"/>
        <v>#REF!</v>
      </c>
      <c r="AG379" s="103" t="e">
        <f t="shared" si="393"/>
        <v>#REF!</v>
      </c>
      <c r="AH379" s="102" t="e">
        <f t="shared" si="394"/>
        <v>#REF!</v>
      </c>
      <c r="AI379" s="102">
        <f t="shared" si="395"/>
        <v>840</v>
      </c>
      <c r="AK379" s="103">
        <f t="shared" si="396"/>
        <v>590</v>
      </c>
      <c r="AL379" s="134">
        <f t="shared" si="397"/>
        <v>588</v>
      </c>
    </row>
    <row r="380" spans="1:60" ht="13.5" hidden="1" outlineLevel="1" x14ac:dyDescent="0.15">
      <c r="A380" s="26">
        <v>12008</v>
      </c>
      <c r="B380" s="20" t="s">
        <v>125</v>
      </c>
      <c r="C380" s="16">
        <v>600</v>
      </c>
      <c r="D380" s="103">
        <v>20</v>
      </c>
      <c r="E380" s="103">
        <v>15</v>
      </c>
      <c r="F380" s="103" t="s">
        <v>139</v>
      </c>
      <c r="G380" s="104">
        <v>105</v>
      </c>
      <c r="H380" s="104" t="s">
        <v>179</v>
      </c>
      <c r="I380" s="239">
        <f t="shared" si="379"/>
        <v>17940</v>
      </c>
      <c r="J380" s="103">
        <v>28500</v>
      </c>
      <c r="K380" s="129">
        <v>0.15</v>
      </c>
      <c r="L380" s="129"/>
      <c r="M380" s="240"/>
      <c r="N380" s="283">
        <v>0.03</v>
      </c>
      <c r="O380" s="241">
        <f t="shared" si="380"/>
        <v>31.77257525083612</v>
      </c>
      <c r="P380" s="241" t="e">
        <f t="shared" si="381"/>
        <v>#REF!</v>
      </c>
      <c r="Q380" s="241" t="e">
        <f t="shared" si="382"/>
        <v>#REF!</v>
      </c>
      <c r="R380" s="241">
        <f t="shared" si="383"/>
        <v>0</v>
      </c>
      <c r="S380" s="241" t="e">
        <f t="shared" si="384"/>
        <v>#REF!</v>
      </c>
      <c r="T380" s="103" t="e">
        <f>#REF!</f>
        <v>#REF!</v>
      </c>
      <c r="U380" s="271" t="e">
        <f>#REF!*'Акция психолога'!D380</f>
        <v>#REF!</v>
      </c>
      <c r="V380" s="271">
        <f t="shared" si="385"/>
        <v>36</v>
      </c>
      <c r="W380" s="242" t="e">
        <f t="shared" si="386"/>
        <v>#REF!</v>
      </c>
      <c r="X380" s="281" t="e">
        <f>#REF!</f>
        <v>#REF!</v>
      </c>
      <c r="Y380" s="242" t="e">
        <f t="shared" si="387"/>
        <v>#REF!</v>
      </c>
      <c r="Z380" s="102" t="e">
        <f t="shared" si="388"/>
        <v>#REF!</v>
      </c>
      <c r="AA380" s="244" t="e">
        <f t="shared" si="389"/>
        <v>#REF!</v>
      </c>
      <c r="AC380" s="102" t="e">
        <f t="shared" si="390"/>
        <v>#REF!</v>
      </c>
      <c r="AD380" s="103" t="e">
        <f t="shared" si="391"/>
        <v>#REF!</v>
      </c>
      <c r="AE380" s="245" t="e">
        <f t="shared" si="391"/>
        <v>#REF!</v>
      </c>
      <c r="AF380" s="245" t="e">
        <f t="shared" si="392"/>
        <v>#REF!</v>
      </c>
      <c r="AG380" s="103" t="e">
        <f t="shared" si="393"/>
        <v>#REF!</v>
      </c>
      <c r="AH380" s="102" t="e">
        <f t="shared" si="394"/>
        <v>#REF!</v>
      </c>
      <c r="AI380" s="102">
        <f t="shared" si="395"/>
        <v>600</v>
      </c>
      <c r="AK380" s="103">
        <f t="shared" si="396"/>
        <v>420</v>
      </c>
      <c r="AL380" s="134">
        <f t="shared" si="397"/>
        <v>420</v>
      </c>
    </row>
    <row r="381" spans="1:60" ht="25.5" hidden="1" outlineLevel="1" x14ac:dyDescent="0.15">
      <c r="A381" s="26">
        <v>12009</v>
      </c>
      <c r="B381" s="20" t="s">
        <v>815</v>
      </c>
      <c r="C381" s="16">
        <v>560</v>
      </c>
      <c r="D381" s="103">
        <v>40</v>
      </c>
      <c r="E381" s="103">
        <v>30</v>
      </c>
      <c r="F381" s="103" t="s">
        <v>155</v>
      </c>
      <c r="G381" s="104">
        <v>218</v>
      </c>
      <c r="H381" s="104" t="s">
        <v>179</v>
      </c>
      <c r="I381" s="239">
        <f t="shared" si="379"/>
        <v>17940</v>
      </c>
      <c r="J381" s="103">
        <v>28500</v>
      </c>
      <c r="K381" s="129">
        <v>0.15</v>
      </c>
      <c r="L381" s="129"/>
      <c r="M381" s="240"/>
      <c r="N381" s="283">
        <v>0.03</v>
      </c>
      <c r="O381" s="241">
        <f t="shared" si="380"/>
        <v>63.545150501672239</v>
      </c>
      <c r="P381" s="241" t="e">
        <f t="shared" si="381"/>
        <v>#REF!</v>
      </c>
      <c r="Q381" s="241" t="e">
        <f t="shared" si="382"/>
        <v>#REF!</v>
      </c>
      <c r="R381" s="241">
        <f t="shared" si="383"/>
        <v>0</v>
      </c>
      <c r="S381" s="241" t="e">
        <f t="shared" si="384"/>
        <v>#REF!</v>
      </c>
      <c r="T381" s="103" t="e">
        <f>#REF!</f>
        <v>#REF!</v>
      </c>
      <c r="U381" s="271" t="e">
        <f>#REF!*'Акция психолога'!D381</f>
        <v>#REF!</v>
      </c>
      <c r="V381" s="271">
        <f t="shared" si="385"/>
        <v>33.6</v>
      </c>
      <c r="W381" s="242" t="e">
        <f t="shared" si="386"/>
        <v>#REF!</v>
      </c>
      <c r="X381" s="281" t="e">
        <f>#REF!</f>
        <v>#REF!</v>
      </c>
      <c r="Y381" s="242" t="e">
        <f t="shared" si="387"/>
        <v>#REF!</v>
      </c>
      <c r="Z381" s="102" t="e">
        <f t="shared" si="388"/>
        <v>#REF!</v>
      </c>
      <c r="AA381" s="244" t="e">
        <f t="shared" si="389"/>
        <v>#REF!</v>
      </c>
      <c r="AC381" s="102" t="e">
        <f t="shared" si="390"/>
        <v>#REF!</v>
      </c>
      <c r="AD381" s="103" t="e">
        <f t="shared" si="391"/>
        <v>#REF!</v>
      </c>
      <c r="AE381" s="245" t="e">
        <f t="shared" si="391"/>
        <v>#REF!</v>
      </c>
      <c r="AF381" s="245" t="e">
        <f t="shared" si="392"/>
        <v>#REF!</v>
      </c>
      <c r="AG381" s="103" t="e">
        <f t="shared" si="393"/>
        <v>#REF!</v>
      </c>
      <c r="AH381" s="102" t="e">
        <f t="shared" si="394"/>
        <v>#REF!</v>
      </c>
      <c r="AI381" s="102">
        <f t="shared" si="395"/>
        <v>560</v>
      </c>
      <c r="AK381" s="103">
        <f t="shared" si="396"/>
        <v>395</v>
      </c>
      <c r="AL381" s="134">
        <f t="shared" si="397"/>
        <v>392</v>
      </c>
    </row>
    <row r="382" spans="1:60" ht="13.5" hidden="1" outlineLevel="1" x14ac:dyDescent="0.15">
      <c r="A382" s="26">
        <v>12010</v>
      </c>
      <c r="B382" s="20" t="s">
        <v>234</v>
      </c>
      <c r="C382" s="16">
        <v>420</v>
      </c>
      <c r="D382" s="103">
        <v>25</v>
      </c>
      <c r="E382" s="103">
        <v>20</v>
      </c>
      <c r="F382" s="103" t="s">
        <v>172</v>
      </c>
      <c r="G382" s="104">
        <v>211</v>
      </c>
      <c r="H382" s="104" t="s">
        <v>179</v>
      </c>
      <c r="I382" s="239">
        <f t="shared" si="379"/>
        <v>17940</v>
      </c>
      <c r="J382" s="103">
        <v>28500</v>
      </c>
      <c r="K382" s="129">
        <v>0.15</v>
      </c>
      <c r="L382" s="129"/>
      <c r="M382" s="240"/>
      <c r="N382" s="283">
        <v>0.03</v>
      </c>
      <c r="O382" s="241">
        <f t="shared" si="380"/>
        <v>39.715719063545151</v>
      </c>
      <c r="P382" s="241" t="e">
        <f t="shared" si="381"/>
        <v>#REF!</v>
      </c>
      <c r="Q382" s="241" t="e">
        <f t="shared" si="382"/>
        <v>#REF!</v>
      </c>
      <c r="R382" s="241">
        <f t="shared" si="383"/>
        <v>0</v>
      </c>
      <c r="S382" s="241" t="e">
        <f t="shared" si="384"/>
        <v>#REF!</v>
      </c>
      <c r="T382" s="103" t="e">
        <f>#REF!</f>
        <v>#REF!</v>
      </c>
      <c r="U382" s="271" t="e">
        <f>#REF!*'Акция психолога'!D382</f>
        <v>#REF!</v>
      </c>
      <c r="V382" s="271">
        <f t="shared" si="385"/>
        <v>25.2</v>
      </c>
      <c r="W382" s="242" t="e">
        <f t="shared" si="386"/>
        <v>#REF!</v>
      </c>
      <c r="X382" s="281" t="e">
        <f>#REF!</f>
        <v>#REF!</v>
      </c>
      <c r="Y382" s="242" t="e">
        <f t="shared" si="387"/>
        <v>#REF!</v>
      </c>
      <c r="Z382" s="102" t="e">
        <f t="shared" si="388"/>
        <v>#REF!</v>
      </c>
      <c r="AA382" s="244" t="e">
        <f t="shared" si="389"/>
        <v>#REF!</v>
      </c>
      <c r="AC382" s="102" t="e">
        <f t="shared" si="390"/>
        <v>#REF!</v>
      </c>
      <c r="AD382" s="103" t="e">
        <f t="shared" si="391"/>
        <v>#REF!</v>
      </c>
      <c r="AE382" s="245" t="e">
        <f t="shared" si="391"/>
        <v>#REF!</v>
      </c>
      <c r="AF382" s="245" t="e">
        <f t="shared" si="392"/>
        <v>#REF!</v>
      </c>
      <c r="AG382" s="103" t="e">
        <f t="shared" si="393"/>
        <v>#REF!</v>
      </c>
      <c r="AH382" s="102" t="e">
        <f t="shared" si="394"/>
        <v>#REF!</v>
      </c>
      <c r="AI382" s="102">
        <f t="shared" si="395"/>
        <v>420</v>
      </c>
      <c r="AK382" s="103">
        <f t="shared" si="396"/>
        <v>295</v>
      </c>
      <c r="AL382" s="134">
        <f t="shared" si="397"/>
        <v>294</v>
      </c>
    </row>
    <row r="383" spans="1:60" ht="13.5" hidden="1" outlineLevel="1" x14ac:dyDescent="0.15">
      <c r="A383" s="26">
        <v>12011</v>
      </c>
      <c r="B383" s="20" t="s">
        <v>126</v>
      </c>
      <c r="C383" s="16">
        <v>420</v>
      </c>
      <c r="D383" s="103">
        <v>25</v>
      </c>
      <c r="E383" s="103">
        <v>20</v>
      </c>
      <c r="F383" s="103" t="s">
        <v>147</v>
      </c>
      <c r="G383" s="104">
        <v>211</v>
      </c>
      <c r="H383" s="104" t="s">
        <v>179</v>
      </c>
      <c r="I383" s="239">
        <f t="shared" si="379"/>
        <v>17940</v>
      </c>
      <c r="J383" s="103">
        <v>28500</v>
      </c>
      <c r="K383" s="129">
        <v>0.15</v>
      </c>
      <c r="L383" s="129"/>
      <c r="M383" s="240"/>
      <c r="N383" s="283">
        <v>0.03</v>
      </c>
      <c r="O383" s="241">
        <f t="shared" si="380"/>
        <v>39.715719063545151</v>
      </c>
      <c r="P383" s="241" t="e">
        <f t="shared" si="381"/>
        <v>#REF!</v>
      </c>
      <c r="Q383" s="241" t="e">
        <f t="shared" si="382"/>
        <v>#REF!</v>
      </c>
      <c r="R383" s="241">
        <f t="shared" si="383"/>
        <v>0</v>
      </c>
      <c r="S383" s="241" t="e">
        <f t="shared" si="384"/>
        <v>#REF!</v>
      </c>
      <c r="T383" s="103" t="e">
        <f>#REF!</f>
        <v>#REF!</v>
      </c>
      <c r="U383" s="271" t="e">
        <f>#REF!*'Акция психолога'!D383</f>
        <v>#REF!</v>
      </c>
      <c r="V383" s="271">
        <f t="shared" si="385"/>
        <v>25.2</v>
      </c>
      <c r="W383" s="242" t="e">
        <f t="shared" si="386"/>
        <v>#REF!</v>
      </c>
      <c r="X383" s="281" t="e">
        <f>#REF!</f>
        <v>#REF!</v>
      </c>
      <c r="Y383" s="242" t="e">
        <f t="shared" si="387"/>
        <v>#REF!</v>
      </c>
      <c r="Z383" s="102" t="e">
        <f t="shared" si="388"/>
        <v>#REF!</v>
      </c>
      <c r="AA383" s="244" t="e">
        <f t="shared" si="389"/>
        <v>#REF!</v>
      </c>
      <c r="AC383" s="102" t="e">
        <f t="shared" si="390"/>
        <v>#REF!</v>
      </c>
      <c r="AD383" s="103" t="e">
        <f t="shared" si="391"/>
        <v>#REF!</v>
      </c>
      <c r="AE383" s="245" t="e">
        <f t="shared" si="391"/>
        <v>#REF!</v>
      </c>
      <c r="AF383" s="245" t="e">
        <f t="shared" si="392"/>
        <v>#REF!</v>
      </c>
      <c r="AG383" s="103" t="e">
        <f t="shared" si="393"/>
        <v>#REF!</v>
      </c>
      <c r="AH383" s="102" t="e">
        <f t="shared" si="394"/>
        <v>#REF!</v>
      </c>
      <c r="AI383" s="102">
        <f t="shared" si="395"/>
        <v>420</v>
      </c>
      <c r="AK383" s="103">
        <f t="shared" si="396"/>
        <v>295</v>
      </c>
      <c r="AL383" s="134">
        <f t="shared" si="397"/>
        <v>294</v>
      </c>
    </row>
    <row r="384" spans="1:60" ht="13.5" hidden="1" outlineLevel="1" x14ac:dyDescent="0.15">
      <c r="A384" s="26">
        <v>12012</v>
      </c>
      <c r="B384" s="20" t="s">
        <v>127</v>
      </c>
      <c r="C384" s="16">
        <v>540</v>
      </c>
      <c r="D384" s="103">
        <v>35</v>
      </c>
      <c r="E384" s="103">
        <v>30</v>
      </c>
      <c r="F384" s="103" t="s">
        <v>147</v>
      </c>
      <c r="G384" s="104">
        <v>211</v>
      </c>
      <c r="H384" s="104" t="s">
        <v>179</v>
      </c>
      <c r="I384" s="239">
        <f t="shared" si="379"/>
        <v>17940</v>
      </c>
      <c r="J384" s="103">
        <v>28500</v>
      </c>
      <c r="K384" s="129">
        <v>0.15</v>
      </c>
      <c r="L384" s="129"/>
      <c r="M384" s="240"/>
      <c r="N384" s="283">
        <v>0.03</v>
      </c>
      <c r="O384" s="241">
        <f t="shared" si="380"/>
        <v>55.602006688963215</v>
      </c>
      <c r="P384" s="241" t="e">
        <f t="shared" si="381"/>
        <v>#REF!</v>
      </c>
      <c r="Q384" s="241" t="e">
        <f t="shared" si="382"/>
        <v>#REF!</v>
      </c>
      <c r="R384" s="241">
        <f t="shared" si="383"/>
        <v>0</v>
      </c>
      <c r="S384" s="241" t="e">
        <f t="shared" si="384"/>
        <v>#REF!</v>
      </c>
      <c r="T384" s="103" t="e">
        <f>#REF!</f>
        <v>#REF!</v>
      </c>
      <c r="U384" s="271" t="e">
        <f>#REF!*'Акция психолога'!D384</f>
        <v>#REF!</v>
      </c>
      <c r="V384" s="271">
        <f t="shared" si="385"/>
        <v>32.4</v>
      </c>
      <c r="W384" s="242" t="e">
        <f t="shared" si="386"/>
        <v>#REF!</v>
      </c>
      <c r="X384" s="281" t="e">
        <f>#REF!</f>
        <v>#REF!</v>
      </c>
      <c r="Y384" s="242" t="e">
        <f t="shared" si="387"/>
        <v>#REF!</v>
      </c>
      <c r="Z384" s="102" t="e">
        <f t="shared" si="388"/>
        <v>#REF!</v>
      </c>
      <c r="AA384" s="244" t="e">
        <f t="shared" si="389"/>
        <v>#REF!</v>
      </c>
      <c r="AC384" s="102" t="e">
        <f t="shared" si="390"/>
        <v>#REF!</v>
      </c>
      <c r="AD384" s="103" t="e">
        <f t="shared" si="391"/>
        <v>#REF!</v>
      </c>
      <c r="AE384" s="245" t="e">
        <f t="shared" si="391"/>
        <v>#REF!</v>
      </c>
      <c r="AF384" s="245" t="e">
        <f t="shared" si="392"/>
        <v>#REF!</v>
      </c>
      <c r="AG384" s="103" t="e">
        <f t="shared" si="393"/>
        <v>#REF!</v>
      </c>
      <c r="AH384" s="102" t="e">
        <f t="shared" si="394"/>
        <v>#REF!</v>
      </c>
      <c r="AI384" s="102">
        <f t="shared" si="395"/>
        <v>540</v>
      </c>
      <c r="AK384" s="103">
        <f t="shared" si="396"/>
        <v>380</v>
      </c>
      <c r="AL384" s="134">
        <f t="shared" si="397"/>
        <v>378</v>
      </c>
    </row>
    <row r="385" spans="1:552" ht="25.5" hidden="1" outlineLevel="1" x14ac:dyDescent="0.15">
      <c r="A385" s="26">
        <v>12013</v>
      </c>
      <c r="B385" s="20" t="s">
        <v>249</v>
      </c>
      <c r="C385" s="16">
        <v>780</v>
      </c>
      <c r="D385" s="103">
        <v>40</v>
      </c>
      <c r="E385" s="103">
        <v>30</v>
      </c>
      <c r="F385" s="103" t="s">
        <v>147</v>
      </c>
      <c r="G385" s="104">
        <v>211</v>
      </c>
      <c r="H385" s="104" t="s">
        <v>179</v>
      </c>
      <c r="I385" s="239">
        <f t="shared" si="379"/>
        <v>17940</v>
      </c>
      <c r="J385" s="103">
        <v>28500</v>
      </c>
      <c r="K385" s="129">
        <v>0.15</v>
      </c>
      <c r="L385" s="129"/>
      <c r="M385" s="240"/>
      <c r="N385" s="283">
        <v>0.03</v>
      </c>
      <c r="O385" s="241">
        <f t="shared" si="380"/>
        <v>63.545150501672239</v>
      </c>
      <c r="P385" s="241" t="e">
        <f t="shared" si="381"/>
        <v>#REF!</v>
      </c>
      <c r="Q385" s="241" t="e">
        <f t="shared" si="382"/>
        <v>#REF!</v>
      </c>
      <c r="R385" s="241">
        <f t="shared" si="383"/>
        <v>0</v>
      </c>
      <c r="S385" s="241" t="e">
        <f t="shared" si="384"/>
        <v>#REF!</v>
      </c>
      <c r="T385" s="103" t="e">
        <f>#REF!</f>
        <v>#REF!</v>
      </c>
      <c r="U385" s="271" t="e">
        <f>#REF!*'Акция психолога'!D385</f>
        <v>#REF!</v>
      </c>
      <c r="V385" s="271">
        <f t="shared" si="385"/>
        <v>46.8</v>
      </c>
      <c r="W385" s="242" t="e">
        <f t="shared" si="386"/>
        <v>#REF!</v>
      </c>
      <c r="X385" s="281" t="e">
        <f>#REF!</f>
        <v>#REF!</v>
      </c>
      <c r="Y385" s="242" t="e">
        <f t="shared" si="387"/>
        <v>#REF!</v>
      </c>
      <c r="Z385" s="102" t="e">
        <f t="shared" si="388"/>
        <v>#REF!</v>
      </c>
      <c r="AA385" s="244" t="e">
        <f t="shared" si="389"/>
        <v>#REF!</v>
      </c>
      <c r="AC385" s="102" t="e">
        <f t="shared" si="390"/>
        <v>#REF!</v>
      </c>
      <c r="AD385" s="103" t="e">
        <f t="shared" si="391"/>
        <v>#REF!</v>
      </c>
      <c r="AE385" s="245" t="e">
        <f t="shared" si="391"/>
        <v>#REF!</v>
      </c>
      <c r="AF385" s="245" t="e">
        <f t="shared" si="392"/>
        <v>#REF!</v>
      </c>
      <c r="AG385" s="103" t="e">
        <f t="shared" si="393"/>
        <v>#REF!</v>
      </c>
      <c r="AH385" s="102" t="e">
        <f t="shared" si="394"/>
        <v>#REF!</v>
      </c>
      <c r="AI385" s="102">
        <f t="shared" si="395"/>
        <v>780</v>
      </c>
      <c r="AK385" s="103">
        <f t="shared" si="396"/>
        <v>550</v>
      </c>
      <c r="AL385" s="134">
        <f t="shared" si="397"/>
        <v>546</v>
      </c>
    </row>
    <row r="386" spans="1:552" s="106" customFormat="1" ht="13.5" hidden="1" outlineLevel="1" x14ac:dyDescent="0.15">
      <c r="A386" s="26">
        <v>12014</v>
      </c>
      <c r="B386" s="20" t="s">
        <v>128</v>
      </c>
      <c r="C386" s="16">
        <v>820</v>
      </c>
      <c r="D386" s="103">
        <v>30</v>
      </c>
      <c r="E386" s="103">
        <v>10</v>
      </c>
      <c r="F386" s="103" t="s">
        <v>165</v>
      </c>
      <c r="G386" s="104" t="s">
        <v>393</v>
      </c>
      <c r="H386" s="104" t="s">
        <v>179</v>
      </c>
      <c r="I386" s="239">
        <f t="shared" si="379"/>
        <v>17940</v>
      </c>
      <c r="J386" s="103">
        <v>28500</v>
      </c>
      <c r="K386" s="129">
        <v>0.15</v>
      </c>
      <c r="L386" s="129"/>
      <c r="M386" s="240"/>
      <c r="N386" s="283">
        <v>0.03</v>
      </c>
      <c r="O386" s="241">
        <f t="shared" si="380"/>
        <v>47.658862876254183</v>
      </c>
      <c r="P386" s="241" t="e">
        <f t="shared" si="381"/>
        <v>#REF!</v>
      </c>
      <c r="Q386" s="241" t="e">
        <f t="shared" si="382"/>
        <v>#REF!</v>
      </c>
      <c r="R386" s="241">
        <f t="shared" si="383"/>
        <v>0</v>
      </c>
      <c r="S386" s="241" t="e">
        <f t="shared" si="384"/>
        <v>#REF!</v>
      </c>
      <c r="T386" s="103" t="e">
        <f>#REF!</f>
        <v>#REF!</v>
      </c>
      <c r="U386" s="271" t="e">
        <f>#REF!*'Акция психолога'!D386</f>
        <v>#REF!</v>
      </c>
      <c r="V386" s="271">
        <f t="shared" si="385"/>
        <v>49.199999999999996</v>
      </c>
      <c r="W386" s="242" t="e">
        <f t="shared" si="386"/>
        <v>#REF!</v>
      </c>
      <c r="X386" s="281" t="e">
        <f>#REF!</f>
        <v>#REF!</v>
      </c>
      <c r="Y386" s="242" t="e">
        <f t="shared" si="387"/>
        <v>#REF!</v>
      </c>
      <c r="Z386" s="102" t="e">
        <f t="shared" si="388"/>
        <v>#REF!</v>
      </c>
      <c r="AA386" s="244" t="e">
        <f t="shared" si="389"/>
        <v>#REF!</v>
      </c>
      <c r="AB386" s="219"/>
      <c r="AC386" s="102" t="e">
        <f t="shared" si="390"/>
        <v>#REF!</v>
      </c>
      <c r="AD386" s="103" t="e">
        <f t="shared" si="391"/>
        <v>#REF!</v>
      </c>
      <c r="AE386" s="245" t="e">
        <f t="shared" si="391"/>
        <v>#REF!</v>
      </c>
      <c r="AF386" s="245" t="e">
        <f t="shared" si="392"/>
        <v>#REF!</v>
      </c>
      <c r="AG386" s="103" t="e">
        <f t="shared" si="393"/>
        <v>#REF!</v>
      </c>
      <c r="AH386" s="102" t="e">
        <f t="shared" si="394"/>
        <v>#REF!</v>
      </c>
      <c r="AI386" s="102">
        <f t="shared" si="395"/>
        <v>820</v>
      </c>
      <c r="AK386" s="103">
        <f t="shared" si="396"/>
        <v>575</v>
      </c>
      <c r="AL386" s="134">
        <f t="shared" si="397"/>
        <v>574</v>
      </c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</row>
    <row r="387" spans="1:552" s="106" customFormat="1" ht="13.5" hidden="1" outlineLevel="1" x14ac:dyDescent="0.15">
      <c r="A387" s="26">
        <v>12015</v>
      </c>
      <c r="B387" s="20" t="s">
        <v>250</v>
      </c>
      <c r="C387" s="16">
        <v>280</v>
      </c>
      <c r="D387" s="103">
        <v>15</v>
      </c>
      <c r="E387" s="103">
        <v>10</v>
      </c>
      <c r="F387" s="103" t="s">
        <v>146</v>
      </c>
      <c r="G387" s="104">
        <v>211</v>
      </c>
      <c r="H387" s="104" t="s">
        <v>179</v>
      </c>
      <c r="I387" s="239">
        <f t="shared" si="379"/>
        <v>17940</v>
      </c>
      <c r="J387" s="103">
        <v>28500</v>
      </c>
      <c r="K387" s="129">
        <v>0.15</v>
      </c>
      <c r="L387" s="129"/>
      <c r="M387" s="240"/>
      <c r="N387" s="283">
        <v>0.03</v>
      </c>
      <c r="O387" s="241">
        <f t="shared" si="380"/>
        <v>23.829431438127092</v>
      </c>
      <c r="P387" s="241" t="e">
        <f t="shared" si="381"/>
        <v>#REF!</v>
      </c>
      <c r="Q387" s="241" t="e">
        <f t="shared" si="382"/>
        <v>#REF!</v>
      </c>
      <c r="R387" s="241">
        <f t="shared" si="383"/>
        <v>0</v>
      </c>
      <c r="S387" s="241" t="e">
        <f t="shared" si="384"/>
        <v>#REF!</v>
      </c>
      <c r="T387" s="103" t="e">
        <f>#REF!</f>
        <v>#REF!</v>
      </c>
      <c r="U387" s="271" t="e">
        <f>#REF!*'Акция психолога'!D387</f>
        <v>#REF!</v>
      </c>
      <c r="V387" s="271">
        <f t="shared" si="385"/>
        <v>16.8</v>
      </c>
      <c r="W387" s="242" t="e">
        <f t="shared" si="386"/>
        <v>#REF!</v>
      </c>
      <c r="X387" s="281" t="e">
        <f>#REF!</f>
        <v>#REF!</v>
      </c>
      <c r="Y387" s="242" t="e">
        <f t="shared" si="387"/>
        <v>#REF!</v>
      </c>
      <c r="Z387" s="102" t="e">
        <f t="shared" si="388"/>
        <v>#REF!</v>
      </c>
      <c r="AA387" s="244" t="e">
        <f t="shared" si="389"/>
        <v>#REF!</v>
      </c>
      <c r="AB387" s="219"/>
      <c r="AC387" s="102" t="e">
        <f t="shared" si="390"/>
        <v>#REF!</v>
      </c>
      <c r="AD387" s="103" t="e">
        <f t="shared" si="391"/>
        <v>#REF!</v>
      </c>
      <c r="AE387" s="245" t="e">
        <f t="shared" si="391"/>
        <v>#REF!</v>
      </c>
      <c r="AF387" s="245" t="e">
        <f t="shared" si="392"/>
        <v>#REF!</v>
      </c>
      <c r="AG387" s="103" t="e">
        <f t="shared" si="393"/>
        <v>#REF!</v>
      </c>
      <c r="AH387" s="102" t="e">
        <f t="shared" si="394"/>
        <v>#REF!</v>
      </c>
      <c r="AI387" s="102">
        <f t="shared" si="395"/>
        <v>280</v>
      </c>
      <c r="AK387" s="103">
        <f t="shared" si="396"/>
        <v>200</v>
      </c>
      <c r="AL387" s="134">
        <f t="shared" si="397"/>
        <v>196</v>
      </c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</row>
    <row r="388" spans="1:552" s="106" customFormat="1" ht="13.5" hidden="1" outlineLevel="1" x14ac:dyDescent="0.15">
      <c r="A388" s="26">
        <v>12016</v>
      </c>
      <c r="B388" s="20" t="s">
        <v>202</v>
      </c>
      <c r="C388" s="16">
        <v>440</v>
      </c>
      <c r="D388" s="103">
        <v>30</v>
      </c>
      <c r="E388" s="103">
        <v>25</v>
      </c>
      <c r="F388" s="103" t="s">
        <v>150</v>
      </c>
      <c r="G388" s="104">
        <v>211</v>
      </c>
      <c r="H388" s="104" t="s">
        <v>179</v>
      </c>
      <c r="I388" s="239">
        <f t="shared" si="379"/>
        <v>17940</v>
      </c>
      <c r="J388" s="103">
        <v>28500</v>
      </c>
      <c r="K388" s="129">
        <v>0.15</v>
      </c>
      <c r="L388" s="129"/>
      <c r="M388" s="240"/>
      <c r="N388" s="283">
        <v>0.03</v>
      </c>
      <c r="O388" s="241">
        <f t="shared" si="380"/>
        <v>47.658862876254183</v>
      </c>
      <c r="P388" s="241" t="e">
        <f t="shared" si="381"/>
        <v>#REF!</v>
      </c>
      <c r="Q388" s="241" t="e">
        <f t="shared" si="382"/>
        <v>#REF!</v>
      </c>
      <c r="R388" s="241">
        <f t="shared" si="383"/>
        <v>0</v>
      </c>
      <c r="S388" s="241" t="e">
        <f t="shared" si="384"/>
        <v>#REF!</v>
      </c>
      <c r="T388" s="103" t="e">
        <f>#REF!</f>
        <v>#REF!</v>
      </c>
      <c r="U388" s="271" t="e">
        <f>#REF!*'Акция психолога'!D388</f>
        <v>#REF!</v>
      </c>
      <c r="V388" s="271">
        <f t="shared" si="385"/>
        <v>26.4</v>
      </c>
      <c r="W388" s="242" t="e">
        <f t="shared" si="386"/>
        <v>#REF!</v>
      </c>
      <c r="X388" s="281" t="e">
        <f>#REF!</f>
        <v>#REF!</v>
      </c>
      <c r="Y388" s="242" t="e">
        <f t="shared" si="387"/>
        <v>#REF!</v>
      </c>
      <c r="Z388" s="102" t="e">
        <f t="shared" si="388"/>
        <v>#REF!</v>
      </c>
      <c r="AA388" s="244" t="e">
        <f t="shared" si="389"/>
        <v>#REF!</v>
      </c>
      <c r="AB388" s="219"/>
      <c r="AC388" s="102" t="e">
        <f t="shared" si="390"/>
        <v>#REF!</v>
      </c>
      <c r="AD388" s="103" t="e">
        <f t="shared" si="391"/>
        <v>#REF!</v>
      </c>
      <c r="AE388" s="245" t="e">
        <f t="shared" si="391"/>
        <v>#REF!</v>
      </c>
      <c r="AF388" s="245" t="e">
        <f t="shared" si="392"/>
        <v>#REF!</v>
      </c>
      <c r="AG388" s="103" t="e">
        <f t="shared" si="393"/>
        <v>#REF!</v>
      </c>
      <c r="AH388" s="102" t="e">
        <f t="shared" si="394"/>
        <v>#REF!</v>
      </c>
      <c r="AI388" s="102">
        <f t="shared" si="395"/>
        <v>440</v>
      </c>
      <c r="AK388" s="103">
        <f t="shared" si="396"/>
        <v>310</v>
      </c>
      <c r="AL388" s="134">
        <f t="shared" si="397"/>
        <v>308</v>
      </c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</row>
    <row r="389" spans="1:552" s="106" customFormat="1" ht="25.5" hidden="1" outlineLevel="1" x14ac:dyDescent="0.15">
      <c r="A389" s="26">
        <v>12085</v>
      </c>
      <c r="B389" s="20" t="s">
        <v>816</v>
      </c>
      <c r="C389" s="16">
        <v>440</v>
      </c>
      <c r="D389" s="103">
        <v>30</v>
      </c>
      <c r="E389" s="103">
        <v>20</v>
      </c>
      <c r="F389" s="103" t="s">
        <v>150</v>
      </c>
      <c r="G389" s="104">
        <v>211</v>
      </c>
      <c r="H389" s="104" t="s">
        <v>179</v>
      </c>
      <c r="I389" s="239">
        <f t="shared" si="379"/>
        <v>17940</v>
      </c>
      <c r="J389" s="103">
        <v>28500</v>
      </c>
      <c r="K389" s="129">
        <v>0.15</v>
      </c>
      <c r="L389" s="129"/>
      <c r="M389" s="240"/>
      <c r="N389" s="283">
        <v>0.03</v>
      </c>
      <c r="O389" s="241">
        <f t="shared" si="380"/>
        <v>47.658862876254183</v>
      </c>
      <c r="P389" s="241" t="e">
        <f t="shared" si="381"/>
        <v>#REF!</v>
      </c>
      <c r="Q389" s="241" t="e">
        <f t="shared" si="382"/>
        <v>#REF!</v>
      </c>
      <c r="R389" s="241">
        <f t="shared" si="383"/>
        <v>0</v>
      </c>
      <c r="S389" s="241" t="e">
        <f t="shared" si="384"/>
        <v>#REF!</v>
      </c>
      <c r="T389" s="103" t="e">
        <f>#REF!</f>
        <v>#REF!</v>
      </c>
      <c r="U389" s="271" t="e">
        <f>#REF!*'Акция психолога'!D389</f>
        <v>#REF!</v>
      </c>
      <c r="V389" s="271">
        <f t="shared" si="385"/>
        <v>26.4</v>
      </c>
      <c r="W389" s="242" t="e">
        <f t="shared" si="386"/>
        <v>#REF!</v>
      </c>
      <c r="X389" s="281" t="e">
        <f>#REF!</f>
        <v>#REF!</v>
      </c>
      <c r="Y389" s="242" t="e">
        <f t="shared" si="387"/>
        <v>#REF!</v>
      </c>
      <c r="Z389" s="102" t="e">
        <f t="shared" si="388"/>
        <v>#REF!</v>
      </c>
      <c r="AA389" s="244" t="e">
        <f t="shared" si="389"/>
        <v>#REF!</v>
      </c>
      <c r="AB389" s="219"/>
      <c r="AC389" s="102" t="e">
        <f t="shared" si="390"/>
        <v>#REF!</v>
      </c>
      <c r="AD389" s="103" t="e">
        <f t="shared" si="391"/>
        <v>#REF!</v>
      </c>
      <c r="AE389" s="245" t="e">
        <f t="shared" si="391"/>
        <v>#REF!</v>
      </c>
      <c r="AF389" s="245" t="e">
        <f t="shared" si="392"/>
        <v>#REF!</v>
      </c>
      <c r="AG389" s="103" t="e">
        <f t="shared" si="393"/>
        <v>#REF!</v>
      </c>
      <c r="AH389" s="102" t="e">
        <f t="shared" si="394"/>
        <v>#REF!</v>
      </c>
      <c r="AI389" s="102">
        <f t="shared" si="395"/>
        <v>440</v>
      </c>
      <c r="AK389" s="103">
        <f t="shared" si="396"/>
        <v>310</v>
      </c>
      <c r="AL389" s="134">
        <f t="shared" si="397"/>
        <v>308</v>
      </c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</row>
    <row r="390" spans="1:552" s="106" customFormat="1" ht="13.5" hidden="1" outlineLevel="1" x14ac:dyDescent="0.15">
      <c r="A390" s="26">
        <v>12035</v>
      </c>
      <c r="B390" s="20" t="s">
        <v>237</v>
      </c>
      <c r="C390" s="16">
        <v>840</v>
      </c>
      <c r="D390" s="103">
        <v>30</v>
      </c>
      <c r="E390" s="103">
        <v>20</v>
      </c>
      <c r="F390" s="103" t="s">
        <v>150</v>
      </c>
      <c r="G390" s="104">
        <v>211</v>
      </c>
      <c r="H390" s="104" t="s">
        <v>179</v>
      </c>
      <c r="I390" s="239">
        <f t="shared" si="379"/>
        <v>17940</v>
      </c>
      <c r="J390" s="103">
        <v>28500</v>
      </c>
      <c r="K390" s="129">
        <v>0.15</v>
      </c>
      <c r="L390" s="129"/>
      <c r="M390" s="240"/>
      <c r="N390" s="283">
        <v>0.03</v>
      </c>
      <c r="O390" s="241">
        <f t="shared" si="380"/>
        <v>47.658862876254183</v>
      </c>
      <c r="P390" s="241" t="e">
        <f t="shared" si="381"/>
        <v>#REF!</v>
      </c>
      <c r="Q390" s="241" t="e">
        <f t="shared" si="382"/>
        <v>#REF!</v>
      </c>
      <c r="R390" s="241">
        <f t="shared" si="383"/>
        <v>0</v>
      </c>
      <c r="S390" s="241" t="e">
        <f t="shared" si="384"/>
        <v>#REF!</v>
      </c>
      <c r="T390" s="103" t="e">
        <f>#REF!</f>
        <v>#REF!</v>
      </c>
      <c r="U390" s="271" t="e">
        <f>#REF!*'Акция психолога'!D390</f>
        <v>#REF!</v>
      </c>
      <c r="V390" s="271">
        <f t="shared" si="385"/>
        <v>50.4</v>
      </c>
      <c r="W390" s="242" t="e">
        <f t="shared" si="386"/>
        <v>#REF!</v>
      </c>
      <c r="X390" s="281" t="e">
        <f>#REF!</f>
        <v>#REF!</v>
      </c>
      <c r="Y390" s="242" t="e">
        <f t="shared" si="387"/>
        <v>#REF!</v>
      </c>
      <c r="Z390" s="102" t="e">
        <f t="shared" si="388"/>
        <v>#REF!</v>
      </c>
      <c r="AA390" s="244" t="e">
        <f t="shared" si="389"/>
        <v>#REF!</v>
      </c>
      <c r="AB390" s="219"/>
      <c r="AC390" s="102" t="e">
        <f t="shared" si="390"/>
        <v>#REF!</v>
      </c>
      <c r="AD390" s="103" t="e">
        <f t="shared" si="391"/>
        <v>#REF!</v>
      </c>
      <c r="AE390" s="245" t="e">
        <f t="shared" si="391"/>
        <v>#REF!</v>
      </c>
      <c r="AF390" s="245" t="e">
        <f t="shared" si="392"/>
        <v>#REF!</v>
      </c>
      <c r="AG390" s="103" t="e">
        <f t="shared" si="393"/>
        <v>#REF!</v>
      </c>
      <c r="AH390" s="102" t="e">
        <f t="shared" si="394"/>
        <v>#REF!</v>
      </c>
      <c r="AI390" s="102">
        <f t="shared" si="395"/>
        <v>840</v>
      </c>
      <c r="AK390" s="103">
        <f t="shared" si="396"/>
        <v>590</v>
      </c>
      <c r="AL390" s="134">
        <f t="shared" si="397"/>
        <v>588</v>
      </c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</row>
    <row r="391" spans="1:552" s="106" customFormat="1" ht="13.5" hidden="1" outlineLevel="1" x14ac:dyDescent="0.15">
      <c r="A391" s="26">
        <v>12017</v>
      </c>
      <c r="B391" s="20" t="s">
        <v>407</v>
      </c>
      <c r="C391" s="16">
        <v>400</v>
      </c>
      <c r="D391" s="103">
        <v>25</v>
      </c>
      <c r="E391" s="103">
        <v>20</v>
      </c>
      <c r="F391" s="103" t="s">
        <v>149</v>
      </c>
      <c r="G391" s="104">
        <v>211</v>
      </c>
      <c r="H391" s="104" t="s">
        <v>179</v>
      </c>
      <c r="I391" s="239">
        <f t="shared" si="379"/>
        <v>17940</v>
      </c>
      <c r="J391" s="103">
        <v>28500</v>
      </c>
      <c r="K391" s="129">
        <v>0.15</v>
      </c>
      <c r="L391" s="129"/>
      <c r="M391" s="240"/>
      <c r="N391" s="283">
        <v>0.03</v>
      </c>
      <c r="O391" s="241">
        <f t="shared" si="380"/>
        <v>39.715719063545151</v>
      </c>
      <c r="P391" s="241" t="e">
        <f t="shared" si="381"/>
        <v>#REF!</v>
      </c>
      <c r="Q391" s="241" t="e">
        <f t="shared" si="382"/>
        <v>#REF!</v>
      </c>
      <c r="R391" s="241">
        <f t="shared" si="383"/>
        <v>0</v>
      </c>
      <c r="S391" s="241" t="e">
        <f t="shared" si="384"/>
        <v>#REF!</v>
      </c>
      <c r="T391" s="103" t="e">
        <f>#REF!</f>
        <v>#REF!</v>
      </c>
      <c r="U391" s="271" t="e">
        <f>#REF!*'Акция психолога'!D391</f>
        <v>#REF!</v>
      </c>
      <c r="V391" s="271">
        <f t="shared" si="385"/>
        <v>24</v>
      </c>
      <c r="W391" s="242" t="e">
        <f t="shared" si="386"/>
        <v>#REF!</v>
      </c>
      <c r="X391" s="281" t="e">
        <f>#REF!</f>
        <v>#REF!</v>
      </c>
      <c r="Y391" s="242" t="e">
        <f t="shared" si="387"/>
        <v>#REF!</v>
      </c>
      <c r="Z391" s="102" t="e">
        <f t="shared" si="388"/>
        <v>#REF!</v>
      </c>
      <c r="AA391" s="244" t="e">
        <f t="shared" si="389"/>
        <v>#REF!</v>
      </c>
      <c r="AB391" s="219"/>
      <c r="AC391" s="102" t="e">
        <f t="shared" si="390"/>
        <v>#REF!</v>
      </c>
      <c r="AD391" s="103" t="e">
        <f t="shared" si="391"/>
        <v>#REF!</v>
      </c>
      <c r="AE391" s="245" t="e">
        <f t="shared" si="391"/>
        <v>#REF!</v>
      </c>
      <c r="AF391" s="245" t="e">
        <f t="shared" si="392"/>
        <v>#REF!</v>
      </c>
      <c r="AG391" s="103" t="e">
        <f t="shared" si="393"/>
        <v>#REF!</v>
      </c>
      <c r="AH391" s="102" t="e">
        <f t="shared" si="394"/>
        <v>#REF!</v>
      </c>
      <c r="AI391" s="102">
        <f t="shared" si="395"/>
        <v>400</v>
      </c>
      <c r="AK391" s="103">
        <f t="shared" si="396"/>
        <v>280</v>
      </c>
      <c r="AL391" s="134">
        <f t="shared" si="397"/>
        <v>280</v>
      </c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</row>
    <row r="392" spans="1:552" s="106" customFormat="1" ht="13.5" hidden="1" outlineLevel="1" x14ac:dyDescent="0.15">
      <c r="A392" s="26">
        <v>12018</v>
      </c>
      <c r="B392" s="20" t="s">
        <v>251</v>
      </c>
      <c r="C392" s="16">
        <v>580</v>
      </c>
      <c r="D392" s="103">
        <v>20</v>
      </c>
      <c r="E392" s="103">
        <v>20</v>
      </c>
      <c r="F392" s="103" t="s">
        <v>148</v>
      </c>
      <c r="G392" s="104">
        <v>217</v>
      </c>
      <c r="H392" s="104" t="s">
        <v>179</v>
      </c>
      <c r="I392" s="239">
        <f t="shared" si="379"/>
        <v>17940</v>
      </c>
      <c r="J392" s="103">
        <v>28500</v>
      </c>
      <c r="K392" s="129">
        <v>0.15</v>
      </c>
      <c r="L392" s="129"/>
      <c r="M392" s="240"/>
      <c r="N392" s="283">
        <v>0.03</v>
      </c>
      <c r="O392" s="241">
        <f t="shared" si="380"/>
        <v>31.77257525083612</v>
      </c>
      <c r="P392" s="241" t="e">
        <f t="shared" si="381"/>
        <v>#REF!</v>
      </c>
      <c r="Q392" s="241" t="e">
        <f t="shared" si="382"/>
        <v>#REF!</v>
      </c>
      <c r="R392" s="241">
        <f t="shared" si="383"/>
        <v>0</v>
      </c>
      <c r="S392" s="241" t="e">
        <f t="shared" si="384"/>
        <v>#REF!</v>
      </c>
      <c r="T392" s="103" t="e">
        <f>#REF!</f>
        <v>#REF!</v>
      </c>
      <c r="U392" s="271" t="e">
        <f>#REF!*'Акция психолога'!D392</f>
        <v>#REF!</v>
      </c>
      <c r="V392" s="271">
        <f t="shared" si="385"/>
        <v>34.799999999999997</v>
      </c>
      <c r="W392" s="242" t="e">
        <f t="shared" si="386"/>
        <v>#REF!</v>
      </c>
      <c r="X392" s="281" t="e">
        <f>#REF!</f>
        <v>#REF!</v>
      </c>
      <c r="Y392" s="242" t="e">
        <f t="shared" si="387"/>
        <v>#REF!</v>
      </c>
      <c r="Z392" s="102" t="e">
        <f t="shared" si="388"/>
        <v>#REF!</v>
      </c>
      <c r="AA392" s="244" t="e">
        <f t="shared" si="389"/>
        <v>#REF!</v>
      </c>
      <c r="AB392" s="219"/>
      <c r="AC392" s="102" t="e">
        <f t="shared" si="390"/>
        <v>#REF!</v>
      </c>
      <c r="AD392" s="103" t="e">
        <f t="shared" si="391"/>
        <v>#REF!</v>
      </c>
      <c r="AE392" s="245" t="e">
        <f t="shared" si="391"/>
        <v>#REF!</v>
      </c>
      <c r="AF392" s="245" t="e">
        <f t="shared" si="392"/>
        <v>#REF!</v>
      </c>
      <c r="AG392" s="103" t="e">
        <f t="shared" si="393"/>
        <v>#REF!</v>
      </c>
      <c r="AH392" s="102" t="e">
        <f t="shared" si="394"/>
        <v>#REF!</v>
      </c>
      <c r="AI392" s="102">
        <f t="shared" si="395"/>
        <v>580</v>
      </c>
      <c r="AK392" s="103">
        <f t="shared" si="396"/>
        <v>410</v>
      </c>
      <c r="AL392" s="134">
        <f t="shared" si="397"/>
        <v>406</v>
      </c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</row>
    <row r="393" spans="1:552" s="106" customFormat="1" ht="25.5" hidden="1" outlineLevel="1" x14ac:dyDescent="0.15">
      <c r="A393" s="26">
        <v>12020</v>
      </c>
      <c r="B393" s="20" t="s">
        <v>252</v>
      </c>
      <c r="C393" s="16">
        <v>800</v>
      </c>
      <c r="D393" s="103">
        <v>60</v>
      </c>
      <c r="E393" s="103">
        <v>40</v>
      </c>
      <c r="F393" s="103" t="s">
        <v>137</v>
      </c>
      <c r="G393" s="104">
        <v>105</v>
      </c>
      <c r="H393" s="104" t="s">
        <v>179</v>
      </c>
      <c r="I393" s="239">
        <f t="shared" si="379"/>
        <v>17940</v>
      </c>
      <c r="J393" s="103">
        <v>28500</v>
      </c>
      <c r="K393" s="129">
        <v>0.15</v>
      </c>
      <c r="L393" s="129"/>
      <c r="M393" s="240"/>
      <c r="N393" s="283">
        <v>0.03</v>
      </c>
      <c r="O393" s="241">
        <f t="shared" si="380"/>
        <v>95.317725752508366</v>
      </c>
      <c r="P393" s="241" t="e">
        <f t="shared" si="381"/>
        <v>#REF!</v>
      </c>
      <c r="Q393" s="241" t="e">
        <f t="shared" si="382"/>
        <v>#REF!</v>
      </c>
      <c r="R393" s="241">
        <f t="shared" si="383"/>
        <v>0</v>
      </c>
      <c r="S393" s="241" t="e">
        <f t="shared" si="384"/>
        <v>#REF!</v>
      </c>
      <c r="T393" s="103" t="e">
        <f>#REF!</f>
        <v>#REF!</v>
      </c>
      <c r="U393" s="271" t="e">
        <f>#REF!*'Акция психолога'!D393</f>
        <v>#REF!</v>
      </c>
      <c r="V393" s="271">
        <f t="shared" si="385"/>
        <v>48</v>
      </c>
      <c r="W393" s="242" t="e">
        <f t="shared" si="386"/>
        <v>#REF!</v>
      </c>
      <c r="X393" s="281" t="e">
        <f>#REF!</f>
        <v>#REF!</v>
      </c>
      <c r="Y393" s="242" t="e">
        <f t="shared" si="387"/>
        <v>#REF!</v>
      </c>
      <c r="Z393" s="102" t="e">
        <f t="shared" si="388"/>
        <v>#REF!</v>
      </c>
      <c r="AA393" s="244" t="e">
        <f t="shared" si="389"/>
        <v>#REF!</v>
      </c>
      <c r="AB393" s="219"/>
      <c r="AC393" s="102" t="e">
        <f t="shared" si="390"/>
        <v>#REF!</v>
      </c>
      <c r="AD393" s="103" t="e">
        <f t="shared" si="391"/>
        <v>#REF!</v>
      </c>
      <c r="AE393" s="245" t="e">
        <f t="shared" si="391"/>
        <v>#REF!</v>
      </c>
      <c r="AF393" s="245" t="e">
        <f t="shared" si="392"/>
        <v>#REF!</v>
      </c>
      <c r="AG393" s="103" t="e">
        <f t="shared" si="393"/>
        <v>#REF!</v>
      </c>
      <c r="AH393" s="102" t="e">
        <f t="shared" si="394"/>
        <v>#REF!</v>
      </c>
      <c r="AI393" s="102">
        <f t="shared" si="395"/>
        <v>800</v>
      </c>
      <c r="AK393" s="103">
        <f t="shared" si="396"/>
        <v>560</v>
      </c>
      <c r="AL393" s="134">
        <f t="shared" si="397"/>
        <v>560</v>
      </c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</row>
    <row r="394" spans="1:552" s="106" customFormat="1" ht="25.5" hidden="1" outlineLevel="1" x14ac:dyDescent="0.15">
      <c r="A394" s="26">
        <v>12021</v>
      </c>
      <c r="B394" s="20" t="s">
        <v>74</v>
      </c>
      <c r="C394" s="16">
        <v>800</v>
      </c>
      <c r="D394" s="103">
        <v>60</v>
      </c>
      <c r="E394" s="103">
        <v>40</v>
      </c>
      <c r="F394" s="103" t="s">
        <v>138</v>
      </c>
      <c r="G394" s="104">
        <v>105</v>
      </c>
      <c r="H394" s="104" t="s">
        <v>179</v>
      </c>
      <c r="I394" s="239">
        <f t="shared" si="379"/>
        <v>17940</v>
      </c>
      <c r="J394" s="103">
        <v>28500</v>
      </c>
      <c r="K394" s="129">
        <v>0.15</v>
      </c>
      <c r="L394" s="129"/>
      <c r="M394" s="240"/>
      <c r="N394" s="283">
        <v>0.03</v>
      </c>
      <c r="O394" s="241">
        <f t="shared" si="380"/>
        <v>95.317725752508366</v>
      </c>
      <c r="P394" s="241" t="e">
        <f t="shared" si="381"/>
        <v>#REF!</v>
      </c>
      <c r="Q394" s="241" t="e">
        <f t="shared" si="382"/>
        <v>#REF!</v>
      </c>
      <c r="R394" s="241">
        <f t="shared" si="383"/>
        <v>0</v>
      </c>
      <c r="S394" s="241" t="e">
        <f t="shared" si="384"/>
        <v>#REF!</v>
      </c>
      <c r="T394" s="103" t="e">
        <f>#REF!</f>
        <v>#REF!</v>
      </c>
      <c r="U394" s="271" t="e">
        <f>#REF!*'Акция психолога'!D394</f>
        <v>#REF!</v>
      </c>
      <c r="V394" s="271">
        <f t="shared" si="385"/>
        <v>48</v>
      </c>
      <c r="W394" s="242" t="e">
        <f t="shared" si="386"/>
        <v>#REF!</v>
      </c>
      <c r="X394" s="281" t="e">
        <f>#REF!</f>
        <v>#REF!</v>
      </c>
      <c r="Y394" s="242" t="e">
        <f t="shared" si="387"/>
        <v>#REF!</v>
      </c>
      <c r="Z394" s="102" t="e">
        <f t="shared" si="388"/>
        <v>#REF!</v>
      </c>
      <c r="AA394" s="244" t="e">
        <f t="shared" si="389"/>
        <v>#REF!</v>
      </c>
      <c r="AB394" s="219"/>
      <c r="AC394" s="102" t="e">
        <f t="shared" si="390"/>
        <v>#REF!</v>
      </c>
      <c r="AD394" s="103" t="e">
        <f t="shared" si="391"/>
        <v>#REF!</v>
      </c>
      <c r="AE394" s="245" t="e">
        <f t="shared" si="391"/>
        <v>#REF!</v>
      </c>
      <c r="AF394" s="245" t="e">
        <f t="shared" si="392"/>
        <v>#REF!</v>
      </c>
      <c r="AG394" s="103" t="e">
        <f t="shared" si="393"/>
        <v>#REF!</v>
      </c>
      <c r="AH394" s="102" t="e">
        <f t="shared" si="394"/>
        <v>#REF!</v>
      </c>
      <c r="AI394" s="102">
        <f t="shared" si="395"/>
        <v>800</v>
      </c>
      <c r="AK394" s="103">
        <f t="shared" si="396"/>
        <v>560</v>
      </c>
      <c r="AL394" s="134">
        <f t="shared" si="397"/>
        <v>560</v>
      </c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</row>
    <row r="395" spans="1:552" s="106" customFormat="1" ht="13.5" hidden="1" outlineLevel="1" x14ac:dyDescent="0.15">
      <c r="A395" s="26">
        <v>12022</v>
      </c>
      <c r="B395" s="20" t="s">
        <v>261</v>
      </c>
      <c r="C395" s="16">
        <v>620</v>
      </c>
      <c r="D395" s="103">
        <v>40</v>
      </c>
      <c r="E395" s="103"/>
      <c r="F395" s="102"/>
      <c r="G395" s="104">
        <v>217</v>
      </c>
      <c r="H395" s="104" t="s">
        <v>179</v>
      </c>
      <c r="I395" s="239">
        <f t="shared" si="379"/>
        <v>17940</v>
      </c>
      <c r="J395" s="103">
        <v>28500</v>
      </c>
      <c r="K395" s="129">
        <v>0.15</v>
      </c>
      <c r="L395" s="129"/>
      <c r="M395" s="240"/>
      <c r="N395" s="283">
        <v>0.03</v>
      </c>
      <c r="O395" s="241">
        <f t="shared" si="380"/>
        <v>63.545150501672239</v>
      </c>
      <c r="P395" s="241" t="e">
        <f t="shared" si="381"/>
        <v>#REF!</v>
      </c>
      <c r="Q395" s="241" t="e">
        <f t="shared" si="382"/>
        <v>#REF!</v>
      </c>
      <c r="R395" s="241">
        <f t="shared" si="383"/>
        <v>0</v>
      </c>
      <c r="S395" s="241" t="e">
        <f t="shared" si="384"/>
        <v>#REF!</v>
      </c>
      <c r="T395" s="103" t="e">
        <f>#REF!</f>
        <v>#REF!</v>
      </c>
      <c r="U395" s="271" t="e">
        <f>#REF!*'Акция психолога'!D395</f>
        <v>#REF!</v>
      </c>
      <c r="V395" s="271">
        <f t="shared" si="385"/>
        <v>37.199999999999996</v>
      </c>
      <c r="W395" s="242" t="e">
        <f t="shared" si="386"/>
        <v>#REF!</v>
      </c>
      <c r="X395" s="281" t="e">
        <f>#REF!</f>
        <v>#REF!</v>
      </c>
      <c r="Y395" s="242" t="e">
        <f t="shared" si="387"/>
        <v>#REF!</v>
      </c>
      <c r="Z395" s="102" t="e">
        <f t="shared" si="388"/>
        <v>#REF!</v>
      </c>
      <c r="AA395" s="244" t="e">
        <f t="shared" si="389"/>
        <v>#REF!</v>
      </c>
      <c r="AB395" s="219"/>
      <c r="AC395" s="102" t="e">
        <f t="shared" si="390"/>
        <v>#REF!</v>
      </c>
      <c r="AD395" s="103" t="e">
        <f t="shared" si="391"/>
        <v>#REF!</v>
      </c>
      <c r="AE395" s="245" t="e">
        <f t="shared" si="391"/>
        <v>#REF!</v>
      </c>
      <c r="AF395" s="245" t="e">
        <f t="shared" si="392"/>
        <v>#REF!</v>
      </c>
      <c r="AG395" s="103" t="e">
        <f t="shared" si="393"/>
        <v>#REF!</v>
      </c>
      <c r="AH395" s="102" t="e">
        <f t="shared" si="394"/>
        <v>#REF!</v>
      </c>
      <c r="AI395" s="102">
        <f t="shared" si="395"/>
        <v>620</v>
      </c>
      <c r="AK395" s="103">
        <f t="shared" si="396"/>
        <v>435</v>
      </c>
      <c r="AL395" s="134">
        <f t="shared" si="397"/>
        <v>434</v>
      </c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</row>
    <row r="396" spans="1:552" s="106" customFormat="1" ht="38.25" hidden="1" outlineLevel="1" x14ac:dyDescent="0.15">
      <c r="A396" s="26">
        <v>12084</v>
      </c>
      <c r="B396" s="20" t="s">
        <v>439</v>
      </c>
      <c r="C396" s="16">
        <v>450</v>
      </c>
      <c r="D396" s="103">
        <v>25</v>
      </c>
      <c r="E396" s="103">
        <v>15</v>
      </c>
      <c r="F396" s="103" t="s">
        <v>212</v>
      </c>
      <c r="G396" s="104">
        <v>211</v>
      </c>
      <c r="H396" s="104" t="s">
        <v>179</v>
      </c>
      <c r="I396" s="239">
        <f t="shared" si="379"/>
        <v>17940</v>
      </c>
      <c r="J396" s="103">
        <v>28500</v>
      </c>
      <c r="K396" s="129">
        <v>0.15</v>
      </c>
      <c r="L396" s="129"/>
      <c r="M396" s="240"/>
      <c r="N396" s="283">
        <v>0.03</v>
      </c>
      <c r="O396" s="241">
        <f t="shared" si="380"/>
        <v>39.715719063545151</v>
      </c>
      <c r="P396" s="241" t="e">
        <f t="shared" si="381"/>
        <v>#REF!</v>
      </c>
      <c r="Q396" s="241" t="e">
        <f t="shared" si="382"/>
        <v>#REF!</v>
      </c>
      <c r="R396" s="241">
        <f t="shared" si="383"/>
        <v>0</v>
      </c>
      <c r="S396" s="241" t="e">
        <f t="shared" si="384"/>
        <v>#REF!</v>
      </c>
      <c r="T396" s="103" t="e">
        <f>#REF!</f>
        <v>#REF!</v>
      </c>
      <c r="U396" s="271" t="e">
        <f>#REF!*'Акция психолога'!D396</f>
        <v>#REF!</v>
      </c>
      <c r="V396" s="271">
        <f t="shared" si="385"/>
        <v>27</v>
      </c>
      <c r="W396" s="242" t="e">
        <f t="shared" si="386"/>
        <v>#REF!</v>
      </c>
      <c r="X396" s="281" t="e">
        <f>#REF!</f>
        <v>#REF!</v>
      </c>
      <c r="Y396" s="242" t="e">
        <f t="shared" si="387"/>
        <v>#REF!</v>
      </c>
      <c r="Z396" s="102" t="e">
        <f t="shared" si="388"/>
        <v>#REF!</v>
      </c>
      <c r="AA396" s="244" t="e">
        <f t="shared" si="389"/>
        <v>#REF!</v>
      </c>
      <c r="AB396" s="219"/>
      <c r="AC396" s="102" t="e">
        <f t="shared" si="390"/>
        <v>#REF!</v>
      </c>
      <c r="AD396" s="103" t="e">
        <f t="shared" si="391"/>
        <v>#REF!</v>
      </c>
      <c r="AE396" s="245" t="e">
        <f t="shared" si="391"/>
        <v>#REF!</v>
      </c>
      <c r="AF396" s="245" t="e">
        <f t="shared" si="392"/>
        <v>#REF!</v>
      </c>
      <c r="AG396" s="103" t="e">
        <f t="shared" si="393"/>
        <v>#REF!</v>
      </c>
      <c r="AH396" s="102" t="e">
        <f t="shared" si="394"/>
        <v>#REF!</v>
      </c>
      <c r="AI396" s="102">
        <f t="shared" si="395"/>
        <v>450</v>
      </c>
      <c r="AK396" s="103">
        <f t="shared" si="396"/>
        <v>315</v>
      </c>
      <c r="AL396" s="134">
        <f t="shared" si="397"/>
        <v>315</v>
      </c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</row>
    <row r="397" spans="1:552" s="106" customFormat="1" ht="13.5" hidden="1" outlineLevel="1" x14ac:dyDescent="0.15">
      <c r="A397" s="26">
        <v>12039</v>
      </c>
      <c r="B397" s="20" t="s">
        <v>235</v>
      </c>
      <c r="C397" s="16">
        <v>500</v>
      </c>
      <c r="D397" s="103">
        <v>25</v>
      </c>
      <c r="E397" s="103">
        <v>15</v>
      </c>
      <c r="F397" s="103" t="s">
        <v>213</v>
      </c>
      <c r="G397" s="104">
        <v>211</v>
      </c>
      <c r="H397" s="104" t="s">
        <v>179</v>
      </c>
      <c r="I397" s="239">
        <f t="shared" si="379"/>
        <v>17940</v>
      </c>
      <c r="J397" s="103">
        <v>28500</v>
      </c>
      <c r="K397" s="129">
        <v>0.15</v>
      </c>
      <c r="L397" s="129"/>
      <c r="M397" s="240"/>
      <c r="N397" s="283">
        <v>0.03</v>
      </c>
      <c r="O397" s="241">
        <f t="shared" si="380"/>
        <v>39.715719063545151</v>
      </c>
      <c r="P397" s="241" t="e">
        <f t="shared" si="381"/>
        <v>#REF!</v>
      </c>
      <c r="Q397" s="241" t="e">
        <f t="shared" si="382"/>
        <v>#REF!</v>
      </c>
      <c r="R397" s="241">
        <f t="shared" si="383"/>
        <v>0</v>
      </c>
      <c r="S397" s="241" t="e">
        <f t="shared" si="384"/>
        <v>#REF!</v>
      </c>
      <c r="T397" s="103" t="e">
        <f>#REF!</f>
        <v>#REF!</v>
      </c>
      <c r="U397" s="271" t="e">
        <f>#REF!*'Акция психолога'!D397</f>
        <v>#REF!</v>
      </c>
      <c r="V397" s="271">
        <f t="shared" si="385"/>
        <v>30</v>
      </c>
      <c r="W397" s="242" t="e">
        <f t="shared" si="386"/>
        <v>#REF!</v>
      </c>
      <c r="X397" s="281" t="e">
        <f>#REF!</f>
        <v>#REF!</v>
      </c>
      <c r="Y397" s="242" t="e">
        <f t="shared" si="387"/>
        <v>#REF!</v>
      </c>
      <c r="Z397" s="102" t="e">
        <f t="shared" si="388"/>
        <v>#REF!</v>
      </c>
      <c r="AA397" s="244" t="e">
        <f t="shared" si="389"/>
        <v>#REF!</v>
      </c>
      <c r="AB397" s="219"/>
      <c r="AC397" s="102" t="e">
        <f t="shared" si="390"/>
        <v>#REF!</v>
      </c>
      <c r="AD397" s="103" t="e">
        <f t="shared" si="391"/>
        <v>#REF!</v>
      </c>
      <c r="AE397" s="245" t="e">
        <f t="shared" si="391"/>
        <v>#REF!</v>
      </c>
      <c r="AF397" s="245" t="e">
        <f t="shared" si="392"/>
        <v>#REF!</v>
      </c>
      <c r="AG397" s="103" t="e">
        <f t="shared" si="393"/>
        <v>#REF!</v>
      </c>
      <c r="AH397" s="102" t="e">
        <f t="shared" si="394"/>
        <v>#REF!</v>
      </c>
      <c r="AI397" s="102">
        <f t="shared" si="395"/>
        <v>500</v>
      </c>
      <c r="AK397" s="103">
        <f t="shared" si="396"/>
        <v>350</v>
      </c>
      <c r="AL397" s="134">
        <f t="shared" si="397"/>
        <v>350</v>
      </c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</row>
    <row r="398" spans="1:552" s="106" customFormat="1" ht="13.5" hidden="1" outlineLevel="1" x14ac:dyDescent="0.15">
      <c r="A398" s="26">
        <v>12041</v>
      </c>
      <c r="B398" s="20" t="s">
        <v>236</v>
      </c>
      <c r="C398" s="16">
        <v>650</v>
      </c>
      <c r="D398" s="103">
        <v>25</v>
      </c>
      <c r="E398" s="103">
        <v>15</v>
      </c>
      <c r="F398" s="103" t="s">
        <v>214</v>
      </c>
      <c r="G398" s="104">
        <v>211</v>
      </c>
      <c r="H398" s="104" t="s">
        <v>179</v>
      </c>
      <c r="I398" s="239">
        <f t="shared" si="379"/>
        <v>17940</v>
      </c>
      <c r="J398" s="103">
        <v>28500</v>
      </c>
      <c r="K398" s="129">
        <v>0.15</v>
      </c>
      <c r="L398" s="129"/>
      <c r="M398" s="240"/>
      <c r="N398" s="283">
        <v>0.03</v>
      </c>
      <c r="O398" s="241">
        <f t="shared" si="380"/>
        <v>39.715719063545151</v>
      </c>
      <c r="P398" s="241" t="e">
        <f t="shared" si="381"/>
        <v>#REF!</v>
      </c>
      <c r="Q398" s="241" t="e">
        <f t="shared" si="382"/>
        <v>#REF!</v>
      </c>
      <c r="R398" s="241">
        <f t="shared" si="383"/>
        <v>0</v>
      </c>
      <c r="S398" s="241" t="e">
        <f t="shared" si="384"/>
        <v>#REF!</v>
      </c>
      <c r="T398" s="103" t="e">
        <f>#REF!</f>
        <v>#REF!</v>
      </c>
      <c r="U398" s="271" t="e">
        <f>#REF!*'Акция психолога'!D398</f>
        <v>#REF!</v>
      </c>
      <c r="V398" s="271">
        <f t="shared" si="385"/>
        <v>39</v>
      </c>
      <c r="W398" s="242" t="e">
        <f t="shared" si="386"/>
        <v>#REF!</v>
      </c>
      <c r="X398" s="281" t="e">
        <f>#REF!</f>
        <v>#REF!</v>
      </c>
      <c r="Y398" s="242" t="e">
        <f t="shared" si="387"/>
        <v>#REF!</v>
      </c>
      <c r="Z398" s="102" t="e">
        <f t="shared" si="388"/>
        <v>#REF!</v>
      </c>
      <c r="AA398" s="244" t="e">
        <f t="shared" si="389"/>
        <v>#REF!</v>
      </c>
      <c r="AB398" s="219"/>
      <c r="AC398" s="102" t="e">
        <f t="shared" si="390"/>
        <v>#REF!</v>
      </c>
      <c r="AD398" s="103" t="e">
        <f t="shared" si="391"/>
        <v>#REF!</v>
      </c>
      <c r="AE398" s="245" t="e">
        <f t="shared" si="391"/>
        <v>#REF!</v>
      </c>
      <c r="AF398" s="245" t="e">
        <f t="shared" si="392"/>
        <v>#REF!</v>
      </c>
      <c r="AG398" s="103" t="e">
        <f t="shared" si="393"/>
        <v>#REF!</v>
      </c>
      <c r="AH398" s="102" t="e">
        <f t="shared" si="394"/>
        <v>#REF!</v>
      </c>
      <c r="AI398" s="102">
        <f t="shared" si="395"/>
        <v>650</v>
      </c>
      <c r="AK398" s="103">
        <f t="shared" si="396"/>
        <v>455</v>
      </c>
      <c r="AL398" s="134">
        <f t="shared" si="397"/>
        <v>454.99999999999994</v>
      </c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</row>
    <row r="399" spans="1:552" s="106" customFormat="1" ht="13.5" hidden="1" outlineLevel="1" x14ac:dyDescent="0.15">
      <c r="A399" s="26" t="s">
        <v>281</v>
      </c>
      <c r="B399" s="20" t="s">
        <v>285</v>
      </c>
      <c r="C399" s="16">
        <v>1000</v>
      </c>
      <c r="D399" s="206">
        <v>30</v>
      </c>
      <c r="E399" s="103">
        <v>20</v>
      </c>
      <c r="F399" s="103" t="s">
        <v>345</v>
      </c>
      <c r="G399" s="104" t="s">
        <v>760</v>
      </c>
      <c r="H399" s="104" t="s">
        <v>179</v>
      </c>
      <c r="I399" s="239">
        <f t="shared" si="379"/>
        <v>17940</v>
      </c>
      <c r="J399" s="103">
        <v>28500</v>
      </c>
      <c r="K399" s="129">
        <v>0.15</v>
      </c>
      <c r="L399" s="129"/>
      <c r="M399" s="240"/>
      <c r="N399" s="283">
        <v>0.03</v>
      </c>
      <c r="O399" s="241">
        <f t="shared" si="380"/>
        <v>47.658862876254183</v>
      </c>
      <c r="P399" s="241" t="e">
        <f t="shared" si="381"/>
        <v>#REF!</v>
      </c>
      <c r="Q399" s="241" t="e">
        <f t="shared" si="382"/>
        <v>#REF!</v>
      </c>
      <c r="R399" s="241">
        <f t="shared" si="383"/>
        <v>0</v>
      </c>
      <c r="S399" s="241" t="e">
        <f t="shared" si="384"/>
        <v>#REF!</v>
      </c>
      <c r="T399" s="103" t="e">
        <f>#REF!</f>
        <v>#REF!</v>
      </c>
      <c r="U399" s="271" t="e">
        <f>#REF!*'Акция психолога'!D399</f>
        <v>#REF!</v>
      </c>
      <c r="V399" s="271">
        <f t="shared" si="385"/>
        <v>60</v>
      </c>
      <c r="W399" s="242" t="e">
        <f t="shared" si="386"/>
        <v>#REF!</v>
      </c>
      <c r="X399" s="281" t="e">
        <f>#REF!</f>
        <v>#REF!</v>
      </c>
      <c r="Y399" s="242" t="e">
        <f t="shared" si="387"/>
        <v>#REF!</v>
      </c>
      <c r="Z399" s="102" t="e">
        <f t="shared" si="388"/>
        <v>#REF!</v>
      </c>
      <c r="AA399" s="244" t="e">
        <f t="shared" si="389"/>
        <v>#REF!</v>
      </c>
      <c r="AB399" s="219"/>
      <c r="AC399" s="102" t="e">
        <f t="shared" si="390"/>
        <v>#REF!</v>
      </c>
      <c r="AD399" s="103" t="e">
        <f t="shared" si="391"/>
        <v>#REF!</v>
      </c>
      <c r="AE399" s="245" t="e">
        <f t="shared" si="391"/>
        <v>#REF!</v>
      </c>
      <c r="AF399" s="245" t="e">
        <f t="shared" si="392"/>
        <v>#REF!</v>
      </c>
      <c r="AG399" s="103" t="e">
        <f t="shared" si="393"/>
        <v>#REF!</v>
      </c>
      <c r="AH399" s="102" t="e">
        <f t="shared" si="394"/>
        <v>#REF!</v>
      </c>
      <c r="AI399" s="102">
        <f t="shared" si="395"/>
        <v>1000</v>
      </c>
      <c r="AK399" s="103">
        <f t="shared" si="396"/>
        <v>700</v>
      </c>
      <c r="AL399" s="134">
        <f t="shared" si="397"/>
        <v>700</v>
      </c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</row>
    <row r="400" spans="1:552" s="106" customFormat="1" ht="13.5" hidden="1" outlineLevel="1" x14ac:dyDescent="0.15">
      <c r="A400" s="26">
        <v>12063</v>
      </c>
      <c r="B400" s="20" t="s">
        <v>275</v>
      </c>
      <c r="C400" s="16">
        <v>330</v>
      </c>
      <c r="D400" s="103">
        <v>15</v>
      </c>
      <c r="E400" s="103">
        <v>10</v>
      </c>
      <c r="F400" s="103" t="s">
        <v>274</v>
      </c>
      <c r="G400" s="104">
        <v>211</v>
      </c>
      <c r="H400" s="104" t="s">
        <v>179</v>
      </c>
      <c r="I400" s="239">
        <f t="shared" si="379"/>
        <v>17940</v>
      </c>
      <c r="J400" s="103">
        <v>28500</v>
      </c>
      <c r="K400" s="129">
        <v>0.15</v>
      </c>
      <c r="L400" s="129"/>
      <c r="M400" s="240"/>
      <c r="N400" s="283">
        <v>0.03</v>
      </c>
      <c r="O400" s="241">
        <f t="shared" si="380"/>
        <v>23.829431438127092</v>
      </c>
      <c r="P400" s="241" t="e">
        <f t="shared" si="381"/>
        <v>#REF!</v>
      </c>
      <c r="Q400" s="241" t="e">
        <f t="shared" si="382"/>
        <v>#REF!</v>
      </c>
      <c r="R400" s="241">
        <f t="shared" si="383"/>
        <v>0</v>
      </c>
      <c r="S400" s="241" t="e">
        <f t="shared" si="384"/>
        <v>#REF!</v>
      </c>
      <c r="T400" s="103" t="e">
        <f>#REF!</f>
        <v>#REF!</v>
      </c>
      <c r="U400" s="271" t="e">
        <f>#REF!*'Акция психолога'!D400</f>
        <v>#REF!</v>
      </c>
      <c r="V400" s="271">
        <f t="shared" si="385"/>
        <v>19.8</v>
      </c>
      <c r="W400" s="242" t="e">
        <f t="shared" si="386"/>
        <v>#REF!</v>
      </c>
      <c r="X400" s="281" t="e">
        <f>#REF!</f>
        <v>#REF!</v>
      </c>
      <c r="Y400" s="242" t="e">
        <f t="shared" si="387"/>
        <v>#REF!</v>
      </c>
      <c r="Z400" s="102" t="e">
        <f t="shared" si="388"/>
        <v>#REF!</v>
      </c>
      <c r="AA400" s="244" t="e">
        <f t="shared" si="389"/>
        <v>#REF!</v>
      </c>
      <c r="AB400" s="219"/>
      <c r="AC400" s="102" t="e">
        <f t="shared" si="390"/>
        <v>#REF!</v>
      </c>
      <c r="AD400" s="103" t="e">
        <f t="shared" si="391"/>
        <v>#REF!</v>
      </c>
      <c r="AE400" s="245" t="e">
        <f t="shared" si="391"/>
        <v>#REF!</v>
      </c>
      <c r="AF400" s="245" t="e">
        <f t="shared" si="392"/>
        <v>#REF!</v>
      </c>
      <c r="AG400" s="103" t="e">
        <f t="shared" si="393"/>
        <v>#REF!</v>
      </c>
      <c r="AH400" s="102" t="e">
        <f t="shared" si="394"/>
        <v>#REF!</v>
      </c>
      <c r="AI400" s="102">
        <f t="shared" si="395"/>
        <v>330</v>
      </c>
      <c r="AK400" s="103">
        <f t="shared" si="396"/>
        <v>235</v>
      </c>
      <c r="AL400" s="134">
        <f t="shared" si="397"/>
        <v>230.99999999999997</v>
      </c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</row>
    <row r="401" spans="1:552" s="106" customFormat="1" ht="25.5" hidden="1" outlineLevel="1" x14ac:dyDescent="0.15">
      <c r="A401" s="26">
        <v>12083</v>
      </c>
      <c r="B401" s="20" t="s">
        <v>440</v>
      </c>
      <c r="C401" s="16">
        <v>440</v>
      </c>
      <c r="D401" s="103">
        <v>25</v>
      </c>
      <c r="E401" s="103">
        <v>20</v>
      </c>
      <c r="F401" s="103" t="s">
        <v>274</v>
      </c>
      <c r="G401" s="104">
        <v>211</v>
      </c>
      <c r="H401" s="104" t="s">
        <v>179</v>
      </c>
      <c r="I401" s="239">
        <f t="shared" si="379"/>
        <v>17940</v>
      </c>
      <c r="J401" s="103">
        <v>28500</v>
      </c>
      <c r="K401" s="129">
        <v>0.15</v>
      </c>
      <c r="L401" s="129"/>
      <c r="M401" s="240"/>
      <c r="N401" s="283">
        <v>0.03</v>
      </c>
      <c r="O401" s="241">
        <f t="shared" si="380"/>
        <v>39.715719063545151</v>
      </c>
      <c r="P401" s="241" t="e">
        <f t="shared" si="381"/>
        <v>#REF!</v>
      </c>
      <c r="Q401" s="241" t="e">
        <f t="shared" si="382"/>
        <v>#REF!</v>
      </c>
      <c r="R401" s="241">
        <f t="shared" si="383"/>
        <v>0</v>
      </c>
      <c r="S401" s="241" t="e">
        <f t="shared" si="384"/>
        <v>#REF!</v>
      </c>
      <c r="T401" s="103" t="e">
        <f>#REF!</f>
        <v>#REF!</v>
      </c>
      <c r="U401" s="271" t="e">
        <f>#REF!*'Акция психолога'!D401</f>
        <v>#REF!</v>
      </c>
      <c r="V401" s="271">
        <f t="shared" si="385"/>
        <v>26.4</v>
      </c>
      <c r="W401" s="242" t="e">
        <f t="shared" si="386"/>
        <v>#REF!</v>
      </c>
      <c r="X401" s="281" t="e">
        <f>#REF!</f>
        <v>#REF!</v>
      </c>
      <c r="Y401" s="242" t="e">
        <f t="shared" si="387"/>
        <v>#REF!</v>
      </c>
      <c r="Z401" s="102" t="e">
        <f t="shared" si="388"/>
        <v>#REF!</v>
      </c>
      <c r="AA401" s="244" t="e">
        <f t="shared" si="389"/>
        <v>#REF!</v>
      </c>
      <c r="AB401" s="219"/>
      <c r="AC401" s="102" t="e">
        <f t="shared" si="390"/>
        <v>#REF!</v>
      </c>
      <c r="AD401" s="103" t="e">
        <f t="shared" si="391"/>
        <v>#REF!</v>
      </c>
      <c r="AE401" s="245" t="e">
        <f t="shared" si="391"/>
        <v>#REF!</v>
      </c>
      <c r="AF401" s="245" t="e">
        <f t="shared" si="392"/>
        <v>#REF!</v>
      </c>
      <c r="AG401" s="103" t="e">
        <f t="shared" si="393"/>
        <v>#REF!</v>
      </c>
      <c r="AH401" s="102" t="e">
        <f t="shared" si="394"/>
        <v>#REF!</v>
      </c>
      <c r="AI401" s="102">
        <f t="shared" si="395"/>
        <v>440</v>
      </c>
      <c r="AK401" s="103">
        <f t="shared" si="396"/>
        <v>310</v>
      </c>
      <c r="AL401" s="134">
        <f t="shared" si="397"/>
        <v>308</v>
      </c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</row>
    <row r="402" spans="1:552" s="106" customFormat="1" ht="13.5" hidden="1" outlineLevel="1" x14ac:dyDescent="0.15">
      <c r="A402" s="26">
        <v>12068</v>
      </c>
      <c r="B402" s="20" t="s">
        <v>276</v>
      </c>
      <c r="C402" s="16">
        <v>660</v>
      </c>
      <c r="D402" s="103">
        <v>25</v>
      </c>
      <c r="E402" s="103">
        <v>20</v>
      </c>
      <c r="F402" s="103" t="s">
        <v>274</v>
      </c>
      <c r="G402" s="104">
        <v>211</v>
      </c>
      <c r="H402" s="104" t="s">
        <v>179</v>
      </c>
      <c r="I402" s="239">
        <f t="shared" si="379"/>
        <v>17940</v>
      </c>
      <c r="J402" s="103">
        <v>28500</v>
      </c>
      <c r="K402" s="129">
        <v>0.15</v>
      </c>
      <c r="L402" s="129"/>
      <c r="M402" s="240"/>
      <c r="N402" s="283">
        <v>0.03</v>
      </c>
      <c r="O402" s="241">
        <f t="shared" si="380"/>
        <v>39.715719063545151</v>
      </c>
      <c r="P402" s="241" t="e">
        <f t="shared" si="381"/>
        <v>#REF!</v>
      </c>
      <c r="Q402" s="241" t="e">
        <f t="shared" si="382"/>
        <v>#REF!</v>
      </c>
      <c r="R402" s="241">
        <f t="shared" si="383"/>
        <v>0</v>
      </c>
      <c r="S402" s="241" t="e">
        <f t="shared" si="384"/>
        <v>#REF!</v>
      </c>
      <c r="T402" s="103" t="e">
        <f>#REF!</f>
        <v>#REF!</v>
      </c>
      <c r="U402" s="271" t="e">
        <f>#REF!*'Акция психолога'!D402</f>
        <v>#REF!</v>
      </c>
      <c r="V402" s="271">
        <f t="shared" si="385"/>
        <v>39.6</v>
      </c>
      <c r="W402" s="242" t="e">
        <f t="shared" si="386"/>
        <v>#REF!</v>
      </c>
      <c r="X402" s="281" t="e">
        <f>#REF!</f>
        <v>#REF!</v>
      </c>
      <c r="Y402" s="242" t="e">
        <f t="shared" si="387"/>
        <v>#REF!</v>
      </c>
      <c r="Z402" s="102" t="e">
        <f t="shared" si="388"/>
        <v>#REF!</v>
      </c>
      <c r="AA402" s="244" t="e">
        <f t="shared" si="389"/>
        <v>#REF!</v>
      </c>
      <c r="AB402" s="219"/>
      <c r="AC402" s="102" t="e">
        <f t="shared" si="390"/>
        <v>#REF!</v>
      </c>
      <c r="AD402" s="103" t="e">
        <f t="shared" si="391"/>
        <v>#REF!</v>
      </c>
      <c r="AE402" s="245" t="e">
        <f t="shared" si="391"/>
        <v>#REF!</v>
      </c>
      <c r="AF402" s="245" t="e">
        <f t="shared" si="392"/>
        <v>#REF!</v>
      </c>
      <c r="AG402" s="103" t="e">
        <f t="shared" si="393"/>
        <v>#REF!</v>
      </c>
      <c r="AH402" s="102" t="e">
        <f t="shared" si="394"/>
        <v>#REF!</v>
      </c>
      <c r="AI402" s="102">
        <f t="shared" si="395"/>
        <v>660</v>
      </c>
      <c r="AK402" s="103">
        <f t="shared" si="396"/>
        <v>465</v>
      </c>
      <c r="AL402" s="134">
        <f t="shared" si="397"/>
        <v>461.99999999999994</v>
      </c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</row>
    <row r="403" spans="1:552" s="106" customFormat="1" ht="13.5" hidden="1" outlineLevel="1" x14ac:dyDescent="0.15">
      <c r="A403" s="26">
        <v>12073</v>
      </c>
      <c r="B403" s="20" t="s">
        <v>277</v>
      </c>
      <c r="C403" s="16">
        <v>340</v>
      </c>
      <c r="D403" s="103">
        <v>20</v>
      </c>
      <c r="E403" s="103">
        <v>15</v>
      </c>
      <c r="F403" s="103" t="s">
        <v>274</v>
      </c>
      <c r="G403" s="104">
        <v>211</v>
      </c>
      <c r="H403" s="104" t="s">
        <v>179</v>
      </c>
      <c r="I403" s="239">
        <f t="shared" si="379"/>
        <v>17940</v>
      </c>
      <c r="J403" s="103">
        <v>28500</v>
      </c>
      <c r="K403" s="129">
        <v>0.15</v>
      </c>
      <c r="L403" s="129"/>
      <c r="M403" s="240"/>
      <c r="N403" s="283">
        <v>0.03</v>
      </c>
      <c r="O403" s="241">
        <f t="shared" si="380"/>
        <v>31.77257525083612</v>
      </c>
      <c r="P403" s="241" t="e">
        <f t="shared" si="381"/>
        <v>#REF!</v>
      </c>
      <c r="Q403" s="241" t="e">
        <f t="shared" si="382"/>
        <v>#REF!</v>
      </c>
      <c r="R403" s="241">
        <f t="shared" si="383"/>
        <v>0</v>
      </c>
      <c r="S403" s="241" t="e">
        <f t="shared" si="384"/>
        <v>#REF!</v>
      </c>
      <c r="T403" s="103" t="e">
        <f>#REF!</f>
        <v>#REF!</v>
      </c>
      <c r="U403" s="271" t="e">
        <f>#REF!*'Акция психолога'!D403</f>
        <v>#REF!</v>
      </c>
      <c r="V403" s="271">
        <f t="shared" si="385"/>
        <v>20.399999999999999</v>
      </c>
      <c r="W403" s="242" t="e">
        <f t="shared" si="386"/>
        <v>#REF!</v>
      </c>
      <c r="X403" s="281" t="e">
        <f>#REF!</f>
        <v>#REF!</v>
      </c>
      <c r="Y403" s="242" t="e">
        <f t="shared" si="387"/>
        <v>#REF!</v>
      </c>
      <c r="Z403" s="102" t="e">
        <f t="shared" si="388"/>
        <v>#REF!</v>
      </c>
      <c r="AA403" s="244" t="e">
        <f t="shared" si="389"/>
        <v>#REF!</v>
      </c>
      <c r="AB403" s="219"/>
      <c r="AC403" s="102" t="e">
        <f t="shared" si="390"/>
        <v>#REF!</v>
      </c>
      <c r="AD403" s="103" t="e">
        <f t="shared" si="391"/>
        <v>#REF!</v>
      </c>
      <c r="AE403" s="245" t="e">
        <f t="shared" si="391"/>
        <v>#REF!</v>
      </c>
      <c r="AF403" s="245" t="e">
        <f t="shared" si="392"/>
        <v>#REF!</v>
      </c>
      <c r="AG403" s="103" t="e">
        <f t="shared" si="393"/>
        <v>#REF!</v>
      </c>
      <c r="AH403" s="102" t="e">
        <f t="shared" si="394"/>
        <v>#REF!</v>
      </c>
      <c r="AI403" s="102">
        <f t="shared" si="395"/>
        <v>340</v>
      </c>
      <c r="AK403" s="103">
        <f t="shared" si="396"/>
        <v>240</v>
      </c>
      <c r="AL403" s="134">
        <f t="shared" si="397"/>
        <v>237.99999999999997</v>
      </c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</row>
    <row r="404" spans="1:552" s="106" customFormat="1" ht="13.5" hidden="1" outlineLevel="1" x14ac:dyDescent="0.15">
      <c r="A404" s="26">
        <v>12074</v>
      </c>
      <c r="B404" s="20" t="s">
        <v>368</v>
      </c>
      <c r="C404" s="16">
        <v>400</v>
      </c>
      <c r="D404" s="103">
        <v>30</v>
      </c>
      <c r="E404" s="103">
        <v>20</v>
      </c>
      <c r="F404" s="103"/>
      <c r="G404" s="104" t="s">
        <v>344</v>
      </c>
      <c r="H404" s="104" t="s">
        <v>344</v>
      </c>
      <c r="I404" s="239">
        <f t="shared" si="379"/>
        <v>17940</v>
      </c>
      <c r="J404" s="103">
        <v>0</v>
      </c>
      <c r="K404" s="129">
        <v>0.15</v>
      </c>
      <c r="L404" s="129"/>
      <c r="M404" s="240"/>
      <c r="N404" s="283">
        <v>0.03</v>
      </c>
      <c r="O404" s="241">
        <f t="shared" si="380"/>
        <v>0</v>
      </c>
      <c r="P404" s="241" t="e">
        <f t="shared" si="381"/>
        <v>#REF!</v>
      </c>
      <c r="Q404" s="241" t="e">
        <f t="shared" si="382"/>
        <v>#REF!</v>
      </c>
      <c r="R404" s="241">
        <f t="shared" si="383"/>
        <v>0</v>
      </c>
      <c r="S404" s="241" t="e">
        <f t="shared" si="384"/>
        <v>#REF!</v>
      </c>
      <c r="T404" s="103">
        <f>149*1.15</f>
        <v>171.35</v>
      </c>
      <c r="U404" s="271" t="e">
        <f>#REF!*'Акция психолога'!D404</f>
        <v>#REF!</v>
      </c>
      <c r="V404" s="271">
        <f t="shared" si="385"/>
        <v>24</v>
      </c>
      <c r="W404" s="242" t="e">
        <f t="shared" si="386"/>
        <v>#REF!</v>
      </c>
      <c r="X404" s="281" t="e">
        <f>#REF!</f>
        <v>#REF!</v>
      </c>
      <c r="Y404" s="287" t="e">
        <f>25000/I404*D404*X404</f>
        <v>#REF!</v>
      </c>
      <c r="Z404" s="102" t="e">
        <f t="shared" si="388"/>
        <v>#REF!</v>
      </c>
      <c r="AA404" s="244" t="e">
        <f t="shared" si="389"/>
        <v>#REF!</v>
      </c>
      <c r="AB404" s="219"/>
      <c r="AC404" s="102" t="e">
        <f t="shared" si="390"/>
        <v>#REF!</v>
      </c>
      <c r="AD404" s="103">
        <f t="shared" si="391"/>
        <v>171.35</v>
      </c>
      <c r="AE404" s="245" t="e">
        <f t="shared" si="391"/>
        <v>#REF!</v>
      </c>
      <c r="AF404" s="245" t="e">
        <f t="shared" si="392"/>
        <v>#REF!</v>
      </c>
      <c r="AG404" s="103" t="e">
        <f t="shared" si="393"/>
        <v>#REF!</v>
      </c>
      <c r="AH404" s="102" t="e">
        <f t="shared" si="394"/>
        <v>#REF!</v>
      </c>
      <c r="AI404" s="102">
        <f t="shared" si="395"/>
        <v>400</v>
      </c>
      <c r="AK404" s="103" t="s">
        <v>40</v>
      </c>
      <c r="AL404" s="134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</row>
    <row r="405" spans="1:552" s="106" customFormat="1" ht="13.5" hidden="1" outlineLevel="1" x14ac:dyDescent="0.15">
      <c r="A405" s="26">
        <v>12075</v>
      </c>
      <c r="B405" s="20" t="s">
        <v>382</v>
      </c>
      <c r="C405" s="16">
        <v>1000</v>
      </c>
      <c r="D405" s="103">
        <v>20</v>
      </c>
      <c r="E405" s="103">
        <v>10</v>
      </c>
      <c r="F405" s="103" t="s">
        <v>270</v>
      </c>
      <c r="G405" s="104">
        <v>105</v>
      </c>
      <c r="H405" s="104" t="s">
        <v>671</v>
      </c>
      <c r="I405" s="239">
        <f t="shared" si="379"/>
        <v>17940</v>
      </c>
      <c r="J405" s="103">
        <v>28500</v>
      </c>
      <c r="K405" s="129">
        <v>0.15</v>
      </c>
      <c r="L405" s="129">
        <v>0.05</v>
      </c>
      <c r="M405" s="240"/>
      <c r="N405" s="283">
        <v>0.03</v>
      </c>
      <c r="O405" s="241">
        <f t="shared" si="380"/>
        <v>31.77257525083612</v>
      </c>
      <c r="P405" s="241" t="e">
        <f t="shared" si="381"/>
        <v>#REF!</v>
      </c>
      <c r="Q405" s="241" t="e">
        <f t="shared" si="382"/>
        <v>#REF!</v>
      </c>
      <c r="R405" s="241">
        <f t="shared" si="383"/>
        <v>0</v>
      </c>
      <c r="S405" s="241" t="e">
        <f t="shared" si="384"/>
        <v>#REF!</v>
      </c>
      <c r="T405" s="103" t="e">
        <f>#REF!</f>
        <v>#REF!</v>
      </c>
      <c r="U405" s="271" t="e">
        <f>#REF!*'Акция психолога'!D405</f>
        <v>#REF!</v>
      </c>
      <c r="V405" s="271">
        <f t="shared" si="385"/>
        <v>60</v>
      </c>
      <c r="W405" s="242" t="e">
        <f t="shared" si="386"/>
        <v>#REF!</v>
      </c>
      <c r="X405" s="281" t="e">
        <f>#REF!</f>
        <v>#REF!</v>
      </c>
      <c r="Y405" s="242" t="e">
        <f t="shared" si="387"/>
        <v>#REF!</v>
      </c>
      <c r="Z405" s="102" t="e">
        <f t="shared" si="388"/>
        <v>#REF!</v>
      </c>
      <c r="AA405" s="244" t="e">
        <f t="shared" si="389"/>
        <v>#REF!</v>
      </c>
      <c r="AB405" s="219"/>
      <c r="AC405" s="102" t="e">
        <f t="shared" si="390"/>
        <v>#REF!</v>
      </c>
      <c r="AD405" s="103" t="e">
        <f t="shared" si="391"/>
        <v>#REF!</v>
      </c>
      <c r="AE405" s="245" t="e">
        <f t="shared" si="391"/>
        <v>#REF!</v>
      </c>
      <c r="AF405" s="245" t="e">
        <f t="shared" si="392"/>
        <v>#REF!</v>
      </c>
      <c r="AG405" s="103" t="e">
        <f t="shared" si="393"/>
        <v>#REF!</v>
      </c>
      <c r="AH405" s="102" t="e">
        <f t="shared" si="394"/>
        <v>#REF!</v>
      </c>
      <c r="AI405" s="102">
        <f t="shared" si="395"/>
        <v>1000</v>
      </c>
      <c r="AK405" s="103">
        <f t="shared" ref="AK405:AK419" si="398">CEILING(AL405,5)</f>
        <v>700</v>
      </c>
      <c r="AL405" s="134">
        <f t="shared" ref="AL405:AL419" si="399">C405*0.7</f>
        <v>700</v>
      </c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</row>
    <row r="406" spans="1:552" s="106" customFormat="1" ht="13.5" hidden="1" outlineLevel="1" x14ac:dyDescent="0.15">
      <c r="A406" s="26">
        <v>12076</v>
      </c>
      <c r="B406" s="20" t="s">
        <v>381</v>
      </c>
      <c r="C406" s="16">
        <v>1500</v>
      </c>
      <c r="D406" s="103">
        <v>25</v>
      </c>
      <c r="E406" s="103">
        <v>15</v>
      </c>
      <c r="F406" s="103" t="s">
        <v>270</v>
      </c>
      <c r="G406" s="104">
        <v>105</v>
      </c>
      <c r="H406" s="104" t="s">
        <v>671</v>
      </c>
      <c r="I406" s="239">
        <f t="shared" si="379"/>
        <v>17940</v>
      </c>
      <c r="J406" s="103">
        <v>28500</v>
      </c>
      <c r="K406" s="129">
        <v>0.15</v>
      </c>
      <c r="L406" s="129">
        <v>0.05</v>
      </c>
      <c r="M406" s="240"/>
      <c r="N406" s="283">
        <v>0.03</v>
      </c>
      <c r="O406" s="241">
        <f t="shared" si="380"/>
        <v>39.715719063545151</v>
      </c>
      <c r="P406" s="241" t="e">
        <f t="shared" si="381"/>
        <v>#REF!</v>
      </c>
      <c r="Q406" s="241" t="e">
        <f t="shared" si="382"/>
        <v>#REF!</v>
      </c>
      <c r="R406" s="241">
        <f t="shared" si="383"/>
        <v>0</v>
      </c>
      <c r="S406" s="241" t="e">
        <f t="shared" si="384"/>
        <v>#REF!</v>
      </c>
      <c r="T406" s="103" t="e">
        <f>#REF!</f>
        <v>#REF!</v>
      </c>
      <c r="U406" s="271" t="e">
        <f>#REF!*'Акция психолога'!D406</f>
        <v>#REF!</v>
      </c>
      <c r="V406" s="271">
        <f t="shared" si="385"/>
        <v>90</v>
      </c>
      <c r="W406" s="242" t="e">
        <f t="shared" si="386"/>
        <v>#REF!</v>
      </c>
      <c r="X406" s="281" t="e">
        <f>#REF!</f>
        <v>#REF!</v>
      </c>
      <c r="Y406" s="242" t="e">
        <f t="shared" si="387"/>
        <v>#REF!</v>
      </c>
      <c r="Z406" s="102" t="e">
        <f t="shared" si="388"/>
        <v>#REF!</v>
      </c>
      <c r="AA406" s="244" t="e">
        <f t="shared" si="389"/>
        <v>#REF!</v>
      </c>
      <c r="AB406" s="219"/>
      <c r="AC406" s="102" t="e">
        <f t="shared" si="390"/>
        <v>#REF!</v>
      </c>
      <c r="AD406" s="103" t="e">
        <f t="shared" si="391"/>
        <v>#REF!</v>
      </c>
      <c r="AE406" s="245" t="e">
        <f t="shared" si="391"/>
        <v>#REF!</v>
      </c>
      <c r="AF406" s="245" t="e">
        <f t="shared" si="392"/>
        <v>#REF!</v>
      </c>
      <c r="AG406" s="103" t="e">
        <f t="shared" si="393"/>
        <v>#REF!</v>
      </c>
      <c r="AH406" s="102" t="e">
        <f t="shared" si="394"/>
        <v>#REF!</v>
      </c>
      <c r="AI406" s="102">
        <f t="shared" si="395"/>
        <v>1500</v>
      </c>
      <c r="AK406" s="103">
        <f t="shared" si="398"/>
        <v>1050</v>
      </c>
      <c r="AL406" s="134">
        <f t="shared" si="399"/>
        <v>1050</v>
      </c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</row>
    <row r="407" spans="1:552" s="106" customFormat="1" ht="13.5" hidden="1" outlineLevel="1" x14ac:dyDescent="0.15">
      <c r="A407" s="26">
        <v>12077</v>
      </c>
      <c r="B407" s="20" t="s">
        <v>408</v>
      </c>
      <c r="C407" s="16">
        <v>370</v>
      </c>
      <c r="D407" s="103">
        <v>25</v>
      </c>
      <c r="E407" s="103">
        <v>20</v>
      </c>
      <c r="F407" s="103" t="s">
        <v>149</v>
      </c>
      <c r="G407" s="104">
        <v>211</v>
      </c>
      <c r="H407" s="104" t="s">
        <v>179</v>
      </c>
      <c r="I407" s="239">
        <f t="shared" si="379"/>
        <v>17940</v>
      </c>
      <c r="J407" s="103">
        <v>28500</v>
      </c>
      <c r="K407" s="129">
        <v>0.15</v>
      </c>
      <c r="L407" s="129"/>
      <c r="M407" s="240"/>
      <c r="N407" s="283">
        <v>0.03</v>
      </c>
      <c r="O407" s="241">
        <f t="shared" si="380"/>
        <v>39.715719063545151</v>
      </c>
      <c r="P407" s="241" t="e">
        <f t="shared" si="381"/>
        <v>#REF!</v>
      </c>
      <c r="Q407" s="241" t="e">
        <f t="shared" si="382"/>
        <v>#REF!</v>
      </c>
      <c r="R407" s="241">
        <f t="shared" si="383"/>
        <v>0</v>
      </c>
      <c r="S407" s="241" t="e">
        <f t="shared" si="384"/>
        <v>#REF!</v>
      </c>
      <c r="T407" s="103" t="e">
        <f>#REF!</f>
        <v>#REF!</v>
      </c>
      <c r="U407" s="271" t="e">
        <f>#REF!*'Акция психолога'!D407</f>
        <v>#REF!</v>
      </c>
      <c r="V407" s="271">
        <f t="shared" si="385"/>
        <v>22.2</v>
      </c>
      <c r="W407" s="242" t="e">
        <f t="shared" si="386"/>
        <v>#REF!</v>
      </c>
      <c r="X407" s="281" t="e">
        <f>#REF!</f>
        <v>#REF!</v>
      </c>
      <c r="Y407" s="242" t="e">
        <f t="shared" si="387"/>
        <v>#REF!</v>
      </c>
      <c r="Z407" s="102" t="e">
        <f t="shared" si="388"/>
        <v>#REF!</v>
      </c>
      <c r="AA407" s="244" t="e">
        <f t="shared" si="389"/>
        <v>#REF!</v>
      </c>
      <c r="AB407" s="219"/>
      <c r="AC407" s="102" t="e">
        <f t="shared" si="390"/>
        <v>#REF!</v>
      </c>
      <c r="AD407" s="103" t="e">
        <f t="shared" si="391"/>
        <v>#REF!</v>
      </c>
      <c r="AE407" s="245" t="e">
        <f t="shared" si="391"/>
        <v>#REF!</v>
      </c>
      <c r="AF407" s="245" t="e">
        <f t="shared" si="392"/>
        <v>#REF!</v>
      </c>
      <c r="AG407" s="103" t="e">
        <f t="shared" si="393"/>
        <v>#REF!</v>
      </c>
      <c r="AH407" s="102" t="e">
        <f t="shared" si="394"/>
        <v>#REF!</v>
      </c>
      <c r="AI407" s="102">
        <f t="shared" si="395"/>
        <v>370</v>
      </c>
      <c r="AK407" s="103">
        <f t="shared" si="398"/>
        <v>260</v>
      </c>
      <c r="AL407" s="134">
        <f t="shared" si="399"/>
        <v>259</v>
      </c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</row>
    <row r="408" spans="1:552" s="106" customFormat="1" ht="13.5" hidden="1" outlineLevel="1" x14ac:dyDescent="0.15">
      <c r="A408" s="26">
        <v>12078</v>
      </c>
      <c r="B408" s="20" t="s">
        <v>409</v>
      </c>
      <c r="C408" s="16">
        <v>270</v>
      </c>
      <c r="D408" s="103">
        <v>25</v>
      </c>
      <c r="E408" s="103">
        <v>20</v>
      </c>
      <c r="F408" s="103" t="s">
        <v>149</v>
      </c>
      <c r="G408" s="104">
        <v>211</v>
      </c>
      <c r="H408" s="104" t="s">
        <v>179</v>
      </c>
      <c r="I408" s="239">
        <f t="shared" si="379"/>
        <v>17940</v>
      </c>
      <c r="J408" s="103">
        <v>28500</v>
      </c>
      <c r="K408" s="129">
        <v>0.15</v>
      </c>
      <c r="L408" s="129"/>
      <c r="M408" s="240"/>
      <c r="N408" s="283">
        <v>0.03</v>
      </c>
      <c r="O408" s="241">
        <f t="shared" si="380"/>
        <v>39.715719063545151</v>
      </c>
      <c r="P408" s="241" t="e">
        <f t="shared" si="381"/>
        <v>#REF!</v>
      </c>
      <c r="Q408" s="241" t="e">
        <f t="shared" si="382"/>
        <v>#REF!</v>
      </c>
      <c r="R408" s="241">
        <f t="shared" si="383"/>
        <v>0</v>
      </c>
      <c r="S408" s="241" t="e">
        <f t="shared" si="384"/>
        <v>#REF!</v>
      </c>
      <c r="T408" s="103" t="e">
        <f>#REF!</f>
        <v>#REF!</v>
      </c>
      <c r="U408" s="271" t="e">
        <f>#REF!*'Акция психолога'!D408</f>
        <v>#REF!</v>
      </c>
      <c r="V408" s="271">
        <f t="shared" si="385"/>
        <v>16.2</v>
      </c>
      <c r="W408" s="242" t="e">
        <f t="shared" si="386"/>
        <v>#REF!</v>
      </c>
      <c r="X408" s="281" t="e">
        <f>#REF!</f>
        <v>#REF!</v>
      </c>
      <c r="Y408" s="242" t="e">
        <f t="shared" si="387"/>
        <v>#REF!</v>
      </c>
      <c r="Z408" s="102" t="e">
        <f t="shared" si="388"/>
        <v>#REF!</v>
      </c>
      <c r="AA408" s="244" t="e">
        <f t="shared" si="389"/>
        <v>#REF!</v>
      </c>
      <c r="AB408" s="219"/>
      <c r="AC408" s="102" t="e">
        <f t="shared" si="390"/>
        <v>#REF!</v>
      </c>
      <c r="AD408" s="103" t="e">
        <f t="shared" si="391"/>
        <v>#REF!</v>
      </c>
      <c r="AE408" s="245" t="e">
        <f t="shared" si="391"/>
        <v>#REF!</v>
      </c>
      <c r="AF408" s="245" t="e">
        <f t="shared" si="392"/>
        <v>#REF!</v>
      </c>
      <c r="AG408" s="103" t="e">
        <f t="shared" si="393"/>
        <v>#REF!</v>
      </c>
      <c r="AH408" s="102" t="e">
        <f t="shared" si="394"/>
        <v>#REF!</v>
      </c>
      <c r="AI408" s="102">
        <f t="shared" si="395"/>
        <v>270</v>
      </c>
      <c r="AK408" s="103">
        <f t="shared" si="398"/>
        <v>190</v>
      </c>
      <c r="AL408" s="134">
        <f t="shared" si="399"/>
        <v>189</v>
      </c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</row>
    <row r="409" spans="1:552" s="106" customFormat="1" ht="25.5" hidden="1" outlineLevel="1" x14ac:dyDescent="0.15">
      <c r="A409" s="26">
        <v>12079</v>
      </c>
      <c r="B409" s="20" t="s">
        <v>486</v>
      </c>
      <c r="C409" s="16">
        <v>250</v>
      </c>
      <c r="D409" s="103">
        <v>25</v>
      </c>
      <c r="E409" s="103">
        <v>20</v>
      </c>
      <c r="F409" s="103" t="s">
        <v>149</v>
      </c>
      <c r="G409" s="104">
        <v>211</v>
      </c>
      <c r="H409" s="104" t="s">
        <v>179</v>
      </c>
      <c r="I409" s="239">
        <f t="shared" si="379"/>
        <v>17940</v>
      </c>
      <c r="J409" s="103">
        <v>28500</v>
      </c>
      <c r="K409" s="129">
        <v>0.15</v>
      </c>
      <c r="L409" s="129"/>
      <c r="M409" s="240"/>
      <c r="N409" s="283">
        <v>0.03</v>
      </c>
      <c r="O409" s="241">
        <f t="shared" si="380"/>
        <v>39.715719063545151</v>
      </c>
      <c r="P409" s="241" t="e">
        <f t="shared" si="381"/>
        <v>#REF!</v>
      </c>
      <c r="Q409" s="241" t="e">
        <f t="shared" si="382"/>
        <v>#REF!</v>
      </c>
      <c r="R409" s="241">
        <f t="shared" si="383"/>
        <v>0</v>
      </c>
      <c r="S409" s="241" t="e">
        <f t="shared" si="384"/>
        <v>#REF!</v>
      </c>
      <c r="T409" s="103" t="e">
        <f>#REF!</f>
        <v>#REF!</v>
      </c>
      <c r="U409" s="271" t="e">
        <f>#REF!*'Акция психолога'!D409</f>
        <v>#REF!</v>
      </c>
      <c r="V409" s="271">
        <f t="shared" si="385"/>
        <v>15</v>
      </c>
      <c r="W409" s="242" t="e">
        <f t="shared" si="386"/>
        <v>#REF!</v>
      </c>
      <c r="X409" s="281" t="e">
        <f>#REF!</f>
        <v>#REF!</v>
      </c>
      <c r="Y409" s="242" t="e">
        <f t="shared" si="387"/>
        <v>#REF!</v>
      </c>
      <c r="Z409" s="102" t="e">
        <f t="shared" si="388"/>
        <v>#REF!</v>
      </c>
      <c r="AA409" s="244" t="e">
        <f t="shared" si="389"/>
        <v>#REF!</v>
      </c>
      <c r="AB409" s="219"/>
      <c r="AC409" s="102" t="e">
        <f t="shared" si="390"/>
        <v>#REF!</v>
      </c>
      <c r="AD409" s="103" t="e">
        <f t="shared" si="391"/>
        <v>#REF!</v>
      </c>
      <c r="AE409" s="245" t="e">
        <f t="shared" si="391"/>
        <v>#REF!</v>
      </c>
      <c r="AF409" s="245" t="e">
        <f t="shared" si="392"/>
        <v>#REF!</v>
      </c>
      <c r="AG409" s="103" t="e">
        <f t="shared" si="393"/>
        <v>#REF!</v>
      </c>
      <c r="AH409" s="102" t="e">
        <f t="shared" si="394"/>
        <v>#REF!</v>
      </c>
      <c r="AI409" s="102">
        <f t="shared" si="395"/>
        <v>250</v>
      </c>
      <c r="AK409" s="103">
        <f t="shared" si="398"/>
        <v>175</v>
      </c>
      <c r="AL409" s="134">
        <f t="shared" si="399"/>
        <v>175</v>
      </c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</row>
    <row r="410" spans="1:552" s="106" customFormat="1" ht="13.5" hidden="1" outlineLevel="1" x14ac:dyDescent="0.15">
      <c r="A410" s="26">
        <v>12080</v>
      </c>
      <c r="B410" s="20" t="s">
        <v>403</v>
      </c>
      <c r="C410" s="16">
        <v>270</v>
      </c>
      <c r="D410" s="103">
        <v>15</v>
      </c>
      <c r="E410" s="103">
        <v>20</v>
      </c>
      <c r="F410" s="103" t="s">
        <v>148</v>
      </c>
      <c r="G410" s="104">
        <v>211</v>
      </c>
      <c r="H410" s="104" t="s">
        <v>179</v>
      </c>
      <c r="I410" s="239">
        <f t="shared" si="379"/>
        <v>17940</v>
      </c>
      <c r="J410" s="103">
        <v>28500</v>
      </c>
      <c r="K410" s="129">
        <v>0.15</v>
      </c>
      <c r="L410" s="129"/>
      <c r="M410" s="240"/>
      <c r="N410" s="283">
        <v>0.03</v>
      </c>
      <c r="O410" s="241">
        <f t="shared" si="380"/>
        <v>23.829431438127092</v>
      </c>
      <c r="P410" s="241" t="e">
        <f t="shared" si="381"/>
        <v>#REF!</v>
      </c>
      <c r="Q410" s="241" t="e">
        <f t="shared" si="382"/>
        <v>#REF!</v>
      </c>
      <c r="R410" s="241">
        <f t="shared" si="383"/>
        <v>0</v>
      </c>
      <c r="S410" s="241" t="e">
        <f t="shared" si="384"/>
        <v>#REF!</v>
      </c>
      <c r="T410" s="103" t="e">
        <f>#REF!</f>
        <v>#REF!</v>
      </c>
      <c r="U410" s="271" t="e">
        <f>#REF!*'Акция психолога'!D410</f>
        <v>#REF!</v>
      </c>
      <c r="V410" s="271">
        <f t="shared" si="385"/>
        <v>16.2</v>
      </c>
      <c r="W410" s="242" t="e">
        <f t="shared" si="386"/>
        <v>#REF!</v>
      </c>
      <c r="X410" s="281" t="e">
        <f>#REF!</f>
        <v>#REF!</v>
      </c>
      <c r="Y410" s="242" t="e">
        <f t="shared" si="387"/>
        <v>#REF!</v>
      </c>
      <c r="Z410" s="102" t="e">
        <f t="shared" si="388"/>
        <v>#REF!</v>
      </c>
      <c r="AA410" s="244" t="e">
        <f t="shared" si="389"/>
        <v>#REF!</v>
      </c>
      <c r="AB410" s="219"/>
      <c r="AC410" s="102" t="e">
        <f t="shared" si="390"/>
        <v>#REF!</v>
      </c>
      <c r="AD410" s="103" t="e">
        <f t="shared" si="391"/>
        <v>#REF!</v>
      </c>
      <c r="AE410" s="245" t="e">
        <f t="shared" si="391"/>
        <v>#REF!</v>
      </c>
      <c r="AF410" s="245" t="e">
        <f t="shared" si="392"/>
        <v>#REF!</v>
      </c>
      <c r="AG410" s="103" t="e">
        <f t="shared" si="393"/>
        <v>#REF!</v>
      </c>
      <c r="AH410" s="102" t="e">
        <f t="shared" si="394"/>
        <v>#REF!</v>
      </c>
      <c r="AI410" s="102">
        <f t="shared" si="395"/>
        <v>270</v>
      </c>
      <c r="AK410" s="103">
        <f t="shared" si="398"/>
        <v>190</v>
      </c>
      <c r="AL410" s="134">
        <f t="shared" si="399"/>
        <v>189</v>
      </c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</row>
    <row r="411" spans="1:552" s="106" customFormat="1" ht="13.5" hidden="1" outlineLevel="1" x14ac:dyDescent="0.15">
      <c r="A411" s="26">
        <v>12081</v>
      </c>
      <c r="B411" s="20" t="s">
        <v>411</v>
      </c>
      <c r="C411" s="16">
        <v>170</v>
      </c>
      <c r="D411" s="103">
        <v>15</v>
      </c>
      <c r="E411" s="103">
        <v>10</v>
      </c>
      <c r="F411" s="103"/>
      <c r="G411" s="104" t="s">
        <v>393</v>
      </c>
      <c r="H411" s="104" t="s">
        <v>179</v>
      </c>
      <c r="I411" s="239">
        <f t="shared" si="379"/>
        <v>17940</v>
      </c>
      <c r="J411" s="103">
        <v>28500</v>
      </c>
      <c r="K411" s="129">
        <v>0.15</v>
      </c>
      <c r="L411" s="129"/>
      <c r="M411" s="240"/>
      <c r="N411" s="283">
        <v>0.03</v>
      </c>
      <c r="O411" s="241">
        <f t="shared" si="380"/>
        <v>23.829431438127092</v>
      </c>
      <c r="P411" s="241" t="e">
        <f t="shared" si="381"/>
        <v>#REF!</v>
      </c>
      <c r="Q411" s="241" t="e">
        <f t="shared" si="382"/>
        <v>#REF!</v>
      </c>
      <c r="R411" s="241">
        <f t="shared" si="383"/>
        <v>0</v>
      </c>
      <c r="S411" s="241" t="e">
        <f t="shared" si="384"/>
        <v>#REF!</v>
      </c>
      <c r="T411" s="103" t="e">
        <f>#REF!</f>
        <v>#REF!</v>
      </c>
      <c r="U411" s="271" t="e">
        <f>#REF!*'Акция психолога'!D411</f>
        <v>#REF!</v>
      </c>
      <c r="V411" s="271">
        <f t="shared" si="385"/>
        <v>10.199999999999999</v>
      </c>
      <c r="W411" s="242" t="e">
        <f t="shared" si="386"/>
        <v>#REF!</v>
      </c>
      <c r="X411" s="281" t="e">
        <f>#REF!</f>
        <v>#REF!</v>
      </c>
      <c r="Y411" s="242" t="e">
        <f t="shared" si="387"/>
        <v>#REF!</v>
      </c>
      <c r="Z411" s="102" t="e">
        <f t="shared" si="388"/>
        <v>#REF!</v>
      </c>
      <c r="AA411" s="244" t="e">
        <f t="shared" si="389"/>
        <v>#REF!</v>
      </c>
      <c r="AB411" s="219"/>
      <c r="AC411" s="102" t="e">
        <f t="shared" si="390"/>
        <v>#REF!</v>
      </c>
      <c r="AD411" s="103" t="e">
        <f t="shared" si="391"/>
        <v>#REF!</v>
      </c>
      <c r="AE411" s="245" t="e">
        <f t="shared" si="391"/>
        <v>#REF!</v>
      </c>
      <c r="AF411" s="245" t="e">
        <f t="shared" si="392"/>
        <v>#REF!</v>
      </c>
      <c r="AG411" s="103" t="e">
        <f t="shared" si="393"/>
        <v>#REF!</v>
      </c>
      <c r="AH411" s="102" t="e">
        <f t="shared" si="394"/>
        <v>#REF!</v>
      </c>
      <c r="AI411" s="102">
        <f t="shared" si="395"/>
        <v>170</v>
      </c>
      <c r="AK411" s="103">
        <f t="shared" si="398"/>
        <v>120</v>
      </c>
      <c r="AL411" s="134">
        <f t="shared" si="399"/>
        <v>118.99999999999999</v>
      </c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</row>
    <row r="412" spans="1:552" s="106" customFormat="1" ht="13.5" hidden="1" outlineLevel="1" x14ac:dyDescent="0.15">
      <c r="A412" s="26">
        <v>12082</v>
      </c>
      <c r="B412" s="20" t="s">
        <v>410</v>
      </c>
      <c r="C412" s="16">
        <v>200</v>
      </c>
      <c r="D412" s="103">
        <v>15</v>
      </c>
      <c r="E412" s="103">
        <v>10</v>
      </c>
      <c r="F412" s="103"/>
      <c r="G412" s="104" t="s">
        <v>393</v>
      </c>
      <c r="H412" s="104" t="s">
        <v>179</v>
      </c>
      <c r="I412" s="239">
        <f t="shared" si="379"/>
        <v>17940</v>
      </c>
      <c r="J412" s="103">
        <v>28500</v>
      </c>
      <c r="K412" s="129">
        <v>0.15</v>
      </c>
      <c r="L412" s="129"/>
      <c r="M412" s="240"/>
      <c r="N412" s="283">
        <v>0.03</v>
      </c>
      <c r="O412" s="241">
        <f t="shared" si="380"/>
        <v>23.829431438127092</v>
      </c>
      <c r="P412" s="241" t="e">
        <f t="shared" si="381"/>
        <v>#REF!</v>
      </c>
      <c r="Q412" s="241" t="e">
        <f t="shared" si="382"/>
        <v>#REF!</v>
      </c>
      <c r="R412" s="241">
        <f t="shared" si="383"/>
        <v>0</v>
      </c>
      <c r="S412" s="241" t="e">
        <f t="shared" si="384"/>
        <v>#REF!</v>
      </c>
      <c r="T412" s="103" t="e">
        <f>#REF!</f>
        <v>#REF!</v>
      </c>
      <c r="U412" s="271" t="e">
        <f>#REF!*'Акция психолога'!D412</f>
        <v>#REF!</v>
      </c>
      <c r="V412" s="271">
        <f t="shared" si="385"/>
        <v>12</v>
      </c>
      <c r="W412" s="242" t="e">
        <f t="shared" si="386"/>
        <v>#REF!</v>
      </c>
      <c r="X412" s="281" t="e">
        <f>#REF!</f>
        <v>#REF!</v>
      </c>
      <c r="Y412" s="242" t="e">
        <f t="shared" si="387"/>
        <v>#REF!</v>
      </c>
      <c r="Z412" s="102" t="e">
        <f t="shared" si="388"/>
        <v>#REF!</v>
      </c>
      <c r="AA412" s="244" t="e">
        <f t="shared" si="389"/>
        <v>#REF!</v>
      </c>
      <c r="AB412" s="219"/>
      <c r="AC412" s="102" t="e">
        <f t="shared" si="390"/>
        <v>#REF!</v>
      </c>
      <c r="AD412" s="103" t="e">
        <f t="shared" si="391"/>
        <v>#REF!</v>
      </c>
      <c r="AE412" s="245" t="e">
        <f t="shared" si="391"/>
        <v>#REF!</v>
      </c>
      <c r="AF412" s="245" t="e">
        <f t="shared" si="392"/>
        <v>#REF!</v>
      </c>
      <c r="AG412" s="103" t="e">
        <f t="shared" si="393"/>
        <v>#REF!</v>
      </c>
      <c r="AH412" s="102" t="e">
        <f t="shared" si="394"/>
        <v>#REF!</v>
      </c>
      <c r="AI412" s="102">
        <f t="shared" si="395"/>
        <v>200</v>
      </c>
      <c r="AK412" s="103">
        <f t="shared" si="398"/>
        <v>140</v>
      </c>
      <c r="AL412" s="134">
        <f t="shared" si="399"/>
        <v>140</v>
      </c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</row>
    <row r="413" spans="1:552" s="106" customFormat="1" ht="13.5" hidden="1" outlineLevel="1" collapsed="1" x14ac:dyDescent="0.15">
      <c r="A413" s="26">
        <v>12097</v>
      </c>
      <c r="B413" s="20" t="s">
        <v>392</v>
      </c>
      <c r="C413" s="61">
        <v>200</v>
      </c>
      <c r="D413" s="103">
        <v>20</v>
      </c>
      <c r="E413" s="103">
        <v>10</v>
      </c>
      <c r="F413" s="130" t="s">
        <v>394</v>
      </c>
      <c r="G413" s="104" t="s">
        <v>761</v>
      </c>
      <c r="H413" s="104" t="s">
        <v>179</v>
      </c>
      <c r="I413" s="239">
        <f t="shared" si="379"/>
        <v>17940</v>
      </c>
      <c r="J413" s="103">
        <v>28500</v>
      </c>
      <c r="K413" s="129">
        <v>0.15</v>
      </c>
      <c r="L413" s="129"/>
      <c r="M413" s="240"/>
      <c r="N413" s="283">
        <v>0.03</v>
      </c>
      <c r="O413" s="241">
        <f t="shared" si="380"/>
        <v>31.77257525083612</v>
      </c>
      <c r="P413" s="241" t="e">
        <f t="shared" si="381"/>
        <v>#REF!</v>
      </c>
      <c r="Q413" s="241" t="e">
        <f t="shared" si="382"/>
        <v>#REF!</v>
      </c>
      <c r="R413" s="241">
        <f t="shared" si="383"/>
        <v>0</v>
      </c>
      <c r="S413" s="241" t="e">
        <f t="shared" si="384"/>
        <v>#REF!</v>
      </c>
      <c r="T413" s="103" t="e">
        <f>#REF!</f>
        <v>#REF!</v>
      </c>
      <c r="U413" s="271" t="e">
        <f>#REF!*'Акция психолога'!D413</f>
        <v>#REF!</v>
      </c>
      <c r="V413" s="271">
        <f t="shared" si="385"/>
        <v>12</v>
      </c>
      <c r="W413" s="242" t="e">
        <f t="shared" si="386"/>
        <v>#REF!</v>
      </c>
      <c r="X413" s="281" t="e">
        <f>#REF!</f>
        <v>#REF!</v>
      </c>
      <c r="Y413" s="242" t="e">
        <f t="shared" si="387"/>
        <v>#REF!</v>
      </c>
      <c r="Z413" s="102" t="e">
        <f t="shared" si="388"/>
        <v>#REF!</v>
      </c>
      <c r="AA413" s="244" t="e">
        <f t="shared" si="389"/>
        <v>#REF!</v>
      </c>
      <c r="AB413" s="219"/>
      <c r="AC413" s="102" t="e">
        <f t="shared" si="390"/>
        <v>#REF!</v>
      </c>
      <c r="AD413" s="103" t="e">
        <f t="shared" si="391"/>
        <v>#REF!</v>
      </c>
      <c r="AE413" s="245" t="e">
        <f t="shared" si="391"/>
        <v>#REF!</v>
      </c>
      <c r="AF413" s="245" t="e">
        <f t="shared" si="392"/>
        <v>#REF!</v>
      </c>
      <c r="AG413" s="103" t="e">
        <f t="shared" si="393"/>
        <v>#REF!</v>
      </c>
      <c r="AH413" s="102" t="e">
        <f t="shared" si="394"/>
        <v>#REF!</v>
      </c>
      <c r="AI413" s="102">
        <f t="shared" si="395"/>
        <v>200</v>
      </c>
      <c r="AK413" s="103">
        <f t="shared" si="398"/>
        <v>140</v>
      </c>
      <c r="AL413" s="134">
        <f t="shared" si="399"/>
        <v>140</v>
      </c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</row>
    <row r="414" spans="1:552" s="106" customFormat="1" ht="13.5" hidden="1" outlineLevel="1" x14ac:dyDescent="0.15">
      <c r="A414" s="26">
        <v>12098</v>
      </c>
      <c r="B414" s="20" t="s">
        <v>514</v>
      </c>
      <c r="C414" s="61">
        <v>55</v>
      </c>
      <c r="D414" s="103">
        <v>4</v>
      </c>
      <c r="E414" s="103">
        <v>1</v>
      </c>
      <c r="F414" s="130" t="s">
        <v>479</v>
      </c>
      <c r="G414" s="104" t="s">
        <v>762</v>
      </c>
      <c r="H414" s="104" t="s">
        <v>1175</v>
      </c>
      <c r="I414" s="239">
        <f t="shared" si="379"/>
        <v>17940</v>
      </c>
      <c r="J414" s="103"/>
      <c r="K414" s="129">
        <v>0.15</v>
      </c>
      <c r="L414" s="129">
        <v>0.35</v>
      </c>
      <c r="M414" s="240"/>
      <c r="N414" s="283">
        <v>0.03</v>
      </c>
      <c r="O414" s="241">
        <f t="shared" si="380"/>
        <v>0</v>
      </c>
      <c r="P414" s="241" t="e">
        <f t="shared" si="381"/>
        <v>#REF!</v>
      </c>
      <c r="Q414" s="241" t="e">
        <f t="shared" si="382"/>
        <v>#REF!</v>
      </c>
      <c r="R414" s="241">
        <f t="shared" si="383"/>
        <v>0</v>
      </c>
      <c r="S414" s="241" t="e">
        <f t="shared" si="384"/>
        <v>#REF!</v>
      </c>
      <c r="T414" s="103" t="e">
        <f>#REF!</f>
        <v>#REF!</v>
      </c>
      <c r="U414" s="271" t="e">
        <f>#REF!*'Акция психолога'!D414</f>
        <v>#REF!</v>
      </c>
      <c r="V414" s="271">
        <f t="shared" si="385"/>
        <v>3.3</v>
      </c>
      <c r="W414" s="242" t="e">
        <f t="shared" si="386"/>
        <v>#REF!</v>
      </c>
      <c r="X414" s="281" t="e">
        <f>#REF!</f>
        <v>#REF!</v>
      </c>
      <c r="Y414" s="242" t="e">
        <f t="shared" si="387"/>
        <v>#REF!</v>
      </c>
      <c r="Z414" s="102" t="e">
        <f t="shared" si="388"/>
        <v>#REF!</v>
      </c>
      <c r="AA414" s="244" t="e">
        <f t="shared" si="389"/>
        <v>#REF!</v>
      </c>
      <c r="AB414" s="219"/>
      <c r="AC414" s="102" t="e">
        <f t="shared" si="390"/>
        <v>#REF!</v>
      </c>
      <c r="AD414" s="103" t="e">
        <f t="shared" si="391"/>
        <v>#REF!</v>
      </c>
      <c r="AE414" s="245" t="e">
        <f t="shared" si="391"/>
        <v>#REF!</v>
      </c>
      <c r="AF414" s="245" t="e">
        <f t="shared" si="392"/>
        <v>#REF!</v>
      </c>
      <c r="AG414" s="103" t="e">
        <f t="shared" si="393"/>
        <v>#REF!</v>
      </c>
      <c r="AH414" s="102" t="e">
        <f t="shared" si="394"/>
        <v>#REF!</v>
      </c>
      <c r="AI414" s="102">
        <f t="shared" si="395"/>
        <v>55</v>
      </c>
      <c r="AK414" s="103">
        <f t="shared" si="398"/>
        <v>40</v>
      </c>
      <c r="AL414" s="134">
        <f t="shared" si="399"/>
        <v>38.5</v>
      </c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</row>
    <row r="415" spans="1:552" s="106" customFormat="1" ht="13.5" hidden="1" outlineLevel="1" x14ac:dyDescent="0.15">
      <c r="A415" s="26">
        <v>12099</v>
      </c>
      <c r="B415" s="20" t="s">
        <v>484</v>
      </c>
      <c r="C415" s="61">
        <v>1000</v>
      </c>
      <c r="D415" s="103">
        <v>40</v>
      </c>
      <c r="E415" s="103">
        <v>30</v>
      </c>
      <c r="F415" s="130" t="s">
        <v>771</v>
      </c>
      <c r="G415" s="104" t="s">
        <v>365</v>
      </c>
      <c r="H415" s="104" t="s">
        <v>1176</v>
      </c>
      <c r="I415" s="239">
        <f t="shared" si="379"/>
        <v>17940</v>
      </c>
      <c r="J415" s="103"/>
      <c r="K415" s="129">
        <v>0.15</v>
      </c>
      <c r="L415" s="129">
        <v>0.3</v>
      </c>
      <c r="M415" s="240"/>
      <c r="N415" s="283">
        <v>0.03</v>
      </c>
      <c r="O415" s="241">
        <f t="shared" si="380"/>
        <v>0</v>
      </c>
      <c r="P415" s="241" t="e">
        <f t="shared" si="381"/>
        <v>#REF!</v>
      </c>
      <c r="Q415" s="241" t="e">
        <f t="shared" si="382"/>
        <v>#REF!</v>
      </c>
      <c r="R415" s="241">
        <f t="shared" si="383"/>
        <v>0</v>
      </c>
      <c r="S415" s="241" t="e">
        <f t="shared" si="384"/>
        <v>#REF!</v>
      </c>
      <c r="T415" s="103" t="e">
        <f>#REF!</f>
        <v>#REF!</v>
      </c>
      <c r="U415" s="271" t="e">
        <f>#REF!*'Акция психолога'!D415</f>
        <v>#REF!</v>
      </c>
      <c r="V415" s="271">
        <f t="shared" si="385"/>
        <v>60</v>
      </c>
      <c r="W415" s="242" t="e">
        <f t="shared" si="386"/>
        <v>#REF!</v>
      </c>
      <c r="X415" s="281" t="e">
        <f>#REF!</f>
        <v>#REF!</v>
      </c>
      <c r="Y415" s="287" t="e">
        <f>25000/I415*D415*X415</f>
        <v>#REF!</v>
      </c>
      <c r="Z415" s="102" t="e">
        <f t="shared" si="388"/>
        <v>#REF!</v>
      </c>
      <c r="AA415" s="244" t="e">
        <f t="shared" si="389"/>
        <v>#REF!</v>
      </c>
      <c r="AB415" s="219"/>
      <c r="AC415" s="102" t="e">
        <f t="shared" si="390"/>
        <v>#REF!</v>
      </c>
      <c r="AD415" s="103" t="e">
        <f t="shared" si="391"/>
        <v>#REF!</v>
      </c>
      <c r="AE415" s="245" t="e">
        <f t="shared" si="391"/>
        <v>#REF!</v>
      </c>
      <c r="AF415" s="245" t="e">
        <f t="shared" si="392"/>
        <v>#REF!</v>
      </c>
      <c r="AG415" s="103" t="e">
        <f t="shared" si="393"/>
        <v>#REF!</v>
      </c>
      <c r="AH415" s="102" t="e">
        <f t="shared" si="394"/>
        <v>#REF!</v>
      </c>
      <c r="AI415" s="102">
        <f t="shared" si="395"/>
        <v>1000</v>
      </c>
      <c r="AK415" s="103">
        <f t="shared" si="398"/>
        <v>700</v>
      </c>
      <c r="AL415" s="134">
        <f t="shared" si="399"/>
        <v>700</v>
      </c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</row>
    <row r="416" spans="1:552" s="106" customFormat="1" ht="13.5" hidden="1" outlineLevel="1" x14ac:dyDescent="0.15">
      <c r="A416" s="26">
        <v>12100</v>
      </c>
      <c r="B416" s="20" t="s">
        <v>964</v>
      </c>
      <c r="C416" s="61">
        <v>1500</v>
      </c>
      <c r="D416" s="103">
        <v>20</v>
      </c>
      <c r="E416" s="103"/>
      <c r="F416" s="103" t="s">
        <v>593</v>
      </c>
      <c r="G416" s="104" t="s">
        <v>763</v>
      </c>
      <c r="H416" s="104" t="s">
        <v>924</v>
      </c>
      <c r="I416" s="239">
        <f t="shared" si="379"/>
        <v>17940</v>
      </c>
      <c r="J416" s="103">
        <v>28500</v>
      </c>
      <c r="K416" s="129">
        <v>0.15</v>
      </c>
      <c r="L416" s="129">
        <v>0.2</v>
      </c>
      <c r="M416" s="240"/>
      <c r="N416" s="283">
        <v>0.03</v>
      </c>
      <c r="O416" s="241">
        <f t="shared" si="380"/>
        <v>31.77257525083612</v>
      </c>
      <c r="P416" s="241" t="e">
        <f t="shared" si="381"/>
        <v>#REF!</v>
      </c>
      <c r="Q416" s="241" t="e">
        <f t="shared" si="382"/>
        <v>#REF!</v>
      </c>
      <c r="R416" s="241">
        <f t="shared" si="383"/>
        <v>0</v>
      </c>
      <c r="S416" s="241" t="e">
        <f t="shared" si="384"/>
        <v>#REF!</v>
      </c>
      <c r="T416" s="103" t="e">
        <f>#REF!</f>
        <v>#REF!</v>
      </c>
      <c r="U416" s="271" t="e">
        <f>#REF!*'Акция психолога'!D416</f>
        <v>#REF!</v>
      </c>
      <c r="V416" s="271">
        <f t="shared" si="385"/>
        <v>90</v>
      </c>
      <c r="W416" s="242" t="e">
        <f t="shared" si="386"/>
        <v>#REF!</v>
      </c>
      <c r="X416" s="281" t="e">
        <f>#REF!</f>
        <v>#REF!</v>
      </c>
      <c r="Y416" s="242" t="e">
        <f t="shared" si="387"/>
        <v>#REF!</v>
      </c>
      <c r="Z416" s="102" t="e">
        <f t="shared" si="388"/>
        <v>#REF!</v>
      </c>
      <c r="AA416" s="244" t="e">
        <f t="shared" si="389"/>
        <v>#REF!</v>
      </c>
      <c r="AB416" s="219"/>
      <c r="AC416" s="102" t="e">
        <f t="shared" si="390"/>
        <v>#REF!</v>
      </c>
      <c r="AD416" s="103" t="e">
        <f t="shared" si="391"/>
        <v>#REF!</v>
      </c>
      <c r="AE416" s="245" t="e">
        <f t="shared" si="391"/>
        <v>#REF!</v>
      </c>
      <c r="AF416" s="245" t="e">
        <f t="shared" si="392"/>
        <v>#REF!</v>
      </c>
      <c r="AG416" s="103" t="e">
        <f t="shared" si="393"/>
        <v>#REF!</v>
      </c>
      <c r="AH416" s="102" t="e">
        <f t="shared" si="394"/>
        <v>#REF!</v>
      </c>
      <c r="AI416" s="102">
        <f t="shared" si="395"/>
        <v>1500</v>
      </c>
      <c r="AK416" s="103">
        <f t="shared" si="398"/>
        <v>1050</v>
      </c>
      <c r="AL416" s="134">
        <f t="shared" si="399"/>
        <v>1050</v>
      </c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</row>
    <row r="417" spans="1:552" s="106" customFormat="1" ht="13.5" hidden="1" outlineLevel="1" x14ac:dyDescent="0.15">
      <c r="A417" s="26">
        <v>12106</v>
      </c>
      <c r="B417" s="20" t="s">
        <v>965</v>
      </c>
      <c r="C417" s="61">
        <v>2000</v>
      </c>
      <c r="D417" s="103">
        <v>30</v>
      </c>
      <c r="E417" s="103"/>
      <c r="F417" s="103" t="s">
        <v>593</v>
      </c>
      <c r="G417" s="104" t="s">
        <v>763</v>
      </c>
      <c r="H417" s="104" t="s">
        <v>924</v>
      </c>
      <c r="I417" s="239">
        <f t="shared" si="379"/>
        <v>17940</v>
      </c>
      <c r="J417" s="103">
        <v>28500</v>
      </c>
      <c r="K417" s="129">
        <v>0.15</v>
      </c>
      <c r="L417" s="129">
        <v>0.2</v>
      </c>
      <c r="M417" s="240"/>
      <c r="N417" s="283">
        <v>0.03</v>
      </c>
      <c r="O417" s="241">
        <f t="shared" si="380"/>
        <v>47.658862876254183</v>
      </c>
      <c r="P417" s="241" t="e">
        <f t="shared" si="381"/>
        <v>#REF!</v>
      </c>
      <c r="Q417" s="241" t="e">
        <f t="shared" si="382"/>
        <v>#REF!</v>
      </c>
      <c r="R417" s="241">
        <f t="shared" si="383"/>
        <v>0</v>
      </c>
      <c r="S417" s="241" t="e">
        <f t="shared" si="384"/>
        <v>#REF!</v>
      </c>
      <c r="T417" s="103" t="e">
        <f>#REF!</f>
        <v>#REF!</v>
      </c>
      <c r="U417" s="271" t="e">
        <f>#REF!*'Акция психолога'!D417</f>
        <v>#REF!</v>
      </c>
      <c r="V417" s="271">
        <f t="shared" si="385"/>
        <v>120</v>
      </c>
      <c r="W417" s="242" t="e">
        <f t="shared" si="386"/>
        <v>#REF!</v>
      </c>
      <c r="X417" s="281" t="e">
        <f>#REF!</f>
        <v>#REF!</v>
      </c>
      <c r="Y417" s="242" t="e">
        <f t="shared" si="387"/>
        <v>#REF!</v>
      </c>
      <c r="Z417" s="102" t="e">
        <f t="shared" si="388"/>
        <v>#REF!</v>
      </c>
      <c r="AA417" s="244" t="e">
        <f t="shared" si="389"/>
        <v>#REF!</v>
      </c>
      <c r="AB417" s="219"/>
      <c r="AC417" s="102" t="e">
        <f t="shared" si="390"/>
        <v>#REF!</v>
      </c>
      <c r="AD417" s="103" t="e">
        <f t="shared" si="391"/>
        <v>#REF!</v>
      </c>
      <c r="AE417" s="245" t="e">
        <f t="shared" si="391"/>
        <v>#REF!</v>
      </c>
      <c r="AF417" s="245" t="e">
        <f t="shared" si="392"/>
        <v>#REF!</v>
      </c>
      <c r="AG417" s="103" t="e">
        <f t="shared" si="393"/>
        <v>#REF!</v>
      </c>
      <c r="AH417" s="102" t="e">
        <f t="shared" si="394"/>
        <v>#REF!</v>
      </c>
      <c r="AI417" s="102">
        <f t="shared" si="395"/>
        <v>2000</v>
      </c>
      <c r="AK417" s="103">
        <f t="shared" si="398"/>
        <v>1400</v>
      </c>
      <c r="AL417" s="134">
        <f t="shared" si="399"/>
        <v>1400</v>
      </c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</row>
    <row r="418" spans="1:552" ht="13.5" hidden="1" outlineLevel="1" x14ac:dyDescent="0.15">
      <c r="A418" s="26">
        <v>12101</v>
      </c>
      <c r="B418" s="20" t="s">
        <v>640</v>
      </c>
      <c r="C418" s="16">
        <v>1500</v>
      </c>
      <c r="D418" s="103">
        <v>25</v>
      </c>
      <c r="E418" s="103">
        <v>15</v>
      </c>
      <c r="F418" s="103" t="s">
        <v>270</v>
      </c>
      <c r="G418" s="104">
        <v>105</v>
      </c>
      <c r="H418" s="104" t="s">
        <v>915</v>
      </c>
      <c r="I418" s="239">
        <f t="shared" si="379"/>
        <v>17940</v>
      </c>
      <c r="J418" s="103">
        <v>0</v>
      </c>
      <c r="K418" s="129">
        <v>0.15</v>
      </c>
      <c r="L418" s="129">
        <v>0.4</v>
      </c>
      <c r="M418" s="240"/>
      <c r="N418" s="283">
        <v>0.03</v>
      </c>
      <c r="O418" s="241">
        <f t="shared" si="380"/>
        <v>0</v>
      </c>
      <c r="P418" s="241" t="e">
        <f t="shared" si="381"/>
        <v>#REF!</v>
      </c>
      <c r="Q418" s="241" t="e">
        <f t="shared" si="382"/>
        <v>#REF!</v>
      </c>
      <c r="R418" s="241">
        <f t="shared" si="383"/>
        <v>0</v>
      </c>
      <c r="S418" s="241" t="e">
        <f t="shared" si="384"/>
        <v>#REF!</v>
      </c>
      <c r="T418" s="103" t="e">
        <f>#REF!</f>
        <v>#REF!</v>
      </c>
      <c r="U418" s="271" t="e">
        <f>#REF!*'Акция психолога'!D418</f>
        <v>#REF!</v>
      </c>
      <c r="V418" s="271">
        <f t="shared" si="385"/>
        <v>90</v>
      </c>
      <c r="W418" s="242" t="e">
        <f t="shared" si="386"/>
        <v>#REF!</v>
      </c>
      <c r="X418" s="281" t="e">
        <f>#REF!</f>
        <v>#REF!</v>
      </c>
      <c r="Y418" s="287" t="e">
        <f>25000/I418*D418*X418</f>
        <v>#REF!</v>
      </c>
      <c r="Z418" s="102" t="e">
        <f t="shared" si="388"/>
        <v>#REF!</v>
      </c>
      <c r="AA418" s="244" t="e">
        <f t="shared" si="389"/>
        <v>#REF!</v>
      </c>
      <c r="AC418" s="102" t="e">
        <f t="shared" si="390"/>
        <v>#REF!</v>
      </c>
      <c r="AD418" s="103" t="e">
        <f t="shared" si="391"/>
        <v>#REF!</v>
      </c>
      <c r="AE418" s="245" t="e">
        <f t="shared" si="391"/>
        <v>#REF!</v>
      </c>
      <c r="AF418" s="245" t="e">
        <f t="shared" si="392"/>
        <v>#REF!</v>
      </c>
      <c r="AG418" s="103" t="e">
        <f t="shared" si="393"/>
        <v>#REF!</v>
      </c>
      <c r="AH418" s="102" t="e">
        <f t="shared" si="394"/>
        <v>#REF!</v>
      </c>
      <c r="AI418" s="102">
        <f t="shared" si="395"/>
        <v>1500</v>
      </c>
      <c r="AK418" s="103">
        <f t="shared" si="398"/>
        <v>1050</v>
      </c>
      <c r="AL418" s="134">
        <f t="shared" si="399"/>
        <v>1050</v>
      </c>
    </row>
    <row r="419" spans="1:552" ht="13.5" hidden="1" outlineLevel="1" x14ac:dyDescent="0.15">
      <c r="A419" s="26">
        <v>12102</v>
      </c>
      <c r="B419" s="20" t="s">
        <v>838</v>
      </c>
      <c r="C419" s="16">
        <v>280</v>
      </c>
      <c r="D419" s="103">
        <v>5</v>
      </c>
      <c r="E419" s="103">
        <v>5</v>
      </c>
      <c r="F419" s="103" t="s">
        <v>839</v>
      </c>
      <c r="G419" s="104" t="s">
        <v>761</v>
      </c>
      <c r="H419" s="104" t="s">
        <v>179</v>
      </c>
      <c r="I419" s="239">
        <f t="shared" si="379"/>
        <v>17940</v>
      </c>
      <c r="J419" s="103">
        <v>28500</v>
      </c>
      <c r="K419" s="129">
        <v>0.15</v>
      </c>
      <c r="L419" s="129"/>
      <c r="M419" s="240"/>
      <c r="N419" s="283">
        <v>0.03</v>
      </c>
      <c r="O419" s="241">
        <f t="shared" si="380"/>
        <v>7.9431438127090299</v>
      </c>
      <c r="P419" s="241" t="e">
        <f t="shared" si="381"/>
        <v>#REF!</v>
      </c>
      <c r="Q419" s="241" t="e">
        <f t="shared" si="382"/>
        <v>#REF!</v>
      </c>
      <c r="R419" s="241">
        <f t="shared" si="383"/>
        <v>0</v>
      </c>
      <c r="S419" s="241" t="e">
        <f t="shared" si="384"/>
        <v>#REF!</v>
      </c>
      <c r="T419" s="103" t="e">
        <f>#REF!</f>
        <v>#REF!</v>
      </c>
      <c r="U419" s="271" t="e">
        <f>#REF!*'Акция психолога'!D419</f>
        <v>#REF!</v>
      </c>
      <c r="V419" s="271">
        <f t="shared" si="385"/>
        <v>16.8</v>
      </c>
      <c r="W419" s="242" t="e">
        <f t="shared" si="386"/>
        <v>#REF!</v>
      </c>
      <c r="X419" s="281" t="e">
        <f>#REF!</f>
        <v>#REF!</v>
      </c>
      <c r="Y419" s="242" t="e">
        <f>21000/I419*D419*X419</f>
        <v>#REF!</v>
      </c>
      <c r="Z419" s="102" t="e">
        <f t="shared" si="388"/>
        <v>#REF!</v>
      </c>
      <c r="AA419" s="244" t="e">
        <f t="shared" si="389"/>
        <v>#REF!</v>
      </c>
      <c r="AC419" s="102" t="e">
        <f t="shared" si="390"/>
        <v>#REF!</v>
      </c>
      <c r="AD419" s="103" t="e">
        <f t="shared" ref="AD419:AE421" si="400">T419</f>
        <v>#REF!</v>
      </c>
      <c r="AE419" s="245" t="e">
        <f t="shared" si="400"/>
        <v>#REF!</v>
      </c>
      <c r="AF419" s="245" t="e">
        <f t="shared" si="392"/>
        <v>#REF!</v>
      </c>
      <c r="AG419" s="103" t="e">
        <f t="shared" si="393"/>
        <v>#REF!</v>
      </c>
      <c r="AH419" s="102" t="e">
        <f t="shared" si="394"/>
        <v>#REF!</v>
      </c>
      <c r="AI419" s="102">
        <f t="shared" si="395"/>
        <v>280</v>
      </c>
      <c r="AK419" s="103">
        <f t="shared" si="398"/>
        <v>200</v>
      </c>
      <c r="AL419" s="134">
        <f t="shared" si="399"/>
        <v>196</v>
      </c>
    </row>
    <row r="420" spans="1:552" ht="13.5" hidden="1" outlineLevel="1" x14ac:dyDescent="0.15">
      <c r="A420" s="26">
        <v>12103</v>
      </c>
      <c r="B420" s="20" t="s">
        <v>842</v>
      </c>
      <c r="C420" s="16">
        <v>500</v>
      </c>
      <c r="D420" s="103">
        <v>30</v>
      </c>
      <c r="E420" s="103"/>
      <c r="F420" s="103"/>
      <c r="G420" s="104" t="s">
        <v>654</v>
      </c>
      <c r="H420" s="104" t="s">
        <v>748</v>
      </c>
      <c r="I420" s="239">
        <f t="shared" si="379"/>
        <v>17940</v>
      </c>
      <c r="J420" s="103">
        <v>23150</v>
      </c>
      <c r="K420" s="129">
        <v>0.15</v>
      </c>
      <c r="L420" s="129"/>
      <c r="M420" s="240"/>
      <c r="N420" s="283">
        <v>0.03</v>
      </c>
      <c r="O420" s="241">
        <f t="shared" si="380"/>
        <v>38.712374581939798</v>
      </c>
      <c r="P420" s="241" t="e">
        <f t="shared" si="381"/>
        <v>#REF!</v>
      </c>
      <c r="Q420" s="241" t="e">
        <f t="shared" si="382"/>
        <v>#REF!</v>
      </c>
      <c r="R420" s="241">
        <f t="shared" si="383"/>
        <v>0</v>
      </c>
      <c r="S420" s="241" t="e">
        <f t="shared" si="384"/>
        <v>#REF!</v>
      </c>
      <c r="T420" s="103" t="e">
        <f>#REF!</f>
        <v>#REF!</v>
      </c>
      <c r="U420" s="271" t="e">
        <f>#REF!*'Акция психолога'!D420/26</f>
        <v>#REF!</v>
      </c>
      <c r="V420" s="271">
        <f t="shared" si="385"/>
        <v>30</v>
      </c>
      <c r="W420" s="242" t="e">
        <f t="shared" si="386"/>
        <v>#REF!</v>
      </c>
      <c r="X420" s="281" t="e">
        <f>#REF!</f>
        <v>#REF!</v>
      </c>
      <c r="Y420" s="242" t="e">
        <f>21000/I420*D420*X420</f>
        <v>#REF!</v>
      </c>
      <c r="Z420" s="102" t="e">
        <f t="shared" si="388"/>
        <v>#REF!</v>
      </c>
      <c r="AA420" s="244" t="e">
        <f t="shared" si="389"/>
        <v>#REF!</v>
      </c>
      <c r="AC420" s="102" t="e">
        <f t="shared" si="390"/>
        <v>#REF!</v>
      </c>
      <c r="AD420" s="103" t="e">
        <f t="shared" si="400"/>
        <v>#REF!</v>
      </c>
      <c r="AE420" s="245" t="e">
        <f t="shared" si="400"/>
        <v>#REF!</v>
      </c>
      <c r="AF420" s="245" t="e">
        <f>U420+O420</f>
        <v>#REF!</v>
      </c>
      <c r="AG420" s="103" t="e">
        <f t="shared" si="393"/>
        <v>#REF!</v>
      </c>
      <c r="AH420" s="102" t="e">
        <f t="shared" si="394"/>
        <v>#REF!</v>
      </c>
      <c r="AI420" s="102">
        <f t="shared" si="395"/>
        <v>500</v>
      </c>
      <c r="AK420" s="103" t="s">
        <v>40</v>
      </c>
      <c r="AL420" s="134"/>
    </row>
    <row r="421" spans="1:552" ht="13.5" hidden="1" outlineLevel="1" x14ac:dyDescent="0.15">
      <c r="A421" s="26">
        <v>12104</v>
      </c>
      <c r="B421" s="20" t="s">
        <v>869</v>
      </c>
      <c r="C421" s="16">
        <v>1500</v>
      </c>
      <c r="D421" s="103">
        <v>40</v>
      </c>
      <c r="E421" s="103">
        <v>30</v>
      </c>
      <c r="F421" s="103" t="s">
        <v>865</v>
      </c>
      <c r="G421" s="104" t="s">
        <v>866</v>
      </c>
      <c r="H421" s="104" t="s">
        <v>918</v>
      </c>
      <c r="I421" s="239">
        <f t="shared" si="379"/>
        <v>17940</v>
      </c>
      <c r="J421" s="103"/>
      <c r="K421" s="129">
        <v>0.15</v>
      </c>
      <c r="L421" s="129">
        <v>0.35</v>
      </c>
      <c r="M421" s="240"/>
      <c r="N421" s="283">
        <v>0.03</v>
      </c>
      <c r="O421" s="241">
        <f t="shared" si="380"/>
        <v>0</v>
      </c>
      <c r="P421" s="241" t="e">
        <f t="shared" si="381"/>
        <v>#REF!</v>
      </c>
      <c r="Q421" s="241" t="e">
        <f t="shared" si="382"/>
        <v>#REF!</v>
      </c>
      <c r="R421" s="241">
        <f t="shared" si="383"/>
        <v>0</v>
      </c>
      <c r="S421" s="241" t="e">
        <f t="shared" si="384"/>
        <v>#REF!</v>
      </c>
      <c r="T421" s="103" t="e">
        <f>#REF!</f>
        <v>#REF!</v>
      </c>
      <c r="U421" s="271" t="e">
        <f>#REF!*'Акция психолога'!D421</f>
        <v>#REF!</v>
      </c>
      <c r="V421" s="271">
        <f t="shared" si="385"/>
        <v>90</v>
      </c>
      <c r="W421" s="242" t="e">
        <f t="shared" si="386"/>
        <v>#REF!</v>
      </c>
      <c r="X421" s="281" t="e">
        <f>#REF!</f>
        <v>#REF!</v>
      </c>
      <c r="Y421" s="287" t="e">
        <f t="shared" ref="Y421" si="401">25000/I421*D421*X421</f>
        <v>#REF!</v>
      </c>
      <c r="Z421" s="102" t="e">
        <f t="shared" si="388"/>
        <v>#REF!</v>
      </c>
      <c r="AA421" s="244" t="e">
        <f t="shared" si="389"/>
        <v>#REF!</v>
      </c>
      <c r="AC421" s="102" t="e">
        <f t="shared" si="390"/>
        <v>#REF!</v>
      </c>
      <c r="AD421" s="103" t="e">
        <f t="shared" si="400"/>
        <v>#REF!</v>
      </c>
      <c r="AE421" s="245" t="e">
        <f t="shared" si="400"/>
        <v>#REF!</v>
      </c>
      <c r="AF421" s="245" t="e">
        <f>U421+O421</f>
        <v>#REF!</v>
      </c>
      <c r="AG421" s="103" t="e">
        <f t="shared" si="393"/>
        <v>#REF!</v>
      </c>
      <c r="AH421" s="102" t="e">
        <f t="shared" si="394"/>
        <v>#REF!</v>
      </c>
      <c r="AI421" s="102">
        <f t="shared" si="395"/>
        <v>1500</v>
      </c>
      <c r="AK421" s="103">
        <f t="shared" ref="AK421" si="402">CEILING(AL421,5)</f>
        <v>1050</v>
      </c>
      <c r="AL421" s="134">
        <f t="shared" ref="AL421" si="403">C421*0.7</f>
        <v>1050</v>
      </c>
    </row>
    <row r="422" spans="1:552" s="12" customFormat="1" ht="13.5" collapsed="1" x14ac:dyDescent="0.15">
      <c r="A422" s="25">
        <v>13000</v>
      </c>
      <c r="B422" s="56" t="s">
        <v>489</v>
      </c>
      <c r="C422" s="300"/>
      <c r="D422" s="230"/>
      <c r="E422" s="230"/>
      <c r="F422" s="128"/>
      <c r="G422" s="137"/>
      <c r="H422" s="137"/>
      <c r="I422" s="128"/>
      <c r="J422" s="231"/>
      <c r="K422" s="232"/>
      <c r="L422" s="232"/>
      <c r="M422" s="232"/>
      <c r="N422" s="288"/>
      <c r="O422" s="233"/>
      <c r="P422" s="233"/>
      <c r="Q422" s="233"/>
      <c r="R422" s="233"/>
      <c r="S422" s="233"/>
      <c r="T422" s="231"/>
      <c r="U422" s="278"/>
      <c r="V422" s="277"/>
      <c r="W422" s="128"/>
      <c r="X422" s="278"/>
      <c r="Y422" s="128"/>
      <c r="Z422" s="128"/>
      <c r="AA422" s="234"/>
      <c r="AB422" s="235"/>
      <c r="AC422" s="304"/>
      <c r="AD422" s="236"/>
      <c r="AE422" s="237"/>
      <c r="AF422" s="237"/>
      <c r="AG422" s="236"/>
      <c r="AH422" s="304"/>
      <c r="AI422" s="304"/>
      <c r="AJ422" s="105"/>
      <c r="AK422" s="236"/>
      <c r="AL422" s="134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</row>
    <row r="423" spans="1:552" ht="13.5" hidden="1" outlineLevel="1" x14ac:dyDescent="0.15">
      <c r="A423" s="26">
        <v>13001</v>
      </c>
      <c r="B423" s="20" t="s">
        <v>490</v>
      </c>
      <c r="C423" s="61">
        <v>50</v>
      </c>
      <c r="D423" s="103"/>
      <c r="E423" s="103"/>
      <c r="F423" s="130"/>
      <c r="G423" s="104"/>
      <c r="H423" s="104" t="s">
        <v>769</v>
      </c>
      <c r="I423" s="239">
        <f>((247*12)+(52*7)+(52*5))*60/12</f>
        <v>17940</v>
      </c>
      <c r="J423" s="103">
        <v>21000</v>
      </c>
      <c r="K423" s="129">
        <v>0.15</v>
      </c>
      <c r="L423" s="129"/>
      <c r="M423" s="240"/>
      <c r="N423" s="283">
        <v>0.03</v>
      </c>
      <c r="O423" s="241">
        <f>J423/I423*D423</f>
        <v>0</v>
      </c>
      <c r="P423" s="241" t="e">
        <f t="shared" si="381"/>
        <v>#REF!</v>
      </c>
      <c r="Q423" s="241" t="e">
        <f t="shared" si="382"/>
        <v>#REF!</v>
      </c>
      <c r="R423" s="241">
        <f>(C423*M423)</f>
        <v>0</v>
      </c>
      <c r="S423" s="241" t="e">
        <f>(C423-T423-U423)*N423</f>
        <v>#REF!</v>
      </c>
      <c r="T423" s="103" t="e">
        <f>#REF!</f>
        <v>#REF!</v>
      </c>
      <c r="U423" s="271" t="e">
        <f>#REF!*'Акция психолога'!D423</f>
        <v>#REF!</v>
      </c>
      <c r="V423" s="271">
        <f>C423*0.06</f>
        <v>3</v>
      </c>
      <c r="W423" s="242" t="e">
        <f>SUM(O423:V423)</f>
        <v>#REF!</v>
      </c>
      <c r="X423" s="281" t="e">
        <f>#REF!</f>
        <v>#REF!</v>
      </c>
      <c r="Y423" s="287" t="e">
        <f>25000/I423*D423*X423</f>
        <v>#REF!</v>
      </c>
      <c r="Z423" s="102" t="e">
        <f>W423+Y423</f>
        <v>#REF!</v>
      </c>
      <c r="AA423" s="244" t="e">
        <f>(C423-Z423)/Z423</f>
        <v>#REF!</v>
      </c>
      <c r="AC423" s="102" t="e">
        <f>AD423+AE423+AF423</f>
        <v>#REF!</v>
      </c>
      <c r="AD423" s="103" t="e">
        <f>T423</f>
        <v>#REF!</v>
      </c>
      <c r="AE423" s="245" t="e">
        <f>U423</f>
        <v>#REF!</v>
      </c>
      <c r="AF423" s="245" t="e">
        <f>(C423-Z423)*0.15</f>
        <v>#REF!</v>
      </c>
      <c r="AG423" s="103" t="e">
        <f>AE423+AF423</f>
        <v>#REF!</v>
      </c>
      <c r="AH423" s="102" t="e">
        <f>AI423-AC423</f>
        <v>#REF!</v>
      </c>
      <c r="AI423" s="102">
        <f>C423</f>
        <v>50</v>
      </c>
      <c r="AK423" s="103">
        <f>CEILING(AL423,5)</f>
        <v>35</v>
      </c>
      <c r="AL423" s="134">
        <f>C423*0.7</f>
        <v>35</v>
      </c>
    </row>
    <row r="424" spans="1:552" s="12" customFormat="1" ht="13.5" collapsed="1" x14ac:dyDescent="0.15">
      <c r="A424" s="25">
        <v>14000</v>
      </c>
      <c r="B424" s="56" t="s">
        <v>75</v>
      </c>
      <c r="C424" s="300"/>
      <c r="D424" s="230"/>
      <c r="E424" s="230"/>
      <c r="F424" s="128"/>
      <c r="G424" s="137"/>
      <c r="H424" s="137"/>
      <c r="I424" s="128"/>
      <c r="J424" s="231"/>
      <c r="K424" s="232"/>
      <c r="L424" s="232"/>
      <c r="M424" s="232"/>
      <c r="N424" s="288"/>
      <c r="O424" s="233"/>
      <c r="P424" s="233"/>
      <c r="Q424" s="233"/>
      <c r="R424" s="233"/>
      <c r="S424" s="233"/>
      <c r="T424" s="231"/>
      <c r="U424" s="278"/>
      <c r="V424" s="277"/>
      <c r="W424" s="128"/>
      <c r="X424" s="278"/>
      <c r="Y424" s="128"/>
      <c r="Z424" s="128"/>
      <c r="AA424" s="234"/>
      <c r="AB424" s="235"/>
      <c r="AC424" s="304"/>
      <c r="AD424" s="236"/>
      <c r="AE424" s="237"/>
      <c r="AF424" s="237"/>
      <c r="AG424" s="236"/>
      <c r="AH424" s="304"/>
      <c r="AI424" s="304"/>
      <c r="AJ424" s="105"/>
      <c r="AK424" s="236"/>
      <c r="AL424" s="134"/>
      <c r="AM424" s="105"/>
      <c r="AN424" s="105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</row>
    <row r="425" spans="1:552" s="12" customFormat="1" ht="13.5" hidden="1" outlineLevel="1" x14ac:dyDescent="0.15">
      <c r="A425" s="25"/>
      <c r="B425" s="56" t="s">
        <v>301</v>
      </c>
      <c r="C425" s="300"/>
      <c r="D425" s="304"/>
      <c r="E425" s="230"/>
      <c r="F425" s="128"/>
      <c r="G425" s="137"/>
      <c r="H425" s="137"/>
      <c r="I425" s="128"/>
      <c r="J425" s="231"/>
      <c r="K425" s="232"/>
      <c r="L425" s="232"/>
      <c r="M425" s="232"/>
      <c r="N425" s="288"/>
      <c r="O425" s="233"/>
      <c r="P425" s="233"/>
      <c r="Q425" s="233"/>
      <c r="R425" s="233"/>
      <c r="S425" s="233"/>
      <c r="T425" s="231"/>
      <c r="U425" s="278"/>
      <c r="V425" s="277"/>
      <c r="W425" s="128"/>
      <c r="X425" s="278"/>
      <c r="Y425" s="128"/>
      <c r="Z425" s="128"/>
      <c r="AA425" s="234"/>
      <c r="AB425" s="235"/>
      <c r="AC425" s="304"/>
      <c r="AD425" s="236"/>
      <c r="AE425" s="237"/>
      <c r="AF425" s="237"/>
      <c r="AG425" s="236"/>
      <c r="AH425" s="304"/>
      <c r="AI425" s="304"/>
      <c r="AJ425" s="105"/>
      <c r="AK425" s="236"/>
      <c r="AL425" s="134"/>
      <c r="AM425" s="105"/>
      <c r="AN425" s="105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</row>
    <row r="426" spans="1:552" ht="25.5" hidden="1" outlineLevel="1" x14ac:dyDescent="0.15">
      <c r="A426" s="26">
        <v>14002</v>
      </c>
      <c r="B426" s="20" t="s">
        <v>441</v>
      </c>
      <c r="C426" s="16">
        <v>2400</v>
      </c>
      <c r="D426" s="103">
        <v>35</v>
      </c>
      <c r="E426" s="103">
        <f>D426-10</f>
        <v>25</v>
      </c>
      <c r="F426" s="103" t="s">
        <v>1145</v>
      </c>
      <c r="G426" s="104" t="s">
        <v>764</v>
      </c>
      <c r="H426" s="104" t="s">
        <v>916</v>
      </c>
      <c r="I426" s="239">
        <f t="shared" ref="I426:I463" si="404">((247*12)+(52*7)+(52*5))*60/12</f>
        <v>17940</v>
      </c>
      <c r="J426" s="103"/>
      <c r="K426" s="129">
        <v>0.1</v>
      </c>
      <c r="L426" s="129">
        <v>0.35</v>
      </c>
      <c r="M426" s="240"/>
      <c r="N426" s="283">
        <v>0.03</v>
      </c>
      <c r="O426" s="241">
        <f t="shared" ref="O426:O456" si="405">J426/I426*D426</f>
        <v>0</v>
      </c>
      <c r="P426" s="241" t="e">
        <f t="shared" si="381"/>
        <v>#REF!</v>
      </c>
      <c r="Q426" s="241" t="e">
        <f t="shared" si="382"/>
        <v>#REF!</v>
      </c>
      <c r="R426" s="241">
        <f t="shared" ref="R426:R456" si="406">(C426*M426)</f>
        <v>0</v>
      </c>
      <c r="S426" s="241" t="e">
        <f t="shared" ref="S426:S456" si="407">(C426-T426-U426)*N426</f>
        <v>#REF!</v>
      </c>
      <c r="T426" s="103" t="e">
        <f>#REF!</f>
        <v>#REF!</v>
      </c>
      <c r="U426" s="271" t="e">
        <f>#REF!*'Акция психолога'!D426</f>
        <v>#REF!</v>
      </c>
      <c r="V426" s="271">
        <f t="shared" ref="V426:V456" si="408">C426*0.06</f>
        <v>144</v>
      </c>
      <c r="W426" s="242" t="e">
        <f t="shared" ref="W426:W456" si="409">SUM(O426:V426)</f>
        <v>#REF!</v>
      </c>
      <c r="X426" s="281" t="e">
        <f>#REF!</f>
        <v>#REF!</v>
      </c>
      <c r="Y426" s="287" t="e">
        <f t="shared" ref="Y426:Y456" si="410">25000/I426*D426*X426</f>
        <v>#REF!</v>
      </c>
      <c r="Z426" s="102" t="e">
        <f t="shared" ref="Z426:Z456" si="411">W426+Y426</f>
        <v>#REF!</v>
      </c>
      <c r="AA426" s="244" t="e">
        <f t="shared" ref="AA426:AA456" si="412">(C426-Z426)/Z426</f>
        <v>#REF!</v>
      </c>
      <c r="AC426" s="102" t="e">
        <f t="shared" ref="AC426:AC456" si="413">AD426+AE426+AF426</f>
        <v>#REF!</v>
      </c>
      <c r="AD426" s="103" t="e">
        <f t="shared" ref="AD426:AE444" si="414">T426</f>
        <v>#REF!</v>
      </c>
      <c r="AE426" s="245" t="e">
        <f t="shared" si="414"/>
        <v>#REF!</v>
      </c>
      <c r="AF426" s="245" t="e">
        <f t="shared" ref="AF426:AF456" si="415">(C426-Z426)*0.15</f>
        <v>#REF!</v>
      </c>
      <c r="AG426" s="103" t="e">
        <f t="shared" ref="AG426:AG456" si="416">AE426+AF426</f>
        <v>#REF!</v>
      </c>
      <c r="AH426" s="102" t="e">
        <f t="shared" ref="AH426:AH456" si="417">AI426-AC426</f>
        <v>#REF!</v>
      </c>
      <c r="AI426" s="102">
        <f t="shared" ref="AI426:AI456" si="418">C426</f>
        <v>2400</v>
      </c>
      <c r="AK426" s="103">
        <f t="shared" ref="AK426:AK456" si="419">CEILING(AL426,5)</f>
        <v>1680</v>
      </c>
      <c r="AL426" s="134">
        <f t="shared" ref="AL426:AL456" si="420">C426*0.7</f>
        <v>1680</v>
      </c>
    </row>
    <row r="427" spans="1:552" ht="25.5" hidden="1" outlineLevel="1" x14ac:dyDescent="0.15">
      <c r="A427" s="26">
        <v>14003</v>
      </c>
      <c r="B427" s="20" t="s">
        <v>302</v>
      </c>
      <c r="C427" s="16">
        <v>1500</v>
      </c>
      <c r="D427" s="103">
        <v>30</v>
      </c>
      <c r="E427" s="103">
        <f>D427-10</f>
        <v>20</v>
      </c>
      <c r="F427" s="103" t="s">
        <v>1145</v>
      </c>
      <c r="G427" s="104" t="s">
        <v>764</v>
      </c>
      <c r="H427" s="104" t="s">
        <v>916</v>
      </c>
      <c r="I427" s="239">
        <f t="shared" si="404"/>
        <v>17940</v>
      </c>
      <c r="J427" s="129"/>
      <c r="K427" s="129">
        <v>0.1</v>
      </c>
      <c r="L427" s="129">
        <v>0.35</v>
      </c>
      <c r="M427" s="240"/>
      <c r="N427" s="283">
        <v>0.03</v>
      </c>
      <c r="O427" s="241">
        <f t="shared" si="405"/>
        <v>0</v>
      </c>
      <c r="P427" s="241" t="e">
        <f t="shared" si="381"/>
        <v>#REF!</v>
      </c>
      <c r="Q427" s="241" t="e">
        <f t="shared" si="382"/>
        <v>#REF!</v>
      </c>
      <c r="R427" s="241">
        <f t="shared" si="406"/>
        <v>0</v>
      </c>
      <c r="S427" s="241" t="e">
        <f t="shared" si="407"/>
        <v>#REF!</v>
      </c>
      <c r="T427" s="103" t="e">
        <f>#REF!</f>
        <v>#REF!</v>
      </c>
      <c r="U427" s="271" t="e">
        <f>#REF!*'Акция психолога'!D427</f>
        <v>#REF!</v>
      </c>
      <c r="V427" s="271">
        <f t="shared" si="408"/>
        <v>90</v>
      </c>
      <c r="W427" s="242" t="e">
        <f t="shared" si="409"/>
        <v>#REF!</v>
      </c>
      <c r="X427" s="281" t="e">
        <f>#REF!</f>
        <v>#REF!</v>
      </c>
      <c r="Y427" s="287" t="e">
        <f t="shared" si="410"/>
        <v>#REF!</v>
      </c>
      <c r="Z427" s="102" t="e">
        <f t="shared" si="411"/>
        <v>#REF!</v>
      </c>
      <c r="AA427" s="244" t="e">
        <f t="shared" si="412"/>
        <v>#REF!</v>
      </c>
      <c r="AC427" s="102" t="e">
        <f t="shared" si="413"/>
        <v>#REF!</v>
      </c>
      <c r="AD427" s="103" t="e">
        <f t="shared" si="414"/>
        <v>#REF!</v>
      </c>
      <c r="AE427" s="245" t="e">
        <f t="shared" si="414"/>
        <v>#REF!</v>
      </c>
      <c r="AF427" s="245" t="e">
        <f t="shared" si="415"/>
        <v>#REF!</v>
      </c>
      <c r="AG427" s="103" t="e">
        <f t="shared" si="416"/>
        <v>#REF!</v>
      </c>
      <c r="AH427" s="102" t="e">
        <f t="shared" si="417"/>
        <v>#REF!</v>
      </c>
      <c r="AI427" s="102">
        <f t="shared" si="418"/>
        <v>1500</v>
      </c>
      <c r="AK427" s="103">
        <f t="shared" si="419"/>
        <v>1050</v>
      </c>
      <c r="AL427" s="134">
        <f t="shared" si="420"/>
        <v>1050</v>
      </c>
    </row>
    <row r="428" spans="1:552" ht="13.5" hidden="1" outlineLevel="1" x14ac:dyDescent="0.15">
      <c r="A428" s="26">
        <v>14004</v>
      </c>
      <c r="B428" s="20" t="s">
        <v>303</v>
      </c>
      <c r="C428" s="16">
        <v>750</v>
      </c>
      <c r="D428" s="103">
        <v>30</v>
      </c>
      <c r="E428" s="103">
        <f>D428-10</f>
        <v>20</v>
      </c>
      <c r="F428" s="103" t="s">
        <v>1145</v>
      </c>
      <c r="G428" s="104" t="s">
        <v>764</v>
      </c>
      <c r="H428" s="104" t="s">
        <v>916</v>
      </c>
      <c r="I428" s="239">
        <f t="shared" si="404"/>
        <v>17940</v>
      </c>
      <c r="J428" s="129"/>
      <c r="K428" s="129">
        <v>0.1</v>
      </c>
      <c r="L428" s="129">
        <v>0.35</v>
      </c>
      <c r="M428" s="240"/>
      <c r="N428" s="283">
        <v>0.03</v>
      </c>
      <c r="O428" s="241">
        <f t="shared" si="405"/>
        <v>0</v>
      </c>
      <c r="P428" s="241" t="e">
        <f t="shared" si="381"/>
        <v>#REF!</v>
      </c>
      <c r="Q428" s="241" t="e">
        <f t="shared" si="382"/>
        <v>#REF!</v>
      </c>
      <c r="R428" s="241">
        <f t="shared" si="406"/>
        <v>0</v>
      </c>
      <c r="S428" s="241" t="e">
        <f t="shared" si="407"/>
        <v>#REF!</v>
      </c>
      <c r="T428" s="103" t="e">
        <f>#REF!</f>
        <v>#REF!</v>
      </c>
      <c r="U428" s="271" t="e">
        <f>#REF!*'Акция психолога'!D428</f>
        <v>#REF!</v>
      </c>
      <c r="V428" s="271">
        <f t="shared" si="408"/>
        <v>45</v>
      </c>
      <c r="W428" s="242" t="e">
        <f t="shared" si="409"/>
        <v>#REF!</v>
      </c>
      <c r="X428" s="281" t="e">
        <f>#REF!</f>
        <v>#REF!</v>
      </c>
      <c r="Y428" s="287" t="e">
        <f t="shared" si="410"/>
        <v>#REF!</v>
      </c>
      <c r="Z428" s="102" t="e">
        <f t="shared" si="411"/>
        <v>#REF!</v>
      </c>
      <c r="AA428" s="244" t="e">
        <f t="shared" si="412"/>
        <v>#REF!</v>
      </c>
      <c r="AC428" s="102" t="e">
        <f t="shared" si="413"/>
        <v>#REF!</v>
      </c>
      <c r="AD428" s="103" t="e">
        <f t="shared" si="414"/>
        <v>#REF!</v>
      </c>
      <c r="AE428" s="245" t="e">
        <f t="shared" si="414"/>
        <v>#REF!</v>
      </c>
      <c r="AF428" s="245" t="e">
        <f t="shared" si="415"/>
        <v>#REF!</v>
      </c>
      <c r="AG428" s="103" t="e">
        <f t="shared" si="416"/>
        <v>#REF!</v>
      </c>
      <c r="AH428" s="102" t="e">
        <f t="shared" si="417"/>
        <v>#REF!</v>
      </c>
      <c r="AI428" s="102">
        <f t="shared" si="418"/>
        <v>750</v>
      </c>
      <c r="AK428" s="103">
        <f t="shared" si="419"/>
        <v>525</v>
      </c>
      <c r="AL428" s="134">
        <f t="shared" si="420"/>
        <v>525</v>
      </c>
    </row>
    <row r="429" spans="1:552" ht="13.5" hidden="1" outlineLevel="1" x14ac:dyDescent="0.15">
      <c r="A429" s="26">
        <v>14005</v>
      </c>
      <c r="B429" s="20" t="s">
        <v>80</v>
      </c>
      <c r="C429" s="16">
        <v>1000</v>
      </c>
      <c r="D429" s="103">
        <v>20</v>
      </c>
      <c r="E429" s="103">
        <f>D429-10</f>
        <v>10</v>
      </c>
      <c r="F429" s="103" t="s">
        <v>1145</v>
      </c>
      <c r="G429" s="104" t="s">
        <v>764</v>
      </c>
      <c r="H429" s="104" t="s">
        <v>916</v>
      </c>
      <c r="I429" s="239">
        <f t="shared" si="404"/>
        <v>17940</v>
      </c>
      <c r="J429" s="129"/>
      <c r="K429" s="129">
        <v>0.1</v>
      </c>
      <c r="L429" s="129">
        <v>0.35</v>
      </c>
      <c r="M429" s="240"/>
      <c r="N429" s="283">
        <v>0.03</v>
      </c>
      <c r="O429" s="241">
        <f t="shared" si="405"/>
        <v>0</v>
      </c>
      <c r="P429" s="241" t="e">
        <f t="shared" si="381"/>
        <v>#REF!</v>
      </c>
      <c r="Q429" s="241" t="e">
        <f t="shared" si="382"/>
        <v>#REF!</v>
      </c>
      <c r="R429" s="241">
        <f t="shared" si="406"/>
        <v>0</v>
      </c>
      <c r="S429" s="241" t="e">
        <f t="shared" si="407"/>
        <v>#REF!</v>
      </c>
      <c r="T429" s="103" t="e">
        <f>#REF!</f>
        <v>#REF!</v>
      </c>
      <c r="U429" s="271" t="e">
        <f>#REF!*'Акция психолога'!D429</f>
        <v>#REF!</v>
      </c>
      <c r="V429" s="271">
        <f t="shared" si="408"/>
        <v>60</v>
      </c>
      <c r="W429" s="242" t="e">
        <f t="shared" si="409"/>
        <v>#REF!</v>
      </c>
      <c r="X429" s="281" t="e">
        <f>#REF!</f>
        <v>#REF!</v>
      </c>
      <c r="Y429" s="287" t="e">
        <f t="shared" si="410"/>
        <v>#REF!</v>
      </c>
      <c r="Z429" s="102" t="e">
        <f t="shared" si="411"/>
        <v>#REF!</v>
      </c>
      <c r="AA429" s="244" t="e">
        <f t="shared" si="412"/>
        <v>#REF!</v>
      </c>
      <c r="AC429" s="102" t="e">
        <f t="shared" si="413"/>
        <v>#REF!</v>
      </c>
      <c r="AD429" s="103" t="e">
        <f t="shared" si="414"/>
        <v>#REF!</v>
      </c>
      <c r="AE429" s="245" t="e">
        <f t="shared" si="414"/>
        <v>#REF!</v>
      </c>
      <c r="AF429" s="245" t="e">
        <f t="shared" si="415"/>
        <v>#REF!</v>
      </c>
      <c r="AG429" s="103" t="e">
        <f t="shared" si="416"/>
        <v>#REF!</v>
      </c>
      <c r="AH429" s="102" t="e">
        <f t="shared" si="417"/>
        <v>#REF!</v>
      </c>
      <c r="AI429" s="102">
        <f t="shared" si="418"/>
        <v>1000</v>
      </c>
      <c r="AK429" s="103">
        <f t="shared" si="419"/>
        <v>700</v>
      </c>
      <c r="AL429" s="134">
        <f t="shared" si="420"/>
        <v>700</v>
      </c>
    </row>
    <row r="430" spans="1:552" ht="13.5" hidden="1" outlineLevel="1" x14ac:dyDescent="0.15">
      <c r="A430" s="26">
        <v>14012</v>
      </c>
      <c r="B430" s="20" t="s">
        <v>85</v>
      </c>
      <c r="C430" s="16">
        <v>1100</v>
      </c>
      <c r="D430" s="103">
        <v>20</v>
      </c>
      <c r="E430" s="103">
        <f>D430-10</f>
        <v>10</v>
      </c>
      <c r="F430" s="103" t="s">
        <v>1145</v>
      </c>
      <c r="G430" s="104" t="s">
        <v>764</v>
      </c>
      <c r="H430" s="104" t="s">
        <v>916</v>
      </c>
      <c r="I430" s="239">
        <f t="shared" si="404"/>
        <v>17940</v>
      </c>
      <c r="J430" s="129"/>
      <c r="K430" s="129">
        <v>0.1</v>
      </c>
      <c r="L430" s="129">
        <v>0.35</v>
      </c>
      <c r="M430" s="240"/>
      <c r="N430" s="283">
        <v>0.03</v>
      </c>
      <c r="O430" s="241">
        <f t="shared" si="405"/>
        <v>0</v>
      </c>
      <c r="P430" s="241" t="e">
        <f t="shared" si="381"/>
        <v>#REF!</v>
      </c>
      <c r="Q430" s="241" t="e">
        <f t="shared" si="382"/>
        <v>#REF!</v>
      </c>
      <c r="R430" s="241">
        <f t="shared" si="406"/>
        <v>0</v>
      </c>
      <c r="S430" s="241" t="e">
        <f t="shared" si="407"/>
        <v>#REF!</v>
      </c>
      <c r="T430" s="103" t="e">
        <f>#REF!</f>
        <v>#REF!</v>
      </c>
      <c r="U430" s="271" t="e">
        <f>#REF!*'Акция психолога'!D430</f>
        <v>#REF!</v>
      </c>
      <c r="V430" s="271">
        <f t="shared" si="408"/>
        <v>66</v>
      </c>
      <c r="W430" s="242" t="e">
        <f t="shared" si="409"/>
        <v>#REF!</v>
      </c>
      <c r="X430" s="281" t="e">
        <f>#REF!</f>
        <v>#REF!</v>
      </c>
      <c r="Y430" s="287" t="e">
        <f t="shared" si="410"/>
        <v>#REF!</v>
      </c>
      <c r="Z430" s="102" t="e">
        <f t="shared" si="411"/>
        <v>#REF!</v>
      </c>
      <c r="AA430" s="244" t="e">
        <f t="shared" si="412"/>
        <v>#REF!</v>
      </c>
      <c r="AC430" s="102" t="e">
        <f t="shared" si="413"/>
        <v>#REF!</v>
      </c>
      <c r="AD430" s="103" t="e">
        <f t="shared" si="414"/>
        <v>#REF!</v>
      </c>
      <c r="AE430" s="245" t="e">
        <f t="shared" si="414"/>
        <v>#REF!</v>
      </c>
      <c r="AF430" s="245" t="e">
        <f t="shared" si="415"/>
        <v>#REF!</v>
      </c>
      <c r="AG430" s="103" t="e">
        <f t="shared" si="416"/>
        <v>#REF!</v>
      </c>
      <c r="AH430" s="102" t="e">
        <f t="shared" si="417"/>
        <v>#REF!</v>
      </c>
      <c r="AI430" s="102">
        <f t="shared" si="418"/>
        <v>1100</v>
      </c>
      <c r="AK430" s="103">
        <f t="shared" si="419"/>
        <v>770</v>
      </c>
      <c r="AL430" s="134">
        <f t="shared" si="420"/>
        <v>770</v>
      </c>
    </row>
    <row r="431" spans="1:552" ht="13.5" hidden="1" outlineLevel="1" x14ac:dyDescent="0.15">
      <c r="A431" s="26">
        <v>14013</v>
      </c>
      <c r="B431" s="20" t="s">
        <v>86</v>
      </c>
      <c r="C431" s="16">
        <v>1100</v>
      </c>
      <c r="D431" s="103">
        <v>50</v>
      </c>
      <c r="E431" s="103">
        <v>40</v>
      </c>
      <c r="F431" s="103" t="s">
        <v>1145</v>
      </c>
      <c r="G431" s="104" t="s">
        <v>764</v>
      </c>
      <c r="H431" s="104" t="s">
        <v>916</v>
      </c>
      <c r="I431" s="239">
        <f t="shared" si="404"/>
        <v>17940</v>
      </c>
      <c r="J431" s="129"/>
      <c r="K431" s="129">
        <v>0.1</v>
      </c>
      <c r="L431" s="129">
        <v>0.35</v>
      </c>
      <c r="M431" s="240"/>
      <c r="N431" s="283">
        <v>0.03</v>
      </c>
      <c r="O431" s="241">
        <f t="shared" si="405"/>
        <v>0</v>
      </c>
      <c r="P431" s="241" t="e">
        <f t="shared" si="381"/>
        <v>#REF!</v>
      </c>
      <c r="Q431" s="241" t="e">
        <f t="shared" si="382"/>
        <v>#REF!</v>
      </c>
      <c r="R431" s="241">
        <f t="shared" si="406"/>
        <v>0</v>
      </c>
      <c r="S431" s="241" t="e">
        <f t="shared" si="407"/>
        <v>#REF!</v>
      </c>
      <c r="T431" s="103" t="e">
        <f>#REF!</f>
        <v>#REF!</v>
      </c>
      <c r="U431" s="271" t="e">
        <f>#REF!*'Акция психолога'!D431</f>
        <v>#REF!</v>
      </c>
      <c r="V431" s="271">
        <f t="shared" si="408"/>
        <v>66</v>
      </c>
      <c r="W431" s="242" t="e">
        <f t="shared" si="409"/>
        <v>#REF!</v>
      </c>
      <c r="X431" s="281" t="e">
        <f>#REF!</f>
        <v>#REF!</v>
      </c>
      <c r="Y431" s="287" t="e">
        <f t="shared" si="410"/>
        <v>#REF!</v>
      </c>
      <c r="Z431" s="102" t="e">
        <f t="shared" si="411"/>
        <v>#REF!</v>
      </c>
      <c r="AA431" s="244" t="e">
        <f t="shared" si="412"/>
        <v>#REF!</v>
      </c>
      <c r="AC431" s="102" t="e">
        <f t="shared" si="413"/>
        <v>#REF!</v>
      </c>
      <c r="AD431" s="103" t="e">
        <f t="shared" si="414"/>
        <v>#REF!</v>
      </c>
      <c r="AE431" s="245" t="e">
        <f t="shared" si="414"/>
        <v>#REF!</v>
      </c>
      <c r="AF431" s="245" t="e">
        <f t="shared" si="415"/>
        <v>#REF!</v>
      </c>
      <c r="AG431" s="103" t="e">
        <f t="shared" si="416"/>
        <v>#REF!</v>
      </c>
      <c r="AH431" s="102" t="e">
        <f t="shared" si="417"/>
        <v>#REF!</v>
      </c>
      <c r="AI431" s="102">
        <f t="shared" si="418"/>
        <v>1100</v>
      </c>
      <c r="AK431" s="103">
        <f t="shared" si="419"/>
        <v>770</v>
      </c>
      <c r="AL431" s="134">
        <f t="shared" si="420"/>
        <v>770</v>
      </c>
    </row>
    <row r="432" spans="1:552" ht="13.5" hidden="1" outlineLevel="1" x14ac:dyDescent="0.15">
      <c r="A432" s="26">
        <v>14014</v>
      </c>
      <c r="B432" s="20" t="s">
        <v>776</v>
      </c>
      <c r="C432" s="16">
        <v>1350</v>
      </c>
      <c r="D432" s="103">
        <v>30</v>
      </c>
      <c r="E432" s="103">
        <f>D432-10</f>
        <v>20</v>
      </c>
      <c r="F432" s="103" t="s">
        <v>1145</v>
      </c>
      <c r="G432" s="104" t="s">
        <v>764</v>
      </c>
      <c r="H432" s="104" t="s">
        <v>916</v>
      </c>
      <c r="I432" s="239">
        <f t="shared" si="404"/>
        <v>17940</v>
      </c>
      <c r="J432" s="129"/>
      <c r="K432" s="129">
        <v>0.1</v>
      </c>
      <c r="L432" s="129">
        <v>0.35</v>
      </c>
      <c r="M432" s="240"/>
      <c r="N432" s="283">
        <v>0.03</v>
      </c>
      <c r="O432" s="241">
        <f t="shared" si="405"/>
        <v>0</v>
      </c>
      <c r="P432" s="241" t="e">
        <f t="shared" si="381"/>
        <v>#REF!</v>
      </c>
      <c r="Q432" s="241" t="e">
        <f t="shared" si="382"/>
        <v>#REF!</v>
      </c>
      <c r="R432" s="241">
        <f t="shared" si="406"/>
        <v>0</v>
      </c>
      <c r="S432" s="241" t="e">
        <f t="shared" si="407"/>
        <v>#REF!</v>
      </c>
      <c r="T432" s="103" t="e">
        <f>#REF!</f>
        <v>#REF!</v>
      </c>
      <c r="U432" s="271" t="e">
        <f>#REF!*'Акция психолога'!D432</f>
        <v>#REF!</v>
      </c>
      <c r="V432" s="271">
        <f t="shared" si="408"/>
        <v>81</v>
      </c>
      <c r="W432" s="242" t="e">
        <f t="shared" si="409"/>
        <v>#REF!</v>
      </c>
      <c r="X432" s="281" t="e">
        <f>#REF!</f>
        <v>#REF!</v>
      </c>
      <c r="Y432" s="287" t="e">
        <f t="shared" si="410"/>
        <v>#REF!</v>
      </c>
      <c r="Z432" s="102" t="e">
        <f t="shared" si="411"/>
        <v>#REF!</v>
      </c>
      <c r="AA432" s="244" t="e">
        <f t="shared" si="412"/>
        <v>#REF!</v>
      </c>
      <c r="AC432" s="102" t="e">
        <f t="shared" si="413"/>
        <v>#REF!</v>
      </c>
      <c r="AD432" s="103" t="e">
        <f t="shared" si="414"/>
        <v>#REF!</v>
      </c>
      <c r="AE432" s="245" t="e">
        <f t="shared" si="414"/>
        <v>#REF!</v>
      </c>
      <c r="AF432" s="245" t="e">
        <f t="shared" si="415"/>
        <v>#REF!</v>
      </c>
      <c r="AG432" s="103" t="e">
        <f t="shared" si="416"/>
        <v>#REF!</v>
      </c>
      <c r="AH432" s="102" t="e">
        <f t="shared" si="417"/>
        <v>#REF!</v>
      </c>
      <c r="AI432" s="102">
        <f t="shared" si="418"/>
        <v>1350</v>
      </c>
      <c r="AK432" s="103">
        <f t="shared" si="419"/>
        <v>945</v>
      </c>
      <c r="AL432" s="134">
        <f t="shared" si="420"/>
        <v>944.99999999999989</v>
      </c>
    </row>
    <row r="433" spans="1:60" ht="13.5" hidden="1" outlineLevel="1" x14ac:dyDescent="0.15">
      <c r="A433" s="26">
        <v>14015</v>
      </c>
      <c r="B433" s="20" t="s">
        <v>946</v>
      </c>
      <c r="C433" s="16">
        <v>1400</v>
      </c>
      <c r="D433" s="103">
        <v>30</v>
      </c>
      <c r="E433" s="103">
        <f>D433-10</f>
        <v>20</v>
      </c>
      <c r="F433" s="103" t="s">
        <v>1145</v>
      </c>
      <c r="G433" s="104" t="s">
        <v>764</v>
      </c>
      <c r="H433" s="104" t="s">
        <v>916</v>
      </c>
      <c r="I433" s="239">
        <f t="shared" si="404"/>
        <v>17940</v>
      </c>
      <c r="J433" s="129"/>
      <c r="K433" s="129">
        <v>0.1</v>
      </c>
      <c r="L433" s="129">
        <v>0.35</v>
      </c>
      <c r="M433" s="240"/>
      <c r="N433" s="283">
        <v>0.03</v>
      </c>
      <c r="O433" s="241">
        <f t="shared" si="405"/>
        <v>0</v>
      </c>
      <c r="P433" s="241" t="e">
        <f t="shared" si="381"/>
        <v>#REF!</v>
      </c>
      <c r="Q433" s="241" t="e">
        <f t="shared" si="382"/>
        <v>#REF!</v>
      </c>
      <c r="R433" s="241">
        <f t="shared" si="406"/>
        <v>0</v>
      </c>
      <c r="S433" s="241" t="e">
        <f t="shared" si="407"/>
        <v>#REF!</v>
      </c>
      <c r="T433" s="103" t="e">
        <f>#REF!</f>
        <v>#REF!</v>
      </c>
      <c r="U433" s="271" t="e">
        <f>#REF!*'Акция психолога'!D433</f>
        <v>#REF!</v>
      </c>
      <c r="V433" s="271">
        <f t="shared" si="408"/>
        <v>84</v>
      </c>
      <c r="W433" s="242" t="e">
        <f t="shared" si="409"/>
        <v>#REF!</v>
      </c>
      <c r="X433" s="281" t="e">
        <f>#REF!</f>
        <v>#REF!</v>
      </c>
      <c r="Y433" s="287" t="e">
        <f t="shared" si="410"/>
        <v>#REF!</v>
      </c>
      <c r="Z433" s="102" t="e">
        <f t="shared" si="411"/>
        <v>#REF!</v>
      </c>
      <c r="AA433" s="244" t="e">
        <f t="shared" si="412"/>
        <v>#REF!</v>
      </c>
      <c r="AC433" s="102" t="e">
        <f t="shared" si="413"/>
        <v>#REF!</v>
      </c>
      <c r="AD433" s="103" t="e">
        <f t="shared" si="414"/>
        <v>#REF!</v>
      </c>
      <c r="AE433" s="245" t="e">
        <f t="shared" si="414"/>
        <v>#REF!</v>
      </c>
      <c r="AF433" s="245" t="e">
        <f t="shared" si="415"/>
        <v>#REF!</v>
      </c>
      <c r="AG433" s="103" t="e">
        <f t="shared" si="416"/>
        <v>#REF!</v>
      </c>
      <c r="AH433" s="102" t="e">
        <f t="shared" si="417"/>
        <v>#REF!</v>
      </c>
      <c r="AI433" s="102">
        <f t="shared" si="418"/>
        <v>1400</v>
      </c>
      <c r="AK433" s="103">
        <f t="shared" si="419"/>
        <v>980</v>
      </c>
      <c r="AL433" s="134">
        <f t="shared" si="420"/>
        <v>979.99999999999989</v>
      </c>
    </row>
    <row r="434" spans="1:60" ht="13.5" hidden="1" outlineLevel="1" x14ac:dyDescent="0.15">
      <c r="A434" s="26">
        <v>14073</v>
      </c>
      <c r="B434" s="20" t="s">
        <v>282</v>
      </c>
      <c r="C434" s="16">
        <v>1100</v>
      </c>
      <c r="D434" s="103">
        <v>40</v>
      </c>
      <c r="E434" s="103">
        <v>30</v>
      </c>
      <c r="F434" s="103" t="s">
        <v>1145</v>
      </c>
      <c r="G434" s="104" t="s">
        <v>764</v>
      </c>
      <c r="H434" s="104" t="s">
        <v>916</v>
      </c>
      <c r="I434" s="239">
        <f t="shared" si="404"/>
        <v>17940</v>
      </c>
      <c r="J434" s="129"/>
      <c r="K434" s="129">
        <v>0.1</v>
      </c>
      <c r="L434" s="129">
        <v>0.35</v>
      </c>
      <c r="M434" s="240"/>
      <c r="N434" s="283">
        <v>0.03</v>
      </c>
      <c r="O434" s="241">
        <f t="shared" si="405"/>
        <v>0</v>
      </c>
      <c r="P434" s="241" t="e">
        <f t="shared" si="381"/>
        <v>#REF!</v>
      </c>
      <c r="Q434" s="241" t="e">
        <f t="shared" si="382"/>
        <v>#REF!</v>
      </c>
      <c r="R434" s="241">
        <f t="shared" si="406"/>
        <v>0</v>
      </c>
      <c r="S434" s="241" t="e">
        <f t="shared" si="407"/>
        <v>#REF!</v>
      </c>
      <c r="T434" s="103" t="e">
        <f>#REF!</f>
        <v>#REF!</v>
      </c>
      <c r="U434" s="271" t="e">
        <f>#REF!*'Акция психолога'!D434</f>
        <v>#REF!</v>
      </c>
      <c r="V434" s="271">
        <f t="shared" si="408"/>
        <v>66</v>
      </c>
      <c r="W434" s="242" t="e">
        <f t="shared" si="409"/>
        <v>#REF!</v>
      </c>
      <c r="X434" s="281" t="e">
        <f>#REF!</f>
        <v>#REF!</v>
      </c>
      <c r="Y434" s="287" t="e">
        <f t="shared" si="410"/>
        <v>#REF!</v>
      </c>
      <c r="Z434" s="102" t="e">
        <f t="shared" si="411"/>
        <v>#REF!</v>
      </c>
      <c r="AA434" s="244" t="e">
        <f t="shared" si="412"/>
        <v>#REF!</v>
      </c>
      <c r="AC434" s="102" t="e">
        <f t="shared" si="413"/>
        <v>#REF!</v>
      </c>
      <c r="AD434" s="103" t="e">
        <f t="shared" si="414"/>
        <v>#REF!</v>
      </c>
      <c r="AE434" s="245" t="e">
        <f t="shared" si="414"/>
        <v>#REF!</v>
      </c>
      <c r="AF434" s="245" t="e">
        <f t="shared" si="415"/>
        <v>#REF!</v>
      </c>
      <c r="AG434" s="103" t="e">
        <f t="shared" si="416"/>
        <v>#REF!</v>
      </c>
      <c r="AH434" s="102" t="e">
        <f t="shared" si="417"/>
        <v>#REF!</v>
      </c>
      <c r="AI434" s="102">
        <f t="shared" si="418"/>
        <v>1100</v>
      </c>
      <c r="AK434" s="103">
        <f t="shared" si="419"/>
        <v>770</v>
      </c>
      <c r="AL434" s="134">
        <f t="shared" si="420"/>
        <v>770</v>
      </c>
    </row>
    <row r="435" spans="1:60" ht="13.5" hidden="1" outlineLevel="1" x14ac:dyDescent="0.15">
      <c r="A435" s="26">
        <v>14042</v>
      </c>
      <c r="B435" s="20" t="s">
        <v>305</v>
      </c>
      <c r="C435" s="16">
        <v>600</v>
      </c>
      <c r="D435" s="103">
        <v>30</v>
      </c>
      <c r="E435" s="103">
        <v>20</v>
      </c>
      <c r="F435" s="103" t="s">
        <v>1145</v>
      </c>
      <c r="G435" s="104" t="s">
        <v>764</v>
      </c>
      <c r="H435" s="104" t="s">
        <v>916</v>
      </c>
      <c r="I435" s="239">
        <f t="shared" si="404"/>
        <v>17940</v>
      </c>
      <c r="J435" s="129"/>
      <c r="K435" s="129">
        <v>0.1</v>
      </c>
      <c r="L435" s="129">
        <v>0.35</v>
      </c>
      <c r="M435" s="240"/>
      <c r="N435" s="283">
        <v>0.03</v>
      </c>
      <c r="O435" s="241">
        <f t="shared" si="405"/>
        <v>0</v>
      </c>
      <c r="P435" s="241" t="e">
        <f t="shared" si="381"/>
        <v>#REF!</v>
      </c>
      <c r="Q435" s="241" t="e">
        <f t="shared" si="382"/>
        <v>#REF!</v>
      </c>
      <c r="R435" s="241">
        <f t="shared" si="406"/>
        <v>0</v>
      </c>
      <c r="S435" s="241" t="e">
        <f t="shared" si="407"/>
        <v>#REF!</v>
      </c>
      <c r="T435" s="103" t="e">
        <f>#REF!</f>
        <v>#REF!</v>
      </c>
      <c r="U435" s="271" t="e">
        <f>#REF!*'Акция психолога'!D435</f>
        <v>#REF!</v>
      </c>
      <c r="V435" s="271">
        <f t="shared" si="408"/>
        <v>36</v>
      </c>
      <c r="W435" s="242" t="e">
        <f t="shared" si="409"/>
        <v>#REF!</v>
      </c>
      <c r="X435" s="281" t="e">
        <f>#REF!</f>
        <v>#REF!</v>
      </c>
      <c r="Y435" s="287" t="e">
        <f t="shared" si="410"/>
        <v>#REF!</v>
      </c>
      <c r="Z435" s="102" t="e">
        <f t="shared" si="411"/>
        <v>#REF!</v>
      </c>
      <c r="AA435" s="244" t="e">
        <f t="shared" si="412"/>
        <v>#REF!</v>
      </c>
      <c r="AC435" s="102" t="e">
        <f t="shared" si="413"/>
        <v>#REF!</v>
      </c>
      <c r="AD435" s="103" t="e">
        <f t="shared" si="414"/>
        <v>#REF!</v>
      </c>
      <c r="AE435" s="245" t="e">
        <f t="shared" si="414"/>
        <v>#REF!</v>
      </c>
      <c r="AF435" s="245" t="e">
        <f t="shared" si="415"/>
        <v>#REF!</v>
      </c>
      <c r="AG435" s="103" t="e">
        <f t="shared" si="416"/>
        <v>#REF!</v>
      </c>
      <c r="AH435" s="102" t="e">
        <f t="shared" si="417"/>
        <v>#REF!</v>
      </c>
      <c r="AI435" s="102">
        <f t="shared" si="418"/>
        <v>600</v>
      </c>
      <c r="AK435" s="103">
        <f t="shared" si="419"/>
        <v>420</v>
      </c>
      <c r="AL435" s="134">
        <f t="shared" si="420"/>
        <v>420</v>
      </c>
    </row>
    <row r="436" spans="1:60" ht="13.5" hidden="1" outlineLevel="1" x14ac:dyDescent="0.15">
      <c r="A436" s="26">
        <v>14007</v>
      </c>
      <c r="B436" s="20" t="s">
        <v>82</v>
      </c>
      <c r="C436" s="16">
        <v>900</v>
      </c>
      <c r="D436" s="103">
        <v>20</v>
      </c>
      <c r="E436" s="103">
        <f>D436-10</f>
        <v>10</v>
      </c>
      <c r="F436" s="103" t="s">
        <v>1145</v>
      </c>
      <c r="G436" s="104" t="s">
        <v>764</v>
      </c>
      <c r="H436" s="104" t="s">
        <v>916</v>
      </c>
      <c r="I436" s="239">
        <f t="shared" si="404"/>
        <v>17940</v>
      </c>
      <c r="J436" s="129"/>
      <c r="K436" s="129">
        <v>0.1</v>
      </c>
      <c r="L436" s="129">
        <v>0.35</v>
      </c>
      <c r="M436" s="240"/>
      <c r="N436" s="283">
        <v>0.03</v>
      </c>
      <c r="O436" s="241">
        <f t="shared" si="405"/>
        <v>0</v>
      </c>
      <c r="P436" s="241" t="e">
        <f t="shared" si="381"/>
        <v>#REF!</v>
      </c>
      <c r="Q436" s="241" t="e">
        <f t="shared" si="382"/>
        <v>#REF!</v>
      </c>
      <c r="R436" s="241">
        <f t="shared" si="406"/>
        <v>0</v>
      </c>
      <c r="S436" s="241" t="e">
        <f t="shared" si="407"/>
        <v>#REF!</v>
      </c>
      <c r="T436" s="103" t="e">
        <f>#REF!</f>
        <v>#REF!</v>
      </c>
      <c r="U436" s="271" t="e">
        <f>#REF!*'Акция психолога'!D436</f>
        <v>#REF!</v>
      </c>
      <c r="V436" s="271">
        <f t="shared" si="408"/>
        <v>54</v>
      </c>
      <c r="W436" s="242" t="e">
        <f t="shared" si="409"/>
        <v>#REF!</v>
      </c>
      <c r="X436" s="281" t="e">
        <f>#REF!</f>
        <v>#REF!</v>
      </c>
      <c r="Y436" s="287" t="e">
        <f t="shared" si="410"/>
        <v>#REF!</v>
      </c>
      <c r="Z436" s="102" t="e">
        <f t="shared" si="411"/>
        <v>#REF!</v>
      </c>
      <c r="AA436" s="244" t="e">
        <f t="shared" si="412"/>
        <v>#REF!</v>
      </c>
      <c r="AC436" s="102" t="e">
        <f t="shared" si="413"/>
        <v>#REF!</v>
      </c>
      <c r="AD436" s="103" t="e">
        <f t="shared" si="414"/>
        <v>#REF!</v>
      </c>
      <c r="AE436" s="245" t="e">
        <f t="shared" si="414"/>
        <v>#REF!</v>
      </c>
      <c r="AF436" s="245" t="e">
        <f t="shared" si="415"/>
        <v>#REF!</v>
      </c>
      <c r="AG436" s="103" t="e">
        <f t="shared" si="416"/>
        <v>#REF!</v>
      </c>
      <c r="AH436" s="102" t="e">
        <f t="shared" si="417"/>
        <v>#REF!</v>
      </c>
      <c r="AI436" s="102">
        <f t="shared" si="418"/>
        <v>900</v>
      </c>
      <c r="AK436" s="103">
        <f t="shared" si="419"/>
        <v>630</v>
      </c>
      <c r="AL436" s="134">
        <f t="shared" si="420"/>
        <v>630</v>
      </c>
    </row>
    <row r="437" spans="1:60" ht="13.5" hidden="1" outlineLevel="1" x14ac:dyDescent="0.15">
      <c r="A437" s="17">
        <v>14016</v>
      </c>
      <c r="B437" s="20" t="s">
        <v>306</v>
      </c>
      <c r="C437" s="16">
        <v>970</v>
      </c>
      <c r="D437" s="103">
        <v>20</v>
      </c>
      <c r="E437" s="103">
        <f>D437-10</f>
        <v>10</v>
      </c>
      <c r="F437" s="103" t="s">
        <v>1145</v>
      </c>
      <c r="G437" s="104" t="s">
        <v>764</v>
      </c>
      <c r="H437" s="104" t="s">
        <v>916</v>
      </c>
      <c r="I437" s="239">
        <f t="shared" si="404"/>
        <v>17940</v>
      </c>
      <c r="J437" s="129"/>
      <c r="K437" s="129">
        <v>0.1</v>
      </c>
      <c r="L437" s="129">
        <v>0.35</v>
      </c>
      <c r="M437" s="240"/>
      <c r="N437" s="283">
        <v>0.03</v>
      </c>
      <c r="O437" s="241">
        <f t="shared" si="405"/>
        <v>0</v>
      </c>
      <c r="P437" s="241" t="e">
        <f t="shared" si="381"/>
        <v>#REF!</v>
      </c>
      <c r="Q437" s="241" t="e">
        <f t="shared" si="382"/>
        <v>#REF!</v>
      </c>
      <c r="R437" s="241">
        <f t="shared" si="406"/>
        <v>0</v>
      </c>
      <c r="S437" s="241" t="e">
        <f t="shared" si="407"/>
        <v>#REF!</v>
      </c>
      <c r="T437" s="103" t="e">
        <f>#REF!</f>
        <v>#REF!</v>
      </c>
      <c r="U437" s="271" t="e">
        <f>#REF!*'Акция психолога'!D437</f>
        <v>#REF!</v>
      </c>
      <c r="V437" s="271">
        <f t="shared" si="408"/>
        <v>58.199999999999996</v>
      </c>
      <c r="W437" s="242" t="e">
        <f t="shared" si="409"/>
        <v>#REF!</v>
      </c>
      <c r="X437" s="281" t="e">
        <f>#REF!</f>
        <v>#REF!</v>
      </c>
      <c r="Y437" s="287" t="e">
        <f t="shared" si="410"/>
        <v>#REF!</v>
      </c>
      <c r="Z437" s="102" t="e">
        <f t="shared" si="411"/>
        <v>#REF!</v>
      </c>
      <c r="AA437" s="244" t="e">
        <f t="shared" si="412"/>
        <v>#REF!</v>
      </c>
      <c r="AC437" s="102" t="e">
        <f t="shared" si="413"/>
        <v>#REF!</v>
      </c>
      <c r="AD437" s="103" t="e">
        <f t="shared" si="414"/>
        <v>#REF!</v>
      </c>
      <c r="AE437" s="245" t="e">
        <f t="shared" si="414"/>
        <v>#REF!</v>
      </c>
      <c r="AF437" s="245" t="e">
        <f t="shared" si="415"/>
        <v>#REF!</v>
      </c>
      <c r="AG437" s="103" t="e">
        <f t="shared" si="416"/>
        <v>#REF!</v>
      </c>
      <c r="AH437" s="102" t="e">
        <f t="shared" si="417"/>
        <v>#REF!</v>
      </c>
      <c r="AI437" s="102">
        <f t="shared" si="418"/>
        <v>970</v>
      </c>
      <c r="AK437" s="103">
        <f t="shared" si="419"/>
        <v>680</v>
      </c>
      <c r="AL437" s="134">
        <f t="shared" si="420"/>
        <v>679</v>
      </c>
    </row>
    <row r="438" spans="1:60" ht="13.5" hidden="1" outlineLevel="1" x14ac:dyDescent="0.15">
      <c r="A438" s="26">
        <v>14059</v>
      </c>
      <c r="B438" s="20" t="s">
        <v>307</v>
      </c>
      <c r="C438" s="16">
        <v>1500</v>
      </c>
      <c r="D438" s="103">
        <v>30</v>
      </c>
      <c r="E438" s="103">
        <v>20</v>
      </c>
      <c r="F438" s="103" t="s">
        <v>1145</v>
      </c>
      <c r="G438" s="104" t="s">
        <v>764</v>
      </c>
      <c r="H438" s="104" t="s">
        <v>916</v>
      </c>
      <c r="I438" s="239">
        <f t="shared" si="404"/>
        <v>17940</v>
      </c>
      <c r="J438" s="129"/>
      <c r="K438" s="129">
        <v>0.1</v>
      </c>
      <c r="L438" s="129">
        <v>0.35</v>
      </c>
      <c r="M438" s="240"/>
      <c r="N438" s="283">
        <v>0.03</v>
      </c>
      <c r="O438" s="241">
        <f t="shared" si="405"/>
        <v>0</v>
      </c>
      <c r="P438" s="241" t="e">
        <f t="shared" si="381"/>
        <v>#REF!</v>
      </c>
      <c r="Q438" s="241" t="e">
        <f t="shared" si="382"/>
        <v>#REF!</v>
      </c>
      <c r="R438" s="241">
        <f t="shared" si="406"/>
        <v>0</v>
      </c>
      <c r="S438" s="241" t="e">
        <f t="shared" si="407"/>
        <v>#REF!</v>
      </c>
      <c r="T438" s="103" t="e">
        <f>#REF!</f>
        <v>#REF!</v>
      </c>
      <c r="U438" s="271" t="e">
        <f>#REF!*'Акция психолога'!D438</f>
        <v>#REF!</v>
      </c>
      <c r="V438" s="271">
        <f t="shared" si="408"/>
        <v>90</v>
      </c>
      <c r="W438" s="242" t="e">
        <f t="shared" si="409"/>
        <v>#REF!</v>
      </c>
      <c r="X438" s="281" t="e">
        <f>#REF!</f>
        <v>#REF!</v>
      </c>
      <c r="Y438" s="287" t="e">
        <f t="shared" si="410"/>
        <v>#REF!</v>
      </c>
      <c r="Z438" s="102" t="e">
        <f t="shared" si="411"/>
        <v>#REF!</v>
      </c>
      <c r="AA438" s="244" t="e">
        <f t="shared" si="412"/>
        <v>#REF!</v>
      </c>
      <c r="AC438" s="102" t="e">
        <f t="shared" si="413"/>
        <v>#REF!</v>
      </c>
      <c r="AD438" s="103" t="e">
        <f t="shared" si="414"/>
        <v>#REF!</v>
      </c>
      <c r="AE438" s="245" t="e">
        <f t="shared" si="414"/>
        <v>#REF!</v>
      </c>
      <c r="AF438" s="245" t="e">
        <f t="shared" si="415"/>
        <v>#REF!</v>
      </c>
      <c r="AG438" s="103" t="e">
        <f t="shared" si="416"/>
        <v>#REF!</v>
      </c>
      <c r="AH438" s="102" t="e">
        <f t="shared" si="417"/>
        <v>#REF!</v>
      </c>
      <c r="AI438" s="102">
        <f t="shared" si="418"/>
        <v>1500</v>
      </c>
      <c r="AK438" s="103">
        <f t="shared" si="419"/>
        <v>1050</v>
      </c>
      <c r="AL438" s="134">
        <f t="shared" si="420"/>
        <v>1050</v>
      </c>
    </row>
    <row r="439" spans="1:60" ht="13.5" hidden="1" outlineLevel="1" x14ac:dyDescent="0.15">
      <c r="A439" s="26">
        <v>14009</v>
      </c>
      <c r="B439" s="20" t="s">
        <v>83</v>
      </c>
      <c r="C439" s="16">
        <v>980</v>
      </c>
      <c r="D439" s="103">
        <v>20</v>
      </c>
      <c r="E439" s="103">
        <f>D439-10</f>
        <v>10</v>
      </c>
      <c r="F439" s="103" t="s">
        <v>1145</v>
      </c>
      <c r="G439" s="104" t="s">
        <v>764</v>
      </c>
      <c r="H439" s="104" t="s">
        <v>916</v>
      </c>
      <c r="I439" s="239">
        <f t="shared" si="404"/>
        <v>17940</v>
      </c>
      <c r="J439" s="129"/>
      <c r="K439" s="129">
        <v>0.1</v>
      </c>
      <c r="L439" s="129">
        <v>0.35</v>
      </c>
      <c r="M439" s="240"/>
      <c r="N439" s="283">
        <v>0.03</v>
      </c>
      <c r="O439" s="241">
        <f t="shared" si="405"/>
        <v>0</v>
      </c>
      <c r="P439" s="241" t="e">
        <f t="shared" si="381"/>
        <v>#REF!</v>
      </c>
      <c r="Q439" s="241" t="e">
        <f t="shared" si="382"/>
        <v>#REF!</v>
      </c>
      <c r="R439" s="241">
        <f t="shared" si="406"/>
        <v>0</v>
      </c>
      <c r="S439" s="241" t="e">
        <f t="shared" si="407"/>
        <v>#REF!</v>
      </c>
      <c r="T439" s="103" t="e">
        <f>#REF!</f>
        <v>#REF!</v>
      </c>
      <c r="U439" s="271" t="e">
        <f>#REF!*'Акция психолога'!D439</f>
        <v>#REF!</v>
      </c>
      <c r="V439" s="271">
        <f t="shared" si="408"/>
        <v>58.8</v>
      </c>
      <c r="W439" s="242" t="e">
        <f t="shared" si="409"/>
        <v>#REF!</v>
      </c>
      <c r="X439" s="281" t="e">
        <f>#REF!</f>
        <v>#REF!</v>
      </c>
      <c r="Y439" s="287" t="e">
        <f t="shared" si="410"/>
        <v>#REF!</v>
      </c>
      <c r="Z439" s="102" t="e">
        <f t="shared" si="411"/>
        <v>#REF!</v>
      </c>
      <c r="AA439" s="244" t="e">
        <f t="shared" si="412"/>
        <v>#REF!</v>
      </c>
      <c r="AC439" s="102" t="e">
        <f t="shared" si="413"/>
        <v>#REF!</v>
      </c>
      <c r="AD439" s="103" t="e">
        <f t="shared" si="414"/>
        <v>#REF!</v>
      </c>
      <c r="AE439" s="245" t="e">
        <f t="shared" si="414"/>
        <v>#REF!</v>
      </c>
      <c r="AF439" s="245" t="e">
        <f t="shared" si="415"/>
        <v>#REF!</v>
      </c>
      <c r="AG439" s="103" t="e">
        <f t="shared" si="416"/>
        <v>#REF!</v>
      </c>
      <c r="AH439" s="102" t="e">
        <f t="shared" si="417"/>
        <v>#REF!</v>
      </c>
      <c r="AI439" s="102">
        <f t="shared" si="418"/>
        <v>980</v>
      </c>
      <c r="AK439" s="103">
        <f t="shared" si="419"/>
        <v>690</v>
      </c>
      <c r="AL439" s="134">
        <f t="shared" si="420"/>
        <v>686</v>
      </c>
    </row>
    <row r="440" spans="1:60" ht="13.5" hidden="1" outlineLevel="1" x14ac:dyDescent="0.15">
      <c r="A440" s="17">
        <v>14017</v>
      </c>
      <c r="B440" s="20" t="s">
        <v>88</v>
      </c>
      <c r="C440" s="16">
        <v>1000</v>
      </c>
      <c r="D440" s="103">
        <v>20</v>
      </c>
      <c r="E440" s="103">
        <f>D440-10</f>
        <v>10</v>
      </c>
      <c r="F440" s="103" t="s">
        <v>1145</v>
      </c>
      <c r="G440" s="104" t="s">
        <v>764</v>
      </c>
      <c r="H440" s="104" t="s">
        <v>916</v>
      </c>
      <c r="I440" s="239">
        <f t="shared" si="404"/>
        <v>17940</v>
      </c>
      <c r="J440" s="129"/>
      <c r="K440" s="129">
        <v>0.1</v>
      </c>
      <c r="L440" s="129">
        <v>0.35</v>
      </c>
      <c r="M440" s="240"/>
      <c r="N440" s="283">
        <v>0.03</v>
      </c>
      <c r="O440" s="241">
        <f t="shared" si="405"/>
        <v>0</v>
      </c>
      <c r="P440" s="241" t="e">
        <f t="shared" si="381"/>
        <v>#REF!</v>
      </c>
      <c r="Q440" s="241" t="e">
        <f t="shared" si="382"/>
        <v>#REF!</v>
      </c>
      <c r="R440" s="241">
        <f t="shared" si="406"/>
        <v>0</v>
      </c>
      <c r="S440" s="241" t="e">
        <f t="shared" si="407"/>
        <v>#REF!</v>
      </c>
      <c r="T440" s="103" t="e">
        <f>#REF!</f>
        <v>#REF!</v>
      </c>
      <c r="U440" s="271" t="e">
        <f>#REF!*'Акция психолога'!D440</f>
        <v>#REF!</v>
      </c>
      <c r="V440" s="271">
        <f t="shared" si="408"/>
        <v>60</v>
      </c>
      <c r="W440" s="242" t="e">
        <f t="shared" si="409"/>
        <v>#REF!</v>
      </c>
      <c r="X440" s="281" t="e">
        <f>#REF!</f>
        <v>#REF!</v>
      </c>
      <c r="Y440" s="287" t="e">
        <f t="shared" si="410"/>
        <v>#REF!</v>
      </c>
      <c r="Z440" s="102" t="e">
        <f t="shared" si="411"/>
        <v>#REF!</v>
      </c>
      <c r="AA440" s="244" t="e">
        <f t="shared" si="412"/>
        <v>#REF!</v>
      </c>
      <c r="AC440" s="102" t="e">
        <f t="shared" si="413"/>
        <v>#REF!</v>
      </c>
      <c r="AD440" s="103" t="e">
        <f t="shared" si="414"/>
        <v>#REF!</v>
      </c>
      <c r="AE440" s="245" t="e">
        <f t="shared" si="414"/>
        <v>#REF!</v>
      </c>
      <c r="AF440" s="245" t="e">
        <f t="shared" si="415"/>
        <v>#REF!</v>
      </c>
      <c r="AG440" s="103" t="e">
        <f t="shared" si="416"/>
        <v>#REF!</v>
      </c>
      <c r="AH440" s="102" t="e">
        <f t="shared" si="417"/>
        <v>#REF!</v>
      </c>
      <c r="AI440" s="102">
        <f t="shared" si="418"/>
        <v>1000</v>
      </c>
      <c r="AK440" s="103">
        <f t="shared" si="419"/>
        <v>700</v>
      </c>
      <c r="AL440" s="134">
        <f t="shared" si="420"/>
        <v>700</v>
      </c>
    </row>
    <row r="441" spans="1:60" s="12" customFormat="1" ht="13.5" hidden="1" outlineLevel="1" x14ac:dyDescent="0.15">
      <c r="A441" s="26">
        <v>14078</v>
      </c>
      <c r="B441" s="20" t="s">
        <v>387</v>
      </c>
      <c r="C441" s="16">
        <v>700</v>
      </c>
      <c r="D441" s="103">
        <v>20</v>
      </c>
      <c r="E441" s="103">
        <v>10</v>
      </c>
      <c r="F441" s="103" t="s">
        <v>1145</v>
      </c>
      <c r="G441" s="104" t="s">
        <v>764</v>
      </c>
      <c r="H441" s="104" t="s">
        <v>916</v>
      </c>
      <c r="I441" s="239">
        <f t="shared" si="404"/>
        <v>17940</v>
      </c>
      <c r="J441" s="129"/>
      <c r="K441" s="129">
        <v>0.1</v>
      </c>
      <c r="L441" s="129">
        <v>0.35</v>
      </c>
      <c r="M441" s="240"/>
      <c r="N441" s="283">
        <v>0.03</v>
      </c>
      <c r="O441" s="241">
        <f t="shared" si="405"/>
        <v>0</v>
      </c>
      <c r="P441" s="241" t="e">
        <f t="shared" si="381"/>
        <v>#REF!</v>
      </c>
      <c r="Q441" s="241" t="e">
        <f t="shared" si="382"/>
        <v>#REF!</v>
      </c>
      <c r="R441" s="241">
        <f t="shared" si="406"/>
        <v>0</v>
      </c>
      <c r="S441" s="241" t="e">
        <f t="shared" si="407"/>
        <v>#REF!</v>
      </c>
      <c r="T441" s="103" t="e">
        <f>#REF!</f>
        <v>#REF!</v>
      </c>
      <c r="U441" s="271" t="e">
        <f>#REF!*'Акция психолога'!D441</f>
        <v>#REF!</v>
      </c>
      <c r="V441" s="271">
        <f t="shared" si="408"/>
        <v>42</v>
      </c>
      <c r="W441" s="242" t="e">
        <f t="shared" si="409"/>
        <v>#REF!</v>
      </c>
      <c r="X441" s="281" t="e">
        <f>#REF!</f>
        <v>#REF!</v>
      </c>
      <c r="Y441" s="287" t="e">
        <f t="shared" si="410"/>
        <v>#REF!</v>
      </c>
      <c r="Z441" s="102" t="e">
        <f t="shared" si="411"/>
        <v>#REF!</v>
      </c>
      <c r="AA441" s="244" t="e">
        <f t="shared" si="412"/>
        <v>#REF!</v>
      </c>
      <c r="AB441" s="219"/>
      <c r="AC441" s="102" t="e">
        <f t="shared" si="413"/>
        <v>#REF!</v>
      </c>
      <c r="AD441" s="103" t="e">
        <f t="shared" si="414"/>
        <v>#REF!</v>
      </c>
      <c r="AE441" s="245" t="e">
        <f t="shared" si="414"/>
        <v>#REF!</v>
      </c>
      <c r="AF441" s="245" t="e">
        <f t="shared" si="415"/>
        <v>#REF!</v>
      </c>
      <c r="AG441" s="103" t="e">
        <f t="shared" si="416"/>
        <v>#REF!</v>
      </c>
      <c r="AH441" s="102" t="e">
        <f t="shared" si="417"/>
        <v>#REF!</v>
      </c>
      <c r="AI441" s="102">
        <f t="shared" si="418"/>
        <v>700</v>
      </c>
      <c r="AJ441" s="105"/>
      <c r="AK441" s="103">
        <f t="shared" si="419"/>
        <v>490</v>
      </c>
      <c r="AL441" s="134">
        <f t="shared" si="420"/>
        <v>489.99999999999994</v>
      </c>
      <c r="AM441" s="105"/>
      <c r="AN441" s="105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</row>
    <row r="442" spans="1:60" s="12" customFormat="1" ht="13.5" hidden="1" outlineLevel="1" x14ac:dyDescent="0.15">
      <c r="A442" s="26">
        <v>14081</v>
      </c>
      <c r="B442" s="20" t="s">
        <v>493</v>
      </c>
      <c r="C442" s="16">
        <v>1020</v>
      </c>
      <c r="D442" s="103">
        <v>10</v>
      </c>
      <c r="E442" s="103">
        <v>8</v>
      </c>
      <c r="F442" s="103" t="s">
        <v>1145</v>
      </c>
      <c r="G442" s="104" t="s">
        <v>764</v>
      </c>
      <c r="H442" s="104" t="s">
        <v>916</v>
      </c>
      <c r="I442" s="239">
        <f t="shared" si="404"/>
        <v>17940</v>
      </c>
      <c r="J442" s="129"/>
      <c r="K442" s="129">
        <v>0.1</v>
      </c>
      <c r="L442" s="129">
        <v>0.35</v>
      </c>
      <c r="M442" s="240"/>
      <c r="N442" s="283">
        <v>0.03</v>
      </c>
      <c r="O442" s="241">
        <f t="shared" si="405"/>
        <v>0</v>
      </c>
      <c r="P442" s="241" t="e">
        <f t="shared" si="381"/>
        <v>#REF!</v>
      </c>
      <c r="Q442" s="241" t="e">
        <f t="shared" si="382"/>
        <v>#REF!</v>
      </c>
      <c r="R442" s="241">
        <f t="shared" si="406"/>
        <v>0</v>
      </c>
      <c r="S442" s="241" t="e">
        <f t="shared" si="407"/>
        <v>#REF!</v>
      </c>
      <c r="T442" s="103" t="e">
        <f>#REF!</f>
        <v>#REF!</v>
      </c>
      <c r="U442" s="271" t="e">
        <f>#REF!*'Акция психолога'!D442</f>
        <v>#REF!</v>
      </c>
      <c r="V442" s="271">
        <f t="shared" si="408"/>
        <v>61.199999999999996</v>
      </c>
      <c r="W442" s="242" t="e">
        <f t="shared" si="409"/>
        <v>#REF!</v>
      </c>
      <c r="X442" s="281" t="e">
        <f>#REF!</f>
        <v>#REF!</v>
      </c>
      <c r="Y442" s="287" t="e">
        <f t="shared" si="410"/>
        <v>#REF!</v>
      </c>
      <c r="Z442" s="102" t="e">
        <f t="shared" si="411"/>
        <v>#REF!</v>
      </c>
      <c r="AA442" s="244" t="e">
        <f t="shared" si="412"/>
        <v>#REF!</v>
      </c>
      <c r="AB442" s="219"/>
      <c r="AC442" s="102" t="e">
        <f t="shared" si="413"/>
        <v>#REF!</v>
      </c>
      <c r="AD442" s="103" t="e">
        <f t="shared" si="414"/>
        <v>#REF!</v>
      </c>
      <c r="AE442" s="245" t="e">
        <f t="shared" si="414"/>
        <v>#REF!</v>
      </c>
      <c r="AF442" s="245" t="e">
        <f t="shared" si="415"/>
        <v>#REF!</v>
      </c>
      <c r="AG442" s="103" t="e">
        <f t="shared" si="416"/>
        <v>#REF!</v>
      </c>
      <c r="AH442" s="102" t="e">
        <f t="shared" si="417"/>
        <v>#REF!</v>
      </c>
      <c r="AI442" s="102">
        <f t="shared" si="418"/>
        <v>1020</v>
      </c>
      <c r="AJ442" s="105"/>
      <c r="AK442" s="103">
        <f t="shared" si="419"/>
        <v>715</v>
      </c>
      <c r="AL442" s="134">
        <f t="shared" si="420"/>
        <v>714</v>
      </c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</row>
    <row r="443" spans="1:60" ht="13.5" hidden="1" outlineLevel="1" x14ac:dyDescent="0.15">
      <c r="A443" s="26">
        <v>14082</v>
      </c>
      <c r="B443" s="20" t="s">
        <v>596</v>
      </c>
      <c r="C443" s="16">
        <v>370</v>
      </c>
      <c r="D443" s="103">
        <v>15</v>
      </c>
      <c r="E443" s="103">
        <f>D443-10</f>
        <v>5</v>
      </c>
      <c r="F443" s="103" t="s">
        <v>1145</v>
      </c>
      <c r="G443" s="104" t="s">
        <v>764</v>
      </c>
      <c r="H443" s="104" t="s">
        <v>916</v>
      </c>
      <c r="I443" s="239">
        <f t="shared" si="404"/>
        <v>17940</v>
      </c>
      <c r="J443" s="129"/>
      <c r="K443" s="129">
        <v>0.1</v>
      </c>
      <c r="L443" s="129">
        <v>0.35</v>
      </c>
      <c r="M443" s="240"/>
      <c r="N443" s="283">
        <v>0.03</v>
      </c>
      <c r="O443" s="241">
        <f t="shared" si="405"/>
        <v>0</v>
      </c>
      <c r="P443" s="241" t="e">
        <f t="shared" si="381"/>
        <v>#REF!</v>
      </c>
      <c r="Q443" s="241" t="e">
        <f t="shared" si="382"/>
        <v>#REF!</v>
      </c>
      <c r="R443" s="241">
        <f t="shared" si="406"/>
        <v>0</v>
      </c>
      <c r="S443" s="241" t="e">
        <f t="shared" si="407"/>
        <v>#REF!</v>
      </c>
      <c r="T443" s="103" t="e">
        <f>#REF!</f>
        <v>#REF!</v>
      </c>
      <c r="U443" s="271" t="e">
        <f>#REF!*'Акция психолога'!D443</f>
        <v>#REF!</v>
      </c>
      <c r="V443" s="271">
        <f t="shared" si="408"/>
        <v>22.2</v>
      </c>
      <c r="W443" s="242" t="e">
        <f t="shared" si="409"/>
        <v>#REF!</v>
      </c>
      <c r="X443" s="281" t="e">
        <f>#REF!</f>
        <v>#REF!</v>
      </c>
      <c r="Y443" s="287" t="e">
        <f t="shared" si="410"/>
        <v>#REF!</v>
      </c>
      <c r="Z443" s="102" t="e">
        <f t="shared" si="411"/>
        <v>#REF!</v>
      </c>
      <c r="AA443" s="244" t="e">
        <f t="shared" si="412"/>
        <v>#REF!</v>
      </c>
      <c r="AB443" s="225"/>
      <c r="AC443" s="102" t="e">
        <f t="shared" si="413"/>
        <v>#REF!</v>
      </c>
      <c r="AD443" s="103" t="e">
        <f t="shared" si="414"/>
        <v>#REF!</v>
      </c>
      <c r="AE443" s="245" t="e">
        <f t="shared" si="414"/>
        <v>#REF!</v>
      </c>
      <c r="AF443" s="245" t="e">
        <f t="shared" si="415"/>
        <v>#REF!</v>
      </c>
      <c r="AG443" s="103" t="e">
        <f t="shared" si="416"/>
        <v>#REF!</v>
      </c>
      <c r="AH443" s="102" t="e">
        <f t="shared" si="417"/>
        <v>#REF!</v>
      </c>
      <c r="AI443" s="102">
        <f t="shared" si="418"/>
        <v>370</v>
      </c>
      <c r="AK443" s="103">
        <f t="shared" si="419"/>
        <v>260</v>
      </c>
      <c r="AL443" s="134">
        <f t="shared" si="420"/>
        <v>259</v>
      </c>
    </row>
    <row r="444" spans="1:60" ht="25.5" hidden="1" outlineLevel="1" x14ac:dyDescent="0.15">
      <c r="A444" s="26">
        <v>14100</v>
      </c>
      <c r="B444" s="20" t="s">
        <v>1147</v>
      </c>
      <c r="C444" s="16">
        <v>2500</v>
      </c>
      <c r="D444" s="103">
        <v>40</v>
      </c>
      <c r="E444" s="103">
        <f>D444-10</f>
        <v>30</v>
      </c>
      <c r="F444" s="103" t="s">
        <v>1145</v>
      </c>
      <c r="G444" s="104" t="s">
        <v>764</v>
      </c>
      <c r="H444" s="104" t="s">
        <v>1146</v>
      </c>
      <c r="I444" s="239">
        <f t="shared" si="404"/>
        <v>17940</v>
      </c>
      <c r="J444" s="129"/>
      <c r="K444" s="129">
        <v>0.1</v>
      </c>
      <c r="L444" s="129">
        <v>0.35</v>
      </c>
      <c r="M444" s="240"/>
      <c r="N444" s="283">
        <v>0.03</v>
      </c>
      <c r="O444" s="241">
        <f t="shared" si="405"/>
        <v>0</v>
      </c>
      <c r="P444" s="241" t="e">
        <f t="shared" ref="P444:P456" si="421">(C444-T444-U444)*K444</f>
        <v>#REF!</v>
      </c>
      <c r="Q444" s="241" t="e">
        <f t="shared" ref="Q444:Q456" si="422">(C444-T444-U444)*L444</f>
        <v>#REF!</v>
      </c>
      <c r="R444" s="241">
        <f t="shared" si="406"/>
        <v>0</v>
      </c>
      <c r="S444" s="241" t="e">
        <f t="shared" si="407"/>
        <v>#REF!</v>
      </c>
      <c r="T444" s="103" t="e">
        <f>#REF!</f>
        <v>#REF!</v>
      </c>
      <c r="U444" s="271" t="e">
        <f>#REF!*'Акция психолога'!D444</f>
        <v>#REF!</v>
      </c>
      <c r="V444" s="271">
        <f t="shared" si="408"/>
        <v>150</v>
      </c>
      <c r="W444" s="242" t="e">
        <f t="shared" si="409"/>
        <v>#REF!</v>
      </c>
      <c r="X444" s="281" t="e">
        <f>#REF!</f>
        <v>#REF!</v>
      </c>
      <c r="Y444" s="287" t="e">
        <f t="shared" si="410"/>
        <v>#REF!</v>
      </c>
      <c r="Z444" s="102" t="e">
        <f t="shared" si="411"/>
        <v>#REF!</v>
      </c>
      <c r="AA444" s="244" t="e">
        <f t="shared" si="412"/>
        <v>#REF!</v>
      </c>
      <c r="AC444" s="102" t="e">
        <f t="shared" si="413"/>
        <v>#REF!</v>
      </c>
      <c r="AD444" s="103" t="e">
        <f t="shared" si="414"/>
        <v>#REF!</v>
      </c>
      <c r="AE444" s="245" t="e">
        <f t="shared" si="414"/>
        <v>#REF!</v>
      </c>
      <c r="AF444" s="245" t="e">
        <f t="shared" si="415"/>
        <v>#REF!</v>
      </c>
      <c r="AG444" s="103" t="e">
        <f t="shared" si="416"/>
        <v>#REF!</v>
      </c>
      <c r="AH444" s="102" t="e">
        <f t="shared" si="417"/>
        <v>#REF!</v>
      </c>
      <c r="AI444" s="102">
        <f t="shared" si="418"/>
        <v>2500</v>
      </c>
      <c r="AK444" s="103">
        <f t="shared" si="419"/>
        <v>1750</v>
      </c>
      <c r="AL444" s="134">
        <f t="shared" si="420"/>
        <v>1750</v>
      </c>
    </row>
    <row r="445" spans="1:60" ht="25.5" hidden="1" outlineLevel="1" x14ac:dyDescent="0.15">
      <c r="A445" s="26">
        <v>14101</v>
      </c>
      <c r="B445" s="20" t="s">
        <v>1148</v>
      </c>
      <c r="C445" s="16">
        <v>2500</v>
      </c>
      <c r="D445" s="103">
        <v>40</v>
      </c>
      <c r="E445" s="103">
        <f t="shared" ref="E445:E456" si="423">D445-10</f>
        <v>30</v>
      </c>
      <c r="F445" s="103" t="s">
        <v>1145</v>
      </c>
      <c r="G445" s="104" t="s">
        <v>764</v>
      </c>
      <c r="H445" s="104" t="s">
        <v>1146</v>
      </c>
      <c r="I445" s="239">
        <f t="shared" si="404"/>
        <v>17940</v>
      </c>
      <c r="J445" s="129"/>
      <c r="K445" s="129">
        <v>0.1</v>
      </c>
      <c r="L445" s="129">
        <v>0.35</v>
      </c>
      <c r="M445" s="240"/>
      <c r="N445" s="283">
        <v>0.03</v>
      </c>
      <c r="O445" s="241">
        <f t="shared" si="405"/>
        <v>0</v>
      </c>
      <c r="P445" s="241" t="e">
        <f t="shared" si="421"/>
        <v>#REF!</v>
      </c>
      <c r="Q445" s="241" t="e">
        <f t="shared" si="422"/>
        <v>#REF!</v>
      </c>
      <c r="R445" s="241">
        <f t="shared" si="406"/>
        <v>0</v>
      </c>
      <c r="S445" s="241" t="e">
        <f t="shared" si="407"/>
        <v>#REF!</v>
      </c>
      <c r="T445" s="103" t="e">
        <f>#REF!</f>
        <v>#REF!</v>
      </c>
      <c r="U445" s="271" t="e">
        <f>#REF!*'Акция психолога'!D445</f>
        <v>#REF!</v>
      </c>
      <c r="V445" s="271">
        <f t="shared" si="408"/>
        <v>150</v>
      </c>
      <c r="W445" s="242" t="e">
        <f t="shared" si="409"/>
        <v>#REF!</v>
      </c>
      <c r="X445" s="281" t="e">
        <f>#REF!</f>
        <v>#REF!</v>
      </c>
      <c r="Y445" s="287" t="e">
        <f t="shared" si="410"/>
        <v>#REF!</v>
      </c>
      <c r="Z445" s="102" t="e">
        <f t="shared" si="411"/>
        <v>#REF!</v>
      </c>
      <c r="AA445" s="244" t="e">
        <f t="shared" si="412"/>
        <v>#REF!</v>
      </c>
      <c r="AC445" s="102" t="e">
        <f t="shared" si="413"/>
        <v>#REF!</v>
      </c>
      <c r="AD445" s="103" t="e">
        <f t="shared" ref="AD445:AE456" si="424">T445</f>
        <v>#REF!</v>
      </c>
      <c r="AE445" s="245" t="e">
        <f t="shared" si="424"/>
        <v>#REF!</v>
      </c>
      <c r="AF445" s="245" t="e">
        <f t="shared" si="415"/>
        <v>#REF!</v>
      </c>
      <c r="AG445" s="103" t="e">
        <f t="shared" si="416"/>
        <v>#REF!</v>
      </c>
      <c r="AH445" s="102" t="e">
        <f t="shared" si="417"/>
        <v>#REF!</v>
      </c>
      <c r="AI445" s="102">
        <f t="shared" si="418"/>
        <v>2500</v>
      </c>
      <c r="AK445" s="103">
        <f t="shared" si="419"/>
        <v>1750</v>
      </c>
      <c r="AL445" s="134">
        <f t="shared" si="420"/>
        <v>1750</v>
      </c>
    </row>
    <row r="446" spans="1:60" ht="25.5" hidden="1" outlineLevel="1" x14ac:dyDescent="0.15">
      <c r="A446" s="26">
        <v>14102</v>
      </c>
      <c r="B446" s="20" t="s">
        <v>1149</v>
      </c>
      <c r="C446" s="16">
        <v>3500</v>
      </c>
      <c r="D446" s="103">
        <v>50</v>
      </c>
      <c r="E446" s="103">
        <f t="shared" si="423"/>
        <v>40</v>
      </c>
      <c r="F446" s="103" t="s">
        <v>1145</v>
      </c>
      <c r="G446" s="104" t="s">
        <v>764</v>
      </c>
      <c r="H446" s="104" t="s">
        <v>1146</v>
      </c>
      <c r="I446" s="239">
        <f t="shared" si="404"/>
        <v>17940</v>
      </c>
      <c r="J446" s="129"/>
      <c r="K446" s="129">
        <v>0.1</v>
      </c>
      <c r="L446" s="129">
        <v>0.35</v>
      </c>
      <c r="M446" s="240"/>
      <c r="N446" s="283">
        <v>0.03</v>
      </c>
      <c r="O446" s="241">
        <f t="shared" si="405"/>
        <v>0</v>
      </c>
      <c r="P446" s="241" t="e">
        <f t="shared" si="421"/>
        <v>#REF!</v>
      </c>
      <c r="Q446" s="241" t="e">
        <f t="shared" si="422"/>
        <v>#REF!</v>
      </c>
      <c r="R446" s="241">
        <f t="shared" si="406"/>
        <v>0</v>
      </c>
      <c r="S446" s="241" t="e">
        <f t="shared" si="407"/>
        <v>#REF!</v>
      </c>
      <c r="T446" s="103" t="e">
        <f>#REF!</f>
        <v>#REF!</v>
      </c>
      <c r="U446" s="271" t="e">
        <f>#REF!*'Акция психолога'!D446</f>
        <v>#REF!</v>
      </c>
      <c r="V446" s="271">
        <f t="shared" si="408"/>
        <v>210</v>
      </c>
      <c r="W446" s="242" t="e">
        <f t="shared" si="409"/>
        <v>#REF!</v>
      </c>
      <c r="X446" s="281" t="e">
        <f>#REF!</f>
        <v>#REF!</v>
      </c>
      <c r="Y446" s="287" t="e">
        <f t="shared" si="410"/>
        <v>#REF!</v>
      </c>
      <c r="Z446" s="102" t="e">
        <f t="shared" si="411"/>
        <v>#REF!</v>
      </c>
      <c r="AA446" s="244" t="e">
        <f t="shared" si="412"/>
        <v>#REF!</v>
      </c>
      <c r="AC446" s="102" t="e">
        <f t="shared" si="413"/>
        <v>#REF!</v>
      </c>
      <c r="AD446" s="103" t="e">
        <f t="shared" si="424"/>
        <v>#REF!</v>
      </c>
      <c r="AE446" s="245" t="e">
        <f t="shared" si="424"/>
        <v>#REF!</v>
      </c>
      <c r="AF446" s="245" t="e">
        <f t="shared" si="415"/>
        <v>#REF!</v>
      </c>
      <c r="AG446" s="103" t="e">
        <f t="shared" si="416"/>
        <v>#REF!</v>
      </c>
      <c r="AH446" s="102" t="e">
        <f t="shared" si="417"/>
        <v>#REF!</v>
      </c>
      <c r="AI446" s="102">
        <f t="shared" si="418"/>
        <v>3500</v>
      </c>
      <c r="AK446" s="103">
        <f t="shared" si="419"/>
        <v>2450</v>
      </c>
      <c r="AL446" s="134">
        <f t="shared" si="420"/>
        <v>2450</v>
      </c>
    </row>
    <row r="447" spans="1:60" ht="13.5" hidden="1" outlineLevel="1" x14ac:dyDescent="0.15">
      <c r="A447" s="26">
        <v>14103</v>
      </c>
      <c r="B447" s="20" t="s">
        <v>1150</v>
      </c>
      <c r="C447" s="16">
        <v>2500</v>
      </c>
      <c r="D447" s="103">
        <v>30</v>
      </c>
      <c r="E447" s="103">
        <f t="shared" si="423"/>
        <v>20</v>
      </c>
      <c r="F447" s="103" t="s">
        <v>1145</v>
      </c>
      <c r="G447" s="104" t="s">
        <v>764</v>
      </c>
      <c r="H447" s="104" t="s">
        <v>1146</v>
      </c>
      <c r="I447" s="239">
        <f t="shared" si="404"/>
        <v>17940</v>
      </c>
      <c r="J447" s="129"/>
      <c r="K447" s="129">
        <v>0.1</v>
      </c>
      <c r="L447" s="129">
        <v>0.35</v>
      </c>
      <c r="M447" s="240"/>
      <c r="N447" s="283">
        <v>0.03</v>
      </c>
      <c r="O447" s="241">
        <f t="shared" si="405"/>
        <v>0</v>
      </c>
      <c r="P447" s="241" t="e">
        <f t="shared" si="421"/>
        <v>#REF!</v>
      </c>
      <c r="Q447" s="241" t="e">
        <f t="shared" si="422"/>
        <v>#REF!</v>
      </c>
      <c r="R447" s="241">
        <f t="shared" si="406"/>
        <v>0</v>
      </c>
      <c r="S447" s="241" t="e">
        <f t="shared" si="407"/>
        <v>#REF!</v>
      </c>
      <c r="T447" s="103" t="e">
        <f>#REF!</f>
        <v>#REF!</v>
      </c>
      <c r="U447" s="271" t="e">
        <f>#REF!*'Акция психолога'!D447</f>
        <v>#REF!</v>
      </c>
      <c r="V447" s="271">
        <f t="shared" si="408"/>
        <v>150</v>
      </c>
      <c r="W447" s="242" t="e">
        <f t="shared" si="409"/>
        <v>#REF!</v>
      </c>
      <c r="X447" s="281" t="e">
        <f>#REF!</f>
        <v>#REF!</v>
      </c>
      <c r="Y447" s="287" t="e">
        <f t="shared" si="410"/>
        <v>#REF!</v>
      </c>
      <c r="Z447" s="102" t="e">
        <f t="shared" si="411"/>
        <v>#REF!</v>
      </c>
      <c r="AA447" s="244" t="e">
        <f t="shared" si="412"/>
        <v>#REF!</v>
      </c>
      <c r="AC447" s="102" t="e">
        <f t="shared" si="413"/>
        <v>#REF!</v>
      </c>
      <c r="AD447" s="103" t="e">
        <f t="shared" si="424"/>
        <v>#REF!</v>
      </c>
      <c r="AE447" s="245" t="e">
        <f t="shared" si="424"/>
        <v>#REF!</v>
      </c>
      <c r="AF447" s="245" t="e">
        <f t="shared" si="415"/>
        <v>#REF!</v>
      </c>
      <c r="AG447" s="103" t="e">
        <f t="shared" si="416"/>
        <v>#REF!</v>
      </c>
      <c r="AH447" s="102" t="e">
        <f t="shared" si="417"/>
        <v>#REF!</v>
      </c>
      <c r="AI447" s="102">
        <f t="shared" si="418"/>
        <v>2500</v>
      </c>
      <c r="AK447" s="103">
        <f t="shared" si="419"/>
        <v>1750</v>
      </c>
      <c r="AL447" s="134">
        <f t="shared" si="420"/>
        <v>1750</v>
      </c>
    </row>
    <row r="448" spans="1:60" ht="13.5" hidden="1" outlineLevel="1" x14ac:dyDescent="0.15">
      <c r="A448" s="26">
        <v>14104</v>
      </c>
      <c r="B448" s="20" t="s">
        <v>1151</v>
      </c>
      <c r="C448" s="16">
        <v>2500</v>
      </c>
      <c r="D448" s="103">
        <v>30</v>
      </c>
      <c r="E448" s="103">
        <f t="shared" si="423"/>
        <v>20</v>
      </c>
      <c r="F448" s="103" t="s">
        <v>1145</v>
      </c>
      <c r="G448" s="104" t="s">
        <v>764</v>
      </c>
      <c r="H448" s="104" t="s">
        <v>1146</v>
      </c>
      <c r="I448" s="239">
        <f t="shared" si="404"/>
        <v>17940</v>
      </c>
      <c r="J448" s="129"/>
      <c r="K448" s="129">
        <v>0.1</v>
      </c>
      <c r="L448" s="129">
        <v>0.35</v>
      </c>
      <c r="M448" s="240"/>
      <c r="N448" s="283">
        <v>0.03</v>
      </c>
      <c r="O448" s="241">
        <f t="shared" si="405"/>
        <v>0</v>
      </c>
      <c r="P448" s="241" t="e">
        <f t="shared" si="421"/>
        <v>#REF!</v>
      </c>
      <c r="Q448" s="241" t="e">
        <f t="shared" si="422"/>
        <v>#REF!</v>
      </c>
      <c r="R448" s="241">
        <f t="shared" si="406"/>
        <v>0</v>
      </c>
      <c r="S448" s="241" t="e">
        <f t="shared" si="407"/>
        <v>#REF!</v>
      </c>
      <c r="T448" s="103" t="e">
        <f>#REF!</f>
        <v>#REF!</v>
      </c>
      <c r="U448" s="271" t="e">
        <f>#REF!*'Акция психолога'!D448</f>
        <v>#REF!</v>
      </c>
      <c r="V448" s="271">
        <f t="shared" si="408"/>
        <v>150</v>
      </c>
      <c r="W448" s="242" t="e">
        <f t="shared" si="409"/>
        <v>#REF!</v>
      </c>
      <c r="X448" s="281" t="e">
        <f>#REF!</f>
        <v>#REF!</v>
      </c>
      <c r="Y448" s="287" t="e">
        <f t="shared" si="410"/>
        <v>#REF!</v>
      </c>
      <c r="Z448" s="102" t="e">
        <f t="shared" si="411"/>
        <v>#REF!</v>
      </c>
      <c r="AA448" s="244" t="e">
        <f t="shared" si="412"/>
        <v>#REF!</v>
      </c>
      <c r="AC448" s="102" t="e">
        <f t="shared" si="413"/>
        <v>#REF!</v>
      </c>
      <c r="AD448" s="103" t="e">
        <f t="shared" si="424"/>
        <v>#REF!</v>
      </c>
      <c r="AE448" s="245" t="e">
        <f t="shared" si="424"/>
        <v>#REF!</v>
      </c>
      <c r="AF448" s="245" t="e">
        <f t="shared" si="415"/>
        <v>#REF!</v>
      </c>
      <c r="AG448" s="103" t="e">
        <f t="shared" si="416"/>
        <v>#REF!</v>
      </c>
      <c r="AH448" s="102" t="e">
        <f t="shared" si="417"/>
        <v>#REF!</v>
      </c>
      <c r="AI448" s="102">
        <f t="shared" si="418"/>
        <v>2500</v>
      </c>
      <c r="AK448" s="103">
        <f t="shared" si="419"/>
        <v>1750</v>
      </c>
      <c r="AL448" s="134">
        <f t="shared" si="420"/>
        <v>1750</v>
      </c>
    </row>
    <row r="449" spans="1:60" ht="13.5" hidden="1" outlineLevel="1" x14ac:dyDescent="0.15">
      <c r="A449" s="26">
        <v>14105</v>
      </c>
      <c r="B449" s="20" t="s">
        <v>1152</v>
      </c>
      <c r="C449" s="16">
        <v>2500</v>
      </c>
      <c r="D449" s="103">
        <v>30</v>
      </c>
      <c r="E449" s="103">
        <f t="shared" si="423"/>
        <v>20</v>
      </c>
      <c r="F449" s="103" t="s">
        <v>1145</v>
      </c>
      <c r="G449" s="104" t="s">
        <v>764</v>
      </c>
      <c r="H449" s="104" t="s">
        <v>1146</v>
      </c>
      <c r="I449" s="239">
        <f t="shared" si="404"/>
        <v>17940</v>
      </c>
      <c r="J449" s="129"/>
      <c r="K449" s="129">
        <v>0.1</v>
      </c>
      <c r="L449" s="129">
        <v>0.35</v>
      </c>
      <c r="M449" s="240"/>
      <c r="N449" s="283">
        <v>0.03</v>
      </c>
      <c r="O449" s="241">
        <f t="shared" si="405"/>
        <v>0</v>
      </c>
      <c r="P449" s="241" t="e">
        <f t="shared" si="421"/>
        <v>#REF!</v>
      </c>
      <c r="Q449" s="241" t="e">
        <f t="shared" si="422"/>
        <v>#REF!</v>
      </c>
      <c r="R449" s="241">
        <f t="shared" si="406"/>
        <v>0</v>
      </c>
      <c r="S449" s="241" t="e">
        <f t="shared" si="407"/>
        <v>#REF!</v>
      </c>
      <c r="T449" s="103" t="e">
        <f>#REF!</f>
        <v>#REF!</v>
      </c>
      <c r="U449" s="271" t="e">
        <f>#REF!*'Акция психолога'!D449</f>
        <v>#REF!</v>
      </c>
      <c r="V449" s="271">
        <f t="shared" si="408"/>
        <v>150</v>
      </c>
      <c r="W449" s="242" t="e">
        <f t="shared" si="409"/>
        <v>#REF!</v>
      </c>
      <c r="X449" s="281" t="e">
        <f>#REF!</f>
        <v>#REF!</v>
      </c>
      <c r="Y449" s="287" t="e">
        <f t="shared" si="410"/>
        <v>#REF!</v>
      </c>
      <c r="Z449" s="102" t="e">
        <f t="shared" si="411"/>
        <v>#REF!</v>
      </c>
      <c r="AA449" s="244" t="e">
        <f t="shared" si="412"/>
        <v>#REF!</v>
      </c>
      <c r="AC449" s="102" t="e">
        <f t="shared" si="413"/>
        <v>#REF!</v>
      </c>
      <c r="AD449" s="103" t="e">
        <f t="shared" si="424"/>
        <v>#REF!</v>
      </c>
      <c r="AE449" s="245" t="e">
        <f t="shared" si="424"/>
        <v>#REF!</v>
      </c>
      <c r="AF449" s="245" t="e">
        <f t="shared" si="415"/>
        <v>#REF!</v>
      </c>
      <c r="AG449" s="103" t="e">
        <f t="shared" si="416"/>
        <v>#REF!</v>
      </c>
      <c r="AH449" s="102" t="e">
        <f t="shared" si="417"/>
        <v>#REF!</v>
      </c>
      <c r="AI449" s="102">
        <f t="shared" si="418"/>
        <v>2500</v>
      </c>
      <c r="AK449" s="103">
        <f t="shared" si="419"/>
        <v>1750</v>
      </c>
      <c r="AL449" s="134">
        <f t="shared" si="420"/>
        <v>1750</v>
      </c>
    </row>
    <row r="450" spans="1:60" ht="13.5" hidden="1" outlineLevel="1" x14ac:dyDescent="0.15">
      <c r="A450" s="26">
        <v>14106</v>
      </c>
      <c r="B450" s="20" t="s">
        <v>1153</v>
      </c>
      <c r="C450" s="16">
        <v>3500</v>
      </c>
      <c r="D450" s="103">
        <v>30</v>
      </c>
      <c r="E450" s="103">
        <f t="shared" si="423"/>
        <v>20</v>
      </c>
      <c r="F450" s="103" t="s">
        <v>1145</v>
      </c>
      <c r="G450" s="104" t="s">
        <v>764</v>
      </c>
      <c r="H450" s="104" t="s">
        <v>1146</v>
      </c>
      <c r="I450" s="239">
        <f t="shared" si="404"/>
        <v>17940</v>
      </c>
      <c r="J450" s="129"/>
      <c r="K450" s="129">
        <v>0.1</v>
      </c>
      <c r="L450" s="129">
        <v>0.35</v>
      </c>
      <c r="M450" s="240"/>
      <c r="N450" s="283">
        <v>0.03</v>
      </c>
      <c r="O450" s="241">
        <f t="shared" si="405"/>
        <v>0</v>
      </c>
      <c r="P450" s="241" t="e">
        <f t="shared" si="421"/>
        <v>#REF!</v>
      </c>
      <c r="Q450" s="241" t="e">
        <f t="shared" si="422"/>
        <v>#REF!</v>
      </c>
      <c r="R450" s="241">
        <f t="shared" si="406"/>
        <v>0</v>
      </c>
      <c r="S450" s="241" t="e">
        <f t="shared" si="407"/>
        <v>#REF!</v>
      </c>
      <c r="T450" s="103" t="e">
        <f>#REF!</f>
        <v>#REF!</v>
      </c>
      <c r="U450" s="271" t="e">
        <f>#REF!*'Акция психолога'!D450</f>
        <v>#REF!</v>
      </c>
      <c r="V450" s="271">
        <f t="shared" si="408"/>
        <v>210</v>
      </c>
      <c r="W450" s="242" t="e">
        <f t="shared" si="409"/>
        <v>#REF!</v>
      </c>
      <c r="X450" s="281" t="e">
        <f>#REF!</f>
        <v>#REF!</v>
      </c>
      <c r="Y450" s="287" t="e">
        <f t="shared" si="410"/>
        <v>#REF!</v>
      </c>
      <c r="Z450" s="102" t="e">
        <f t="shared" si="411"/>
        <v>#REF!</v>
      </c>
      <c r="AA450" s="244" t="e">
        <f t="shared" si="412"/>
        <v>#REF!</v>
      </c>
      <c r="AC450" s="102" t="e">
        <f t="shared" si="413"/>
        <v>#REF!</v>
      </c>
      <c r="AD450" s="103" t="e">
        <f t="shared" si="424"/>
        <v>#REF!</v>
      </c>
      <c r="AE450" s="245" t="e">
        <f t="shared" si="424"/>
        <v>#REF!</v>
      </c>
      <c r="AF450" s="245" t="e">
        <f t="shared" si="415"/>
        <v>#REF!</v>
      </c>
      <c r="AG450" s="103" t="e">
        <f t="shared" si="416"/>
        <v>#REF!</v>
      </c>
      <c r="AH450" s="102" t="e">
        <f t="shared" si="417"/>
        <v>#REF!</v>
      </c>
      <c r="AI450" s="102">
        <f t="shared" si="418"/>
        <v>3500</v>
      </c>
      <c r="AK450" s="103">
        <f t="shared" si="419"/>
        <v>2450</v>
      </c>
      <c r="AL450" s="134">
        <f t="shared" si="420"/>
        <v>2450</v>
      </c>
    </row>
    <row r="451" spans="1:60" ht="13.5" hidden="1" outlineLevel="1" x14ac:dyDescent="0.15">
      <c r="A451" s="26">
        <v>14107</v>
      </c>
      <c r="B451" s="20" t="s">
        <v>1154</v>
      </c>
      <c r="C451" s="16">
        <v>2000</v>
      </c>
      <c r="D451" s="103">
        <v>30</v>
      </c>
      <c r="E451" s="103">
        <f t="shared" si="423"/>
        <v>20</v>
      </c>
      <c r="F451" s="103" t="s">
        <v>1145</v>
      </c>
      <c r="G451" s="104" t="s">
        <v>1159</v>
      </c>
      <c r="H451" s="104" t="s">
        <v>1160</v>
      </c>
      <c r="I451" s="239">
        <f t="shared" si="404"/>
        <v>17940</v>
      </c>
      <c r="J451" s="129"/>
      <c r="K451" s="129">
        <v>0.1</v>
      </c>
      <c r="L451" s="129">
        <v>0.35</v>
      </c>
      <c r="M451" s="240"/>
      <c r="N451" s="283">
        <v>0.03</v>
      </c>
      <c r="O451" s="241">
        <f t="shared" si="405"/>
        <v>0</v>
      </c>
      <c r="P451" s="241" t="e">
        <f t="shared" si="421"/>
        <v>#REF!</v>
      </c>
      <c r="Q451" s="241" t="e">
        <f t="shared" si="422"/>
        <v>#REF!</v>
      </c>
      <c r="R451" s="241">
        <f t="shared" si="406"/>
        <v>0</v>
      </c>
      <c r="S451" s="241" t="e">
        <f t="shared" si="407"/>
        <v>#REF!</v>
      </c>
      <c r="T451" s="103" t="e">
        <f>#REF!</f>
        <v>#REF!</v>
      </c>
      <c r="U451" s="271" t="e">
        <f>#REF!*'Акция психолога'!D451</f>
        <v>#REF!</v>
      </c>
      <c r="V451" s="271">
        <f t="shared" si="408"/>
        <v>120</v>
      </c>
      <c r="W451" s="242" t="e">
        <f t="shared" si="409"/>
        <v>#REF!</v>
      </c>
      <c r="X451" s="281" t="e">
        <f>#REF!</f>
        <v>#REF!</v>
      </c>
      <c r="Y451" s="287" t="e">
        <f t="shared" si="410"/>
        <v>#REF!</v>
      </c>
      <c r="Z451" s="102" t="e">
        <f t="shared" si="411"/>
        <v>#REF!</v>
      </c>
      <c r="AA451" s="244" t="e">
        <f t="shared" si="412"/>
        <v>#REF!</v>
      </c>
      <c r="AC451" s="102" t="e">
        <f t="shared" si="413"/>
        <v>#REF!</v>
      </c>
      <c r="AD451" s="103" t="e">
        <f t="shared" si="424"/>
        <v>#REF!</v>
      </c>
      <c r="AE451" s="245" t="e">
        <f t="shared" si="424"/>
        <v>#REF!</v>
      </c>
      <c r="AF451" s="245" t="e">
        <f t="shared" si="415"/>
        <v>#REF!</v>
      </c>
      <c r="AG451" s="103" t="e">
        <f t="shared" si="416"/>
        <v>#REF!</v>
      </c>
      <c r="AH451" s="102" t="e">
        <f t="shared" si="417"/>
        <v>#REF!</v>
      </c>
      <c r="AI451" s="102">
        <f t="shared" si="418"/>
        <v>2000</v>
      </c>
      <c r="AK451" s="103">
        <f t="shared" si="419"/>
        <v>1400</v>
      </c>
      <c r="AL451" s="134">
        <f t="shared" si="420"/>
        <v>1400</v>
      </c>
    </row>
    <row r="452" spans="1:60" ht="13.5" hidden="1" outlineLevel="1" x14ac:dyDescent="0.15">
      <c r="A452" s="26">
        <v>14108</v>
      </c>
      <c r="B452" s="20" t="s">
        <v>1155</v>
      </c>
      <c r="C452" s="16">
        <v>2500</v>
      </c>
      <c r="D452" s="103">
        <v>40</v>
      </c>
      <c r="E452" s="103">
        <f t="shared" si="423"/>
        <v>30</v>
      </c>
      <c r="F452" s="103" t="s">
        <v>1145</v>
      </c>
      <c r="G452" s="104" t="s">
        <v>1159</v>
      </c>
      <c r="H452" s="104" t="s">
        <v>1160</v>
      </c>
      <c r="I452" s="239">
        <f t="shared" si="404"/>
        <v>17940</v>
      </c>
      <c r="J452" s="129"/>
      <c r="K452" s="129">
        <v>0.1</v>
      </c>
      <c r="L452" s="129">
        <v>0.35</v>
      </c>
      <c r="M452" s="240"/>
      <c r="N452" s="283">
        <v>0.03</v>
      </c>
      <c r="O452" s="241">
        <f t="shared" si="405"/>
        <v>0</v>
      </c>
      <c r="P452" s="241" t="e">
        <f t="shared" si="421"/>
        <v>#REF!</v>
      </c>
      <c r="Q452" s="241" t="e">
        <f t="shared" si="422"/>
        <v>#REF!</v>
      </c>
      <c r="R452" s="241">
        <f t="shared" si="406"/>
        <v>0</v>
      </c>
      <c r="S452" s="241" t="e">
        <f t="shared" si="407"/>
        <v>#REF!</v>
      </c>
      <c r="T452" s="103" t="e">
        <f>#REF!</f>
        <v>#REF!</v>
      </c>
      <c r="U452" s="271" t="e">
        <f>#REF!*'Акция психолога'!D452</f>
        <v>#REF!</v>
      </c>
      <c r="V452" s="271">
        <f t="shared" si="408"/>
        <v>150</v>
      </c>
      <c r="W452" s="242" t="e">
        <f t="shared" si="409"/>
        <v>#REF!</v>
      </c>
      <c r="X452" s="281" t="e">
        <f>#REF!</f>
        <v>#REF!</v>
      </c>
      <c r="Y452" s="287" t="e">
        <f t="shared" si="410"/>
        <v>#REF!</v>
      </c>
      <c r="Z452" s="102" t="e">
        <f t="shared" si="411"/>
        <v>#REF!</v>
      </c>
      <c r="AA452" s="244" t="e">
        <f t="shared" si="412"/>
        <v>#REF!</v>
      </c>
      <c r="AC452" s="102" t="e">
        <f t="shared" si="413"/>
        <v>#REF!</v>
      </c>
      <c r="AD452" s="103" t="e">
        <f t="shared" si="424"/>
        <v>#REF!</v>
      </c>
      <c r="AE452" s="245" t="e">
        <f t="shared" si="424"/>
        <v>#REF!</v>
      </c>
      <c r="AF452" s="245" t="e">
        <f t="shared" si="415"/>
        <v>#REF!</v>
      </c>
      <c r="AG452" s="103" t="e">
        <f t="shared" si="416"/>
        <v>#REF!</v>
      </c>
      <c r="AH452" s="102" t="e">
        <f t="shared" si="417"/>
        <v>#REF!</v>
      </c>
      <c r="AI452" s="102">
        <f t="shared" si="418"/>
        <v>2500</v>
      </c>
      <c r="AK452" s="103">
        <f t="shared" si="419"/>
        <v>1750</v>
      </c>
      <c r="AL452" s="134">
        <f t="shared" si="420"/>
        <v>1750</v>
      </c>
    </row>
    <row r="453" spans="1:60" ht="25.5" hidden="1" outlineLevel="1" x14ac:dyDescent="0.15">
      <c r="A453" s="26">
        <v>14109</v>
      </c>
      <c r="B453" s="20" t="s">
        <v>1156</v>
      </c>
      <c r="C453" s="16">
        <v>3000</v>
      </c>
      <c r="D453" s="103">
        <v>50</v>
      </c>
      <c r="E453" s="103">
        <f t="shared" si="423"/>
        <v>40</v>
      </c>
      <c r="F453" s="103" t="s">
        <v>1145</v>
      </c>
      <c r="G453" s="104" t="s">
        <v>1159</v>
      </c>
      <c r="H453" s="104" t="s">
        <v>1160</v>
      </c>
      <c r="I453" s="239">
        <f t="shared" si="404"/>
        <v>17940</v>
      </c>
      <c r="J453" s="129"/>
      <c r="K453" s="129">
        <v>0.1</v>
      </c>
      <c r="L453" s="129">
        <v>0.35</v>
      </c>
      <c r="M453" s="240"/>
      <c r="N453" s="283">
        <v>0.03</v>
      </c>
      <c r="O453" s="241">
        <f t="shared" si="405"/>
        <v>0</v>
      </c>
      <c r="P453" s="241" t="e">
        <f t="shared" si="421"/>
        <v>#REF!</v>
      </c>
      <c r="Q453" s="241" t="e">
        <f t="shared" si="422"/>
        <v>#REF!</v>
      </c>
      <c r="R453" s="241">
        <f t="shared" si="406"/>
        <v>0</v>
      </c>
      <c r="S453" s="241" t="e">
        <f t="shared" si="407"/>
        <v>#REF!</v>
      </c>
      <c r="T453" s="103" t="e">
        <f>#REF!</f>
        <v>#REF!</v>
      </c>
      <c r="U453" s="271" t="e">
        <f>#REF!*'Акция психолога'!D453</f>
        <v>#REF!</v>
      </c>
      <c r="V453" s="271">
        <f t="shared" si="408"/>
        <v>180</v>
      </c>
      <c r="W453" s="242" t="e">
        <f t="shared" si="409"/>
        <v>#REF!</v>
      </c>
      <c r="X453" s="281" t="e">
        <f>#REF!</f>
        <v>#REF!</v>
      </c>
      <c r="Y453" s="287" t="e">
        <f t="shared" si="410"/>
        <v>#REF!</v>
      </c>
      <c r="Z453" s="102" t="e">
        <f t="shared" si="411"/>
        <v>#REF!</v>
      </c>
      <c r="AA453" s="244" t="e">
        <f t="shared" si="412"/>
        <v>#REF!</v>
      </c>
      <c r="AC453" s="102" t="e">
        <f t="shared" si="413"/>
        <v>#REF!</v>
      </c>
      <c r="AD453" s="103" t="e">
        <f t="shared" si="424"/>
        <v>#REF!</v>
      </c>
      <c r="AE453" s="245" t="e">
        <f t="shared" si="424"/>
        <v>#REF!</v>
      </c>
      <c r="AF453" s="245" t="e">
        <f t="shared" si="415"/>
        <v>#REF!</v>
      </c>
      <c r="AG453" s="103" t="e">
        <f t="shared" si="416"/>
        <v>#REF!</v>
      </c>
      <c r="AH453" s="102" t="e">
        <f t="shared" si="417"/>
        <v>#REF!</v>
      </c>
      <c r="AI453" s="102">
        <f t="shared" si="418"/>
        <v>3000</v>
      </c>
      <c r="AK453" s="103">
        <f t="shared" si="419"/>
        <v>2100</v>
      </c>
      <c r="AL453" s="134">
        <f t="shared" si="420"/>
        <v>2100</v>
      </c>
    </row>
    <row r="454" spans="1:60" ht="13.5" hidden="1" outlineLevel="1" x14ac:dyDescent="0.15">
      <c r="A454" s="26">
        <v>14110</v>
      </c>
      <c r="B454" s="20" t="s">
        <v>1157</v>
      </c>
      <c r="C454" s="16">
        <v>2000</v>
      </c>
      <c r="D454" s="103">
        <v>30</v>
      </c>
      <c r="E454" s="103">
        <f t="shared" si="423"/>
        <v>20</v>
      </c>
      <c r="F454" s="103" t="s">
        <v>1145</v>
      </c>
      <c r="G454" s="104" t="s">
        <v>1159</v>
      </c>
      <c r="H454" s="104" t="s">
        <v>1160</v>
      </c>
      <c r="I454" s="239">
        <f t="shared" si="404"/>
        <v>17940</v>
      </c>
      <c r="J454" s="129"/>
      <c r="K454" s="129">
        <v>0.1</v>
      </c>
      <c r="L454" s="129">
        <v>0.35</v>
      </c>
      <c r="M454" s="240"/>
      <c r="N454" s="283">
        <v>0.03</v>
      </c>
      <c r="O454" s="241">
        <f t="shared" si="405"/>
        <v>0</v>
      </c>
      <c r="P454" s="241" t="e">
        <f t="shared" si="421"/>
        <v>#REF!</v>
      </c>
      <c r="Q454" s="241" t="e">
        <f t="shared" si="422"/>
        <v>#REF!</v>
      </c>
      <c r="R454" s="241">
        <f t="shared" si="406"/>
        <v>0</v>
      </c>
      <c r="S454" s="241" t="e">
        <f t="shared" si="407"/>
        <v>#REF!</v>
      </c>
      <c r="T454" s="103" t="e">
        <f>#REF!</f>
        <v>#REF!</v>
      </c>
      <c r="U454" s="271" t="e">
        <f>#REF!*'Акция психолога'!D454</f>
        <v>#REF!</v>
      </c>
      <c r="V454" s="271">
        <f t="shared" si="408"/>
        <v>120</v>
      </c>
      <c r="W454" s="242" t="e">
        <f t="shared" si="409"/>
        <v>#REF!</v>
      </c>
      <c r="X454" s="281" t="e">
        <f>#REF!</f>
        <v>#REF!</v>
      </c>
      <c r="Y454" s="287" t="e">
        <f t="shared" si="410"/>
        <v>#REF!</v>
      </c>
      <c r="Z454" s="102" t="e">
        <f t="shared" si="411"/>
        <v>#REF!</v>
      </c>
      <c r="AA454" s="244" t="e">
        <f t="shared" si="412"/>
        <v>#REF!</v>
      </c>
      <c r="AC454" s="102" t="e">
        <f t="shared" si="413"/>
        <v>#REF!</v>
      </c>
      <c r="AD454" s="103" t="e">
        <f t="shared" si="424"/>
        <v>#REF!</v>
      </c>
      <c r="AE454" s="245" t="e">
        <f t="shared" si="424"/>
        <v>#REF!</v>
      </c>
      <c r="AF454" s="245" t="e">
        <f t="shared" si="415"/>
        <v>#REF!</v>
      </c>
      <c r="AG454" s="103" t="e">
        <f t="shared" si="416"/>
        <v>#REF!</v>
      </c>
      <c r="AH454" s="102" t="e">
        <f t="shared" si="417"/>
        <v>#REF!</v>
      </c>
      <c r="AI454" s="102">
        <f t="shared" si="418"/>
        <v>2000</v>
      </c>
      <c r="AK454" s="103">
        <f t="shared" si="419"/>
        <v>1400</v>
      </c>
      <c r="AL454" s="134">
        <f t="shared" si="420"/>
        <v>1400</v>
      </c>
    </row>
    <row r="455" spans="1:60" ht="13.5" hidden="1" outlineLevel="1" x14ac:dyDescent="0.15">
      <c r="A455" s="26">
        <v>14111</v>
      </c>
      <c r="B455" s="20" t="s">
        <v>1158</v>
      </c>
      <c r="C455" s="16">
        <v>2300</v>
      </c>
      <c r="D455" s="103">
        <v>30</v>
      </c>
      <c r="E455" s="103">
        <f t="shared" si="423"/>
        <v>20</v>
      </c>
      <c r="F455" s="103" t="s">
        <v>1145</v>
      </c>
      <c r="G455" s="104" t="s">
        <v>1159</v>
      </c>
      <c r="H455" s="104" t="s">
        <v>1160</v>
      </c>
      <c r="I455" s="239">
        <f t="shared" si="404"/>
        <v>17940</v>
      </c>
      <c r="J455" s="129"/>
      <c r="K455" s="129">
        <v>0.1</v>
      </c>
      <c r="L455" s="129">
        <v>0.35</v>
      </c>
      <c r="M455" s="240"/>
      <c r="N455" s="283">
        <v>0.03</v>
      </c>
      <c r="O455" s="241">
        <f t="shared" si="405"/>
        <v>0</v>
      </c>
      <c r="P455" s="241" t="e">
        <f t="shared" si="421"/>
        <v>#REF!</v>
      </c>
      <c r="Q455" s="241" t="e">
        <f t="shared" si="422"/>
        <v>#REF!</v>
      </c>
      <c r="R455" s="241">
        <f t="shared" si="406"/>
        <v>0</v>
      </c>
      <c r="S455" s="241" t="e">
        <f t="shared" si="407"/>
        <v>#REF!</v>
      </c>
      <c r="T455" s="103" t="e">
        <f>#REF!</f>
        <v>#REF!</v>
      </c>
      <c r="U455" s="271" t="e">
        <f>#REF!*'Акция психолога'!D455</f>
        <v>#REF!</v>
      </c>
      <c r="V455" s="271">
        <f t="shared" si="408"/>
        <v>138</v>
      </c>
      <c r="W455" s="242" t="e">
        <f t="shared" si="409"/>
        <v>#REF!</v>
      </c>
      <c r="X455" s="281" t="e">
        <f>#REF!</f>
        <v>#REF!</v>
      </c>
      <c r="Y455" s="287" t="e">
        <f t="shared" si="410"/>
        <v>#REF!</v>
      </c>
      <c r="Z455" s="102" t="e">
        <f t="shared" si="411"/>
        <v>#REF!</v>
      </c>
      <c r="AA455" s="244" t="e">
        <f t="shared" si="412"/>
        <v>#REF!</v>
      </c>
      <c r="AC455" s="102" t="e">
        <f t="shared" si="413"/>
        <v>#REF!</v>
      </c>
      <c r="AD455" s="103" t="e">
        <f t="shared" si="424"/>
        <v>#REF!</v>
      </c>
      <c r="AE455" s="245" t="e">
        <f t="shared" si="424"/>
        <v>#REF!</v>
      </c>
      <c r="AF455" s="245" t="e">
        <f t="shared" si="415"/>
        <v>#REF!</v>
      </c>
      <c r="AG455" s="103" t="e">
        <f t="shared" si="416"/>
        <v>#REF!</v>
      </c>
      <c r="AH455" s="102" t="e">
        <f t="shared" si="417"/>
        <v>#REF!</v>
      </c>
      <c r="AI455" s="102">
        <f t="shared" si="418"/>
        <v>2300</v>
      </c>
      <c r="AK455" s="103">
        <f t="shared" si="419"/>
        <v>1610</v>
      </c>
      <c r="AL455" s="134">
        <f t="shared" si="420"/>
        <v>1610</v>
      </c>
    </row>
    <row r="456" spans="1:60" ht="13.5" hidden="1" outlineLevel="1" x14ac:dyDescent="0.15">
      <c r="A456" s="26">
        <v>14113</v>
      </c>
      <c r="B456" s="20" t="s">
        <v>1185</v>
      </c>
      <c r="C456" s="16">
        <v>2000</v>
      </c>
      <c r="D456" s="103">
        <v>30</v>
      </c>
      <c r="E456" s="103">
        <f t="shared" si="423"/>
        <v>20</v>
      </c>
      <c r="F456" s="103" t="s">
        <v>1145</v>
      </c>
      <c r="G456" s="104" t="s">
        <v>1159</v>
      </c>
      <c r="H456" s="104" t="s">
        <v>1160</v>
      </c>
      <c r="I456" s="239">
        <f t="shared" si="404"/>
        <v>17940</v>
      </c>
      <c r="J456" s="129"/>
      <c r="K456" s="129">
        <v>0.1</v>
      </c>
      <c r="L456" s="129">
        <v>0.35</v>
      </c>
      <c r="M456" s="240"/>
      <c r="N456" s="283">
        <v>0.03</v>
      </c>
      <c r="O456" s="241">
        <f t="shared" si="405"/>
        <v>0</v>
      </c>
      <c r="P456" s="241" t="e">
        <f t="shared" si="421"/>
        <v>#REF!</v>
      </c>
      <c r="Q456" s="241" t="e">
        <f t="shared" si="422"/>
        <v>#REF!</v>
      </c>
      <c r="R456" s="241">
        <f t="shared" si="406"/>
        <v>0</v>
      </c>
      <c r="S456" s="241" t="e">
        <f t="shared" si="407"/>
        <v>#REF!</v>
      </c>
      <c r="T456" s="103" t="e">
        <f>#REF!</f>
        <v>#REF!</v>
      </c>
      <c r="U456" s="271" t="e">
        <f>#REF!*'Акция психолога'!D456</f>
        <v>#REF!</v>
      </c>
      <c r="V456" s="271">
        <f t="shared" si="408"/>
        <v>120</v>
      </c>
      <c r="W456" s="242" t="e">
        <f t="shared" si="409"/>
        <v>#REF!</v>
      </c>
      <c r="X456" s="281" t="e">
        <f>#REF!</f>
        <v>#REF!</v>
      </c>
      <c r="Y456" s="287" t="e">
        <f t="shared" si="410"/>
        <v>#REF!</v>
      </c>
      <c r="Z456" s="102" t="e">
        <f t="shared" si="411"/>
        <v>#REF!</v>
      </c>
      <c r="AA456" s="244" t="e">
        <f t="shared" si="412"/>
        <v>#REF!</v>
      </c>
      <c r="AC456" s="102" t="e">
        <f t="shared" si="413"/>
        <v>#REF!</v>
      </c>
      <c r="AD456" s="103" t="e">
        <f t="shared" si="424"/>
        <v>#REF!</v>
      </c>
      <c r="AE456" s="245" t="e">
        <f t="shared" si="424"/>
        <v>#REF!</v>
      </c>
      <c r="AF456" s="245" t="e">
        <f t="shared" si="415"/>
        <v>#REF!</v>
      </c>
      <c r="AG456" s="103" t="e">
        <f t="shared" si="416"/>
        <v>#REF!</v>
      </c>
      <c r="AH456" s="102" t="e">
        <f t="shared" si="417"/>
        <v>#REF!</v>
      </c>
      <c r="AI456" s="102">
        <f t="shared" si="418"/>
        <v>2000</v>
      </c>
      <c r="AK456" s="103">
        <f t="shared" si="419"/>
        <v>1400</v>
      </c>
      <c r="AL456" s="134">
        <f t="shared" si="420"/>
        <v>1400</v>
      </c>
    </row>
    <row r="457" spans="1:60" s="12" customFormat="1" ht="13.5" hidden="1" outlineLevel="1" x14ac:dyDescent="0.15">
      <c r="A457" s="25"/>
      <c r="B457" s="56" t="s">
        <v>308</v>
      </c>
      <c r="C457" s="300"/>
      <c r="D457" s="230"/>
      <c r="E457" s="230"/>
      <c r="F457" s="128"/>
      <c r="G457" s="137"/>
      <c r="H457" s="137"/>
      <c r="I457" s="128"/>
      <c r="J457" s="231"/>
      <c r="K457" s="247"/>
      <c r="L457" s="247"/>
      <c r="M457" s="232"/>
      <c r="N457" s="288"/>
      <c r="O457" s="233"/>
      <c r="P457" s="233"/>
      <c r="Q457" s="233"/>
      <c r="R457" s="233"/>
      <c r="S457" s="233"/>
      <c r="T457" s="231"/>
      <c r="U457" s="278"/>
      <c r="V457" s="277"/>
      <c r="W457" s="128"/>
      <c r="X457" s="278"/>
      <c r="Y457" s="128"/>
      <c r="Z457" s="128"/>
      <c r="AA457" s="234"/>
      <c r="AB457" s="235"/>
      <c r="AC457" s="304"/>
      <c r="AD457" s="236"/>
      <c r="AE457" s="237"/>
      <c r="AF457" s="237"/>
      <c r="AG457" s="236"/>
      <c r="AH457" s="304"/>
      <c r="AI457" s="304"/>
      <c r="AJ457" s="105"/>
      <c r="AK457" s="236"/>
      <c r="AL457" s="134"/>
      <c r="AM457" s="105"/>
      <c r="AN457" s="105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</row>
    <row r="458" spans="1:60" ht="13.5" hidden="1" outlineLevel="1" x14ac:dyDescent="0.15">
      <c r="A458" s="26">
        <v>14001</v>
      </c>
      <c r="B458" s="20" t="s">
        <v>76</v>
      </c>
      <c r="C458" s="16">
        <v>1170</v>
      </c>
      <c r="D458" s="103">
        <v>20</v>
      </c>
      <c r="E458" s="103">
        <f>D458-10</f>
        <v>10</v>
      </c>
      <c r="F458" s="103" t="s">
        <v>1145</v>
      </c>
      <c r="G458" s="104" t="s">
        <v>764</v>
      </c>
      <c r="H458" s="104" t="s">
        <v>916</v>
      </c>
      <c r="I458" s="239">
        <f t="shared" si="404"/>
        <v>17940</v>
      </c>
      <c r="J458" s="129"/>
      <c r="K458" s="129">
        <v>0.1</v>
      </c>
      <c r="L458" s="129">
        <v>0.35</v>
      </c>
      <c r="M458" s="240"/>
      <c r="N458" s="283">
        <v>0.03</v>
      </c>
      <c r="O458" s="241">
        <f t="shared" ref="O458:O463" si="425">J458/I458*D458</f>
        <v>0</v>
      </c>
      <c r="P458" s="241" t="e">
        <f t="shared" ref="P458:P518" si="426">(C458-T458-U458)*K458</f>
        <v>#REF!</v>
      </c>
      <c r="Q458" s="241" t="e">
        <f t="shared" ref="Q458:Q518" si="427">(C458-T458-U458)*L458</f>
        <v>#REF!</v>
      </c>
      <c r="R458" s="241">
        <f t="shared" ref="R458:R463" si="428">(C458*M458)</f>
        <v>0</v>
      </c>
      <c r="S458" s="241" t="e">
        <f t="shared" ref="S458:S463" si="429">(C458-T458-U458)*N458</f>
        <v>#REF!</v>
      </c>
      <c r="T458" s="103" t="e">
        <f>#REF!</f>
        <v>#REF!</v>
      </c>
      <c r="U458" s="271" t="e">
        <f>#REF!*'Акция психолога'!D458</f>
        <v>#REF!</v>
      </c>
      <c r="V458" s="271">
        <f t="shared" ref="V458:V463" si="430">C458*0.06</f>
        <v>70.2</v>
      </c>
      <c r="W458" s="242" t="e">
        <f t="shared" ref="W458:W463" si="431">SUM(O458:V458)</f>
        <v>#REF!</v>
      </c>
      <c r="X458" s="281" t="e">
        <f>#REF!</f>
        <v>#REF!</v>
      </c>
      <c r="Y458" s="287" t="e">
        <f t="shared" ref="Y458:Y463" si="432">25000/I458*D458*X458</f>
        <v>#REF!</v>
      </c>
      <c r="Z458" s="102" t="e">
        <f t="shared" ref="Z458:Z463" si="433">W458+Y458</f>
        <v>#REF!</v>
      </c>
      <c r="AA458" s="244" t="e">
        <f t="shared" ref="AA458:AA463" si="434">(C458-Z458)/Z458</f>
        <v>#REF!</v>
      </c>
      <c r="AC458" s="102" t="e">
        <f t="shared" ref="AC458:AC463" si="435">AD458+AE458+AF458</f>
        <v>#REF!</v>
      </c>
      <c r="AD458" s="103" t="e">
        <f t="shared" ref="AD458:AE463" si="436">T458</f>
        <v>#REF!</v>
      </c>
      <c r="AE458" s="245" t="e">
        <f t="shared" si="436"/>
        <v>#REF!</v>
      </c>
      <c r="AF458" s="245" t="e">
        <f t="shared" ref="AF458:AF463" si="437">(C458-Z458)*0.15</f>
        <v>#REF!</v>
      </c>
      <c r="AG458" s="103" t="e">
        <f t="shared" ref="AG458:AG463" si="438">AE458+AF458</f>
        <v>#REF!</v>
      </c>
      <c r="AH458" s="102" t="e">
        <f t="shared" ref="AH458:AH463" si="439">AI458-AC458</f>
        <v>#REF!</v>
      </c>
      <c r="AI458" s="102">
        <f t="shared" ref="AI458:AI463" si="440">C458</f>
        <v>1170</v>
      </c>
      <c r="AK458" s="103">
        <f t="shared" ref="AK458:AK463" si="441">CEILING(AL458,5)</f>
        <v>820</v>
      </c>
      <c r="AL458" s="134">
        <f t="shared" ref="AL458:AL463" si="442">C458*0.7</f>
        <v>819</v>
      </c>
    </row>
    <row r="459" spans="1:60" ht="13.5" hidden="1" outlineLevel="1" x14ac:dyDescent="0.15">
      <c r="A459" s="26">
        <v>14018</v>
      </c>
      <c r="B459" s="20" t="s">
        <v>309</v>
      </c>
      <c r="C459" s="16">
        <v>1200</v>
      </c>
      <c r="D459" s="103">
        <v>20</v>
      </c>
      <c r="E459" s="103">
        <f>D459-10</f>
        <v>10</v>
      </c>
      <c r="F459" s="103" t="s">
        <v>1145</v>
      </c>
      <c r="G459" s="104" t="s">
        <v>764</v>
      </c>
      <c r="H459" s="104" t="s">
        <v>916</v>
      </c>
      <c r="I459" s="239">
        <f t="shared" si="404"/>
        <v>17940</v>
      </c>
      <c r="J459" s="129"/>
      <c r="K459" s="129">
        <v>0.1</v>
      </c>
      <c r="L459" s="129">
        <v>0.35</v>
      </c>
      <c r="M459" s="240"/>
      <c r="N459" s="283">
        <v>0.03</v>
      </c>
      <c r="O459" s="241">
        <f t="shared" si="425"/>
        <v>0</v>
      </c>
      <c r="P459" s="241" t="e">
        <f t="shared" si="426"/>
        <v>#REF!</v>
      </c>
      <c r="Q459" s="241" t="e">
        <f t="shared" si="427"/>
        <v>#REF!</v>
      </c>
      <c r="R459" s="241">
        <f t="shared" si="428"/>
        <v>0</v>
      </c>
      <c r="S459" s="241" t="e">
        <f t="shared" si="429"/>
        <v>#REF!</v>
      </c>
      <c r="T459" s="103" t="e">
        <f>#REF!</f>
        <v>#REF!</v>
      </c>
      <c r="U459" s="271" t="e">
        <f>#REF!*'Акция психолога'!D459</f>
        <v>#REF!</v>
      </c>
      <c r="V459" s="271">
        <f t="shared" si="430"/>
        <v>72</v>
      </c>
      <c r="W459" s="242" t="e">
        <f t="shared" si="431"/>
        <v>#REF!</v>
      </c>
      <c r="X459" s="281" t="e">
        <f>#REF!</f>
        <v>#REF!</v>
      </c>
      <c r="Y459" s="287" t="e">
        <f t="shared" si="432"/>
        <v>#REF!</v>
      </c>
      <c r="Z459" s="102" t="e">
        <f t="shared" si="433"/>
        <v>#REF!</v>
      </c>
      <c r="AA459" s="244" t="e">
        <f t="shared" si="434"/>
        <v>#REF!</v>
      </c>
      <c r="AC459" s="102" t="e">
        <f t="shared" si="435"/>
        <v>#REF!</v>
      </c>
      <c r="AD459" s="103" t="e">
        <f t="shared" si="436"/>
        <v>#REF!</v>
      </c>
      <c r="AE459" s="245" t="e">
        <f t="shared" si="436"/>
        <v>#REF!</v>
      </c>
      <c r="AF459" s="245" t="e">
        <f t="shared" si="437"/>
        <v>#REF!</v>
      </c>
      <c r="AG459" s="103" t="e">
        <f t="shared" si="438"/>
        <v>#REF!</v>
      </c>
      <c r="AH459" s="102" t="e">
        <f t="shared" si="439"/>
        <v>#REF!</v>
      </c>
      <c r="AI459" s="102">
        <f t="shared" si="440"/>
        <v>1200</v>
      </c>
      <c r="AK459" s="103">
        <f t="shared" si="441"/>
        <v>840</v>
      </c>
      <c r="AL459" s="134">
        <f t="shared" si="442"/>
        <v>840</v>
      </c>
    </row>
    <row r="460" spans="1:60" ht="13.5" hidden="1" outlineLevel="1" x14ac:dyDescent="0.15">
      <c r="A460" s="26">
        <v>14020</v>
      </c>
      <c r="B460" s="20" t="s">
        <v>310</v>
      </c>
      <c r="C460" s="16">
        <v>1900</v>
      </c>
      <c r="D460" s="103">
        <v>40</v>
      </c>
      <c r="E460" s="103">
        <v>30</v>
      </c>
      <c r="F460" s="103" t="s">
        <v>1145</v>
      </c>
      <c r="G460" s="104" t="s">
        <v>764</v>
      </c>
      <c r="H460" s="104" t="s">
        <v>916</v>
      </c>
      <c r="I460" s="239">
        <f t="shared" si="404"/>
        <v>17940</v>
      </c>
      <c r="J460" s="129"/>
      <c r="K460" s="129">
        <v>0.1</v>
      </c>
      <c r="L460" s="129">
        <v>0.35</v>
      </c>
      <c r="M460" s="240"/>
      <c r="N460" s="283">
        <v>0.03</v>
      </c>
      <c r="O460" s="241">
        <f t="shared" si="425"/>
        <v>0</v>
      </c>
      <c r="P460" s="241" t="e">
        <f t="shared" si="426"/>
        <v>#REF!</v>
      </c>
      <c r="Q460" s="241" t="e">
        <f t="shared" si="427"/>
        <v>#REF!</v>
      </c>
      <c r="R460" s="241">
        <f t="shared" si="428"/>
        <v>0</v>
      </c>
      <c r="S460" s="241" t="e">
        <f t="shared" si="429"/>
        <v>#REF!</v>
      </c>
      <c r="T460" s="103" t="e">
        <f>#REF!</f>
        <v>#REF!</v>
      </c>
      <c r="U460" s="271" t="e">
        <f>#REF!*'Акция психолога'!D460</f>
        <v>#REF!</v>
      </c>
      <c r="V460" s="271">
        <f t="shared" si="430"/>
        <v>114</v>
      </c>
      <c r="W460" s="242" t="e">
        <f t="shared" si="431"/>
        <v>#REF!</v>
      </c>
      <c r="X460" s="281" t="e">
        <f>#REF!</f>
        <v>#REF!</v>
      </c>
      <c r="Y460" s="287" t="e">
        <f t="shared" si="432"/>
        <v>#REF!</v>
      </c>
      <c r="Z460" s="102" t="e">
        <f t="shared" si="433"/>
        <v>#REF!</v>
      </c>
      <c r="AA460" s="244" t="e">
        <f t="shared" si="434"/>
        <v>#REF!</v>
      </c>
      <c r="AC460" s="102" t="e">
        <f t="shared" si="435"/>
        <v>#REF!</v>
      </c>
      <c r="AD460" s="103" t="e">
        <f t="shared" si="436"/>
        <v>#REF!</v>
      </c>
      <c r="AE460" s="245" t="e">
        <f t="shared" si="436"/>
        <v>#REF!</v>
      </c>
      <c r="AF460" s="245" t="e">
        <f t="shared" si="437"/>
        <v>#REF!</v>
      </c>
      <c r="AG460" s="103" t="e">
        <f t="shared" si="438"/>
        <v>#REF!</v>
      </c>
      <c r="AH460" s="102" t="e">
        <f t="shared" si="439"/>
        <v>#REF!</v>
      </c>
      <c r="AI460" s="102">
        <f t="shared" si="440"/>
        <v>1900</v>
      </c>
      <c r="AK460" s="103">
        <f t="shared" si="441"/>
        <v>1330</v>
      </c>
      <c r="AL460" s="134">
        <f t="shared" si="442"/>
        <v>1330</v>
      </c>
    </row>
    <row r="461" spans="1:60" ht="13.5" hidden="1" outlineLevel="1" x14ac:dyDescent="0.15">
      <c r="A461" s="26">
        <v>14010</v>
      </c>
      <c r="B461" s="20" t="s">
        <v>311</v>
      </c>
      <c r="C461" s="16">
        <v>1350</v>
      </c>
      <c r="D461" s="103">
        <v>20</v>
      </c>
      <c r="E461" s="103">
        <f>D461-10</f>
        <v>10</v>
      </c>
      <c r="F461" s="103" t="s">
        <v>1145</v>
      </c>
      <c r="G461" s="104" t="s">
        <v>764</v>
      </c>
      <c r="H461" s="104" t="s">
        <v>916</v>
      </c>
      <c r="I461" s="239">
        <f t="shared" si="404"/>
        <v>17940</v>
      </c>
      <c r="J461" s="129"/>
      <c r="K461" s="129">
        <v>0.1</v>
      </c>
      <c r="L461" s="129">
        <v>0.35</v>
      </c>
      <c r="M461" s="240"/>
      <c r="N461" s="283">
        <v>0.03</v>
      </c>
      <c r="O461" s="241">
        <f t="shared" si="425"/>
        <v>0</v>
      </c>
      <c r="P461" s="241" t="e">
        <f t="shared" si="426"/>
        <v>#REF!</v>
      </c>
      <c r="Q461" s="241" t="e">
        <f t="shared" si="427"/>
        <v>#REF!</v>
      </c>
      <c r="R461" s="241">
        <f t="shared" si="428"/>
        <v>0</v>
      </c>
      <c r="S461" s="241" t="e">
        <f t="shared" si="429"/>
        <v>#REF!</v>
      </c>
      <c r="T461" s="103" t="e">
        <f>#REF!</f>
        <v>#REF!</v>
      </c>
      <c r="U461" s="271" t="e">
        <f>#REF!*'Акция психолога'!D461</f>
        <v>#REF!</v>
      </c>
      <c r="V461" s="271">
        <f t="shared" si="430"/>
        <v>81</v>
      </c>
      <c r="W461" s="242" t="e">
        <f t="shared" si="431"/>
        <v>#REF!</v>
      </c>
      <c r="X461" s="281" t="e">
        <f>#REF!</f>
        <v>#REF!</v>
      </c>
      <c r="Y461" s="287" t="e">
        <f t="shared" si="432"/>
        <v>#REF!</v>
      </c>
      <c r="Z461" s="102" t="e">
        <f t="shared" si="433"/>
        <v>#REF!</v>
      </c>
      <c r="AA461" s="244" t="e">
        <f t="shared" si="434"/>
        <v>#REF!</v>
      </c>
      <c r="AC461" s="102" t="e">
        <f t="shared" si="435"/>
        <v>#REF!</v>
      </c>
      <c r="AD461" s="103" t="e">
        <f t="shared" si="436"/>
        <v>#REF!</v>
      </c>
      <c r="AE461" s="245" t="e">
        <f t="shared" si="436"/>
        <v>#REF!</v>
      </c>
      <c r="AF461" s="245" t="e">
        <f t="shared" si="437"/>
        <v>#REF!</v>
      </c>
      <c r="AG461" s="103" t="e">
        <f t="shared" si="438"/>
        <v>#REF!</v>
      </c>
      <c r="AH461" s="102" t="e">
        <f t="shared" si="439"/>
        <v>#REF!</v>
      </c>
      <c r="AI461" s="102">
        <f t="shared" si="440"/>
        <v>1350</v>
      </c>
      <c r="AK461" s="103">
        <f t="shared" si="441"/>
        <v>945</v>
      </c>
      <c r="AL461" s="134">
        <f t="shared" si="442"/>
        <v>944.99999999999989</v>
      </c>
    </row>
    <row r="462" spans="1:60" ht="13.5" hidden="1" outlineLevel="1" x14ac:dyDescent="0.15">
      <c r="A462" s="26">
        <v>14076</v>
      </c>
      <c r="B462" s="20" t="s">
        <v>384</v>
      </c>
      <c r="C462" s="16">
        <v>500</v>
      </c>
      <c r="D462" s="103">
        <v>20</v>
      </c>
      <c r="E462" s="103">
        <v>10</v>
      </c>
      <c r="F462" s="103" t="s">
        <v>1145</v>
      </c>
      <c r="G462" s="104" t="s">
        <v>764</v>
      </c>
      <c r="H462" s="104" t="s">
        <v>916</v>
      </c>
      <c r="I462" s="239">
        <f t="shared" si="404"/>
        <v>17940</v>
      </c>
      <c r="J462" s="129"/>
      <c r="K462" s="129">
        <v>0.1</v>
      </c>
      <c r="L462" s="129">
        <v>0.35</v>
      </c>
      <c r="M462" s="240"/>
      <c r="N462" s="283">
        <v>0.03</v>
      </c>
      <c r="O462" s="241">
        <f t="shared" si="425"/>
        <v>0</v>
      </c>
      <c r="P462" s="241" t="e">
        <f t="shared" si="426"/>
        <v>#REF!</v>
      </c>
      <c r="Q462" s="241" t="e">
        <f t="shared" si="427"/>
        <v>#REF!</v>
      </c>
      <c r="R462" s="241">
        <f t="shared" si="428"/>
        <v>0</v>
      </c>
      <c r="S462" s="241" t="e">
        <f t="shared" si="429"/>
        <v>#REF!</v>
      </c>
      <c r="T462" s="103" t="e">
        <f>#REF!</f>
        <v>#REF!</v>
      </c>
      <c r="U462" s="271" t="e">
        <f>#REF!*'Акция психолога'!D462</f>
        <v>#REF!</v>
      </c>
      <c r="V462" s="271">
        <f t="shared" si="430"/>
        <v>30</v>
      </c>
      <c r="W462" s="242" t="e">
        <f t="shared" si="431"/>
        <v>#REF!</v>
      </c>
      <c r="X462" s="281" t="e">
        <f>#REF!</f>
        <v>#REF!</v>
      </c>
      <c r="Y462" s="287" t="e">
        <f t="shared" si="432"/>
        <v>#REF!</v>
      </c>
      <c r="Z462" s="102" t="e">
        <f t="shared" si="433"/>
        <v>#REF!</v>
      </c>
      <c r="AA462" s="244" t="e">
        <f t="shared" si="434"/>
        <v>#REF!</v>
      </c>
      <c r="AC462" s="102" t="e">
        <f t="shared" si="435"/>
        <v>#REF!</v>
      </c>
      <c r="AD462" s="103" t="e">
        <f t="shared" si="436"/>
        <v>#REF!</v>
      </c>
      <c r="AE462" s="245" t="e">
        <f t="shared" si="436"/>
        <v>#REF!</v>
      </c>
      <c r="AF462" s="245" t="e">
        <f t="shared" si="437"/>
        <v>#REF!</v>
      </c>
      <c r="AG462" s="103" t="e">
        <f t="shared" si="438"/>
        <v>#REF!</v>
      </c>
      <c r="AH462" s="102" t="e">
        <f t="shared" si="439"/>
        <v>#REF!</v>
      </c>
      <c r="AI462" s="102">
        <f t="shared" si="440"/>
        <v>500</v>
      </c>
      <c r="AK462" s="103">
        <f t="shared" si="441"/>
        <v>350</v>
      </c>
      <c r="AL462" s="134">
        <f t="shared" si="442"/>
        <v>350</v>
      </c>
    </row>
    <row r="463" spans="1:60" ht="13.5" hidden="1" outlineLevel="1" x14ac:dyDescent="0.15">
      <c r="A463" s="26">
        <v>14080</v>
      </c>
      <c r="B463" s="20" t="s">
        <v>385</v>
      </c>
      <c r="C463" s="16">
        <v>1200</v>
      </c>
      <c r="D463" s="103">
        <v>25</v>
      </c>
      <c r="E463" s="103">
        <v>15</v>
      </c>
      <c r="F463" s="103" t="s">
        <v>1145</v>
      </c>
      <c r="G463" s="104" t="s">
        <v>764</v>
      </c>
      <c r="H463" s="104" t="s">
        <v>916</v>
      </c>
      <c r="I463" s="239">
        <f t="shared" si="404"/>
        <v>17940</v>
      </c>
      <c r="J463" s="129"/>
      <c r="K463" s="129">
        <v>0.1</v>
      </c>
      <c r="L463" s="129">
        <v>0.35</v>
      </c>
      <c r="M463" s="240"/>
      <c r="N463" s="283">
        <v>0.03</v>
      </c>
      <c r="O463" s="241">
        <f t="shared" si="425"/>
        <v>0</v>
      </c>
      <c r="P463" s="241" t="e">
        <f t="shared" si="426"/>
        <v>#REF!</v>
      </c>
      <c r="Q463" s="241" t="e">
        <f t="shared" si="427"/>
        <v>#REF!</v>
      </c>
      <c r="R463" s="241">
        <f t="shared" si="428"/>
        <v>0</v>
      </c>
      <c r="S463" s="241" t="e">
        <f t="shared" si="429"/>
        <v>#REF!</v>
      </c>
      <c r="T463" s="103" t="e">
        <f>#REF!</f>
        <v>#REF!</v>
      </c>
      <c r="U463" s="271" t="e">
        <f>#REF!*'Акция психолога'!D463</f>
        <v>#REF!</v>
      </c>
      <c r="V463" s="271">
        <f t="shared" si="430"/>
        <v>72</v>
      </c>
      <c r="W463" s="242" t="e">
        <f t="shared" si="431"/>
        <v>#REF!</v>
      </c>
      <c r="X463" s="281" t="e">
        <f>#REF!</f>
        <v>#REF!</v>
      </c>
      <c r="Y463" s="287" t="e">
        <f t="shared" si="432"/>
        <v>#REF!</v>
      </c>
      <c r="Z463" s="102" t="e">
        <f t="shared" si="433"/>
        <v>#REF!</v>
      </c>
      <c r="AA463" s="244" t="e">
        <f t="shared" si="434"/>
        <v>#REF!</v>
      </c>
      <c r="AC463" s="102" t="e">
        <f t="shared" si="435"/>
        <v>#REF!</v>
      </c>
      <c r="AD463" s="103" t="e">
        <f t="shared" si="436"/>
        <v>#REF!</v>
      </c>
      <c r="AE463" s="245" t="e">
        <f t="shared" si="436"/>
        <v>#REF!</v>
      </c>
      <c r="AF463" s="245" t="e">
        <f t="shared" si="437"/>
        <v>#REF!</v>
      </c>
      <c r="AG463" s="103" t="e">
        <f t="shared" si="438"/>
        <v>#REF!</v>
      </c>
      <c r="AH463" s="102" t="e">
        <f t="shared" si="439"/>
        <v>#REF!</v>
      </c>
      <c r="AI463" s="102">
        <f t="shared" si="440"/>
        <v>1200</v>
      </c>
      <c r="AK463" s="103">
        <f t="shared" si="441"/>
        <v>840</v>
      </c>
      <c r="AL463" s="134">
        <f t="shared" si="442"/>
        <v>840</v>
      </c>
    </row>
    <row r="464" spans="1:60" s="12" customFormat="1" ht="13.5" hidden="1" outlineLevel="1" x14ac:dyDescent="0.15">
      <c r="A464" s="25"/>
      <c r="B464" s="56" t="s">
        <v>312</v>
      </c>
      <c r="C464" s="300"/>
      <c r="D464" s="230"/>
      <c r="E464" s="230"/>
      <c r="F464" s="128"/>
      <c r="G464" s="137"/>
      <c r="H464" s="137"/>
      <c r="I464" s="128"/>
      <c r="J464" s="231"/>
      <c r="K464" s="247"/>
      <c r="L464" s="247"/>
      <c r="M464" s="232"/>
      <c r="N464" s="288"/>
      <c r="O464" s="233"/>
      <c r="P464" s="233"/>
      <c r="Q464" s="233"/>
      <c r="R464" s="233"/>
      <c r="S464" s="233"/>
      <c r="T464" s="231"/>
      <c r="U464" s="278"/>
      <c r="V464" s="277"/>
      <c r="W464" s="128"/>
      <c r="X464" s="278"/>
      <c r="Y464" s="128"/>
      <c r="Z464" s="128"/>
      <c r="AA464" s="234"/>
      <c r="AB464" s="235"/>
      <c r="AC464" s="304"/>
      <c r="AD464" s="236"/>
      <c r="AE464" s="237"/>
      <c r="AF464" s="237"/>
      <c r="AG464" s="236"/>
      <c r="AH464" s="304"/>
      <c r="AI464" s="304"/>
      <c r="AJ464" s="105"/>
      <c r="AK464" s="236"/>
      <c r="AL464" s="134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</row>
    <row r="465" spans="1:552" ht="13.5" hidden="1" outlineLevel="1" x14ac:dyDescent="0.15">
      <c r="A465" s="26">
        <v>14027</v>
      </c>
      <c r="B465" s="20" t="s">
        <v>78</v>
      </c>
      <c r="C465" s="16">
        <v>2000</v>
      </c>
      <c r="D465" s="103">
        <v>40</v>
      </c>
      <c r="E465" s="103">
        <f t="shared" ref="E465:E483" si="443">D465-10</f>
        <v>30</v>
      </c>
      <c r="F465" s="103" t="s">
        <v>1145</v>
      </c>
      <c r="G465" s="104" t="s">
        <v>764</v>
      </c>
      <c r="H465" s="104" t="s">
        <v>922</v>
      </c>
      <c r="I465" s="239">
        <f t="shared" ref="I465:I484" si="444">((247*12)+(52*7)+(52*5))*60/12</f>
        <v>17940</v>
      </c>
      <c r="J465" s="129"/>
      <c r="K465" s="129">
        <v>0.1</v>
      </c>
      <c r="L465" s="129">
        <v>0.35</v>
      </c>
      <c r="M465" s="240"/>
      <c r="N465" s="283">
        <v>0.03</v>
      </c>
      <c r="O465" s="241">
        <f t="shared" ref="O465:O484" si="445">J465/I465*D465</f>
        <v>0</v>
      </c>
      <c r="P465" s="241" t="e">
        <f t="shared" si="426"/>
        <v>#REF!</v>
      </c>
      <c r="Q465" s="241" t="e">
        <f t="shared" si="427"/>
        <v>#REF!</v>
      </c>
      <c r="R465" s="241">
        <f t="shared" ref="R465:R484" si="446">(C465*M465)</f>
        <v>0</v>
      </c>
      <c r="S465" s="241" t="e">
        <f t="shared" ref="S465:S484" si="447">(C465-T465-U465)*N465</f>
        <v>#REF!</v>
      </c>
      <c r="T465" s="103" t="e">
        <f>#REF!</f>
        <v>#REF!</v>
      </c>
      <c r="U465" s="271" t="e">
        <f>#REF!*'Акция психолога'!D465</f>
        <v>#REF!</v>
      </c>
      <c r="V465" s="271">
        <f t="shared" ref="V465:V484" si="448">C465*0.06</f>
        <v>120</v>
      </c>
      <c r="W465" s="242" t="e">
        <f t="shared" ref="W465:W484" si="449">SUM(O465:V465)</f>
        <v>#REF!</v>
      </c>
      <c r="X465" s="281" t="e">
        <f>#REF!</f>
        <v>#REF!</v>
      </c>
      <c r="Y465" s="287" t="e">
        <f t="shared" ref="Y465:Y484" si="450">25000/I465*D465*X465</f>
        <v>#REF!</v>
      </c>
      <c r="Z465" s="102" t="e">
        <f t="shared" ref="Z465:Z484" si="451">W465+Y465</f>
        <v>#REF!</v>
      </c>
      <c r="AA465" s="244" t="e">
        <f t="shared" ref="AA465:AA484" si="452">(C465-Z465)/Z465</f>
        <v>#REF!</v>
      </c>
      <c r="AC465" s="102" t="e">
        <f t="shared" ref="AC465:AC484" si="453">AD465+AE465+AF465</f>
        <v>#REF!</v>
      </c>
      <c r="AD465" s="103" t="e">
        <f t="shared" ref="AD465:AE480" si="454">T465</f>
        <v>#REF!</v>
      </c>
      <c r="AE465" s="245" t="e">
        <f t="shared" si="454"/>
        <v>#REF!</v>
      </c>
      <c r="AF465" s="245" t="e">
        <f t="shared" ref="AF465:AF484" si="455">(C465-Z465)*0.15</f>
        <v>#REF!</v>
      </c>
      <c r="AG465" s="103" t="e">
        <f t="shared" ref="AG465:AG484" si="456">AE465+AF465</f>
        <v>#REF!</v>
      </c>
      <c r="AH465" s="102" t="e">
        <f t="shared" ref="AH465:AH484" si="457">AI465-AC465</f>
        <v>#REF!</v>
      </c>
      <c r="AI465" s="102">
        <f t="shared" ref="AI465:AI484" si="458">C465</f>
        <v>2000</v>
      </c>
      <c r="AK465" s="103">
        <f t="shared" ref="AK465:AK484" si="459">CEILING(AL465,5)</f>
        <v>1400</v>
      </c>
      <c r="AL465" s="134">
        <f t="shared" ref="AL465:AL484" si="460">C465*0.7</f>
        <v>1400</v>
      </c>
    </row>
    <row r="466" spans="1:552" s="106" customFormat="1" ht="13.5" hidden="1" outlineLevel="1" x14ac:dyDescent="0.15">
      <c r="A466" s="26">
        <v>14028</v>
      </c>
      <c r="B466" s="20" t="s">
        <v>77</v>
      </c>
      <c r="C466" s="16">
        <v>1500</v>
      </c>
      <c r="D466" s="103">
        <v>30</v>
      </c>
      <c r="E466" s="103">
        <f t="shared" si="443"/>
        <v>20</v>
      </c>
      <c r="F466" s="103" t="s">
        <v>1145</v>
      </c>
      <c r="G466" s="104" t="s">
        <v>764</v>
      </c>
      <c r="H466" s="104" t="s">
        <v>922</v>
      </c>
      <c r="I466" s="239">
        <f t="shared" si="444"/>
        <v>17940</v>
      </c>
      <c r="J466" s="129"/>
      <c r="K466" s="129">
        <v>0.1</v>
      </c>
      <c r="L466" s="129">
        <v>0.35</v>
      </c>
      <c r="M466" s="240"/>
      <c r="N466" s="283">
        <v>0.03</v>
      </c>
      <c r="O466" s="241">
        <f t="shared" si="445"/>
        <v>0</v>
      </c>
      <c r="P466" s="241" t="e">
        <f t="shared" si="426"/>
        <v>#REF!</v>
      </c>
      <c r="Q466" s="241" t="e">
        <f t="shared" si="427"/>
        <v>#REF!</v>
      </c>
      <c r="R466" s="241">
        <f t="shared" si="446"/>
        <v>0</v>
      </c>
      <c r="S466" s="241" t="e">
        <f t="shared" si="447"/>
        <v>#REF!</v>
      </c>
      <c r="T466" s="103" t="e">
        <f>#REF!</f>
        <v>#REF!</v>
      </c>
      <c r="U466" s="271" t="e">
        <f>#REF!*'Акция психолога'!D466</f>
        <v>#REF!</v>
      </c>
      <c r="V466" s="271">
        <f t="shared" si="448"/>
        <v>90</v>
      </c>
      <c r="W466" s="242" t="e">
        <f t="shared" si="449"/>
        <v>#REF!</v>
      </c>
      <c r="X466" s="281" t="e">
        <f>#REF!</f>
        <v>#REF!</v>
      </c>
      <c r="Y466" s="287" t="e">
        <f t="shared" si="450"/>
        <v>#REF!</v>
      </c>
      <c r="Z466" s="102" t="e">
        <f t="shared" si="451"/>
        <v>#REF!</v>
      </c>
      <c r="AA466" s="244" t="e">
        <f t="shared" si="452"/>
        <v>#REF!</v>
      </c>
      <c r="AB466" s="219"/>
      <c r="AC466" s="102" t="e">
        <f t="shared" si="453"/>
        <v>#REF!</v>
      </c>
      <c r="AD466" s="103" t="e">
        <f t="shared" si="454"/>
        <v>#REF!</v>
      </c>
      <c r="AE466" s="245" t="e">
        <f t="shared" si="454"/>
        <v>#REF!</v>
      </c>
      <c r="AF466" s="245" t="e">
        <f t="shared" si="455"/>
        <v>#REF!</v>
      </c>
      <c r="AG466" s="103" t="e">
        <f t="shared" si="456"/>
        <v>#REF!</v>
      </c>
      <c r="AH466" s="102" t="e">
        <f t="shared" si="457"/>
        <v>#REF!</v>
      </c>
      <c r="AI466" s="102">
        <f t="shared" si="458"/>
        <v>1500</v>
      </c>
      <c r="AK466" s="103">
        <f t="shared" si="459"/>
        <v>1050</v>
      </c>
      <c r="AL466" s="134">
        <f t="shared" si="460"/>
        <v>1050</v>
      </c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</row>
    <row r="467" spans="1:552" s="106" customFormat="1" ht="13.5" hidden="1" outlineLevel="1" x14ac:dyDescent="0.15">
      <c r="A467" s="26">
        <v>14029</v>
      </c>
      <c r="B467" s="20" t="s">
        <v>79</v>
      </c>
      <c r="C467" s="16">
        <v>1600</v>
      </c>
      <c r="D467" s="103">
        <v>30</v>
      </c>
      <c r="E467" s="103">
        <f t="shared" si="443"/>
        <v>20</v>
      </c>
      <c r="F467" s="103" t="s">
        <v>1145</v>
      </c>
      <c r="G467" s="104" t="s">
        <v>764</v>
      </c>
      <c r="H467" s="104" t="s">
        <v>922</v>
      </c>
      <c r="I467" s="239">
        <f t="shared" si="444"/>
        <v>17940</v>
      </c>
      <c r="J467" s="129"/>
      <c r="K467" s="129">
        <v>0.1</v>
      </c>
      <c r="L467" s="129">
        <v>0.35</v>
      </c>
      <c r="M467" s="240"/>
      <c r="N467" s="283">
        <v>0.03</v>
      </c>
      <c r="O467" s="241">
        <f t="shared" si="445"/>
        <v>0</v>
      </c>
      <c r="P467" s="241" t="e">
        <f t="shared" si="426"/>
        <v>#REF!</v>
      </c>
      <c r="Q467" s="241" t="e">
        <f t="shared" si="427"/>
        <v>#REF!</v>
      </c>
      <c r="R467" s="241">
        <f t="shared" si="446"/>
        <v>0</v>
      </c>
      <c r="S467" s="241" t="e">
        <f t="shared" si="447"/>
        <v>#REF!</v>
      </c>
      <c r="T467" s="103" t="e">
        <f>#REF!</f>
        <v>#REF!</v>
      </c>
      <c r="U467" s="271" t="e">
        <f>#REF!*'Акция психолога'!D467</f>
        <v>#REF!</v>
      </c>
      <c r="V467" s="271">
        <f t="shared" si="448"/>
        <v>96</v>
      </c>
      <c r="W467" s="242" t="e">
        <f t="shared" si="449"/>
        <v>#REF!</v>
      </c>
      <c r="X467" s="281" t="e">
        <f>#REF!</f>
        <v>#REF!</v>
      </c>
      <c r="Y467" s="287" t="e">
        <f t="shared" si="450"/>
        <v>#REF!</v>
      </c>
      <c r="Z467" s="102" t="e">
        <f t="shared" si="451"/>
        <v>#REF!</v>
      </c>
      <c r="AA467" s="244" t="e">
        <f t="shared" si="452"/>
        <v>#REF!</v>
      </c>
      <c r="AB467" s="219"/>
      <c r="AC467" s="102" t="e">
        <f t="shared" si="453"/>
        <v>#REF!</v>
      </c>
      <c r="AD467" s="103" t="e">
        <f t="shared" si="454"/>
        <v>#REF!</v>
      </c>
      <c r="AE467" s="245" t="e">
        <f t="shared" si="454"/>
        <v>#REF!</v>
      </c>
      <c r="AF467" s="245" t="e">
        <f t="shared" si="455"/>
        <v>#REF!</v>
      </c>
      <c r="AG467" s="103" t="e">
        <f t="shared" si="456"/>
        <v>#REF!</v>
      </c>
      <c r="AH467" s="102" t="e">
        <f t="shared" si="457"/>
        <v>#REF!</v>
      </c>
      <c r="AI467" s="102">
        <f t="shared" si="458"/>
        <v>1600</v>
      </c>
      <c r="AK467" s="103">
        <f t="shared" si="459"/>
        <v>1120</v>
      </c>
      <c r="AL467" s="134">
        <f t="shared" si="460"/>
        <v>1120</v>
      </c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</row>
    <row r="468" spans="1:552" s="106" customFormat="1" ht="13.5" hidden="1" outlineLevel="1" x14ac:dyDescent="0.15">
      <c r="A468" s="26">
        <v>14030</v>
      </c>
      <c r="B468" s="20" t="s">
        <v>81</v>
      </c>
      <c r="C468" s="16">
        <v>1450</v>
      </c>
      <c r="D468" s="103">
        <v>30</v>
      </c>
      <c r="E468" s="103">
        <f t="shared" si="443"/>
        <v>20</v>
      </c>
      <c r="F468" s="103" t="s">
        <v>1145</v>
      </c>
      <c r="G468" s="104" t="s">
        <v>764</v>
      </c>
      <c r="H468" s="104" t="s">
        <v>922</v>
      </c>
      <c r="I468" s="239">
        <f t="shared" si="444"/>
        <v>17940</v>
      </c>
      <c r="J468" s="129"/>
      <c r="K468" s="129">
        <v>0.1</v>
      </c>
      <c r="L468" s="129">
        <v>0.35</v>
      </c>
      <c r="M468" s="240"/>
      <c r="N468" s="283">
        <v>0.03</v>
      </c>
      <c r="O468" s="241">
        <f t="shared" si="445"/>
        <v>0</v>
      </c>
      <c r="P468" s="241" t="e">
        <f t="shared" si="426"/>
        <v>#REF!</v>
      </c>
      <c r="Q468" s="241" t="e">
        <f t="shared" si="427"/>
        <v>#REF!</v>
      </c>
      <c r="R468" s="241">
        <f t="shared" si="446"/>
        <v>0</v>
      </c>
      <c r="S468" s="241" t="e">
        <f t="shared" si="447"/>
        <v>#REF!</v>
      </c>
      <c r="T468" s="103" t="e">
        <f>#REF!</f>
        <v>#REF!</v>
      </c>
      <c r="U468" s="271" t="e">
        <f>#REF!*'Акция психолога'!D468</f>
        <v>#REF!</v>
      </c>
      <c r="V468" s="271">
        <f t="shared" si="448"/>
        <v>87</v>
      </c>
      <c r="W468" s="242" t="e">
        <f t="shared" si="449"/>
        <v>#REF!</v>
      </c>
      <c r="X468" s="281" t="e">
        <f>#REF!</f>
        <v>#REF!</v>
      </c>
      <c r="Y468" s="287" t="e">
        <f t="shared" si="450"/>
        <v>#REF!</v>
      </c>
      <c r="Z468" s="102" t="e">
        <f t="shared" si="451"/>
        <v>#REF!</v>
      </c>
      <c r="AA468" s="244" t="e">
        <f t="shared" si="452"/>
        <v>#REF!</v>
      </c>
      <c r="AB468" s="219"/>
      <c r="AC468" s="102" t="e">
        <f t="shared" si="453"/>
        <v>#REF!</v>
      </c>
      <c r="AD468" s="103" t="e">
        <f t="shared" si="454"/>
        <v>#REF!</v>
      </c>
      <c r="AE468" s="245" t="e">
        <f t="shared" si="454"/>
        <v>#REF!</v>
      </c>
      <c r="AF468" s="245" t="e">
        <f t="shared" si="455"/>
        <v>#REF!</v>
      </c>
      <c r="AG468" s="103" t="e">
        <f t="shared" si="456"/>
        <v>#REF!</v>
      </c>
      <c r="AH468" s="102" t="e">
        <f t="shared" si="457"/>
        <v>#REF!</v>
      </c>
      <c r="AI468" s="102">
        <f t="shared" si="458"/>
        <v>1450</v>
      </c>
      <c r="AK468" s="103">
        <f t="shared" si="459"/>
        <v>1015</v>
      </c>
      <c r="AL468" s="134">
        <f t="shared" si="460"/>
        <v>1014.9999999999999</v>
      </c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</row>
    <row r="469" spans="1:552" s="106" customFormat="1" ht="13.5" hidden="1" outlineLevel="1" x14ac:dyDescent="0.15">
      <c r="A469" s="26">
        <v>14031</v>
      </c>
      <c r="B469" s="20" t="s">
        <v>84</v>
      </c>
      <c r="C469" s="16">
        <v>1450</v>
      </c>
      <c r="D469" s="103">
        <v>30</v>
      </c>
      <c r="E469" s="103">
        <f t="shared" si="443"/>
        <v>20</v>
      </c>
      <c r="F469" s="103" t="s">
        <v>1145</v>
      </c>
      <c r="G469" s="104" t="s">
        <v>764</v>
      </c>
      <c r="H469" s="104" t="s">
        <v>922</v>
      </c>
      <c r="I469" s="239">
        <f t="shared" si="444"/>
        <v>17940</v>
      </c>
      <c r="J469" s="129"/>
      <c r="K469" s="129">
        <v>0.1</v>
      </c>
      <c r="L469" s="129">
        <v>0.35</v>
      </c>
      <c r="M469" s="240"/>
      <c r="N469" s="283">
        <v>0.03</v>
      </c>
      <c r="O469" s="241">
        <f t="shared" si="445"/>
        <v>0</v>
      </c>
      <c r="P469" s="241" t="e">
        <f t="shared" si="426"/>
        <v>#REF!</v>
      </c>
      <c r="Q469" s="241" t="e">
        <f t="shared" si="427"/>
        <v>#REF!</v>
      </c>
      <c r="R469" s="241">
        <f t="shared" si="446"/>
        <v>0</v>
      </c>
      <c r="S469" s="241" t="e">
        <f t="shared" si="447"/>
        <v>#REF!</v>
      </c>
      <c r="T469" s="103" t="e">
        <f>#REF!</f>
        <v>#REF!</v>
      </c>
      <c r="U469" s="271" t="e">
        <f>#REF!*'Акция психолога'!D469</f>
        <v>#REF!</v>
      </c>
      <c r="V469" s="271">
        <f t="shared" si="448"/>
        <v>87</v>
      </c>
      <c r="W469" s="242" t="e">
        <f t="shared" si="449"/>
        <v>#REF!</v>
      </c>
      <c r="X469" s="281" t="e">
        <f>#REF!</f>
        <v>#REF!</v>
      </c>
      <c r="Y469" s="287" t="e">
        <f t="shared" si="450"/>
        <v>#REF!</v>
      </c>
      <c r="Z469" s="102" t="e">
        <f t="shared" si="451"/>
        <v>#REF!</v>
      </c>
      <c r="AA469" s="244" t="e">
        <f t="shared" si="452"/>
        <v>#REF!</v>
      </c>
      <c r="AB469" s="219"/>
      <c r="AC469" s="102" t="e">
        <f t="shared" si="453"/>
        <v>#REF!</v>
      </c>
      <c r="AD469" s="103" t="e">
        <f t="shared" si="454"/>
        <v>#REF!</v>
      </c>
      <c r="AE469" s="245" t="e">
        <f t="shared" si="454"/>
        <v>#REF!</v>
      </c>
      <c r="AF469" s="245" t="e">
        <f t="shared" si="455"/>
        <v>#REF!</v>
      </c>
      <c r="AG469" s="103" t="e">
        <f t="shared" si="456"/>
        <v>#REF!</v>
      </c>
      <c r="AH469" s="102" t="e">
        <f t="shared" si="457"/>
        <v>#REF!</v>
      </c>
      <c r="AI469" s="102">
        <f t="shared" si="458"/>
        <v>1450</v>
      </c>
      <c r="AK469" s="103">
        <f t="shared" si="459"/>
        <v>1015</v>
      </c>
      <c r="AL469" s="134">
        <f t="shared" si="460"/>
        <v>1014.9999999999999</v>
      </c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</row>
    <row r="470" spans="1:552" s="106" customFormat="1" ht="13.5" hidden="1" outlineLevel="1" x14ac:dyDescent="0.15">
      <c r="A470" s="26">
        <v>14032</v>
      </c>
      <c r="B470" s="20" t="s">
        <v>87</v>
      </c>
      <c r="C470" s="16">
        <v>1330</v>
      </c>
      <c r="D470" s="103">
        <v>30</v>
      </c>
      <c r="E470" s="103">
        <f t="shared" si="443"/>
        <v>20</v>
      </c>
      <c r="F470" s="103" t="s">
        <v>1145</v>
      </c>
      <c r="G470" s="104" t="s">
        <v>764</v>
      </c>
      <c r="H470" s="104" t="s">
        <v>922</v>
      </c>
      <c r="I470" s="239">
        <f t="shared" si="444"/>
        <v>17940</v>
      </c>
      <c r="J470" s="129"/>
      <c r="K470" s="129">
        <v>0.1</v>
      </c>
      <c r="L470" s="129">
        <v>0.35</v>
      </c>
      <c r="M470" s="240"/>
      <c r="N470" s="283">
        <v>0.03</v>
      </c>
      <c r="O470" s="241">
        <f t="shared" si="445"/>
        <v>0</v>
      </c>
      <c r="P470" s="241" t="e">
        <f t="shared" si="426"/>
        <v>#REF!</v>
      </c>
      <c r="Q470" s="241" t="e">
        <f t="shared" si="427"/>
        <v>#REF!</v>
      </c>
      <c r="R470" s="241">
        <f t="shared" si="446"/>
        <v>0</v>
      </c>
      <c r="S470" s="241" t="e">
        <f t="shared" si="447"/>
        <v>#REF!</v>
      </c>
      <c r="T470" s="103" t="e">
        <f>#REF!</f>
        <v>#REF!</v>
      </c>
      <c r="U470" s="271" t="e">
        <f>#REF!*'Акция психолога'!D470</f>
        <v>#REF!</v>
      </c>
      <c r="V470" s="271">
        <f t="shared" si="448"/>
        <v>79.8</v>
      </c>
      <c r="W470" s="242" t="e">
        <f t="shared" si="449"/>
        <v>#REF!</v>
      </c>
      <c r="X470" s="281" t="e">
        <f>#REF!</f>
        <v>#REF!</v>
      </c>
      <c r="Y470" s="287" t="e">
        <f t="shared" si="450"/>
        <v>#REF!</v>
      </c>
      <c r="Z470" s="102" t="e">
        <f t="shared" si="451"/>
        <v>#REF!</v>
      </c>
      <c r="AA470" s="244" t="e">
        <f t="shared" si="452"/>
        <v>#REF!</v>
      </c>
      <c r="AB470" s="219"/>
      <c r="AC470" s="102" t="e">
        <f t="shared" si="453"/>
        <v>#REF!</v>
      </c>
      <c r="AD470" s="103" t="e">
        <f t="shared" si="454"/>
        <v>#REF!</v>
      </c>
      <c r="AE470" s="245" t="e">
        <f t="shared" si="454"/>
        <v>#REF!</v>
      </c>
      <c r="AF470" s="245" t="e">
        <f t="shared" si="455"/>
        <v>#REF!</v>
      </c>
      <c r="AG470" s="103" t="e">
        <f t="shared" si="456"/>
        <v>#REF!</v>
      </c>
      <c r="AH470" s="102" t="e">
        <f t="shared" si="457"/>
        <v>#REF!</v>
      </c>
      <c r="AI470" s="102">
        <f t="shared" si="458"/>
        <v>1330</v>
      </c>
      <c r="AK470" s="103">
        <f t="shared" si="459"/>
        <v>935</v>
      </c>
      <c r="AL470" s="134">
        <f t="shared" si="460"/>
        <v>930.99999999999989</v>
      </c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</row>
    <row r="471" spans="1:552" s="106" customFormat="1" ht="13.5" hidden="1" outlineLevel="1" x14ac:dyDescent="0.15">
      <c r="A471" s="26">
        <v>14033</v>
      </c>
      <c r="B471" s="20" t="s">
        <v>254</v>
      </c>
      <c r="C471" s="16">
        <v>1330</v>
      </c>
      <c r="D471" s="103">
        <v>40</v>
      </c>
      <c r="E471" s="103">
        <f t="shared" si="443"/>
        <v>30</v>
      </c>
      <c r="F471" s="103" t="s">
        <v>1145</v>
      </c>
      <c r="G471" s="104" t="s">
        <v>764</v>
      </c>
      <c r="H471" s="104" t="s">
        <v>922</v>
      </c>
      <c r="I471" s="239">
        <f t="shared" si="444"/>
        <v>17940</v>
      </c>
      <c r="J471" s="129"/>
      <c r="K471" s="129">
        <v>0.1</v>
      </c>
      <c r="L471" s="129">
        <v>0.35</v>
      </c>
      <c r="M471" s="240"/>
      <c r="N471" s="283">
        <v>0.03</v>
      </c>
      <c r="O471" s="241">
        <f t="shared" si="445"/>
        <v>0</v>
      </c>
      <c r="P471" s="241" t="e">
        <f t="shared" si="426"/>
        <v>#REF!</v>
      </c>
      <c r="Q471" s="241" t="e">
        <f t="shared" si="427"/>
        <v>#REF!</v>
      </c>
      <c r="R471" s="241">
        <f t="shared" si="446"/>
        <v>0</v>
      </c>
      <c r="S471" s="241" t="e">
        <f t="shared" si="447"/>
        <v>#REF!</v>
      </c>
      <c r="T471" s="103" t="e">
        <f>#REF!</f>
        <v>#REF!</v>
      </c>
      <c r="U471" s="271" t="e">
        <f>#REF!*'Акция психолога'!D471</f>
        <v>#REF!</v>
      </c>
      <c r="V471" s="271">
        <f t="shared" si="448"/>
        <v>79.8</v>
      </c>
      <c r="W471" s="242" t="e">
        <f t="shared" si="449"/>
        <v>#REF!</v>
      </c>
      <c r="X471" s="281" t="e">
        <f>#REF!</f>
        <v>#REF!</v>
      </c>
      <c r="Y471" s="287" t="e">
        <f t="shared" si="450"/>
        <v>#REF!</v>
      </c>
      <c r="Z471" s="102" t="e">
        <f t="shared" si="451"/>
        <v>#REF!</v>
      </c>
      <c r="AA471" s="244" t="e">
        <f t="shared" si="452"/>
        <v>#REF!</v>
      </c>
      <c r="AB471" s="219"/>
      <c r="AC471" s="102" t="e">
        <f t="shared" si="453"/>
        <v>#REF!</v>
      </c>
      <c r="AD471" s="103" t="e">
        <f t="shared" si="454"/>
        <v>#REF!</v>
      </c>
      <c r="AE471" s="245" t="e">
        <f t="shared" si="454"/>
        <v>#REF!</v>
      </c>
      <c r="AF471" s="245" t="e">
        <f t="shared" si="455"/>
        <v>#REF!</v>
      </c>
      <c r="AG471" s="103" t="e">
        <f t="shared" si="456"/>
        <v>#REF!</v>
      </c>
      <c r="AH471" s="102" t="e">
        <f t="shared" si="457"/>
        <v>#REF!</v>
      </c>
      <c r="AI471" s="102">
        <f t="shared" si="458"/>
        <v>1330</v>
      </c>
      <c r="AK471" s="103">
        <f t="shared" si="459"/>
        <v>935</v>
      </c>
      <c r="AL471" s="134">
        <f t="shared" si="460"/>
        <v>930.99999999999989</v>
      </c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</row>
    <row r="472" spans="1:552" s="106" customFormat="1" ht="13.5" hidden="1" outlineLevel="1" x14ac:dyDescent="0.15">
      <c r="A472" s="26">
        <v>14083</v>
      </c>
      <c r="B472" s="20" t="s">
        <v>597</v>
      </c>
      <c r="C472" s="16">
        <v>750</v>
      </c>
      <c r="D472" s="103">
        <v>15</v>
      </c>
      <c r="E472" s="103">
        <f t="shared" si="443"/>
        <v>5</v>
      </c>
      <c r="F472" s="103" t="s">
        <v>1145</v>
      </c>
      <c r="G472" s="104" t="s">
        <v>764</v>
      </c>
      <c r="H472" s="104" t="s">
        <v>916</v>
      </c>
      <c r="I472" s="239">
        <f t="shared" si="444"/>
        <v>17940</v>
      </c>
      <c r="J472" s="129"/>
      <c r="K472" s="129">
        <v>0.1</v>
      </c>
      <c r="L472" s="129">
        <v>0.35</v>
      </c>
      <c r="M472" s="240"/>
      <c r="N472" s="283">
        <v>0.03</v>
      </c>
      <c r="O472" s="241">
        <f t="shared" si="445"/>
        <v>0</v>
      </c>
      <c r="P472" s="241" t="e">
        <f t="shared" si="426"/>
        <v>#REF!</v>
      </c>
      <c r="Q472" s="241" t="e">
        <f t="shared" si="427"/>
        <v>#REF!</v>
      </c>
      <c r="R472" s="241">
        <f t="shared" si="446"/>
        <v>0</v>
      </c>
      <c r="S472" s="241" t="e">
        <f t="shared" si="447"/>
        <v>#REF!</v>
      </c>
      <c r="T472" s="103" t="e">
        <f>#REF!</f>
        <v>#REF!</v>
      </c>
      <c r="U472" s="271" t="e">
        <f>#REF!*'Акция психолога'!D472</f>
        <v>#REF!</v>
      </c>
      <c r="V472" s="271">
        <f t="shared" si="448"/>
        <v>45</v>
      </c>
      <c r="W472" s="242" t="e">
        <f t="shared" si="449"/>
        <v>#REF!</v>
      </c>
      <c r="X472" s="281" t="e">
        <f>#REF!</f>
        <v>#REF!</v>
      </c>
      <c r="Y472" s="287" t="e">
        <f t="shared" si="450"/>
        <v>#REF!</v>
      </c>
      <c r="Z472" s="102" t="e">
        <f t="shared" si="451"/>
        <v>#REF!</v>
      </c>
      <c r="AA472" s="244" t="e">
        <f t="shared" si="452"/>
        <v>#REF!</v>
      </c>
      <c r="AB472" s="225"/>
      <c r="AC472" s="102" t="e">
        <f t="shared" si="453"/>
        <v>#REF!</v>
      </c>
      <c r="AD472" s="103" t="e">
        <f t="shared" si="454"/>
        <v>#REF!</v>
      </c>
      <c r="AE472" s="245" t="e">
        <f t="shared" si="454"/>
        <v>#REF!</v>
      </c>
      <c r="AF472" s="245" t="e">
        <f t="shared" si="455"/>
        <v>#REF!</v>
      </c>
      <c r="AG472" s="103" t="e">
        <f t="shared" si="456"/>
        <v>#REF!</v>
      </c>
      <c r="AH472" s="102" t="e">
        <f t="shared" si="457"/>
        <v>#REF!</v>
      </c>
      <c r="AI472" s="102">
        <f t="shared" si="458"/>
        <v>750</v>
      </c>
      <c r="AK472" s="103">
        <f t="shared" si="459"/>
        <v>525</v>
      </c>
      <c r="AL472" s="134">
        <f t="shared" si="460"/>
        <v>525</v>
      </c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</row>
    <row r="473" spans="1:552" s="106" customFormat="1" ht="13.5" hidden="1" outlineLevel="1" x14ac:dyDescent="0.15">
      <c r="A473" s="26">
        <v>14084</v>
      </c>
      <c r="B473" s="20" t="s">
        <v>598</v>
      </c>
      <c r="C473" s="16">
        <v>1330</v>
      </c>
      <c r="D473" s="103">
        <v>20</v>
      </c>
      <c r="E473" s="103">
        <f t="shared" si="443"/>
        <v>10</v>
      </c>
      <c r="F473" s="103" t="s">
        <v>1145</v>
      </c>
      <c r="G473" s="104" t="s">
        <v>764</v>
      </c>
      <c r="H473" s="104" t="s">
        <v>916</v>
      </c>
      <c r="I473" s="239">
        <f t="shared" si="444"/>
        <v>17940</v>
      </c>
      <c r="J473" s="129"/>
      <c r="K473" s="129">
        <v>0.1</v>
      </c>
      <c r="L473" s="129">
        <v>0.35</v>
      </c>
      <c r="M473" s="240"/>
      <c r="N473" s="283">
        <v>0.03</v>
      </c>
      <c r="O473" s="241">
        <f t="shared" si="445"/>
        <v>0</v>
      </c>
      <c r="P473" s="241" t="e">
        <f t="shared" si="426"/>
        <v>#REF!</v>
      </c>
      <c r="Q473" s="241" t="e">
        <f t="shared" si="427"/>
        <v>#REF!</v>
      </c>
      <c r="R473" s="241">
        <f t="shared" si="446"/>
        <v>0</v>
      </c>
      <c r="S473" s="241" t="e">
        <f t="shared" si="447"/>
        <v>#REF!</v>
      </c>
      <c r="T473" s="103" t="e">
        <f>#REF!</f>
        <v>#REF!</v>
      </c>
      <c r="U473" s="271" t="e">
        <f>#REF!*'Акция психолога'!D473</f>
        <v>#REF!</v>
      </c>
      <c r="V473" s="271">
        <f t="shared" si="448"/>
        <v>79.8</v>
      </c>
      <c r="W473" s="242" t="e">
        <f t="shared" si="449"/>
        <v>#REF!</v>
      </c>
      <c r="X473" s="281" t="e">
        <f>#REF!</f>
        <v>#REF!</v>
      </c>
      <c r="Y473" s="287" t="e">
        <f t="shared" si="450"/>
        <v>#REF!</v>
      </c>
      <c r="Z473" s="102" t="e">
        <f t="shared" si="451"/>
        <v>#REF!</v>
      </c>
      <c r="AA473" s="244" t="e">
        <f t="shared" si="452"/>
        <v>#REF!</v>
      </c>
      <c r="AB473" s="225"/>
      <c r="AC473" s="102" t="e">
        <f t="shared" si="453"/>
        <v>#REF!</v>
      </c>
      <c r="AD473" s="103" t="e">
        <f t="shared" si="454"/>
        <v>#REF!</v>
      </c>
      <c r="AE473" s="245" t="e">
        <f t="shared" si="454"/>
        <v>#REF!</v>
      </c>
      <c r="AF473" s="245" t="e">
        <f t="shared" si="455"/>
        <v>#REF!</v>
      </c>
      <c r="AG473" s="103" t="e">
        <f t="shared" si="456"/>
        <v>#REF!</v>
      </c>
      <c r="AH473" s="102" t="e">
        <f t="shared" si="457"/>
        <v>#REF!</v>
      </c>
      <c r="AI473" s="102">
        <f t="shared" si="458"/>
        <v>1330</v>
      </c>
      <c r="AK473" s="103">
        <f t="shared" si="459"/>
        <v>935</v>
      </c>
      <c r="AL473" s="134">
        <f t="shared" si="460"/>
        <v>930.99999999999989</v>
      </c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</row>
    <row r="474" spans="1:552" s="106" customFormat="1" ht="13.5" hidden="1" outlineLevel="1" x14ac:dyDescent="0.15">
      <c r="A474" s="26">
        <v>14085</v>
      </c>
      <c r="B474" s="20" t="s">
        <v>599</v>
      </c>
      <c r="C474" s="16">
        <v>700</v>
      </c>
      <c r="D474" s="103">
        <v>20</v>
      </c>
      <c r="E474" s="103">
        <f t="shared" si="443"/>
        <v>10</v>
      </c>
      <c r="F474" s="103" t="s">
        <v>1145</v>
      </c>
      <c r="G474" s="104" t="s">
        <v>764</v>
      </c>
      <c r="H474" s="104" t="s">
        <v>916</v>
      </c>
      <c r="I474" s="239">
        <f t="shared" si="444"/>
        <v>17940</v>
      </c>
      <c r="J474" s="129"/>
      <c r="K474" s="129">
        <v>0.1</v>
      </c>
      <c r="L474" s="129">
        <v>0.35</v>
      </c>
      <c r="M474" s="240"/>
      <c r="N474" s="283">
        <v>0.03</v>
      </c>
      <c r="O474" s="241">
        <f t="shared" si="445"/>
        <v>0</v>
      </c>
      <c r="P474" s="241" t="e">
        <f t="shared" si="426"/>
        <v>#REF!</v>
      </c>
      <c r="Q474" s="241" t="e">
        <f t="shared" si="427"/>
        <v>#REF!</v>
      </c>
      <c r="R474" s="241">
        <f t="shared" si="446"/>
        <v>0</v>
      </c>
      <c r="S474" s="241" t="e">
        <f t="shared" si="447"/>
        <v>#REF!</v>
      </c>
      <c r="T474" s="103" t="e">
        <f>#REF!</f>
        <v>#REF!</v>
      </c>
      <c r="U474" s="271" t="e">
        <f>#REF!*'Акция психолога'!D474</f>
        <v>#REF!</v>
      </c>
      <c r="V474" s="271">
        <f t="shared" si="448"/>
        <v>42</v>
      </c>
      <c r="W474" s="242" t="e">
        <f t="shared" si="449"/>
        <v>#REF!</v>
      </c>
      <c r="X474" s="281" t="e">
        <f>#REF!</f>
        <v>#REF!</v>
      </c>
      <c r="Y474" s="287" t="e">
        <f t="shared" si="450"/>
        <v>#REF!</v>
      </c>
      <c r="Z474" s="102" t="e">
        <f t="shared" si="451"/>
        <v>#REF!</v>
      </c>
      <c r="AA474" s="244" t="e">
        <f t="shared" si="452"/>
        <v>#REF!</v>
      </c>
      <c r="AB474" s="225"/>
      <c r="AC474" s="102" t="e">
        <f t="shared" si="453"/>
        <v>#REF!</v>
      </c>
      <c r="AD474" s="103" t="e">
        <f t="shared" si="454"/>
        <v>#REF!</v>
      </c>
      <c r="AE474" s="245" t="e">
        <f t="shared" si="454"/>
        <v>#REF!</v>
      </c>
      <c r="AF474" s="245" t="e">
        <f t="shared" si="455"/>
        <v>#REF!</v>
      </c>
      <c r="AG474" s="103" t="e">
        <f t="shared" si="456"/>
        <v>#REF!</v>
      </c>
      <c r="AH474" s="102" t="e">
        <f t="shared" si="457"/>
        <v>#REF!</v>
      </c>
      <c r="AI474" s="102">
        <f t="shared" si="458"/>
        <v>700</v>
      </c>
      <c r="AK474" s="103">
        <f t="shared" si="459"/>
        <v>490</v>
      </c>
      <c r="AL474" s="134">
        <f t="shared" si="460"/>
        <v>489.99999999999994</v>
      </c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</row>
    <row r="475" spans="1:552" s="106" customFormat="1" ht="13.5" hidden="1" outlineLevel="1" x14ac:dyDescent="0.15">
      <c r="A475" s="26">
        <v>14086</v>
      </c>
      <c r="B475" s="20" t="s">
        <v>600</v>
      </c>
      <c r="C475" s="16">
        <v>1500</v>
      </c>
      <c r="D475" s="103">
        <v>30</v>
      </c>
      <c r="E475" s="103">
        <f t="shared" si="443"/>
        <v>20</v>
      </c>
      <c r="F475" s="103" t="s">
        <v>1145</v>
      </c>
      <c r="G475" s="104" t="s">
        <v>764</v>
      </c>
      <c r="H475" s="104" t="s">
        <v>916</v>
      </c>
      <c r="I475" s="239">
        <f t="shared" si="444"/>
        <v>17940</v>
      </c>
      <c r="J475" s="129"/>
      <c r="K475" s="129">
        <v>0.1</v>
      </c>
      <c r="L475" s="129">
        <v>0.35</v>
      </c>
      <c r="M475" s="240"/>
      <c r="N475" s="283">
        <v>0.03</v>
      </c>
      <c r="O475" s="241">
        <f t="shared" si="445"/>
        <v>0</v>
      </c>
      <c r="P475" s="241" t="e">
        <f t="shared" si="426"/>
        <v>#REF!</v>
      </c>
      <c r="Q475" s="241" t="e">
        <f t="shared" si="427"/>
        <v>#REF!</v>
      </c>
      <c r="R475" s="241">
        <f t="shared" si="446"/>
        <v>0</v>
      </c>
      <c r="S475" s="241" t="e">
        <f t="shared" si="447"/>
        <v>#REF!</v>
      </c>
      <c r="T475" s="103" t="e">
        <f>#REF!</f>
        <v>#REF!</v>
      </c>
      <c r="U475" s="271" t="e">
        <f>#REF!*'Акция психолога'!D475</f>
        <v>#REF!</v>
      </c>
      <c r="V475" s="271">
        <f t="shared" si="448"/>
        <v>90</v>
      </c>
      <c r="W475" s="242" t="e">
        <f t="shared" si="449"/>
        <v>#REF!</v>
      </c>
      <c r="X475" s="281" t="e">
        <f>#REF!</f>
        <v>#REF!</v>
      </c>
      <c r="Y475" s="287" t="e">
        <f t="shared" si="450"/>
        <v>#REF!</v>
      </c>
      <c r="Z475" s="102" t="e">
        <f t="shared" si="451"/>
        <v>#REF!</v>
      </c>
      <c r="AA475" s="244" t="e">
        <f t="shared" si="452"/>
        <v>#REF!</v>
      </c>
      <c r="AB475" s="225"/>
      <c r="AC475" s="102" t="e">
        <f t="shared" si="453"/>
        <v>#REF!</v>
      </c>
      <c r="AD475" s="103" t="e">
        <f t="shared" si="454"/>
        <v>#REF!</v>
      </c>
      <c r="AE475" s="245" t="e">
        <f t="shared" si="454"/>
        <v>#REF!</v>
      </c>
      <c r="AF475" s="245" t="e">
        <f t="shared" si="455"/>
        <v>#REF!</v>
      </c>
      <c r="AG475" s="103" t="e">
        <f t="shared" si="456"/>
        <v>#REF!</v>
      </c>
      <c r="AH475" s="102" t="e">
        <f t="shared" si="457"/>
        <v>#REF!</v>
      </c>
      <c r="AI475" s="102">
        <f t="shared" si="458"/>
        <v>1500</v>
      </c>
      <c r="AK475" s="103">
        <f t="shared" si="459"/>
        <v>1050</v>
      </c>
      <c r="AL475" s="134">
        <f t="shared" si="460"/>
        <v>1050</v>
      </c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</row>
    <row r="476" spans="1:552" s="106" customFormat="1" ht="13.5" hidden="1" outlineLevel="1" x14ac:dyDescent="0.15">
      <c r="A476" s="26">
        <v>14092</v>
      </c>
      <c r="B476" s="20" t="s">
        <v>933</v>
      </c>
      <c r="C476" s="16">
        <v>1500</v>
      </c>
      <c r="D476" s="103">
        <v>30</v>
      </c>
      <c r="E476" s="103">
        <f t="shared" si="443"/>
        <v>20</v>
      </c>
      <c r="F476" s="103" t="s">
        <v>1145</v>
      </c>
      <c r="G476" s="104" t="s">
        <v>938</v>
      </c>
      <c r="H476" s="104" t="s">
        <v>934</v>
      </c>
      <c r="I476" s="239">
        <f t="shared" si="444"/>
        <v>17940</v>
      </c>
      <c r="J476" s="129"/>
      <c r="K476" s="129">
        <v>0.1</v>
      </c>
      <c r="L476" s="129">
        <v>0.35</v>
      </c>
      <c r="M476" s="240"/>
      <c r="N476" s="283">
        <v>0.03</v>
      </c>
      <c r="O476" s="241">
        <f t="shared" si="445"/>
        <v>0</v>
      </c>
      <c r="P476" s="241" t="e">
        <f t="shared" si="426"/>
        <v>#REF!</v>
      </c>
      <c r="Q476" s="241" t="e">
        <f t="shared" si="427"/>
        <v>#REF!</v>
      </c>
      <c r="R476" s="241">
        <f t="shared" si="446"/>
        <v>0</v>
      </c>
      <c r="S476" s="241" t="e">
        <f t="shared" si="447"/>
        <v>#REF!</v>
      </c>
      <c r="T476" s="103" t="e">
        <f>#REF!</f>
        <v>#REF!</v>
      </c>
      <c r="U476" s="271" t="e">
        <f>#REF!*'Акция психолога'!D476</f>
        <v>#REF!</v>
      </c>
      <c r="V476" s="271">
        <f t="shared" si="448"/>
        <v>90</v>
      </c>
      <c r="W476" s="242" t="e">
        <f t="shared" si="449"/>
        <v>#REF!</v>
      </c>
      <c r="X476" s="281" t="e">
        <f>#REF!</f>
        <v>#REF!</v>
      </c>
      <c r="Y476" s="287" t="e">
        <f t="shared" si="450"/>
        <v>#REF!</v>
      </c>
      <c r="Z476" s="102" t="e">
        <f t="shared" si="451"/>
        <v>#REF!</v>
      </c>
      <c r="AA476" s="244" t="e">
        <f t="shared" si="452"/>
        <v>#REF!</v>
      </c>
      <c r="AB476" s="225"/>
      <c r="AC476" s="102" t="e">
        <f t="shared" si="453"/>
        <v>#REF!</v>
      </c>
      <c r="AD476" s="103" t="e">
        <f t="shared" si="454"/>
        <v>#REF!</v>
      </c>
      <c r="AE476" s="245" t="e">
        <f t="shared" si="454"/>
        <v>#REF!</v>
      </c>
      <c r="AF476" s="245" t="e">
        <f t="shared" si="455"/>
        <v>#REF!</v>
      </c>
      <c r="AG476" s="103" t="e">
        <f t="shared" si="456"/>
        <v>#REF!</v>
      </c>
      <c r="AH476" s="102" t="e">
        <f t="shared" si="457"/>
        <v>#REF!</v>
      </c>
      <c r="AI476" s="102">
        <f t="shared" si="458"/>
        <v>1500</v>
      </c>
      <c r="AK476" s="103">
        <f t="shared" si="459"/>
        <v>1050</v>
      </c>
      <c r="AL476" s="134">
        <f t="shared" si="460"/>
        <v>1050</v>
      </c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</row>
    <row r="477" spans="1:552" s="106" customFormat="1" ht="13.5" hidden="1" outlineLevel="1" x14ac:dyDescent="0.15">
      <c r="A477" s="26">
        <v>14093</v>
      </c>
      <c r="B477" s="20" t="s">
        <v>955</v>
      </c>
      <c r="C477" s="16">
        <v>1500</v>
      </c>
      <c r="D477" s="103">
        <v>30</v>
      </c>
      <c r="E477" s="103">
        <f t="shared" si="443"/>
        <v>20</v>
      </c>
      <c r="F477" s="103" t="s">
        <v>1145</v>
      </c>
      <c r="G477" s="104" t="s">
        <v>938</v>
      </c>
      <c r="H477" s="104" t="s">
        <v>934</v>
      </c>
      <c r="I477" s="239">
        <f t="shared" si="444"/>
        <v>17940</v>
      </c>
      <c r="J477" s="129"/>
      <c r="K477" s="129">
        <v>0.1</v>
      </c>
      <c r="L477" s="129">
        <v>0.35</v>
      </c>
      <c r="M477" s="240"/>
      <c r="N477" s="283">
        <v>0.03</v>
      </c>
      <c r="O477" s="241">
        <f t="shared" si="445"/>
        <v>0</v>
      </c>
      <c r="P477" s="241" t="e">
        <f t="shared" si="426"/>
        <v>#REF!</v>
      </c>
      <c r="Q477" s="241" t="e">
        <f t="shared" si="427"/>
        <v>#REF!</v>
      </c>
      <c r="R477" s="241">
        <f t="shared" si="446"/>
        <v>0</v>
      </c>
      <c r="S477" s="241" t="e">
        <f t="shared" si="447"/>
        <v>#REF!</v>
      </c>
      <c r="T477" s="103" t="e">
        <f>#REF!</f>
        <v>#REF!</v>
      </c>
      <c r="U477" s="271" t="e">
        <f>#REF!*'Акция психолога'!D477</f>
        <v>#REF!</v>
      </c>
      <c r="V477" s="271">
        <f t="shared" si="448"/>
        <v>90</v>
      </c>
      <c r="W477" s="242" t="e">
        <f t="shared" si="449"/>
        <v>#REF!</v>
      </c>
      <c r="X477" s="281" t="e">
        <f>#REF!</f>
        <v>#REF!</v>
      </c>
      <c r="Y477" s="287" t="e">
        <f t="shared" si="450"/>
        <v>#REF!</v>
      </c>
      <c r="Z477" s="102" t="e">
        <f t="shared" si="451"/>
        <v>#REF!</v>
      </c>
      <c r="AA477" s="244" t="e">
        <f t="shared" si="452"/>
        <v>#REF!</v>
      </c>
      <c r="AB477" s="225"/>
      <c r="AC477" s="102" t="e">
        <f t="shared" si="453"/>
        <v>#REF!</v>
      </c>
      <c r="AD477" s="103" t="e">
        <f t="shared" si="454"/>
        <v>#REF!</v>
      </c>
      <c r="AE477" s="245" t="e">
        <f t="shared" si="454"/>
        <v>#REF!</v>
      </c>
      <c r="AF477" s="245" t="e">
        <f t="shared" si="455"/>
        <v>#REF!</v>
      </c>
      <c r="AG477" s="103" t="e">
        <f t="shared" si="456"/>
        <v>#REF!</v>
      </c>
      <c r="AH477" s="102" t="e">
        <f t="shared" si="457"/>
        <v>#REF!</v>
      </c>
      <c r="AI477" s="102">
        <f t="shared" si="458"/>
        <v>1500</v>
      </c>
      <c r="AK477" s="103">
        <f t="shared" si="459"/>
        <v>1050</v>
      </c>
      <c r="AL477" s="134">
        <f t="shared" si="460"/>
        <v>1050</v>
      </c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</row>
    <row r="478" spans="1:552" s="106" customFormat="1" ht="13.5" hidden="1" outlineLevel="1" x14ac:dyDescent="0.15">
      <c r="A478" s="26">
        <v>14094</v>
      </c>
      <c r="B478" s="20" t="s">
        <v>935</v>
      </c>
      <c r="C478" s="16">
        <v>2500</v>
      </c>
      <c r="D478" s="103">
        <v>40</v>
      </c>
      <c r="E478" s="103">
        <f t="shared" si="443"/>
        <v>30</v>
      </c>
      <c r="F478" s="103" t="s">
        <v>1145</v>
      </c>
      <c r="G478" s="104" t="s">
        <v>938</v>
      </c>
      <c r="H478" s="104" t="s">
        <v>934</v>
      </c>
      <c r="I478" s="239">
        <f t="shared" si="444"/>
        <v>17940</v>
      </c>
      <c r="J478" s="129"/>
      <c r="K478" s="129">
        <v>0.1</v>
      </c>
      <c r="L478" s="129">
        <v>0.35</v>
      </c>
      <c r="M478" s="240"/>
      <c r="N478" s="283">
        <v>0.03</v>
      </c>
      <c r="O478" s="241">
        <f t="shared" si="445"/>
        <v>0</v>
      </c>
      <c r="P478" s="241" t="e">
        <f t="shared" si="426"/>
        <v>#REF!</v>
      </c>
      <c r="Q478" s="241" t="e">
        <f t="shared" si="427"/>
        <v>#REF!</v>
      </c>
      <c r="R478" s="241">
        <f t="shared" si="446"/>
        <v>0</v>
      </c>
      <c r="S478" s="241" t="e">
        <f t="shared" si="447"/>
        <v>#REF!</v>
      </c>
      <c r="T478" s="103" t="e">
        <f>#REF!</f>
        <v>#REF!</v>
      </c>
      <c r="U478" s="271" t="e">
        <f>#REF!*'Акция психолога'!D478</f>
        <v>#REF!</v>
      </c>
      <c r="V478" s="271">
        <f t="shared" si="448"/>
        <v>150</v>
      </c>
      <c r="W478" s="242" t="e">
        <f t="shared" si="449"/>
        <v>#REF!</v>
      </c>
      <c r="X478" s="281" t="e">
        <f>#REF!</f>
        <v>#REF!</v>
      </c>
      <c r="Y478" s="287" t="e">
        <f t="shared" si="450"/>
        <v>#REF!</v>
      </c>
      <c r="Z478" s="102" t="e">
        <f t="shared" si="451"/>
        <v>#REF!</v>
      </c>
      <c r="AA478" s="244" t="e">
        <f t="shared" si="452"/>
        <v>#REF!</v>
      </c>
      <c r="AB478" s="225"/>
      <c r="AC478" s="102" t="e">
        <f t="shared" si="453"/>
        <v>#REF!</v>
      </c>
      <c r="AD478" s="103" t="e">
        <f t="shared" si="454"/>
        <v>#REF!</v>
      </c>
      <c r="AE478" s="245" t="e">
        <f t="shared" si="454"/>
        <v>#REF!</v>
      </c>
      <c r="AF478" s="245" t="e">
        <f t="shared" si="455"/>
        <v>#REF!</v>
      </c>
      <c r="AG478" s="103" t="e">
        <f t="shared" si="456"/>
        <v>#REF!</v>
      </c>
      <c r="AH478" s="102" t="e">
        <f t="shared" si="457"/>
        <v>#REF!</v>
      </c>
      <c r="AI478" s="102">
        <f t="shared" si="458"/>
        <v>2500</v>
      </c>
      <c r="AK478" s="103">
        <f t="shared" si="459"/>
        <v>1750</v>
      </c>
      <c r="AL478" s="134">
        <f t="shared" si="460"/>
        <v>1750</v>
      </c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</row>
    <row r="479" spans="1:552" s="106" customFormat="1" ht="13.5" hidden="1" outlineLevel="1" x14ac:dyDescent="0.15">
      <c r="A479" s="26">
        <v>14095</v>
      </c>
      <c r="B479" s="20" t="s">
        <v>936</v>
      </c>
      <c r="C479" s="16">
        <v>1200</v>
      </c>
      <c r="D479" s="103">
        <v>30</v>
      </c>
      <c r="E479" s="103">
        <f t="shared" si="443"/>
        <v>20</v>
      </c>
      <c r="F479" s="103" t="s">
        <v>1145</v>
      </c>
      <c r="G479" s="104" t="s">
        <v>938</v>
      </c>
      <c r="H479" s="104" t="s">
        <v>934</v>
      </c>
      <c r="I479" s="239">
        <f t="shared" si="444"/>
        <v>17940</v>
      </c>
      <c r="J479" s="129"/>
      <c r="K479" s="129">
        <v>0.1</v>
      </c>
      <c r="L479" s="129">
        <v>0.35</v>
      </c>
      <c r="M479" s="240"/>
      <c r="N479" s="283">
        <v>0.03</v>
      </c>
      <c r="O479" s="241">
        <f t="shared" si="445"/>
        <v>0</v>
      </c>
      <c r="P479" s="241" t="e">
        <f t="shared" si="426"/>
        <v>#REF!</v>
      </c>
      <c r="Q479" s="241" t="e">
        <f t="shared" si="427"/>
        <v>#REF!</v>
      </c>
      <c r="R479" s="241">
        <f t="shared" si="446"/>
        <v>0</v>
      </c>
      <c r="S479" s="241" t="e">
        <f t="shared" si="447"/>
        <v>#REF!</v>
      </c>
      <c r="T479" s="103" t="e">
        <f>#REF!</f>
        <v>#REF!</v>
      </c>
      <c r="U479" s="271" t="e">
        <f>#REF!*'Акция психолога'!D479</f>
        <v>#REF!</v>
      </c>
      <c r="V479" s="271">
        <f t="shared" si="448"/>
        <v>72</v>
      </c>
      <c r="W479" s="242" t="e">
        <f t="shared" si="449"/>
        <v>#REF!</v>
      </c>
      <c r="X479" s="281" t="e">
        <f>#REF!</f>
        <v>#REF!</v>
      </c>
      <c r="Y479" s="287" t="e">
        <f t="shared" si="450"/>
        <v>#REF!</v>
      </c>
      <c r="Z479" s="102" t="e">
        <f t="shared" si="451"/>
        <v>#REF!</v>
      </c>
      <c r="AA479" s="244" t="e">
        <f t="shared" si="452"/>
        <v>#REF!</v>
      </c>
      <c r="AB479" s="225"/>
      <c r="AC479" s="102" t="e">
        <f t="shared" si="453"/>
        <v>#REF!</v>
      </c>
      <c r="AD479" s="103" t="e">
        <f t="shared" si="454"/>
        <v>#REF!</v>
      </c>
      <c r="AE479" s="245" t="e">
        <f t="shared" si="454"/>
        <v>#REF!</v>
      </c>
      <c r="AF479" s="245" t="e">
        <f t="shared" si="455"/>
        <v>#REF!</v>
      </c>
      <c r="AG479" s="103" t="e">
        <f t="shared" si="456"/>
        <v>#REF!</v>
      </c>
      <c r="AH479" s="102" t="e">
        <f t="shared" si="457"/>
        <v>#REF!</v>
      </c>
      <c r="AI479" s="102">
        <f t="shared" si="458"/>
        <v>1200</v>
      </c>
      <c r="AK479" s="103">
        <f t="shared" si="459"/>
        <v>840</v>
      </c>
      <c r="AL479" s="134">
        <f t="shared" si="460"/>
        <v>840</v>
      </c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</row>
    <row r="480" spans="1:552" s="106" customFormat="1" ht="13.5" hidden="1" outlineLevel="1" x14ac:dyDescent="0.15">
      <c r="A480" s="26">
        <v>14096</v>
      </c>
      <c r="B480" s="20" t="s">
        <v>937</v>
      </c>
      <c r="C480" s="16">
        <v>750</v>
      </c>
      <c r="D480" s="103">
        <v>20</v>
      </c>
      <c r="E480" s="103">
        <f t="shared" si="443"/>
        <v>10</v>
      </c>
      <c r="F480" s="103" t="s">
        <v>1145</v>
      </c>
      <c r="G480" s="104" t="s">
        <v>938</v>
      </c>
      <c r="H480" s="104" t="s">
        <v>934</v>
      </c>
      <c r="I480" s="239">
        <f t="shared" si="444"/>
        <v>17940</v>
      </c>
      <c r="J480" s="129"/>
      <c r="K480" s="129">
        <v>0.1</v>
      </c>
      <c r="L480" s="129">
        <v>0.35</v>
      </c>
      <c r="M480" s="240"/>
      <c r="N480" s="283">
        <v>0.03</v>
      </c>
      <c r="O480" s="241">
        <f t="shared" si="445"/>
        <v>0</v>
      </c>
      <c r="P480" s="241" t="e">
        <f t="shared" si="426"/>
        <v>#REF!</v>
      </c>
      <c r="Q480" s="241" t="e">
        <f t="shared" si="427"/>
        <v>#REF!</v>
      </c>
      <c r="R480" s="241">
        <f t="shared" si="446"/>
        <v>0</v>
      </c>
      <c r="S480" s="241" t="e">
        <f t="shared" si="447"/>
        <v>#REF!</v>
      </c>
      <c r="T480" s="103" t="e">
        <f>#REF!</f>
        <v>#REF!</v>
      </c>
      <c r="U480" s="271" t="e">
        <f>#REF!*'Акция психолога'!D480</f>
        <v>#REF!</v>
      </c>
      <c r="V480" s="271">
        <f t="shared" si="448"/>
        <v>45</v>
      </c>
      <c r="W480" s="242" t="e">
        <f t="shared" si="449"/>
        <v>#REF!</v>
      </c>
      <c r="X480" s="281" t="e">
        <f>#REF!</f>
        <v>#REF!</v>
      </c>
      <c r="Y480" s="287" t="e">
        <f t="shared" si="450"/>
        <v>#REF!</v>
      </c>
      <c r="Z480" s="102" t="e">
        <f t="shared" si="451"/>
        <v>#REF!</v>
      </c>
      <c r="AA480" s="244" t="e">
        <f t="shared" si="452"/>
        <v>#REF!</v>
      </c>
      <c r="AB480" s="225"/>
      <c r="AC480" s="102" t="e">
        <f t="shared" si="453"/>
        <v>#REF!</v>
      </c>
      <c r="AD480" s="103" t="e">
        <f t="shared" si="454"/>
        <v>#REF!</v>
      </c>
      <c r="AE480" s="245" t="e">
        <f t="shared" si="454"/>
        <v>#REF!</v>
      </c>
      <c r="AF480" s="245" t="e">
        <f t="shared" si="455"/>
        <v>#REF!</v>
      </c>
      <c r="AG480" s="103" t="e">
        <f t="shared" si="456"/>
        <v>#REF!</v>
      </c>
      <c r="AH480" s="102" t="e">
        <f t="shared" si="457"/>
        <v>#REF!</v>
      </c>
      <c r="AI480" s="102">
        <f t="shared" si="458"/>
        <v>750</v>
      </c>
      <c r="AK480" s="103">
        <f t="shared" si="459"/>
        <v>525</v>
      </c>
      <c r="AL480" s="134">
        <f t="shared" si="460"/>
        <v>525</v>
      </c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</row>
    <row r="481" spans="1:552" s="106" customFormat="1" ht="13.5" hidden="1" outlineLevel="1" x14ac:dyDescent="0.15">
      <c r="A481" s="26">
        <v>14097</v>
      </c>
      <c r="B481" s="20" t="s">
        <v>952</v>
      </c>
      <c r="C481" s="16">
        <v>2000</v>
      </c>
      <c r="D481" s="103">
        <v>30</v>
      </c>
      <c r="E481" s="103">
        <f t="shared" si="443"/>
        <v>20</v>
      </c>
      <c r="F481" s="103" t="s">
        <v>1145</v>
      </c>
      <c r="G481" s="104" t="s">
        <v>764</v>
      </c>
      <c r="H481" s="104" t="s">
        <v>438</v>
      </c>
      <c r="I481" s="239">
        <f t="shared" si="444"/>
        <v>17940</v>
      </c>
      <c r="J481" s="129"/>
      <c r="K481" s="129">
        <v>0.1</v>
      </c>
      <c r="L481" s="129">
        <v>0.35</v>
      </c>
      <c r="M481" s="240"/>
      <c r="N481" s="283">
        <v>0.03</v>
      </c>
      <c r="O481" s="241">
        <f t="shared" si="445"/>
        <v>0</v>
      </c>
      <c r="P481" s="241" t="e">
        <f t="shared" si="426"/>
        <v>#REF!</v>
      </c>
      <c r="Q481" s="241" t="e">
        <f t="shared" si="427"/>
        <v>#REF!</v>
      </c>
      <c r="R481" s="241">
        <f t="shared" si="446"/>
        <v>0</v>
      </c>
      <c r="S481" s="241" t="e">
        <f t="shared" si="447"/>
        <v>#REF!</v>
      </c>
      <c r="T481" s="103" t="e">
        <f>#REF!</f>
        <v>#REF!</v>
      </c>
      <c r="U481" s="271" t="e">
        <f>#REF!*'Акция психолога'!D481</f>
        <v>#REF!</v>
      </c>
      <c r="V481" s="271">
        <f t="shared" si="448"/>
        <v>120</v>
      </c>
      <c r="W481" s="242" t="e">
        <f t="shared" si="449"/>
        <v>#REF!</v>
      </c>
      <c r="X481" s="281" t="e">
        <f>#REF!</f>
        <v>#REF!</v>
      </c>
      <c r="Y481" s="287" t="e">
        <f t="shared" si="450"/>
        <v>#REF!</v>
      </c>
      <c r="Z481" s="102" t="e">
        <f t="shared" si="451"/>
        <v>#REF!</v>
      </c>
      <c r="AA481" s="244" t="e">
        <f t="shared" si="452"/>
        <v>#REF!</v>
      </c>
      <c r="AB481" s="219"/>
      <c r="AC481" s="102" t="e">
        <f t="shared" si="453"/>
        <v>#REF!</v>
      </c>
      <c r="AD481" s="103" t="e">
        <f t="shared" ref="AD481:AE484" si="461">T481</f>
        <v>#REF!</v>
      </c>
      <c r="AE481" s="245" t="e">
        <f t="shared" si="461"/>
        <v>#REF!</v>
      </c>
      <c r="AF481" s="245" t="e">
        <f t="shared" si="455"/>
        <v>#REF!</v>
      </c>
      <c r="AG481" s="103" t="e">
        <f t="shared" si="456"/>
        <v>#REF!</v>
      </c>
      <c r="AH481" s="102" t="e">
        <f t="shared" si="457"/>
        <v>#REF!</v>
      </c>
      <c r="AI481" s="102">
        <f t="shared" si="458"/>
        <v>2000</v>
      </c>
      <c r="AK481" s="103">
        <f t="shared" si="459"/>
        <v>1400</v>
      </c>
      <c r="AL481" s="134">
        <f t="shared" si="460"/>
        <v>1400</v>
      </c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</row>
    <row r="482" spans="1:552" ht="13.5" hidden="1" outlineLevel="1" x14ac:dyDescent="0.15">
      <c r="A482" s="26">
        <v>14098</v>
      </c>
      <c r="B482" s="20" t="s">
        <v>953</v>
      </c>
      <c r="C482" s="16">
        <v>2000</v>
      </c>
      <c r="D482" s="103">
        <v>30</v>
      </c>
      <c r="E482" s="103">
        <f t="shared" si="443"/>
        <v>20</v>
      </c>
      <c r="F482" s="103" t="s">
        <v>1145</v>
      </c>
      <c r="G482" s="104" t="s">
        <v>764</v>
      </c>
      <c r="H482" s="104" t="s">
        <v>438</v>
      </c>
      <c r="I482" s="239">
        <f t="shared" si="444"/>
        <v>17940</v>
      </c>
      <c r="J482" s="129"/>
      <c r="K482" s="129">
        <v>0.1</v>
      </c>
      <c r="L482" s="129">
        <v>0.35</v>
      </c>
      <c r="M482" s="240"/>
      <c r="N482" s="283">
        <v>0.03</v>
      </c>
      <c r="O482" s="241">
        <f t="shared" si="445"/>
        <v>0</v>
      </c>
      <c r="P482" s="241" t="e">
        <f t="shared" si="426"/>
        <v>#REF!</v>
      </c>
      <c r="Q482" s="241" t="e">
        <f t="shared" si="427"/>
        <v>#REF!</v>
      </c>
      <c r="R482" s="241">
        <f t="shared" si="446"/>
        <v>0</v>
      </c>
      <c r="S482" s="241" t="e">
        <f t="shared" si="447"/>
        <v>#REF!</v>
      </c>
      <c r="T482" s="103" t="e">
        <f>#REF!</f>
        <v>#REF!</v>
      </c>
      <c r="U482" s="271" t="e">
        <f>#REF!*'Акция психолога'!D482</f>
        <v>#REF!</v>
      </c>
      <c r="V482" s="271">
        <f t="shared" si="448"/>
        <v>120</v>
      </c>
      <c r="W482" s="242" t="e">
        <f t="shared" si="449"/>
        <v>#REF!</v>
      </c>
      <c r="X482" s="281" t="e">
        <f>#REF!</f>
        <v>#REF!</v>
      </c>
      <c r="Y482" s="287" t="e">
        <f t="shared" si="450"/>
        <v>#REF!</v>
      </c>
      <c r="Z482" s="102" t="e">
        <f t="shared" si="451"/>
        <v>#REF!</v>
      </c>
      <c r="AA482" s="244" t="e">
        <f t="shared" si="452"/>
        <v>#REF!</v>
      </c>
      <c r="AC482" s="102" t="e">
        <f t="shared" si="453"/>
        <v>#REF!</v>
      </c>
      <c r="AD482" s="103" t="e">
        <f t="shared" si="461"/>
        <v>#REF!</v>
      </c>
      <c r="AE482" s="245" t="e">
        <f t="shared" si="461"/>
        <v>#REF!</v>
      </c>
      <c r="AF482" s="245" t="e">
        <f t="shared" si="455"/>
        <v>#REF!</v>
      </c>
      <c r="AG482" s="103" t="e">
        <f t="shared" si="456"/>
        <v>#REF!</v>
      </c>
      <c r="AH482" s="102" t="e">
        <f t="shared" si="457"/>
        <v>#REF!</v>
      </c>
      <c r="AI482" s="102">
        <f t="shared" si="458"/>
        <v>2000</v>
      </c>
      <c r="AK482" s="103">
        <f t="shared" si="459"/>
        <v>1400</v>
      </c>
      <c r="AL482" s="134">
        <f t="shared" si="460"/>
        <v>1400</v>
      </c>
    </row>
    <row r="483" spans="1:552" ht="13.5" hidden="1" outlineLevel="1" x14ac:dyDescent="0.15">
      <c r="A483" s="26">
        <v>14099</v>
      </c>
      <c r="B483" s="20" t="s">
        <v>954</v>
      </c>
      <c r="C483" s="16">
        <v>750</v>
      </c>
      <c r="D483" s="103">
        <v>15</v>
      </c>
      <c r="E483" s="103">
        <f t="shared" si="443"/>
        <v>5</v>
      </c>
      <c r="F483" s="103" t="s">
        <v>1145</v>
      </c>
      <c r="G483" s="104" t="s">
        <v>764</v>
      </c>
      <c r="H483" s="104" t="s">
        <v>438</v>
      </c>
      <c r="I483" s="239">
        <f t="shared" si="444"/>
        <v>17940</v>
      </c>
      <c r="J483" s="129"/>
      <c r="K483" s="129">
        <v>0.1</v>
      </c>
      <c r="L483" s="129">
        <v>0.35</v>
      </c>
      <c r="M483" s="240"/>
      <c r="N483" s="283">
        <v>0.03</v>
      </c>
      <c r="O483" s="241">
        <f t="shared" si="445"/>
        <v>0</v>
      </c>
      <c r="P483" s="241" t="e">
        <f t="shared" si="426"/>
        <v>#REF!</v>
      </c>
      <c r="Q483" s="241" t="e">
        <f t="shared" si="427"/>
        <v>#REF!</v>
      </c>
      <c r="R483" s="241">
        <f t="shared" si="446"/>
        <v>0</v>
      </c>
      <c r="S483" s="241" t="e">
        <f t="shared" si="447"/>
        <v>#REF!</v>
      </c>
      <c r="T483" s="103" t="e">
        <f>#REF!</f>
        <v>#REF!</v>
      </c>
      <c r="U483" s="271" t="e">
        <f>#REF!*'Акция психолога'!D483</f>
        <v>#REF!</v>
      </c>
      <c r="V483" s="271">
        <f t="shared" si="448"/>
        <v>45</v>
      </c>
      <c r="W483" s="242" t="e">
        <f t="shared" si="449"/>
        <v>#REF!</v>
      </c>
      <c r="X483" s="281" t="e">
        <f>#REF!</f>
        <v>#REF!</v>
      </c>
      <c r="Y483" s="287" t="e">
        <f t="shared" si="450"/>
        <v>#REF!</v>
      </c>
      <c r="Z483" s="102" t="e">
        <f t="shared" si="451"/>
        <v>#REF!</v>
      </c>
      <c r="AA483" s="244" t="e">
        <f t="shared" si="452"/>
        <v>#REF!</v>
      </c>
      <c r="AC483" s="102" t="e">
        <f t="shared" si="453"/>
        <v>#REF!</v>
      </c>
      <c r="AD483" s="103" t="e">
        <f t="shared" si="461"/>
        <v>#REF!</v>
      </c>
      <c r="AE483" s="245" t="e">
        <f t="shared" si="461"/>
        <v>#REF!</v>
      </c>
      <c r="AF483" s="245" t="e">
        <f t="shared" si="455"/>
        <v>#REF!</v>
      </c>
      <c r="AG483" s="103" t="e">
        <f t="shared" si="456"/>
        <v>#REF!</v>
      </c>
      <c r="AH483" s="102" t="e">
        <f t="shared" si="457"/>
        <v>#REF!</v>
      </c>
      <c r="AI483" s="102">
        <f t="shared" si="458"/>
        <v>750</v>
      </c>
      <c r="AK483" s="103">
        <f t="shared" si="459"/>
        <v>525</v>
      </c>
      <c r="AL483" s="134">
        <f t="shared" si="460"/>
        <v>525</v>
      </c>
    </row>
    <row r="484" spans="1:552" ht="13.5" hidden="1" outlineLevel="1" x14ac:dyDescent="0.15">
      <c r="A484" s="26">
        <v>14112</v>
      </c>
      <c r="B484" s="20" t="s">
        <v>1178</v>
      </c>
      <c r="C484" s="16">
        <v>1500</v>
      </c>
      <c r="D484" s="103">
        <v>30</v>
      </c>
      <c r="E484" s="103">
        <v>20</v>
      </c>
      <c r="F484" s="103" t="s">
        <v>1145</v>
      </c>
      <c r="G484" s="104" t="s">
        <v>764</v>
      </c>
      <c r="H484" s="104" t="s">
        <v>922</v>
      </c>
      <c r="I484" s="239">
        <f t="shared" si="444"/>
        <v>17940</v>
      </c>
      <c r="J484" s="129"/>
      <c r="K484" s="129">
        <v>0.1</v>
      </c>
      <c r="L484" s="129">
        <v>0.35</v>
      </c>
      <c r="M484" s="240"/>
      <c r="N484" s="283">
        <v>0.03</v>
      </c>
      <c r="O484" s="241">
        <f t="shared" si="445"/>
        <v>0</v>
      </c>
      <c r="P484" s="241" t="e">
        <f t="shared" si="426"/>
        <v>#REF!</v>
      </c>
      <c r="Q484" s="241" t="e">
        <f t="shared" si="427"/>
        <v>#REF!</v>
      </c>
      <c r="R484" s="241">
        <f t="shared" si="446"/>
        <v>0</v>
      </c>
      <c r="S484" s="241" t="e">
        <f t="shared" si="447"/>
        <v>#REF!</v>
      </c>
      <c r="T484" s="103" t="e">
        <f>#REF!</f>
        <v>#REF!</v>
      </c>
      <c r="U484" s="271" t="e">
        <f>#REF!*'Акция психолога'!D484</f>
        <v>#REF!</v>
      </c>
      <c r="V484" s="271">
        <f t="shared" si="448"/>
        <v>90</v>
      </c>
      <c r="W484" s="242" t="e">
        <f t="shared" si="449"/>
        <v>#REF!</v>
      </c>
      <c r="X484" s="281" t="e">
        <f>#REF!</f>
        <v>#REF!</v>
      </c>
      <c r="Y484" s="287" t="e">
        <f t="shared" si="450"/>
        <v>#REF!</v>
      </c>
      <c r="Z484" s="102" t="e">
        <f t="shared" si="451"/>
        <v>#REF!</v>
      </c>
      <c r="AA484" s="244" t="e">
        <f t="shared" si="452"/>
        <v>#REF!</v>
      </c>
      <c r="AC484" s="102" t="e">
        <f t="shared" si="453"/>
        <v>#REF!</v>
      </c>
      <c r="AD484" s="103" t="e">
        <f t="shared" si="461"/>
        <v>#REF!</v>
      </c>
      <c r="AE484" s="245" t="e">
        <f t="shared" si="461"/>
        <v>#REF!</v>
      </c>
      <c r="AF484" s="245" t="e">
        <f t="shared" si="455"/>
        <v>#REF!</v>
      </c>
      <c r="AG484" s="103" t="e">
        <f t="shared" si="456"/>
        <v>#REF!</v>
      </c>
      <c r="AH484" s="102" t="e">
        <f t="shared" si="457"/>
        <v>#REF!</v>
      </c>
      <c r="AI484" s="102">
        <f t="shared" si="458"/>
        <v>1500</v>
      </c>
      <c r="AK484" s="103">
        <f t="shared" si="459"/>
        <v>1050</v>
      </c>
      <c r="AL484" s="134">
        <f t="shared" si="460"/>
        <v>1050</v>
      </c>
    </row>
    <row r="485" spans="1:552" s="12" customFormat="1" ht="13.5" hidden="1" outlineLevel="1" x14ac:dyDescent="0.15">
      <c r="A485" s="25"/>
      <c r="B485" s="56" t="s">
        <v>313</v>
      </c>
      <c r="C485" s="300"/>
      <c r="D485" s="304">
        <f>AVERAGE(D486:D505)</f>
        <v>37.75</v>
      </c>
      <c r="E485" s="230"/>
      <c r="F485" s="128"/>
      <c r="G485" s="137"/>
      <c r="H485" s="137"/>
      <c r="I485" s="128"/>
      <c r="J485" s="231"/>
      <c r="K485" s="232"/>
      <c r="L485" s="232"/>
      <c r="M485" s="232"/>
      <c r="N485" s="288"/>
      <c r="O485" s="233"/>
      <c r="P485" s="233"/>
      <c r="Q485" s="233"/>
      <c r="R485" s="233"/>
      <c r="S485" s="233"/>
      <c r="T485" s="231"/>
      <c r="U485" s="278"/>
      <c r="V485" s="277"/>
      <c r="W485" s="128"/>
      <c r="X485" s="278"/>
      <c r="Y485" s="128"/>
      <c r="Z485" s="128"/>
      <c r="AA485" s="234"/>
      <c r="AB485" s="235"/>
      <c r="AC485" s="304"/>
      <c r="AD485" s="236"/>
      <c r="AE485" s="237"/>
      <c r="AF485" s="237"/>
      <c r="AG485" s="236"/>
      <c r="AH485" s="304"/>
      <c r="AI485" s="304"/>
      <c r="AJ485" s="105"/>
      <c r="AK485" s="236"/>
      <c r="AL485" s="134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</row>
    <row r="486" spans="1:552" ht="13.5" hidden="1" outlineLevel="1" x14ac:dyDescent="0.15">
      <c r="A486" s="26">
        <v>14026</v>
      </c>
      <c r="B486" s="20" t="s">
        <v>289</v>
      </c>
      <c r="C486" s="16">
        <v>1500</v>
      </c>
      <c r="D486" s="103">
        <v>30</v>
      </c>
      <c r="E486" s="103">
        <f>D486-10</f>
        <v>20</v>
      </c>
      <c r="F486" s="103" t="s">
        <v>1145</v>
      </c>
      <c r="G486" s="104" t="s">
        <v>764</v>
      </c>
      <c r="H486" s="104" t="s">
        <v>921</v>
      </c>
      <c r="I486" s="239">
        <f t="shared" ref="I486:I505" si="462">((247*12)+(52*7)+(52*5))*60/12</f>
        <v>17940</v>
      </c>
      <c r="J486" s="103"/>
      <c r="K486" s="129">
        <v>0.1</v>
      </c>
      <c r="L486" s="129">
        <v>0.35</v>
      </c>
      <c r="M486" s="240"/>
      <c r="N486" s="283">
        <v>0.03</v>
      </c>
      <c r="O486" s="241">
        <f t="shared" ref="O486:O505" si="463">J486/I486*D486</f>
        <v>0</v>
      </c>
      <c r="P486" s="241" t="e">
        <f t="shared" si="426"/>
        <v>#REF!</v>
      </c>
      <c r="Q486" s="241" t="e">
        <f t="shared" si="427"/>
        <v>#REF!</v>
      </c>
      <c r="R486" s="241">
        <f t="shared" ref="R486:R505" si="464">(C486*M486)</f>
        <v>0</v>
      </c>
      <c r="S486" s="241" t="e">
        <f t="shared" ref="S486:S505" si="465">(C486-T486-U486)*N486</f>
        <v>#REF!</v>
      </c>
      <c r="T486" s="103" t="e">
        <f>#REF!</f>
        <v>#REF!</v>
      </c>
      <c r="U486" s="271" t="e">
        <f>#REF!*'Акция психолога'!D486</f>
        <v>#REF!</v>
      </c>
      <c r="V486" s="271">
        <f t="shared" ref="V486:V505" si="466">C486*0.06</f>
        <v>90</v>
      </c>
      <c r="W486" s="242" t="e">
        <f t="shared" ref="W486:W505" si="467">SUM(O486:V486)</f>
        <v>#REF!</v>
      </c>
      <c r="X486" s="281" t="e">
        <f>#REF!</f>
        <v>#REF!</v>
      </c>
      <c r="Y486" s="287" t="e">
        <f t="shared" ref="Y486:Y505" si="468">25000/I486*D486*X486</f>
        <v>#REF!</v>
      </c>
      <c r="Z486" s="102" t="e">
        <f t="shared" ref="Z486:Z505" si="469">W486+Y486</f>
        <v>#REF!</v>
      </c>
      <c r="AA486" s="244" t="e">
        <f t="shared" ref="AA486:AA505" si="470">(C486-Z486)/Z486</f>
        <v>#REF!</v>
      </c>
      <c r="AC486" s="102" t="e">
        <f t="shared" ref="AC486:AC505" si="471">AD486+AE486+AF486</f>
        <v>#REF!</v>
      </c>
      <c r="AD486" s="103" t="e">
        <f t="shared" ref="AD486:AE505" si="472">T486</f>
        <v>#REF!</v>
      </c>
      <c r="AE486" s="245" t="e">
        <f t="shared" si="472"/>
        <v>#REF!</v>
      </c>
      <c r="AF486" s="245" t="e">
        <f t="shared" ref="AF486:AF505" si="473">(C486-Z486)*0.15</f>
        <v>#REF!</v>
      </c>
      <c r="AG486" s="103" t="e">
        <f t="shared" ref="AG486:AG505" si="474">AE486+AF486</f>
        <v>#REF!</v>
      </c>
      <c r="AH486" s="102" t="e">
        <f t="shared" ref="AH486:AH505" si="475">AI486-AC486</f>
        <v>#REF!</v>
      </c>
      <c r="AI486" s="102">
        <f t="shared" ref="AI486:AI505" si="476">C486</f>
        <v>1500</v>
      </c>
      <c r="AK486" s="103">
        <f t="shared" ref="AK486:AK505" si="477">CEILING(AL486,5)</f>
        <v>1050</v>
      </c>
      <c r="AL486" s="134">
        <f t="shared" ref="AL486:AL505" si="478">C486*0.7</f>
        <v>1050</v>
      </c>
    </row>
    <row r="487" spans="1:552" ht="13.5" hidden="1" outlineLevel="1" x14ac:dyDescent="0.15">
      <c r="A487" s="26">
        <v>14044</v>
      </c>
      <c r="B487" s="20" t="s">
        <v>442</v>
      </c>
      <c r="C487" s="16">
        <v>2400</v>
      </c>
      <c r="D487" s="103">
        <v>60</v>
      </c>
      <c r="E487" s="103">
        <v>40</v>
      </c>
      <c r="F487" s="103" t="s">
        <v>1145</v>
      </c>
      <c r="G487" s="104" t="s">
        <v>764</v>
      </c>
      <c r="H487" s="104" t="s">
        <v>921</v>
      </c>
      <c r="I487" s="239">
        <f t="shared" si="462"/>
        <v>17940</v>
      </c>
      <c r="J487" s="103"/>
      <c r="K487" s="129">
        <v>0.1</v>
      </c>
      <c r="L487" s="129">
        <v>0.35</v>
      </c>
      <c r="M487" s="240"/>
      <c r="N487" s="283">
        <v>0.03</v>
      </c>
      <c r="O487" s="241">
        <f t="shared" si="463"/>
        <v>0</v>
      </c>
      <c r="P487" s="241" t="e">
        <f t="shared" si="426"/>
        <v>#REF!</v>
      </c>
      <c r="Q487" s="241" t="e">
        <f t="shared" si="427"/>
        <v>#REF!</v>
      </c>
      <c r="R487" s="241">
        <f t="shared" si="464"/>
        <v>0</v>
      </c>
      <c r="S487" s="241" t="e">
        <f t="shared" si="465"/>
        <v>#REF!</v>
      </c>
      <c r="T487" s="103" t="e">
        <f>#REF!</f>
        <v>#REF!</v>
      </c>
      <c r="U487" s="271" t="e">
        <f>#REF!*'Акция психолога'!D487</f>
        <v>#REF!</v>
      </c>
      <c r="V487" s="271">
        <f t="shared" si="466"/>
        <v>144</v>
      </c>
      <c r="W487" s="242" t="e">
        <f t="shared" si="467"/>
        <v>#REF!</v>
      </c>
      <c r="X487" s="281" t="e">
        <f>#REF!</f>
        <v>#REF!</v>
      </c>
      <c r="Y487" s="287" t="e">
        <f t="shared" si="468"/>
        <v>#REF!</v>
      </c>
      <c r="Z487" s="102" t="e">
        <f t="shared" si="469"/>
        <v>#REF!</v>
      </c>
      <c r="AA487" s="244" t="e">
        <f t="shared" si="470"/>
        <v>#REF!</v>
      </c>
      <c r="AC487" s="102" t="e">
        <f t="shared" si="471"/>
        <v>#REF!</v>
      </c>
      <c r="AD487" s="103" t="e">
        <f t="shared" si="472"/>
        <v>#REF!</v>
      </c>
      <c r="AE487" s="245" t="e">
        <f t="shared" si="472"/>
        <v>#REF!</v>
      </c>
      <c r="AF487" s="245" t="e">
        <f t="shared" si="473"/>
        <v>#REF!</v>
      </c>
      <c r="AG487" s="103" t="e">
        <f t="shared" si="474"/>
        <v>#REF!</v>
      </c>
      <c r="AH487" s="102" t="e">
        <f t="shared" si="475"/>
        <v>#REF!</v>
      </c>
      <c r="AI487" s="102">
        <f t="shared" si="476"/>
        <v>2400</v>
      </c>
      <c r="AK487" s="103">
        <f t="shared" si="477"/>
        <v>1680</v>
      </c>
      <c r="AL487" s="134">
        <f t="shared" si="478"/>
        <v>1680</v>
      </c>
    </row>
    <row r="488" spans="1:552" ht="13.5" hidden="1" outlineLevel="1" x14ac:dyDescent="0.15">
      <c r="A488" s="26">
        <v>14055</v>
      </c>
      <c r="B488" s="20" t="s">
        <v>928</v>
      </c>
      <c r="C488" s="16">
        <v>2400</v>
      </c>
      <c r="D488" s="103">
        <v>40</v>
      </c>
      <c r="E488" s="103">
        <v>30</v>
      </c>
      <c r="F488" s="103" t="s">
        <v>1145</v>
      </c>
      <c r="G488" s="104" t="s">
        <v>764</v>
      </c>
      <c r="H488" s="104" t="s">
        <v>516</v>
      </c>
      <c r="I488" s="239">
        <f t="shared" si="462"/>
        <v>17940</v>
      </c>
      <c r="J488" s="103"/>
      <c r="K488" s="129">
        <v>0.1</v>
      </c>
      <c r="L488" s="129">
        <v>0.3</v>
      </c>
      <c r="M488" s="240"/>
      <c r="N488" s="283">
        <v>0.03</v>
      </c>
      <c r="O488" s="241">
        <f t="shared" si="463"/>
        <v>0</v>
      </c>
      <c r="P488" s="241" t="e">
        <f t="shared" si="426"/>
        <v>#REF!</v>
      </c>
      <c r="Q488" s="241" t="e">
        <f t="shared" si="427"/>
        <v>#REF!</v>
      </c>
      <c r="R488" s="241">
        <f t="shared" si="464"/>
        <v>0</v>
      </c>
      <c r="S488" s="241" t="e">
        <f t="shared" si="465"/>
        <v>#REF!</v>
      </c>
      <c r="T488" s="103" t="e">
        <f>#REF!</f>
        <v>#REF!</v>
      </c>
      <c r="U488" s="271" t="e">
        <f>#REF!*'Акция психолога'!D488</f>
        <v>#REF!</v>
      </c>
      <c r="V488" s="271">
        <f t="shared" si="466"/>
        <v>144</v>
      </c>
      <c r="W488" s="242" t="e">
        <f t="shared" si="467"/>
        <v>#REF!</v>
      </c>
      <c r="X488" s="281" t="e">
        <f>#REF!</f>
        <v>#REF!</v>
      </c>
      <c r="Y488" s="287" t="e">
        <f t="shared" si="468"/>
        <v>#REF!</v>
      </c>
      <c r="Z488" s="102" t="e">
        <f t="shared" si="469"/>
        <v>#REF!</v>
      </c>
      <c r="AA488" s="244" t="e">
        <f t="shared" si="470"/>
        <v>#REF!</v>
      </c>
      <c r="AC488" s="102" t="e">
        <f t="shared" si="471"/>
        <v>#REF!</v>
      </c>
      <c r="AD488" s="103" t="e">
        <f t="shared" si="472"/>
        <v>#REF!</v>
      </c>
      <c r="AE488" s="245" t="e">
        <f t="shared" si="472"/>
        <v>#REF!</v>
      </c>
      <c r="AF488" s="245" t="e">
        <f t="shared" si="473"/>
        <v>#REF!</v>
      </c>
      <c r="AG488" s="103" t="e">
        <f t="shared" si="474"/>
        <v>#REF!</v>
      </c>
      <c r="AH488" s="102" t="e">
        <f t="shared" si="475"/>
        <v>#REF!</v>
      </c>
      <c r="AI488" s="102">
        <f t="shared" si="476"/>
        <v>2400</v>
      </c>
      <c r="AK488" s="103">
        <f t="shared" si="477"/>
        <v>1680</v>
      </c>
      <c r="AL488" s="134">
        <f t="shared" si="478"/>
        <v>1680</v>
      </c>
    </row>
    <row r="489" spans="1:552" ht="13.5" hidden="1" outlineLevel="1" x14ac:dyDescent="0.15">
      <c r="A489" s="26">
        <v>14074</v>
      </c>
      <c r="B489" s="20" t="s">
        <v>314</v>
      </c>
      <c r="C489" s="16">
        <v>1200</v>
      </c>
      <c r="D489" s="103">
        <v>40</v>
      </c>
      <c r="E489" s="103">
        <v>30</v>
      </c>
      <c r="F489" s="103" t="s">
        <v>1145</v>
      </c>
      <c r="G489" s="104" t="s">
        <v>764</v>
      </c>
      <c r="H489" s="104" t="s">
        <v>921</v>
      </c>
      <c r="I489" s="239">
        <f t="shared" si="462"/>
        <v>17940</v>
      </c>
      <c r="J489" s="103"/>
      <c r="K489" s="129">
        <v>0.1</v>
      </c>
      <c r="L489" s="129">
        <v>0.35</v>
      </c>
      <c r="M489" s="240"/>
      <c r="N489" s="283">
        <v>0.03</v>
      </c>
      <c r="O489" s="241">
        <f t="shared" si="463"/>
        <v>0</v>
      </c>
      <c r="P489" s="241" t="e">
        <f t="shared" si="426"/>
        <v>#REF!</v>
      </c>
      <c r="Q489" s="241" t="e">
        <f t="shared" si="427"/>
        <v>#REF!</v>
      </c>
      <c r="R489" s="241">
        <f t="shared" si="464"/>
        <v>0</v>
      </c>
      <c r="S489" s="241" t="e">
        <f t="shared" si="465"/>
        <v>#REF!</v>
      </c>
      <c r="T489" s="103" t="e">
        <f>#REF!</f>
        <v>#REF!</v>
      </c>
      <c r="U489" s="271" t="e">
        <f>#REF!*'Акция психолога'!D489</f>
        <v>#REF!</v>
      </c>
      <c r="V489" s="271">
        <f t="shared" si="466"/>
        <v>72</v>
      </c>
      <c r="W489" s="242" t="e">
        <f t="shared" si="467"/>
        <v>#REF!</v>
      </c>
      <c r="X489" s="281" t="e">
        <f>#REF!</f>
        <v>#REF!</v>
      </c>
      <c r="Y489" s="287" t="e">
        <f t="shared" si="468"/>
        <v>#REF!</v>
      </c>
      <c r="Z489" s="102" t="e">
        <f t="shared" si="469"/>
        <v>#REF!</v>
      </c>
      <c r="AA489" s="244" t="e">
        <f t="shared" si="470"/>
        <v>#REF!</v>
      </c>
      <c r="AC489" s="102" t="e">
        <f t="shared" si="471"/>
        <v>#REF!</v>
      </c>
      <c r="AD489" s="103" t="e">
        <f t="shared" si="472"/>
        <v>#REF!</v>
      </c>
      <c r="AE489" s="245" t="e">
        <f t="shared" si="472"/>
        <v>#REF!</v>
      </c>
      <c r="AF489" s="245" t="e">
        <f t="shared" si="473"/>
        <v>#REF!</v>
      </c>
      <c r="AG489" s="103" t="e">
        <f t="shared" si="474"/>
        <v>#REF!</v>
      </c>
      <c r="AH489" s="102" t="e">
        <f t="shared" si="475"/>
        <v>#REF!</v>
      </c>
      <c r="AI489" s="102">
        <f t="shared" si="476"/>
        <v>1200</v>
      </c>
      <c r="AK489" s="103">
        <f t="shared" si="477"/>
        <v>840</v>
      </c>
      <c r="AL489" s="134">
        <f t="shared" si="478"/>
        <v>840</v>
      </c>
    </row>
    <row r="490" spans="1:552" ht="13.5" hidden="1" outlineLevel="1" x14ac:dyDescent="0.15">
      <c r="A490" s="26">
        <v>14075</v>
      </c>
      <c r="B490" s="20" t="s">
        <v>295</v>
      </c>
      <c r="C490" s="16">
        <v>2000</v>
      </c>
      <c r="D490" s="103">
        <v>40</v>
      </c>
      <c r="E490" s="103">
        <v>30</v>
      </c>
      <c r="F490" s="103" t="s">
        <v>1145</v>
      </c>
      <c r="G490" s="104" t="s">
        <v>764</v>
      </c>
      <c r="H490" s="104" t="s">
        <v>921</v>
      </c>
      <c r="I490" s="239">
        <f t="shared" si="462"/>
        <v>17940</v>
      </c>
      <c r="J490" s="103"/>
      <c r="K490" s="129">
        <v>0.1</v>
      </c>
      <c r="L490" s="129">
        <v>0.35</v>
      </c>
      <c r="M490" s="240"/>
      <c r="N490" s="283">
        <v>0.03</v>
      </c>
      <c r="O490" s="241">
        <f t="shared" si="463"/>
        <v>0</v>
      </c>
      <c r="P490" s="241" t="e">
        <f t="shared" si="426"/>
        <v>#REF!</v>
      </c>
      <c r="Q490" s="241" t="e">
        <f t="shared" si="427"/>
        <v>#REF!</v>
      </c>
      <c r="R490" s="241">
        <f t="shared" si="464"/>
        <v>0</v>
      </c>
      <c r="S490" s="241" t="e">
        <f t="shared" si="465"/>
        <v>#REF!</v>
      </c>
      <c r="T490" s="103" t="e">
        <f>#REF!</f>
        <v>#REF!</v>
      </c>
      <c r="U490" s="271" t="e">
        <f>#REF!*'Акция психолога'!D490</f>
        <v>#REF!</v>
      </c>
      <c r="V490" s="271">
        <f t="shared" si="466"/>
        <v>120</v>
      </c>
      <c r="W490" s="242" t="e">
        <f t="shared" si="467"/>
        <v>#REF!</v>
      </c>
      <c r="X490" s="281" t="e">
        <f>#REF!</f>
        <v>#REF!</v>
      </c>
      <c r="Y490" s="287" t="e">
        <f t="shared" si="468"/>
        <v>#REF!</v>
      </c>
      <c r="Z490" s="102" t="e">
        <f t="shared" si="469"/>
        <v>#REF!</v>
      </c>
      <c r="AA490" s="244" t="e">
        <f t="shared" si="470"/>
        <v>#REF!</v>
      </c>
      <c r="AC490" s="102" t="e">
        <f t="shared" si="471"/>
        <v>#REF!</v>
      </c>
      <c r="AD490" s="103" t="e">
        <f t="shared" si="472"/>
        <v>#REF!</v>
      </c>
      <c r="AE490" s="245" t="e">
        <f t="shared" si="472"/>
        <v>#REF!</v>
      </c>
      <c r="AF490" s="245" t="e">
        <f t="shared" si="473"/>
        <v>#REF!</v>
      </c>
      <c r="AG490" s="103" t="e">
        <f t="shared" si="474"/>
        <v>#REF!</v>
      </c>
      <c r="AH490" s="102" t="e">
        <f t="shared" si="475"/>
        <v>#REF!</v>
      </c>
      <c r="AI490" s="102">
        <f t="shared" si="476"/>
        <v>2000</v>
      </c>
      <c r="AK490" s="103">
        <f t="shared" si="477"/>
        <v>1400</v>
      </c>
      <c r="AL490" s="134">
        <f t="shared" si="478"/>
        <v>1400</v>
      </c>
    </row>
    <row r="491" spans="1:552" ht="13.5" hidden="1" outlineLevel="1" x14ac:dyDescent="0.15">
      <c r="A491" s="26">
        <v>14008</v>
      </c>
      <c r="B491" s="20" t="s">
        <v>283</v>
      </c>
      <c r="C491" s="16">
        <v>1800</v>
      </c>
      <c r="D491" s="103">
        <v>30</v>
      </c>
      <c r="E491" s="103">
        <f>D491-10</f>
        <v>20</v>
      </c>
      <c r="F491" s="103" t="s">
        <v>1145</v>
      </c>
      <c r="G491" s="104" t="s">
        <v>764</v>
      </c>
      <c r="H491" s="104" t="s">
        <v>921</v>
      </c>
      <c r="I491" s="239">
        <f t="shared" si="462"/>
        <v>17940</v>
      </c>
      <c r="J491" s="103"/>
      <c r="K491" s="129">
        <v>0.1</v>
      </c>
      <c r="L491" s="129">
        <v>0.35</v>
      </c>
      <c r="M491" s="240"/>
      <c r="N491" s="283">
        <v>0.03</v>
      </c>
      <c r="O491" s="241">
        <f t="shared" si="463"/>
        <v>0</v>
      </c>
      <c r="P491" s="241" t="e">
        <f t="shared" si="426"/>
        <v>#REF!</v>
      </c>
      <c r="Q491" s="241" t="e">
        <f t="shared" si="427"/>
        <v>#REF!</v>
      </c>
      <c r="R491" s="241">
        <f t="shared" si="464"/>
        <v>0</v>
      </c>
      <c r="S491" s="241" t="e">
        <f t="shared" si="465"/>
        <v>#REF!</v>
      </c>
      <c r="T491" s="103" t="e">
        <f>#REF!</f>
        <v>#REF!</v>
      </c>
      <c r="U491" s="271" t="e">
        <f>#REF!*'Акция психолога'!D491</f>
        <v>#REF!</v>
      </c>
      <c r="V491" s="271">
        <f t="shared" si="466"/>
        <v>108</v>
      </c>
      <c r="W491" s="242" t="e">
        <f t="shared" si="467"/>
        <v>#REF!</v>
      </c>
      <c r="X491" s="281" t="e">
        <f>#REF!</f>
        <v>#REF!</v>
      </c>
      <c r="Y491" s="287" t="e">
        <f t="shared" si="468"/>
        <v>#REF!</v>
      </c>
      <c r="Z491" s="102" t="e">
        <f t="shared" si="469"/>
        <v>#REF!</v>
      </c>
      <c r="AA491" s="244" t="e">
        <f t="shared" si="470"/>
        <v>#REF!</v>
      </c>
      <c r="AC491" s="102" t="e">
        <f t="shared" si="471"/>
        <v>#REF!</v>
      </c>
      <c r="AD491" s="103" t="e">
        <f t="shared" si="472"/>
        <v>#REF!</v>
      </c>
      <c r="AE491" s="245" t="e">
        <f t="shared" si="472"/>
        <v>#REF!</v>
      </c>
      <c r="AF491" s="245" t="e">
        <f t="shared" si="473"/>
        <v>#REF!</v>
      </c>
      <c r="AG491" s="103" t="e">
        <f t="shared" si="474"/>
        <v>#REF!</v>
      </c>
      <c r="AH491" s="102" t="e">
        <f t="shared" si="475"/>
        <v>#REF!</v>
      </c>
      <c r="AI491" s="102">
        <f t="shared" si="476"/>
        <v>1800</v>
      </c>
      <c r="AK491" s="103">
        <f t="shared" si="477"/>
        <v>1260</v>
      </c>
      <c r="AL491" s="134">
        <f t="shared" si="478"/>
        <v>1260</v>
      </c>
    </row>
    <row r="492" spans="1:552" ht="13.5" hidden="1" outlineLevel="1" x14ac:dyDescent="0.15">
      <c r="A492" s="26">
        <v>14051</v>
      </c>
      <c r="B492" s="20" t="s">
        <v>284</v>
      </c>
      <c r="C492" s="16">
        <v>2400</v>
      </c>
      <c r="D492" s="103">
        <v>45</v>
      </c>
      <c r="E492" s="103">
        <v>35</v>
      </c>
      <c r="F492" s="103" t="s">
        <v>1145</v>
      </c>
      <c r="G492" s="104" t="s">
        <v>764</v>
      </c>
      <c r="H492" s="104" t="s">
        <v>921</v>
      </c>
      <c r="I492" s="239">
        <f t="shared" si="462"/>
        <v>17940</v>
      </c>
      <c r="J492" s="103"/>
      <c r="K492" s="129">
        <v>0.1</v>
      </c>
      <c r="L492" s="129">
        <v>0.35</v>
      </c>
      <c r="M492" s="240"/>
      <c r="N492" s="283">
        <v>0.03</v>
      </c>
      <c r="O492" s="241">
        <f t="shared" si="463"/>
        <v>0</v>
      </c>
      <c r="P492" s="241" t="e">
        <f t="shared" si="426"/>
        <v>#REF!</v>
      </c>
      <c r="Q492" s="241" t="e">
        <f t="shared" si="427"/>
        <v>#REF!</v>
      </c>
      <c r="R492" s="241">
        <f t="shared" si="464"/>
        <v>0</v>
      </c>
      <c r="S492" s="241" t="e">
        <f t="shared" si="465"/>
        <v>#REF!</v>
      </c>
      <c r="T492" s="103" t="e">
        <f>#REF!</f>
        <v>#REF!</v>
      </c>
      <c r="U492" s="271" t="e">
        <f>#REF!*'Акция психолога'!D492</f>
        <v>#REF!</v>
      </c>
      <c r="V492" s="271">
        <f t="shared" si="466"/>
        <v>144</v>
      </c>
      <c r="W492" s="242" t="e">
        <f t="shared" si="467"/>
        <v>#REF!</v>
      </c>
      <c r="X492" s="281" t="e">
        <f>#REF!</f>
        <v>#REF!</v>
      </c>
      <c r="Y492" s="287" t="e">
        <f t="shared" si="468"/>
        <v>#REF!</v>
      </c>
      <c r="Z492" s="102" t="e">
        <f t="shared" si="469"/>
        <v>#REF!</v>
      </c>
      <c r="AA492" s="244" t="e">
        <f t="shared" si="470"/>
        <v>#REF!</v>
      </c>
      <c r="AC492" s="102" t="e">
        <f t="shared" si="471"/>
        <v>#REF!</v>
      </c>
      <c r="AD492" s="103" t="e">
        <f t="shared" si="472"/>
        <v>#REF!</v>
      </c>
      <c r="AE492" s="245" t="e">
        <f t="shared" si="472"/>
        <v>#REF!</v>
      </c>
      <c r="AF492" s="245" t="e">
        <f t="shared" si="473"/>
        <v>#REF!</v>
      </c>
      <c r="AG492" s="103" t="e">
        <f t="shared" si="474"/>
        <v>#REF!</v>
      </c>
      <c r="AH492" s="102" t="e">
        <f t="shared" si="475"/>
        <v>#REF!</v>
      </c>
      <c r="AI492" s="102">
        <f t="shared" si="476"/>
        <v>2400</v>
      </c>
      <c r="AK492" s="103">
        <f t="shared" si="477"/>
        <v>1680</v>
      </c>
      <c r="AL492" s="134">
        <f t="shared" si="478"/>
        <v>1680</v>
      </c>
    </row>
    <row r="493" spans="1:552" ht="13.5" hidden="1" outlineLevel="1" x14ac:dyDescent="0.15">
      <c r="A493" s="26">
        <v>14068</v>
      </c>
      <c r="B493" s="20" t="s">
        <v>291</v>
      </c>
      <c r="C493" s="16">
        <v>2650</v>
      </c>
      <c r="D493" s="103">
        <v>40</v>
      </c>
      <c r="E493" s="103">
        <v>30</v>
      </c>
      <c r="F493" s="103" t="s">
        <v>1145</v>
      </c>
      <c r="G493" s="104" t="s">
        <v>764</v>
      </c>
      <c r="H493" s="104" t="s">
        <v>921</v>
      </c>
      <c r="I493" s="239">
        <f t="shared" si="462"/>
        <v>17940</v>
      </c>
      <c r="J493" s="103"/>
      <c r="K493" s="129">
        <v>0.1</v>
      </c>
      <c r="L493" s="129">
        <v>0.35</v>
      </c>
      <c r="M493" s="240"/>
      <c r="N493" s="283">
        <v>0.03</v>
      </c>
      <c r="O493" s="241">
        <f t="shared" si="463"/>
        <v>0</v>
      </c>
      <c r="P493" s="241" t="e">
        <f t="shared" si="426"/>
        <v>#REF!</v>
      </c>
      <c r="Q493" s="241" t="e">
        <f t="shared" si="427"/>
        <v>#REF!</v>
      </c>
      <c r="R493" s="241">
        <f t="shared" si="464"/>
        <v>0</v>
      </c>
      <c r="S493" s="241" t="e">
        <f t="shared" si="465"/>
        <v>#REF!</v>
      </c>
      <c r="T493" s="103" t="e">
        <f>#REF!</f>
        <v>#REF!</v>
      </c>
      <c r="U493" s="271" t="e">
        <f>#REF!*'Акция психолога'!D493</f>
        <v>#REF!</v>
      </c>
      <c r="V493" s="271">
        <f t="shared" si="466"/>
        <v>159</v>
      </c>
      <c r="W493" s="242" t="e">
        <f t="shared" si="467"/>
        <v>#REF!</v>
      </c>
      <c r="X493" s="281" t="e">
        <f>#REF!</f>
        <v>#REF!</v>
      </c>
      <c r="Y493" s="287" t="e">
        <f t="shared" si="468"/>
        <v>#REF!</v>
      </c>
      <c r="Z493" s="102" t="e">
        <f t="shared" si="469"/>
        <v>#REF!</v>
      </c>
      <c r="AA493" s="244" t="e">
        <f t="shared" si="470"/>
        <v>#REF!</v>
      </c>
      <c r="AC493" s="102" t="e">
        <f t="shared" si="471"/>
        <v>#REF!</v>
      </c>
      <c r="AD493" s="103" t="e">
        <f t="shared" si="472"/>
        <v>#REF!</v>
      </c>
      <c r="AE493" s="245" t="e">
        <f t="shared" si="472"/>
        <v>#REF!</v>
      </c>
      <c r="AF493" s="245" t="e">
        <f t="shared" si="473"/>
        <v>#REF!</v>
      </c>
      <c r="AG493" s="103" t="e">
        <f t="shared" si="474"/>
        <v>#REF!</v>
      </c>
      <c r="AH493" s="102" t="e">
        <f t="shared" si="475"/>
        <v>#REF!</v>
      </c>
      <c r="AI493" s="102">
        <f t="shared" si="476"/>
        <v>2650</v>
      </c>
      <c r="AK493" s="103">
        <f t="shared" si="477"/>
        <v>1855</v>
      </c>
      <c r="AL493" s="134">
        <f t="shared" si="478"/>
        <v>1854.9999999999998</v>
      </c>
    </row>
    <row r="494" spans="1:552" ht="13.5" hidden="1" outlineLevel="1" x14ac:dyDescent="0.15">
      <c r="A494" s="26">
        <v>14072</v>
      </c>
      <c r="B494" s="20" t="s">
        <v>294</v>
      </c>
      <c r="C494" s="16">
        <v>2650</v>
      </c>
      <c r="D494" s="103">
        <v>50</v>
      </c>
      <c r="E494" s="103">
        <v>40</v>
      </c>
      <c r="F494" s="103" t="s">
        <v>1145</v>
      </c>
      <c r="G494" s="104" t="s">
        <v>764</v>
      </c>
      <c r="H494" s="104" t="s">
        <v>921</v>
      </c>
      <c r="I494" s="239">
        <f t="shared" si="462"/>
        <v>17940</v>
      </c>
      <c r="J494" s="103"/>
      <c r="K494" s="129">
        <v>0.1</v>
      </c>
      <c r="L494" s="129">
        <v>0.35</v>
      </c>
      <c r="M494" s="240"/>
      <c r="N494" s="283">
        <v>0.03</v>
      </c>
      <c r="O494" s="241">
        <f t="shared" si="463"/>
        <v>0</v>
      </c>
      <c r="P494" s="241" t="e">
        <f t="shared" si="426"/>
        <v>#REF!</v>
      </c>
      <c r="Q494" s="241" t="e">
        <f t="shared" si="427"/>
        <v>#REF!</v>
      </c>
      <c r="R494" s="241">
        <f t="shared" si="464"/>
        <v>0</v>
      </c>
      <c r="S494" s="241" t="e">
        <f t="shared" si="465"/>
        <v>#REF!</v>
      </c>
      <c r="T494" s="103" t="e">
        <f>#REF!</f>
        <v>#REF!</v>
      </c>
      <c r="U494" s="271" t="e">
        <f>#REF!*'Акция психолога'!D494</f>
        <v>#REF!</v>
      </c>
      <c r="V494" s="271">
        <f t="shared" si="466"/>
        <v>159</v>
      </c>
      <c r="W494" s="242" t="e">
        <f t="shared" si="467"/>
        <v>#REF!</v>
      </c>
      <c r="X494" s="281" t="e">
        <f>#REF!</f>
        <v>#REF!</v>
      </c>
      <c r="Y494" s="287" t="e">
        <f t="shared" si="468"/>
        <v>#REF!</v>
      </c>
      <c r="Z494" s="102" t="e">
        <f t="shared" si="469"/>
        <v>#REF!</v>
      </c>
      <c r="AA494" s="244" t="e">
        <f t="shared" si="470"/>
        <v>#REF!</v>
      </c>
      <c r="AC494" s="102" t="e">
        <f t="shared" si="471"/>
        <v>#REF!</v>
      </c>
      <c r="AD494" s="103" t="e">
        <f t="shared" si="472"/>
        <v>#REF!</v>
      </c>
      <c r="AE494" s="245" t="e">
        <f t="shared" si="472"/>
        <v>#REF!</v>
      </c>
      <c r="AF494" s="245" t="e">
        <f t="shared" si="473"/>
        <v>#REF!</v>
      </c>
      <c r="AG494" s="103" t="e">
        <f t="shared" si="474"/>
        <v>#REF!</v>
      </c>
      <c r="AH494" s="102" t="e">
        <f t="shared" si="475"/>
        <v>#REF!</v>
      </c>
      <c r="AI494" s="102">
        <f t="shared" si="476"/>
        <v>2650</v>
      </c>
      <c r="AK494" s="103">
        <f t="shared" si="477"/>
        <v>1855</v>
      </c>
      <c r="AL494" s="134">
        <f t="shared" si="478"/>
        <v>1854.9999999999998</v>
      </c>
    </row>
    <row r="495" spans="1:552" ht="13.5" hidden="1" outlineLevel="1" x14ac:dyDescent="0.15">
      <c r="A495" s="26">
        <v>14069</v>
      </c>
      <c r="B495" s="20" t="s">
        <v>229</v>
      </c>
      <c r="C495" s="16">
        <v>4300</v>
      </c>
      <c r="D495" s="103">
        <v>50</v>
      </c>
      <c r="E495" s="103">
        <v>40</v>
      </c>
      <c r="F495" s="103" t="s">
        <v>1145</v>
      </c>
      <c r="G495" s="104" t="s">
        <v>764</v>
      </c>
      <c r="H495" s="104" t="s">
        <v>921</v>
      </c>
      <c r="I495" s="239">
        <f t="shared" si="462"/>
        <v>17940</v>
      </c>
      <c r="J495" s="103"/>
      <c r="K495" s="129">
        <v>0.1</v>
      </c>
      <c r="L495" s="129">
        <v>0.35</v>
      </c>
      <c r="M495" s="240"/>
      <c r="N495" s="283">
        <v>0.03</v>
      </c>
      <c r="O495" s="241">
        <f t="shared" si="463"/>
        <v>0</v>
      </c>
      <c r="P495" s="241" t="e">
        <f t="shared" si="426"/>
        <v>#REF!</v>
      </c>
      <c r="Q495" s="241" t="e">
        <f t="shared" si="427"/>
        <v>#REF!</v>
      </c>
      <c r="R495" s="241">
        <f t="shared" si="464"/>
        <v>0</v>
      </c>
      <c r="S495" s="241" t="e">
        <f t="shared" si="465"/>
        <v>#REF!</v>
      </c>
      <c r="T495" s="103" t="e">
        <f>#REF!</f>
        <v>#REF!</v>
      </c>
      <c r="U495" s="271" t="e">
        <f>#REF!*'Акция психолога'!D495</f>
        <v>#REF!</v>
      </c>
      <c r="V495" s="271">
        <f t="shared" si="466"/>
        <v>258</v>
      </c>
      <c r="W495" s="242" t="e">
        <f t="shared" si="467"/>
        <v>#REF!</v>
      </c>
      <c r="X495" s="281" t="e">
        <f>#REF!</f>
        <v>#REF!</v>
      </c>
      <c r="Y495" s="287" t="e">
        <f t="shared" si="468"/>
        <v>#REF!</v>
      </c>
      <c r="Z495" s="102" t="e">
        <f t="shared" si="469"/>
        <v>#REF!</v>
      </c>
      <c r="AA495" s="244" t="e">
        <f t="shared" si="470"/>
        <v>#REF!</v>
      </c>
      <c r="AC495" s="102" t="e">
        <f t="shared" si="471"/>
        <v>#REF!</v>
      </c>
      <c r="AD495" s="103" t="e">
        <f t="shared" si="472"/>
        <v>#REF!</v>
      </c>
      <c r="AE495" s="245" t="e">
        <f t="shared" si="472"/>
        <v>#REF!</v>
      </c>
      <c r="AF495" s="245" t="e">
        <f t="shared" si="473"/>
        <v>#REF!</v>
      </c>
      <c r="AG495" s="103" t="e">
        <f t="shared" si="474"/>
        <v>#REF!</v>
      </c>
      <c r="AH495" s="102" t="e">
        <f t="shared" si="475"/>
        <v>#REF!</v>
      </c>
      <c r="AI495" s="102">
        <f t="shared" si="476"/>
        <v>4300</v>
      </c>
      <c r="AK495" s="103">
        <f t="shared" si="477"/>
        <v>3010</v>
      </c>
      <c r="AL495" s="134">
        <f t="shared" si="478"/>
        <v>3010</v>
      </c>
    </row>
    <row r="496" spans="1:552" ht="13.5" hidden="1" outlineLevel="1" x14ac:dyDescent="0.15">
      <c r="A496" s="26">
        <v>14070</v>
      </c>
      <c r="B496" s="20" t="s">
        <v>292</v>
      </c>
      <c r="C496" s="16">
        <v>2550</v>
      </c>
      <c r="D496" s="103">
        <v>40</v>
      </c>
      <c r="E496" s="103">
        <v>30</v>
      </c>
      <c r="F496" s="103" t="s">
        <v>1145</v>
      </c>
      <c r="G496" s="104" t="s">
        <v>764</v>
      </c>
      <c r="H496" s="104" t="s">
        <v>921</v>
      </c>
      <c r="I496" s="239">
        <f t="shared" si="462"/>
        <v>17940</v>
      </c>
      <c r="J496" s="103"/>
      <c r="K496" s="129">
        <v>0.1</v>
      </c>
      <c r="L496" s="129">
        <v>0.35</v>
      </c>
      <c r="M496" s="240"/>
      <c r="N496" s="283">
        <v>0.03</v>
      </c>
      <c r="O496" s="241">
        <f t="shared" si="463"/>
        <v>0</v>
      </c>
      <c r="P496" s="241" t="e">
        <f t="shared" si="426"/>
        <v>#REF!</v>
      </c>
      <c r="Q496" s="241" t="e">
        <f t="shared" si="427"/>
        <v>#REF!</v>
      </c>
      <c r="R496" s="241">
        <f t="shared" si="464"/>
        <v>0</v>
      </c>
      <c r="S496" s="241" t="e">
        <f t="shared" si="465"/>
        <v>#REF!</v>
      </c>
      <c r="T496" s="103" t="e">
        <f>#REF!</f>
        <v>#REF!</v>
      </c>
      <c r="U496" s="271" t="e">
        <f>#REF!*'Акция психолога'!D496</f>
        <v>#REF!</v>
      </c>
      <c r="V496" s="271">
        <f t="shared" si="466"/>
        <v>153</v>
      </c>
      <c r="W496" s="242" t="e">
        <f t="shared" si="467"/>
        <v>#REF!</v>
      </c>
      <c r="X496" s="281" t="e">
        <f>#REF!</f>
        <v>#REF!</v>
      </c>
      <c r="Y496" s="287" t="e">
        <f t="shared" si="468"/>
        <v>#REF!</v>
      </c>
      <c r="Z496" s="102" t="e">
        <f t="shared" si="469"/>
        <v>#REF!</v>
      </c>
      <c r="AA496" s="244" t="e">
        <f t="shared" si="470"/>
        <v>#REF!</v>
      </c>
      <c r="AC496" s="102" t="e">
        <f t="shared" si="471"/>
        <v>#REF!</v>
      </c>
      <c r="AD496" s="103" t="e">
        <f t="shared" si="472"/>
        <v>#REF!</v>
      </c>
      <c r="AE496" s="245" t="e">
        <f t="shared" si="472"/>
        <v>#REF!</v>
      </c>
      <c r="AF496" s="245" t="e">
        <f t="shared" si="473"/>
        <v>#REF!</v>
      </c>
      <c r="AG496" s="103" t="e">
        <f t="shared" si="474"/>
        <v>#REF!</v>
      </c>
      <c r="AH496" s="102" t="e">
        <f t="shared" si="475"/>
        <v>#REF!</v>
      </c>
      <c r="AI496" s="102">
        <f t="shared" si="476"/>
        <v>2550</v>
      </c>
      <c r="AK496" s="103">
        <f t="shared" si="477"/>
        <v>1785</v>
      </c>
      <c r="AL496" s="134">
        <f t="shared" si="478"/>
        <v>1785</v>
      </c>
    </row>
    <row r="497" spans="1:552" ht="13.5" hidden="1" outlineLevel="1" x14ac:dyDescent="0.15">
      <c r="A497" s="26">
        <v>14071</v>
      </c>
      <c r="B497" s="20" t="s">
        <v>293</v>
      </c>
      <c r="C497" s="16">
        <v>2550</v>
      </c>
      <c r="D497" s="103">
        <v>40</v>
      </c>
      <c r="E497" s="103">
        <v>30</v>
      </c>
      <c r="F497" s="103" t="s">
        <v>1145</v>
      </c>
      <c r="G497" s="104" t="s">
        <v>764</v>
      </c>
      <c r="H497" s="104" t="s">
        <v>921</v>
      </c>
      <c r="I497" s="239">
        <f t="shared" si="462"/>
        <v>17940</v>
      </c>
      <c r="J497" s="103"/>
      <c r="K497" s="129">
        <v>0.1</v>
      </c>
      <c r="L497" s="129">
        <v>0.35</v>
      </c>
      <c r="M497" s="240"/>
      <c r="N497" s="283">
        <v>0.03</v>
      </c>
      <c r="O497" s="241">
        <f t="shared" si="463"/>
        <v>0</v>
      </c>
      <c r="P497" s="241" t="e">
        <f t="shared" si="426"/>
        <v>#REF!</v>
      </c>
      <c r="Q497" s="241" t="e">
        <f t="shared" si="427"/>
        <v>#REF!</v>
      </c>
      <c r="R497" s="241">
        <f t="shared" si="464"/>
        <v>0</v>
      </c>
      <c r="S497" s="241" t="e">
        <f t="shared" si="465"/>
        <v>#REF!</v>
      </c>
      <c r="T497" s="103" t="e">
        <f>#REF!</f>
        <v>#REF!</v>
      </c>
      <c r="U497" s="271" t="e">
        <f>#REF!*'Акция психолога'!D497</f>
        <v>#REF!</v>
      </c>
      <c r="V497" s="271">
        <f t="shared" si="466"/>
        <v>153</v>
      </c>
      <c r="W497" s="242" t="e">
        <f t="shared" si="467"/>
        <v>#REF!</v>
      </c>
      <c r="X497" s="281" t="e">
        <f>#REF!</f>
        <v>#REF!</v>
      </c>
      <c r="Y497" s="287" t="e">
        <f t="shared" si="468"/>
        <v>#REF!</v>
      </c>
      <c r="Z497" s="102" t="e">
        <f t="shared" si="469"/>
        <v>#REF!</v>
      </c>
      <c r="AA497" s="244" t="e">
        <f t="shared" si="470"/>
        <v>#REF!</v>
      </c>
      <c r="AC497" s="102" t="e">
        <f t="shared" si="471"/>
        <v>#REF!</v>
      </c>
      <c r="AD497" s="103" t="e">
        <f t="shared" si="472"/>
        <v>#REF!</v>
      </c>
      <c r="AE497" s="245" t="e">
        <f t="shared" si="472"/>
        <v>#REF!</v>
      </c>
      <c r="AF497" s="245" t="e">
        <f t="shared" si="473"/>
        <v>#REF!</v>
      </c>
      <c r="AG497" s="103" t="e">
        <f t="shared" si="474"/>
        <v>#REF!</v>
      </c>
      <c r="AH497" s="102" t="e">
        <f t="shared" si="475"/>
        <v>#REF!</v>
      </c>
      <c r="AI497" s="102">
        <f t="shared" si="476"/>
        <v>2550</v>
      </c>
      <c r="AK497" s="103">
        <f t="shared" si="477"/>
        <v>1785</v>
      </c>
      <c r="AL497" s="134">
        <f t="shared" si="478"/>
        <v>1785</v>
      </c>
    </row>
    <row r="498" spans="1:552" s="106" customFormat="1" ht="13.5" hidden="1" outlineLevel="1" x14ac:dyDescent="0.15">
      <c r="A498" s="26">
        <v>14064</v>
      </c>
      <c r="B498" s="20" t="s">
        <v>228</v>
      </c>
      <c r="C498" s="16">
        <v>3600</v>
      </c>
      <c r="D498" s="103">
        <v>40</v>
      </c>
      <c r="E498" s="103">
        <v>30</v>
      </c>
      <c r="F498" s="103" t="s">
        <v>1145</v>
      </c>
      <c r="G498" s="104" t="s">
        <v>764</v>
      </c>
      <c r="H498" s="104" t="s">
        <v>921</v>
      </c>
      <c r="I498" s="239">
        <f t="shared" si="462"/>
        <v>17940</v>
      </c>
      <c r="J498" s="103"/>
      <c r="K498" s="129">
        <v>0.1</v>
      </c>
      <c r="L498" s="129">
        <v>0.35</v>
      </c>
      <c r="M498" s="240"/>
      <c r="N498" s="283">
        <v>0.03</v>
      </c>
      <c r="O498" s="241">
        <f t="shared" si="463"/>
        <v>0</v>
      </c>
      <c r="P498" s="241" t="e">
        <f t="shared" si="426"/>
        <v>#REF!</v>
      </c>
      <c r="Q498" s="241" t="e">
        <f t="shared" si="427"/>
        <v>#REF!</v>
      </c>
      <c r="R498" s="241">
        <f t="shared" si="464"/>
        <v>0</v>
      </c>
      <c r="S498" s="241" t="e">
        <f t="shared" si="465"/>
        <v>#REF!</v>
      </c>
      <c r="T498" s="103" t="e">
        <f>#REF!</f>
        <v>#REF!</v>
      </c>
      <c r="U498" s="271" t="e">
        <f>#REF!*'Акция психолога'!D498</f>
        <v>#REF!</v>
      </c>
      <c r="V498" s="271">
        <f t="shared" si="466"/>
        <v>216</v>
      </c>
      <c r="W498" s="242" t="e">
        <f t="shared" si="467"/>
        <v>#REF!</v>
      </c>
      <c r="X498" s="281" t="e">
        <f>#REF!</f>
        <v>#REF!</v>
      </c>
      <c r="Y498" s="287" t="e">
        <f t="shared" si="468"/>
        <v>#REF!</v>
      </c>
      <c r="Z498" s="102" t="e">
        <f t="shared" si="469"/>
        <v>#REF!</v>
      </c>
      <c r="AA498" s="244" t="e">
        <f t="shared" si="470"/>
        <v>#REF!</v>
      </c>
      <c r="AB498" s="219"/>
      <c r="AC498" s="102" t="e">
        <f t="shared" si="471"/>
        <v>#REF!</v>
      </c>
      <c r="AD498" s="103" t="e">
        <f t="shared" si="472"/>
        <v>#REF!</v>
      </c>
      <c r="AE498" s="245" t="e">
        <f t="shared" si="472"/>
        <v>#REF!</v>
      </c>
      <c r="AF498" s="245" t="e">
        <f t="shared" si="473"/>
        <v>#REF!</v>
      </c>
      <c r="AG498" s="103" t="e">
        <f t="shared" si="474"/>
        <v>#REF!</v>
      </c>
      <c r="AH498" s="102" t="e">
        <f t="shared" si="475"/>
        <v>#REF!</v>
      </c>
      <c r="AI498" s="102">
        <f t="shared" si="476"/>
        <v>3600</v>
      </c>
      <c r="AK498" s="103">
        <f t="shared" si="477"/>
        <v>2520</v>
      </c>
      <c r="AL498" s="134">
        <f t="shared" si="478"/>
        <v>2520</v>
      </c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</row>
    <row r="499" spans="1:552" s="106" customFormat="1" ht="13.5" hidden="1" outlineLevel="1" x14ac:dyDescent="0.15">
      <c r="A499" s="26">
        <v>14011</v>
      </c>
      <c r="B499" s="20" t="s">
        <v>253</v>
      </c>
      <c r="C499" s="16">
        <v>1950</v>
      </c>
      <c r="D499" s="103">
        <v>30</v>
      </c>
      <c r="E499" s="103">
        <f>D499-10</f>
        <v>20</v>
      </c>
      <c r="F499" s="103" t="s">
        <v>1145</v>
      </c>
      <c r="G499" s="104" t="s">
        <v>764</v>
      </c>
      <c r="H499" s="104" t="s">
        <v>516</v>
      </c>
      <c r="I499" s="239">
        <f t="shared" si="462"/>
        <v>17940</v>
      </c>
      <c r="J499" s="103"/>
      <c r="K499" s="129">
        <v>0.1</v>
      </c>
      <c r="L499" s="129">
        <v>0.3</v>
      </c>
      <c r="M499" s="240"/>
      <c r="N499" s="283">
        <v>0.03</v>
      </c>
      <c r="O499" s="241">
        <f t="shared" si="463"/>
        <v>0</v>
      </c>
      <c r="P499" s="241" t="e">
        <f t="shared" si="426"/>
        <v>#REF!</v>
      </c>
      <c r="Q499" s="241" t="e">
        <f t="shared" si="427"/>
        <v>#REF!</v>
      </c>
      <c r="R499" s="241">
        <f t="shared" si="464"/>
        <v>0</v>
      </c>
      <c r="S499" s="241" t="e">
        <f t="shared" si="465"/>
        <v>#REF!</v>
      </c>
      <c r="T499" s="103" t="e">
        <f>#REF!</f>
        <v>#REF!</v>
      </c>
      <c r="U499" s="271" t="e">
        <f>#REF!*'Акция психолога'!D499</f>
        <v>#REF!</v>
      </c>
      <c r="V499" s="271">
        <f t="shared" si="466"/>
        <v>117</v>
      </c>
      <c r="W499" s="242" t="e">
        <f t="shared" si="467"/>
        <v>#REF!</v>
      </c>
      <c r="X499" s="281" t="e">
        <f>#REF!</f>
        <v>#REF!</v>
      </c>
      <c r="Y499" s="287" t="e">
        <f t="shared" si="468"/>
        <v>#REF!</v>
      </c>
      <c r="Z499" s="102" t="e">
        <f t="shared" si="469"/>
        <v>#REF!</v>
      </c>
      <c r="AA499" s="244" t="e">
        <f t="shared" si="470"/>
        <v>#REF!</v>
      </c>
      <c r="AB499" s="219"/>
      <c r="AC499" s="102" t="e">
        <f t="shared" si="471"/>
        <v>#REF!</v>
      </c>
      <c r="AD499" s="103" t="e">
        <f t="shared" si="472"/>
        <v>#REF!</v>
      </c>
      <c r="AE499" s="245" t="e">
        <f t="shared" si="472"/>
        <v>#REF!</v>
      </c>
      <c r="AF499" s="245" t="e">
        <f t="shared" si="473"/>
        <v>#REF!</v>
      </c>
      <c r="AG499" s="103" t="e">
        <f t="shared" si="474"/>
        <v>#REF!</v>
      </c>
      <c r="AH499" s="102" t="e">
        <f t="shared" si="475"/>
        <v>#REF!</v>
      </c>
      <c r="AI499" s="102">
        <f t="shared" si="476"/>
        <v>1950</v>
      </c>
      <c r="AK499" s="103">
        <f t="shared" si="477"/>
        <v>1365</v>
      </c>
      <c r="AL499" s="134">
        <f t="shared" si="478"/>
        <v>1365</v>
      </c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</row>
    <row r="500" spans="1:552" s="106" customFormat="1" ht="13.5" hidden="1" outlineLevel="1" x14ac:dyDescent="0.15">
      <c r="A500" s="26">
        <v>14077</v>
      </c>
      <c r="B500" s="20" t="s">
        <v>388</v>
      </c>
      <c r="C500" s="16">
        <v>1300</v>
      </c>
      <c r="D500" s="103">
        <v>15</v>
      </c>
      <c r="E500" s="103">
        <v>10</v>
      </c>
      <c r="F500" s="103" t="s">
        <v>1145</v>
      </c>
      <c r="G500" s="104" t="s">
        <v>764</v>
      </c>
      <c r="H500" s="104" t="s">
        <v>516</v>
      </c>
      <c r="I500" s="239">
        <f t="shared" si="462"/>
        <v>17940</v>
      </c>
      <c r="J500" s="103"/>
      <c r="K500" s="129">
        <v>0.1</v>
      </c>
      <c r="L500" s="129">
        <v>0.3</v>
      </c>
      <c r="M500" s="240"/>
      <c r="N500" s="283">
        <v>0.03</v>
      </c>
      <c r="O500" s="241">
        <f t="shared" si="463"/>
        <v>0</v>
      </c>
      <c r="P500" s="241" t="e">
        <f t="shared" si="426"/>
        <v>#REF!</v>
      </c>
      <c r="Q500" s="241" t="e">
        <f t="shared" si="427"/>
        <v>#REF!</v>
      </c>
      <c r="R500" s="241">
        <f t="shared" si="464"/>
        <v>0</v>
      </c>
      <c r="S500" s="241" t="e">
        <f t="shared" si="465"/>
        <v>#REF!</v>
      </c>
      <c r="T500" s="103" t="e">
        <f>#REF!</f>
        <v>#REF!</v>
      </c>
      <c r="U500" s="271" t="e">
        <f>#REF!*'Акция психолога'!D500</f>
        <v>#REF!</v>
      </c>
      <c r="V500" s="271">
        <f t="shared" si="466"/>
        <v>78</v>
      </c>
      <c r="W500" s="242" t="e">
        <f t="shared" si="467"/>
        <v>#REF!</v>
      </c>
      <c r="X500" s="281" t="e">
        <f>#REF!</f>
        <v>#REF!</v>
      </c>
      <c r="Y500" s="287" t="e">
        <f t="shared" si="468"/>
        <v>#REF!</v>
      </c>
      <c r="Z500" s="102" t="e">
        <f t="shared" si="469"/>
        <v>#REF!</v>
      </c>
      <c r="AA500" s="244" t="e">
        <f t="shared" si="470"/>
        <v>#REF!</v>
      </c>
      <c r="AB500" s="219"/>
      <c r="AC500" s="102" t="e">
        <f t="shared" si="471"/>
        <v>#REF!</v>
      </c>
      <c r="AD500" s="103" t="e">
        <f t="shared" si="472"/>
        <v>#REF!</v>
      </c>
      <c r="AE500" s="245" t="e">
        <f t="shared" si="472"/>
        <v>#REF!</v>
      </c>
      <c r="AF500" s="245" t="e">
        <f t="shared" si="473"/>
        <v>#REF!</v>
      </c>
      <c r="AG500" s="103" t="e">
        <f t="shared" si="474"/>
        <v>#REF!</v>
      </c>
      <c r="AH500" s="102" t="e">
        <f t="shared" si="475"/>
        <v>#REF!</v>
      </c>
      <c r="AI500" s="102">
        <f t="shared" si="476"/>
        <v>1300</v>
      </c>
      <c r="AK500" s="103">
        <f t="shared" si="477"/>
        <v>910</v>
      </c>
      <c r="AL500" s="134">
        <f t="shared" si="478"/>
        <v>909.99999999999989</v>
      </c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</row>
    <row r="501" spans="1:552" s="106" customFormat="1" ht="13.5" hidden="1" outlineLevel="1" x14ac:dyDescent="0.15">
      <c r="A501" s="26">
        <v>14087</v>
      </c>
      <c r="B501" s="20" t="s">
        <v>601</v>
      </c>
      <c r="C501" s="16">
        <v>2500</v>
      </c>
      <c r="D501" s="103">
        <v>30</v>
      </c>
      <c r="E501" s="103">
        <f t="shared" ref="E501:E505" si="479">D501-10</f>
        <v>20</v>
      </c>
      <c r="F501" s="103" t="s">
        <v>1145</v>
      </c>
      <c r="G501" s="104" t="s">
        <v>764</v>
      </c>
      <c r="H501" s="104" t="s">
        <v>921</v>
      </c>
      <c r="I501" s="239">
        <f t="shared" si="462"/>
        <v>17940</v>
      </c>
      <c r="J501" s="103"/>
      <c r="K501" s="129">
        <v>0.1</v>
      </c>
      <c r="L501" s="129">
        <v>0.35</v>
      </c>
      <c r="M501" s="240"/>
      <c r="N501" s="283">
        <v>0.03</v>
      </c>
      <c r="O501" s="241">
        <f t="shared" si="463"/>
        <v>0</v>
      </c>
      <c r="P501" s="241" t="e">
        <f t="shared" si="426"/>
        <v>#REF!</v>
      </c>
      <c r="Q501" s="241" t="e">
        <f t="shared" si="427"/>
        <v>#REF!</v>
      </c>
      <c r="R501" s="241">
        <f t="shared" si="464"/>
        <v>0</v>
      </c>
      <c r="S501" s="241" t="e">
        <f t="shared" si="465"/>
        <v>#REF!</v>
      </c>
      <c r="T501" s="103" t="e">
        <f>#REF!</f>
        <v>#REF!</v>
      </c>
      <c r="U501" s="271" t="e">
        <f>#REF!*'Акция психолога'!D501</f>
        <v>#REF!</v>
      </c>
      <c r="V501" s="271">
        <f t="shared" si="466"/>
        <v>150</v>
      </c>
      <c r="W501" s="242" t="e">
        <f t="shared" si="467"/>
        <v>#REF!</v>
      </c>
      <c r="X501" s="281" t="e">
        <f>#REF!</f>
        <v>#REF!</v>
      </c>
      <c r="Y501" s="287" t="e">
        <f t="shared" si="468"/>
        <v>#REF!</v>
      </c>
      <c r="Z501" s="102" t="e">
        <f t="shared" si="469"/>
        <v>#REF!</v>
      </c>
      <c r="AA501" s="244" t="e">
        <f t="shared" si="470"/>
        <v>#REF!</v>
      </c>
      <c r="AB501" s="225"/>
      <c r="AC501" s="102" t="e">
        <f t="shared" si="471"/>
        <v>#REF!</v>
      </c>
      <c r="AD501" s="103" t="e">
        <f t="shared" si="472"/>
        <v>#REF!</v>
      </c>
      <c r="AE501" s="245" t="e">
        <f t="shared" si="472"/>
        <v>#REF!</v>
      </c>
      <c r="AF501" s="245" t="e">
        <f t="shared" si="473"/>
        <v>#REF!</v>
      </c>
      <c r="AG501" s="103" t="e">
        <f t="shared" si="474"/>
        <v>#REF!</v>
      </c>
      <c r="AH501" s="102" t="e">
        <f t="shared" si="475"/>
        <v>#REF!</v>
      </c>
      <c r="AI501" s="102">
        <f t="shared" si="476"/>
        <v>2500</v>
      </c>
      <c r="AK501" s="103">
        <f t="shared" si="477"/>
        <v>1750</v>
      </c>
      <c r="AL501" s="134">
        <f t="shared" si="478"/>
        <v>1750</v>
      </c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</row>
    <row r="502" spans="1:552" s="106" customFormat="1" ht="13.5" hidden="1" outlineLevel="1" x14ac:dyDescent="0.15">
      <c r="A502" s="26">
        <v>14088</v>
      </c>
      <c r="B502" s="20" t="s">
        <v>602</v>
      </c>
      <c r="C502" s="16">
        <v>2500</v>
      </c>
      <c r="D502" s="103">
        <v>30</v>
      </c>
      <c r="E502" s="103">
        <f t="shared" si="479"/>
        <v>20</v>
      </c>
      <c r="F502" s="103" t="s">
        <v>1145</v>
      </c>
      <c r="G502" s="104" t="s">
        <v>764</v>
      </c>
      <c r="H502" s="104" t="s">
        <v>921</v>
      </c>
      <c r="I502" s="239">
        <f t="shared" si="462"/>
        <v>17940</v>
      </c>
      <c r="J502" s="103"/>
      <c r="K502" s="129">
        <v>0.1</v>
      </c>
      <c r="L502" s="129">
        <v>0.35</v>
      </c>
      <c r="M502" s="240"/>
      <c r="N502" s="283">
        <v>0.03</v>
      </c>
      <c r="O502" s="241">
        <f t="shared" si="463"/>
        <v>0</v>
      </c>
      <c r="P502" s="241" t="e">
        <f t="shared" si="426"/>
        <v>#REF!</v>
      </c>
      <c r="Q502" s="241" t="e">
        <f t="shared" si="427"/>
        <v>#REF!</v>
      </c>
      <c r="R502" s="241">
        <f t="shared" si="464"/>
        <v>0</v>
      </c>
      <c r="S502" s="241" t="e">
        <f t="shared" si="465"/>
        <v>#REF!</v>
      </c>
      <c r="T502" s="103" t="e">
        <f>#REF!</f>
        <v>#REF!</v>
      </c>
      <c r="U502" s="271" t="e">
        <f>#REF!*'Акция психолога'!D502</f>
        <v>#REF!</v>
      </c>
      <c r="V502" s="271">
        <f t="shared" si="466"/>
        <v>150</v>
      </c>
      <c r="W502" s="242" t="e">
        <f t="shared" si="467"/>
        <v>#REF!</v>
      </c>
      <c r="X502" s="281" t="e">
        <f>#REF!</f>
        <v>#REF!</v>
      </c>
      <c r="Y502" s="287" t="e">
        <f t="shared" si="468"/>
        <v>#REF!</v>
      </c>
      <c r="Z502" s="102" t="e">
        <f t="shared" si="469"/>
        <v>#REF!</v>
      </c>
      <c r="AA502" s="244" t="e">
        <f t="shared" si="470"/>
        <v>#REF!</v>
      </c>
      <c r="AB502" s="225"/>
      <c r="AC502" s="102" t="e">
        <f t="shared" si="471"/>
        <v>#REF!</v>
      </c>
      <c r="AD502" s="103" t="e">
        <f t="shared" si="472"/>
        <v>#REF!</v>
      </c>
      <c r="AE502" s="245" t="e">
        <f t="shared" si="472"/>
        <v>#REF!</v>
      </c>
      <c r="AF502" s="245" t="e">
        <f t="shared" si="473"/>
        <v>#REF!</v>
      </c>
      <c r="AG502" s="103" t="e">
        <f t="shared" si="474"/>
        <v>#REF!</v>
      </c>
      <c r="AH502" s="102" t="e">
        <f t="shared" si="475"/>
        <v>#REF!</v>
      </c>
      <c r="AI502" s="102">
        <f t="shared" si="476"/>
        <v>2500</v>
      </c>
      <c r="AK502" s="103">
        <f t="shared" si="477"/>
        <v>1750</v>
      </c>
      <c r="AL502" s="134">
        <f t="shared" si="478"/>
        <v>1750</v>
      </c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</row>
    <row r="503" spans="1:552" s="106" customFormat="1" ht="13.5" hidden="1" outlineLevel="1" x14ac:dyDescent="0.15">
      <c r="A503" s="26">
        <v>14089</v>
      </c>
      <c r="B503" s="20" t="s">
        <v>603</v>
      </c>
      <c r="C503" s="16">
        <v>5000</v>
      </c>
      <c r="D503" s="103">
        <v>45</v>
      </c>
      <c r="E503" s="103">
        <f t="shared" si="479"/>
        <v>35</v>
      </c>
      <c r="F503" s="103" t="s">
        <v>1145</v>
      </c>
      <c r="G503" s="104" t="s">
        <v>764</v>
      </c>
      <c r="H503" s="104" t="s">
        <v>921</v>
      </c>
      <c r="I503" s="239">
        <f t="shared" si="462"/>
        <v>17940</v>
      </c>
      <c r="J503" s="103"/>
      <c r="K503" s="129">
        <v>0.1</v>
      </c>
      <c r="L503" s="129">
        <v>0.35</v>
      </c>
      <c r="M503" s="240"/>
      <c r="N503" s="283">
        <v>0.03</v>
      </c>
      <c r="O503" s="241">
        <f t="shared" si="463"/>
        <v>0</v>
      </c>
      <c r="P503" s="241" t="e">
        <f t="shared" si="426"/>
        <v>#REF!</v>
      </c>
      <c r="Q503" s="241" t="e">
        <f t="shared" si="427"/>
        <v>#REF!</v>
      </c>
      <c r="R503" s="241">
        <f t="shared" si="464"/>
        <v>0</v>
      </c>
      <c r="S503" s="241" t="e">
        <f t="shared" si="465"/>
        <v>#REF!</v>
      </c>
      <c r="T503" s="103" t="e">
        <f>#REF!</f>
        <v>#REF!</v>
      </c>
      <c r="U503" s="271" t="e">
        <f>#REF!*'Акция психолога'!D503</f>
        <v>#REF!</v>
      </c>
      <c r="V503" s="271">
        <f t="shared" si="466"/>
        <v>300</v>
      </c>
      <c r="W503" s="242" t="e">
        <f t="shared" si="467"/>
        <v>#REF!</v>
      </c>
      <c r="X503" s="281" t="e">
        <f>#REF!</f>
        <v>#REF!</v>
      </c>
      <c r="Y503" s="287" t="e">
        <f t="shared" si="468"/>
        <v>#REF!</v>
      </c>
      <c r="Z503" s="102" t="e">
        <f t="shared" si="469"/>
        <v>#REF!</v>
      </c>
      <c r="AA503" s="244" t="e">
        <f t="shared" si="470"/>
        <v>#REF!</v>
      </c>
      <c r="AB503" s="225"/>
      <c r="AC503" s="102" t="e">
        <f t="shared" si="471"/>
        <v>#REF!</v>
      </c>
      <c r="AD503" s="103" t="e">
        <f t="shared" si="472"/>
        <v>#REF!</v>
      </c>
      <c r="AE503" s="245" t="e">
        <f t="shared" si="472"/>
        <v>#REF!</v>
      </c>
      <c r="AF503" s="245" t="e">
        <f t="shared" si="473"/>
        <v>#REF!</v>
      </c>
      <c r="AG503" s="103" t="e">
        <f t="shared" si="474"/>
        <v>#REF!</v>
      </c>
      <c r="AH503" s="102" t="e">
        <f t="shared" si="475"/>
        <v>#REF!</v>
      </c>
      <c r="AI503" s="102">
        <f t="shared" si="476"/>
        <v>5000</v>
      </c>
      <c r="AK503" s="103">
        <f t="shared" si="477"/>
        <v>3500</v>
      </c>
      <c r="AL503" s="134">
        <f t="shared" si="478"/>
        <v>3500</v>
      </c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</row>
    <row r="504" spans="1:552" s="106" customFormat="1" ht="13.5" hidden="1" outlineLevel="1" x14ac:dyDescent="0.15">
      <c r="A504" s="26">
        <v>14090</v>
      </c>
      <c r="B504" s="20" t="s">
        <v>604</v>
      </c>
      <c r="C504" s="16">
        <v>2000</v>
      </c>
      <c r="D504" s="103">
        <v>30</v>
      </c>
      <c r="E504" s="103">
        <f t="shared" si="479"/>
        <v>20</v>
      </c>
      <c r="F504" s="103" t="s">
        <v>1145</v>
      </c>
      <c r="G504" s="104" t="s">
        <v>764</v>
      </c>
      <c r="H504" s="104" t="s">
        <v>921</v>
      </c>
      <c r="I504" s="239">
        <f t="shared" si="462"/>
        <v>17940</v>
      </c>
      <c r="J504" s="103"/>
      <c r="K504" s="129">
        <v>0.1</v>
      </c>
      <c r="L504" s="129">
        <v>0.35</v>
      </c>
      <c r="M504" s="240"/>
      <c r="N504" s="283">
        <v>0.03</v>
      </c>
      <c r="O504" s="241">
        <f t="shared" si="463"/>
        <v>0</v>
      </c>
      <c r="P504" s="241" t="e">
        <f t="shared" si="426"/>
        <v>#REF!</v>
      </c>
      <c r="Q504" s="241" t="e">
        <f t="shared" si="427"/>
        <v>#REF!</v>
      </c>
      <c r="R504" s="241">
        <f t="shared" si="464"/>
        <v>0</v>
      </c>
      <c r="S504" s="241" t="e">
        <f t="shared" si="465"/>
        <v>#REF!</v>
      </c>
      <c r="T504" s="103" t="e">
        <f>#REF!</f>
        <v>#REF!</v>
      </c>
      <c r="U504" s="271" t="e">
        <f>#REF!*'Акция психолога'!D504</f>
        <v>#REF!</v>
      </c>
      <c r="V504" s="271">
        <f t="shared" si="466"/>
        <v>120</v>
      </c>
      <c r="W504" s="242" t="e">
        <f t="shared" si="467"/>
        <v>#REF!</v>
      </c>
      <c r="X504" s="281" t="e">
        <f>#REF!</f>
        <v>#REF!</v>
      </c>
      <c r="Y504" s="287" t="e">
        <f t="shared" si="468"/>
        <v>#REF!</v>
      </c>
      <c r="Z504" s="102" t="e">
        <f t="shared" si="469"/>
        <v>#REF!</v>
      </c>
      <c r="AA504" s="244" t="e">
        <f t="shared" si="470"/>
        <v>#REF!</v>
      </c>
      <c r="AB504" s="225"/>
      <c r="AC504" s="102" t="e">
        <f t="shared" si="471"/>
        <v>#REF!</v>
      </c>
      <c r="AD504" s="103" t="e">
        <f t="shared" si="472"/>
        <v>#REF!</v>
      </c>
      <c r="AE504" s="245" t="e">
        <f t="shared" si="472"/>
        <v>#REF!</v>
      </c>
      <c r="AF504" s="245" t="e">
        <f t="shared" si="473"/>
        <v>#REF!</v>
      </c>
      <c r="AG504" s="103" t="e">
        <f t="shared" si="474"/>
        <v>#REF!</v>
      </c>
      <c r="AH504" s="102" t="e">
        <f t="shared" si="475"/>
        <v>#REF!</v>
      </c>
      <c r="AI504" s="102">
        <f t="shared" si="476"/>
        <v>2000</v>
      </c>
      <c r="AK504" s="103">
        <f t="shared" si="477"/>
        <v>1400</v>
      </c>
      <c r="AL504" s="134">
        <f t="shared" si="478"/>
        <v>1400</v>
      </c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</row>
    <row r="505" spans="1:552" s="106" customFormat="1" ht="13.5" hidden="1" outlineLevel="1" x14ac:dyDescent="0.15">
      <c r="A505" s="26">
        <v>14091</v>
      </c>
      <c r="B505" s="20" t="s">
        <v>644</v>
      </c>
      <c r="C505" s="16">
        <v>1500</v>
      </c>
      <c r="D505" s="103">
        <v>30</v>
      </c>
      <c r="E505" s="103">
        <f t="shared" si="479"/>
        <v>20</v>
      </c>
      <c r="F505" s="103" t="s">
        <v>1145</v>
      </c>
      <c r="G505" s="104" t="s">
        <v>764</v>
      </c>
      <c r="H505" s="104" t="s">
        <v>921</v>
      </c>
      <c r="I505" s="239">
        <f t="shared" si="462"/>
        <v>17940</v>
      </c>
      <c r="J505" s="103"/>
      <c r="K505" s="129">
        <v>0.1</v>
      </c>
      <c r="L505" s="129">
        <v>0.35</v>
      </c>
      <c r="M505" s="240"/>
      <c r="N505" s="283">
        <v>0.03</v>
      </c>
      <c r="O505" s="241">
        <f t="shared" si="463"/>
        <v>0</v>
      </c>
      <c r="P505" s="241" t="e">
        <f t="shared" si="426"/>
        <v>#REF!</v>
      </c>
      <c r="Q505" s="241" t="e">
        <f t="shared" si="427"/>
        <v>#REF!</v>
      </c>
      <c r="R505" s="241">
        <f t="shared" si="464"/>
        <v>0</v>
      </c>
      <c r="S505" s="241" t="e">
        <f t="shared" si="465"/>
        <v>#REF!</v>
      </c>
      <c r="T505" s="103" t="e">
        <f>#REF!</f>
        <v>#REF!</v>
      </c>
      <c r="U505" s="271" t="e">
        <f>#REF!*'Акция психолога'!D505</f>
        <v>#REF!</v>
      </c>
      <c r="V505" s="271">
        <f t="shared" si="466"/>
        <v>90</v>
      </c>
      <c r="W505" s="242" t="e">
        <f t="shared" si="467"/>
        <v>#REF!</v>
      </c>
      <c r="X505" s="281" t="e">
        <f>#REF!</f>
        <v>#REF!</v>
      </c>
      <c r="Y505" s="287" t="e">
        <f t="shared" si="468"/>
        <v>#REF!</v>
      </c>
      <c r="Z505" s="102" t="e">
        <f t="shared" si="469"/>
        <v>#REF!</v>
      </c>
      <c r="AA505" s="244" t="e">
        <f t="shared" si="470"/>
        <v>#REF!</v>
      </c>
      <c r="AB505" s="225"/>
      <c r="AC505" s="102" t="e">
        <f t="shared" si="471"/>
        <v>#REF!</v>
      </c>
      <c r="AD505" s="103" t="e">
        <f t="shared" si="472"/>
        <v>#REF!</v>
      </c>
      <c r="AE505" s="245" t="e">
        <f t="shared" si="472"/>
        <v>#REF!</v>
      </c>
      <c r="AF505" s="245" t="e">
        <f t="shared" si="473"/>
        <v>#REF!</v>
      </c>
      <c r="AG505" s="103" t="e">
        <f t="shared" si="474"/>
        <v>#REF!</v>
      </c>
      <c r="AH505" s="102" t="e">
        <f t="shared" si="475"/>
        <v>#REF!</v>
      </c>
      <c r="AI505" s="102">
        <f t="shared" si="476"/>
        <v>1500</v>
      </c>
      <c r="AK505" s="103">
        <f t="shared" si="477"/>
        <v>1050</v>
      </c>
      <c r="AL505" s="134">
        <f t="shared" si="478"/>
        <v>1050</v>
      </c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</row>
    <row r="506" spans="1:552" s="106" customFormat="1" ht="13.5" collapsed="1" x14ac:dyDescent="0.15">
      <c r="A506" s="25">
        <v>16000</v>
      </c>
      <c r="B506" s="25" t="s">
        <v>129</v>
      </c>
      <c r="C506" s="56"/>
      <c r="D506" s="230"/>
      <c r="E506" s="230"/>
      <c r="F506" s="128"/>
      <c r="G506" s="137"/>
      <c r="H506" s="137"/>
      <c r="I506" s="128"/>
      <c r="J506" s="231"/>
      <c r="K506" s="232"/>
      <c r="L506" s="232"/>
      <c r="M506" s="232"/>
      <c r="N506" s="288"/>
      <c r="O506" s="233"/>
      <c r="P506" s="233"/>
      <c r="Q506" s="233"/>
      <c r="R506" s="233"/>
      <c r="S506" s="233"/>
      <c r="T506" s="231"/>
      <c r="U506" s="278"/>
      <c r="V506" s="277"/>
      <c r="W506" s="128"/>
      <c r="X506" s="278"/>
      <c r="Y506" s="128"/>
      <c r="Z506" s="128"/>
      <c r="AA506" s="234"/>
      <c r="AB506" s="235"/>
      <c r="AC506" s="230"/>
      <c r="AD506" s="230"/>
      <c r="AE506" s="251"/>
      <c r="AF506" s="251"/>
      <c r="AG506" s="133"/>
      <c r="AH506" s="230"/>
      <c r="AI506" s="230"/>
      <c r="AK506" s="128"/>
      <c r="AL506" s="134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</row>
    <row r="507" spans="1:552" s="106" customFormat="1" ht="13.5" hidden="1" outlineLevel="1" collapsed="1" x14ac:dyDescent="0.15">
      <c r="A507" s="26">
        <v>16013</v>
      </c>
      <c r="B507" s="20" t="s">
        <v>177</v>
      </c>
      <c r="C507" s="16">
        <v>220</v>
      </c>
      <c r="D507" s="103">
        <v>15</v>
      </c>
      <c r="E507" s="103"/>
      <c r="F507" s="102"/>
      <c r="G507" s="104">
        <v>111</v>
      </c>
      <c r="H507" s="104" t="s">
        <v>179</v>
      </c>
      <c r="I507" s="239">
        <f>((247*12)+(52*7)+(52*5))*60/12</f>
        <v>17940</v>
      </c>
      <c r="J507" s="103">
        <v>28500</v>
      </c>
      <c r="K507" s="129"/>
      <c r="L507" s="129"/>
      <c r="M507" s="240"/>
      <c r="N507" s="283">
        <v>0.03</v>
      </c>
      <c r="O507" s="241">
        <f>J507/I507*D507</f>
        <v>23.829431438127092</v>
      </c>
      <c r="P507" s="241" t="e">
        <f t="shared" si="426"/>
        <v>#REF!</v>
      </c>
      <c r="Q507" s="241" t="e">
        <f t="shared" si="427"/>
        <v>#REF!</v>
      </c>
      <c r="R507" s="241">
        <f>(C507*M507)</f>
        <v>0</v>
      </c>
      <c r="S507" s="241" t="e">
        <f>(C507-T507-U507)*N507</f>
        <v>#REF!</v>
      </c>
      <c r="T507" s="103" t="e">
        <f>#REF!</f>
        <v>#REF!</v>
      </c>
      <c r="U507" s="271" t="e">
        <f>#REF!*'Акция психолога'!D507</f>
        <v>#REF!</v>
      </c>
      <c r="V507" s="271">
        <f>C507*0.06</f>
        <v>13.2</v>
      </c>
      <c r="W507" s="242" t="e">
        <f>SUM(O507:V507)</f>
        <v>#REF!</v>
      </c>
      <c r="X507" s="281" t="e">
        <f>#REF!</f>
        <v>#REF!</v>
      </c>
      <c r="Y507" s="242" t="e">
        <f t="shared" ref="Y507" si="480">O507*X507</f>
        <v>#REF!</v>
      </c>
      <c r="Z507" s="102" t="e">
        <f>W507+Y507</f>
        <v>#REF!</v>
      </c>
      <c r="AA507" s="244" t="e">
        <f>(C507-Z507)/Z507</f>
        <v>#REF!</v>
      </c>
      <c r="AB507" s="219"/>
      <c r="AC507" s="102" t="e">
        <f>AD507+AE507+AF507</f>
        <v>#REF!</v>
      </c>
      <c r="AD507" s="103" t="e">
        <f t="shared" ref="AD507:AE509" si="481">T507</f>
        <v>#REF!</v>
      </c>
      <c r="AE507" s="245" t="e">
        <f t="shared" si="481"/>
        <v>#REF!</v>
      </c>
      <c r="AF507" s="245" t="e">
        <f>(C507-Z507)*0.15</f>
        <v>#REF!</v>
      </c>
      <c r="AG507" s="103" t="e">
        <f>AE507+AF507</f>
        <v>#REF!</v>
      </c>
      <c r="AH507" s="102" t="e">
        <f>AI507-AC507</f>
        <v>#REF!</v>
      </c>
      <c r="AI507" s="102">
        <f>C507</f>
        <v>220</v>
      </c>
      <c r="AK507" s="103">
        <f>CEILING(AL507,5)</f>
        <v>155</v>
      </c>
      <c r="AL507" s="134">
        <f>C507*0.7</f>
        <v>154</v>
      </c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</row>
    <row r="508" spans="1:552" s="106" customFormat="1" ht="13.5" hidden="1" outlineLevel="1" collapsed="1" x14ac:dyDescent="0.15">
      <c r="A508" s="26">
        <v>16016</v>
      </c>
      <c r="B508" s="20" t="s">
        <v>913</v>
      </c>
      <c r="C508" s="16">
        <v>250</v>
      </c>
      <c r="D508" s="103"/>
      <c r="E508" s="103"/>
      <c r="F508" s="102"/>
      <c r="G508" s="104" t="s">
        <v>910</v>
      </c>
      <c r="H508" s="104" t="s">
        <v>775</v>
      </c>
      <c r="I508" s="239">
        <f>((247*12)+(52*7)+(52*5))*60/12</f>
        <v>17940</v>
      </c>
      <c r="J508" s="103">
        <v>0</v>
      </c>
      <c r="K508" s="129"/>
      <c r="L508" s="129">
        <v>0.4</v>
      </c>
      <c r="M508" s="240"/>
      <c r="N508" s="283">
        <v>0.03</v>
      </c>
      <c r="O508" s="241">
        <f>J508/I508*D508</f>
        <v>0</v>
      </c>
      <c r="P508" s="241" t="e">
        <f t="shared" si="426"/>
        <v>#REF!</v>
      </c>
      <c r="Q508" s="241" t="e">
        <f t="shared" si="427"/>
        <v>#REF!</v>
      </c>
      <c r="R508" s="241">
        <f>(C508*M508)</f>
        <v>0</v>
      </c>
      <c r="S508" s="241" t="e">
        <f>(C508-T508-U508)*N508</f>
        <v>#REF!</v>
      </c>
      <c r="T508" s="103" t="e">
        <f>#REF!</f>
        <v>#REF!</v>
      </c>
      <c r="U508" s="271" t="e">
        <f>#REF!*'Акция психолога'!D508</f>
        <v>#REF!</v>
      </c>
      <c r="V508" s="271">
        <f>C508*0.06</f>
        <v>15</v>
      </c>
      <c r="W508" s="242" t="e">
        <f>SUM(O508:V508)</f>
        <v>#REF!</v>
      </c>
      <c r="X508" s="281" t="e">
        <f>#REF!</f>
        <v>#REF!</v>
      </c>
      <c r="Y508" s="287" t="e">
        <f t="shared" ref="Y508:Y509" si="482">25000/I508*D508*X508</f>
        <v>#REF!</v>
      </c>
      <c r="Z508" s="102" t="e">
        <f>W508+Y508</f>
        <v>#REF!</v>
      </c>
      <c r="AA508" s="244" t="e">
        <f>(C508-Z508)/Z508</f>
        <v>#REF!</v>
      </c>
      <c r="AB508" s="219"/>
      <c r="AC508" s="102" t="e">
        <f>AD508+AE508+AF508</f>
        <v>#REF!</v>
      </c>
      <c r="AD508" s="103" t="e">
        <f t="shared" si="481"/>
        <v>#REF!</v>
      </c>
      <c r="AE508" s="245" t="e">
        <f t="shared" si="481"/>
        <v>#REF!</v>
      </c>
      <c r="AF508" s="245" t="e">
        <f>(C508-Z508)*0.15</f>
        <v>#REF!</v>
      </c>
      <c r="AG508" s="103" t="e">
        <f>AE508+AF508</f>
        <v>#REF!</v>
      </c>
      <c r="AH508" s="102" t="e">
        <f>AI508-AC508</f>
        <v>#REF!</v>
      </c>
      <c r="AI508" s="102">
        <f>C508</f>
        <v>250</v>
      </c>
      <c r="AK508" s="103">
        <f>CEILING(AL508,5)</f>
        <v>175</v>
      </c>
      <c r="AL508" s="134">
        <f>C508*0.7</f>
        <v>175</v>
      </c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</row>
    <row r="509" spans="1:552" s="106" customFormat="1" ht="13.5" hidden="1" outlineLevel="1" collapsed="1" x14ac:dyDescent="0.15">
      <c r="A509" s="26">
        <v>16017</v>
      </c>
      <c r="B509" s="20" t="s">
        <v>966</v>
      </c>
      <c r="C509" s="16">
        <v>250</v>
      </c>
      <c r="D509" s="103"/>
      <c r="E509" s="103"/>
      <c r="F509" s="102"/>
      <c r="G509" s="104" t="s">
        <v>910</v>
      </c>
      <c r="H509" s="104" t="s">
        <v>967</v>
      </c>
      <c r="I509" s="239">
        <f>((247*12)+(52*7)+(52*5))*60/12</f>
        <v>17940</v>
      </c>
      <c r="J509" s="103">
        <v>0</v>
      </c>
      <c r="K509" s="129"/>
      <c r="L509" s="129">
        <v>0.4</v>
      </c>
      <c r="M509" s="240"/>
      <c r="N509" s="283">
        <v>0.03</v>
      </c>
      <c r="O509" s="241">
        <f>J509/I509*D509</f>
        <v>0</v>
      </c>
      <c r="P509" s="241" t="e">
        <f t="shared" si="426"/>
        <v>#REF!</v>
      </c>
      <c r="Q509" s="241" t="e">
        <f t="shared" si="427"/>
        <v>#REF!</v>
      </c>
      <c r="R509" s="241">
        <f>(C509*M509)</f>
        <v>0</v>
      </c>
      <c r="S509" s="241" t="e">
        <f>(C509-T509-U509)*N509</f>
        <v>#REF!</v>
      </c>
      <c r="T509" s="103" t="e">
        <f>#REF!</f>
        <v>#REF!</v>
      </c>
      <c r="U509" s="271" t="e">
        <f>#REF!</f>
        <v>#REF!</v>
      </c>
      <c r="V509" s="271">
        <f>C509*0.06</f>
        <v>15</v>
      </c>
      <c r="W509" s="242" t="e">
        <f>SUM(O509:V509)</f>
        <v>#REF!</v>
      </c>
      <c r="X509" s="281" t="e">
        <f>#REF!</f>
        <v>#REF!</v>
      </c>
      <c r="Y509" s="287" t="e">
        <f t="shared" si="482"/>
        <v>#REF!</v>
      </c>
      <c r="Z509" s="102" t="e">
        <f>W509+Y509</f>
        <v>#REF!</v>
      </c>
      <c r="AA509" s="244" t="e">
        <f>(C509-Z509)/Z509</f>
        <v>#REF!</v>
      </c>
      <c r="AB509" s="219"/>
      <c r="AC509" s="102" t="e">
        <f>AD509+AE509+AF509</f>
        <v>#REF!</v>
      </c>
      <c r="AD509" s="103" t="e">
        <f t="shared" si="481"/>
        <v>#REF!</v>
      </c>
      <c r="AE509" s="245" t="e">
        <f t="shared" si="481"/>
        <v>#REF!</v>
      </c>
      <c r="AF509" s="245" t="e">
        <f>(C509-Z509)*0.15</f>
        <v>#REF!</v>
      </c>
      <c r="AG509" s="103" t="e">
        <f>AE509+AF509</f>
        <v>#REF!</v>
      </c>
      <c r="AH509" s="102" t="e">
        <f>AI509-AC509</f>
        <v>#REF!</v>
      </c>
      <c r="AI509" s="102">
        <f>C509</f>
        <v>250</v>
      </c>
      <c r="AK509" s="103">
        <f>CEILING(AL509,5)</f>
        <v>175</v>
      </c>
      <c r="AL509" s="134">
        <f>C509*0.7</f>
        <v>175</v>
      </c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</row>
    <row r="510" spans="1:552" s="106" customFormat="1" ht="13.5" collapsed="1" x14ac:dyDescent="0.15">
      <c r="A510" s="25">
        <v>18000</v>
      </c>
      <c r="B510" s="25" t="s">
        <v>271</v>
      </c>
      <c r="C510" s="56"/>
      <c r="D510" s="230"/>
      <c r="E510" s="230"/>
      <c r="F510" s="128"/>
      <c r="G510" s="137"/>
      <c r="H510" s="137"/>
      <c r="I510" s="128"/>
      <c r="J510" s="231"/>
      <c r="K510" s="232"/>
      <c r="L510" s="232"/>
      <c r="M510" s="232"/>
      <c r="N510" s="288"/>
      <c r="O510" s="233"/>
      <c r="P510" s="233"/>
      <c r="Q510" s="233"/>
      <c r="R510" s="233"/>
      <c r="S510" s="233"/>
      <c r="T510" s="231"/>
      <c r="U510" s="278"/>
      <c r="V510" s="277"/>
      <c r="W510" s="128"/>
      <c r="X510" s="278"/>
      <c r="Y510" s="128"/>
      <c r="Z510" s="128"/>
      <c r="AA510" s="234"/>
      <c r="AB510" s="235"/>
      <c r="AC510" s="230"/>
      <c r="AD510" s="230"/>
      <c r="AE510" s="251"/>
      <c r="AF510" s="251"/>
      <c r="AG510" s="133"/>
      <c r="AH510" s="230"/>
      <c r="AI510" s="230"/>
      <c r="AK510" s="128"/>
      <c r="AL510" s="134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</row>
    <row r="511" spans="1:552" s="106" customFormat="1" ht="13.5" hidden="1" outlineLevel="1" x14ac:dyDescent="0.15">
      <c r="A511" s="26">
        <v>18001</v>
      </c>
      <c r="B511" s="20" t="s">
        <v>216</v>
      </c>
      <c r="C511" s="16">
        <v>850</v>
      </c>
      <c r="D511" s="103">
        <v>40</v>
      </c>
      <c r="E511" s="103"/>
      <c r="F511" s="102"/>
      <c r="G511" s="104">
        <v>104</v>
      </c>
      <c r="H511" s="104" t="s">
        <v>853</v>
      </c>
      <c r="I511" s="239">
        <f t="shared" ref="I511:I518" si="483">((247*12)+(52*7)+(52*5))*60/12</f>
        <v>17940</v>
      </c>
      <c r="J511" s="103">
        <v>0</v>
      </c>
      <c r="K511" s="129">
        <v>0.15</v>
      </c>
      <c r="L511" s="129">
        <v>0.35</v>
      </c>
      <c r="M511" s="240"/>
      <c r="N511" s="283">
        <v>0.03</v>
      </c>
      <c r="O511" s="241">
        <f t="shared" ref="O511:O518" si="484">J511/I511*D511</f>
        <v>0</v>
      </c>
      <c r="P511" s="241" t="e">
        <f t="shared" si="426"/>
        <v>#REF!</v>
      </c>
      <c r="Q511" s="241" t="e">
        <f t="shared" si="427"/>
        <v>#REF!</v>
      </c>
      <c r="R511" s="241">
        <f t="shared" ref="R511:R518" si="485">(C511*M511)</f>
        <v>0</v>
      </c>
      <c r="S511" s="241" t="e">
        <f t="shared" ref="S511:S518" si="486">(C511-T511-U511)*N511</f>
        <v>#REF!</v>
      </c>
      <c r="T511" s="103" t="e">
        <f>#REF!</f>
        <v>#REF!</v>
      </c>
      <c r="U511" s="271" t="e">
        <f>#REF!*'Акция психолога'!D511</f>
        <v>#REF!</v>
      </c>
      <c r="V511" s="271">
        <f t="shared" ref="V511:V517" si="487">C511*0.06</f>
        <v>51</v>
      </c>
      <c r="W511" s="242" t="e">
        <f t="shared" ref="W511:W518" si="488">SUM(O511:V511)</f>
        <v>#REF!</v>
      </c>
      <c r="X511" s="281" t="e">
        <f>#REF!</f>
        <v>#REF!</v>
      </c>
      <c r="Y511" s="287" t="e">
        <f t="shared" ref="Y511:Y514" si="489">25000/I511*D511*X511</f>
        <v>#REF!</v>
      </c>
      <c r="Z511" s="102" t="e">
        <f t="shared" ref="Z511:Z518" si="490">W511+Y511</f>
        <v>#REF!</v>
      </c>
      <c r="AA511" s="244" t="e">
        <f t="shared" ref="AA511:AA518" si="491">(C511-Z511)/Z511</f>
        <v>#REF!</v>
      </c>
      <c r="AB511" s="219"/>
      <c r="AC511" s="102" t="e">
        <f t="shared" ref="AC511:AC518" si="492">AD511+AE511+AF511</f>
        <v>#REF!</v>
      </c>
      <c r="AD511" s="103" t="e">
        <f t="shared" ref="AD511:AE518" si="493">T511</f>
        <v>#REF!</v>
      </c>
      <c r="AE511" s="245" t="e">
        <f t="shared" si="493"/>
        <v>#REF!</v>
      </c>
      <c r="AF511" s="245" t="e">
        <f t="shared" ref="AF511:AF518" si="494">(C511-Z511)*0.15</f>
        <v>#REF!</v>
      </c>
      <c r="AG511" s="103" t="e">
        <f t="shared" ref="AG511:AG518" si="495">AE511+AF511</f>
        <v>#REF!</v>
      </c>
      <c r="AH511" s="102" t="e">
        <f t="shared" ref="AH511:AH518" si="496">AI511-AC511</f>
        <v>#REF!</v>
      </c>
      <c r="AI511" s="102">
        <f t="shared" ref="AI511:AI518" si="497">C511</f>
        <v>850</v>
      </c>
      <c r="AK511" s="103">
        <f t="shared" ref="AK511:AK512" si="498">CEILING(AL511,5)</f>
        <v>595</v>
      </c>
      <c r="AL511" s="134">
        <f t="shared" ref="AL511:AL512" si="499">C511*0.7</f>
        <v>595</v>
      </c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</row>
    <row r="512" spans="1:552" s="106" customFormat="1" ht="13.5" hidden="1" outlineLevel="1" x14ac:dyDescent="0.15">
      <c r="A512" s="26">
        <v>18002</v>
      </c>
      <c r="B512" s="20" t="s">
        <v>217</v>
      </c>
      <c r="C512" s="16">
        <v>1400</v>
      </c>
      <c r="D512" s="103">
        <v>70</v>
      </c>
      <c r="E512" s="103"/>
      <c r="F512" s="102"/>
      <c r="G512" s="104">
        <v>104</v>
      </c>
      <c r="H512" s="104" t="s">
        <v>853</v>
      </c>
      <c r="I512" s="239">
        <f t="shared" si="483"/>
        <v>17940</v>
      </c>
      <c r="J512" s="103">
        <v>0</v>
      </c>
      <c r="K512" s="129">
        <v>0.15</v>
      </c>
      <c r="L512" s="129">
        <v>0.35</v>
      </c>
      <c r="M512" s="240"/>
      <c r="N512" s="283">
        <v>0.03</v>
      </c>
      <c r="O512" s="241">
        <f t="shared" si="484"/>
        <v>0</v>
      </c>
      <c r="P512" s="241" t="e">
        <f t="shared" si="426"/>
        <v>#REF!</v>
      </c>
      <c r="Q512" s="241" t="e">
        <f t="shared" si="427"/>
        <v>#REF!</v>
      </c>
      <c r="R512" s="241">
        <f t="shared" si="485"/>
        <v>0</v>
      </c>
      <c r="S512" s="241" t="e">
        <f t="shared" si="486"/>
        <v>#REF!</v>
      </c>
      <c r="T512" s="103" t="e">
        <f>#REF!</f>
        <v>#REF!</v>
      </c>
      <c r="U512" s="271" t="e">
        <f>#REF!*'Акция психолога'!D512</f>
        <v>#REF!</v>
      </c>
      <c r="V512" s="271">
        <f t="shared" si="487"/>
        <v>84</v>
      </c>
      <c r="W512" s="242" t="e">
        <f t="shared" si="488"/>
        <v>#REF!</v>
      </c>
      <c r="X512" s="281" t="e">
        <f>#REF!</f>
        <v>#REF!</v>
      </c>
      <c r="Y512" s="287" t="e">
        <f t="shared" si="489"/>
        <v>#REF!</v>
      </c>
      <c r="Z512" s="102" t="e">
        <f t="shared" si="490"/>
        <v>#REF!</v>
      </c>
      <c r="AA512" s="244" t="e">
        <f t="shared" si="491"/>
        <v>#REF!</v>
      </c>
      <c r="AB512" s="219"/>
      <c r="AC512" s="102" t="e">
        <f t="shared" si="492"/>
        <v>#REF!</v>
      </c>
      <c r="AD512" s="103" t="e">
        <f t="shared" si="493"/>
        <v>#REF!</v>
      </c>
      <c r="AE512" s="245" t="e">
        <f t="shared" si="493"/>
        <v>#REF!</v>
      </c>
      <c r="AF512" s="245" t="e">
        <f t="shared" si="494"/>
        <v>#REF!</v>
      </c>
      <c r="AG512" s="103" t="e">
        <f t="shared" si="495"/>
        <v>#REF!</v>
      </c>
      <c r="AH512" s="102" t="e">
        <f t="shared" si="496"/>
        <v>#REF!</v>
      </c>
      <c r="AI512" s="102">
        <f t="shared" si="497"/>
        <v>1400</v>
      </c>
      <c r="AK512" s="103">
        <f t="shared" si="498"/>
        <v>980</v>
      </c>
      <c r="AL512" s="134">
        <f t="shared" si="499"/>
        <v>979.99999999999989</v>
      </c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</row>
    <row r="513" spans="1:552" s="106" customFormat="1" ht="13.5" hidden="1" outlineLevel="1" x14ac:dyDescent="0.15">
      <c r="A513" s="26">
        <v>18003</v>
      </c>
      <c r="B513" s="20" t="s">
        <v>232</v>
      </c>
      <c r="C513" s="16">
        <v>600</v>
      </c>
      <c r="D513" s="103">
        <v>40</v>
      </c>
      <c r="E513" s="103"/>
      <c r="F513" s="102"/>
      <c r="G513" s="104">
        <v>104</v>
      </c>
      <c r="H513" s="104" t="s">
        <v>853</v>
      </c>
      <c r="I513" s="239">
        <f t="shared" si="483"/>
        <v>17940</v>
      </c>
      <c r="J513" s="103">
        <v>0</v>
      </c>
      <c r="K513" s="129">
        <v>0.15</v>
      </c>
      <c r="L513" s="129">
        <v>0.35</v>
      </c>
      <c r="M513" s="240"/>
      <c r="N513" s="283">
        <v>0.03</v>
      </c>
      <c r="O513" s="241">
        <f t="shared" si="484"/>
        <v>0</v>
      </c>
      <c r="P513" s="241" t="e">
        <f t="shared" si="426"/>
        <v>#REF!</v>
      </c>
      <c r="Q513" s="241" t="e">
        <f t="shared" si="427"/>
        <v>#REF!</v>
      </c>
      <c r="R513" s="241">
        <f t="shared" si="485"/>
        <v>0</v>
      </c>
      <c r="S513" s="241" t="e">
        <f t="shared" si="486"/>
        <v>#REF!</v>
      </c>
      <c r="T513" s="103" t="e">
        <f>#REF!</f>
        <v>#REF!</v>
      </c>
      <c r="U513" s="271" t="e">
        <f>#REF!*'Акция психолога'!D513</f>
        <v>#REF!</v>
      </c>
      <c r="V513" s="271">
        <f t="shared" si="487"/>
        <v>36</v>
      </c>
      <c r="W513" s="242" t="e">
        <f t="shared" si="488"/>
        <v>#REF!</v>
      </c>
      <c r="X513" s="281" t="e">
        <f>#REF!</f>
        <v>#REF!</v>
      </c>
      <c r="Y513" s="287" t="e">
        <f t="shared" si="489"/>
        <v>#REF!</v>
      </c>
      <c r="Z513" s="102" t="e">
        <f t="shared" si="490"/>
        <v>#REF!</v>
      </c>
      <c r="AA513" s="244" t="e">
        <f t="shared" si="491"/>
        <v>#REF!</v>
      </c>
      <c r="AB513" s="219"/>
      <c r="AC513" s="102" t="e">
        <f t="shared" si="492"/>
        <v>#REF!</v>
      </c>
      <c r="AD513" s="103" t="e">
        <f t="shared" si="493"/>
        <v>#REF!</v>
      </c>
      <c r="AE513" s="245" t="e">
        <f t="shared" si="493"/>
        <v>#REF!</v>
      </c>
      <c r="AF513" s="245" t="e">
        <f t="shared" si="494"/>
        <v>#REF!</v>
      </c>
      <c r="AG513" s="103" t="e">
        <f t="shared" si="495"/>
        <v>#REF!</v>
      </c>
      <c r="AH513" s="102" t="e">
        <f t="shared" si="496"/>
        <v>#REF!</v>
      </c>
      <c r="AI513" s="102">
        <f t="shared" si="497"/>
        <v>600</v>
      </c>
      <c r="AK513" s="103" t="s">
        <v>40</v>
      </c>
      <c r="AL513" s="134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</row>
    <row r="514" spans="1:552" ht="13.5" hidden="1" outlineLevel="1" x14ac:dyDescent="0.15">
      <c r="A514" s="26">
        <v>18004</v>
      </c>
      <c r="B514" s="20" t="s">
        <v>233</v>
      </c>
      <c r="C514" s="16">
        <v>1050</v>
      </c>
      <c r="D514" s="103">
        <v>70</v>
      </c>
      <c r="E514" s="103"/>
      <c r="F514" s="102"/>
      <c r="G514" s="104">
        <v>104</v>
      </c>
      <c r="H514" s="104" t="s">
        <v>853</v>
      </c>
      <c r="I514" s="239">
        <f t="shared" si="483"/>
        <v>17940</v>
      </c>
      <c r="J514" s="103">
        <v>0</v>
      </c>
      <c r="K514" s="129">
        <v>0.15</v>
      </c>
      <c r="L514" s="129">
        <v>0.35</v>
      </c>
      <c r="M514" s="240"/>
      <c r="N514" s="283">
        <v>0.03</v>
      </c>
      <c r="O514" s="241">
        <f t="shared" si="484"/>
        <v>0</v>
      </c>
      <c r="P514" s="241" t="e">
        <f t="shared" si="426"/>
        <v>#REF!</v>
      </c>
      <c r="Q514" s="241" t="e">
        <f t="shared" si="427"/>
        <v>#REF!</v>
      </c>
      <c r="R514" s="241">
        <f t="shared" si="485"/>
        <v>0</v>
      </c>
      <c r="S514" s="241" t="e">
        <f t="shared" si="486"/>
        <v>#REF!</v>
      </c>
      <c r="T514" s="103" t="e">
        <f>#REF!</f>
        <v>#REF!</v>
      </c>
      <c r="U514" s="271" t="e">
        <f>#REF!*'Акция психолога'!D514</f>
        <v>#REF!</v>
      </c>
      <c r="V514" s="271">
        <f t="shared" si="487"/>
        <v>63</v>
      </c>
      <c r="W514" s="242" t="e">
        <f t="shared" si="488"/>
        <v>#REF!</v>
      </c>
      <c r="X514" s="281" t="e">
        <f>#REF!</f>
        <v>#REF!</v>
      </c>
      <c r="Y514" s="287" t="e">
        <f t="shared" si="489"/>
        <v>#REF!</v>
      </c>
      <c r="Z514" s="102" t="e">
        <f t="shared" si="490"/>
        <v>#REF!</v>
      </c>
      <c r="AA514" s="244" t="e">
        <f t="shared" si="491"/>
        <v>#REF!</v>
      </c>
      <c r="AC514" s="102" t="e">
        <f t="shared" si="492"/>
        <v>#REF!</v>
      </c>
      <c r="AD514" s="103" t="e">
        <f t="shared" si="493"/>
        <v>#REF!</v>
      </c>
      <c r="AE514" s="245" t="e">
        <f t="shared" si="493"/>
        <v>#REF!</v>
      </c>
      <c r="AF514" s="245" t="e">
        <f t="shared" si="494"/>
        <v>#REF!</v>
      </c>
      <c r="AG514" s="103" t="e">
        <f t="shared" si="495"/>
        <v>#REF!</v>
      </c>
      <c r="AH514" s="102" t="e">
        <f t="shared" si="496"/>
        <v>#REF!</v>
      </c>
      <c r="AI514" s="102">
        <f t="shared" si="497"/>
        <v>1050</v>
      </c>
      <c r="AK514" s="103" t="s">
        <v>40</v>
      </c>
      <c r="AL514" s="134"/>
    </row>
    <row r="515" spans="1:552" ht="13.5" hidden="1" outlineLevel="1" x14ac:dyDescent="0.15">
      <c r="A515" s="26">
        <v>18006</v>
      </c>
      <c r="B515" s="20" t="s">
        <v>273</v>
      </c>
      <c r="C515" s="16">
        <v>300</v>
      </c>
      <c r="D515" s="206">
        <v>15</v>
      </c>
      <c r="E515" s="103">
        <v>2</v>
      </c>
      <c r="F515" s="103" t="s">
        <v>347</v>
      </c>
      <c r="G515" s="104">
        <v>104</v>
      </c>
      <c r="H515" s="104" t="s">
        <v>917</v>
      </c>
      <c r="I515" s="239">
        <f t="shared" si="483"/>
        <v>17940</v>
      </c>
      <c r="J515" s="103">
        <v>18000</v>
      </c>
      <c r="K515" s="240"/>
      <c r="L515" s="240"/>
      <c r="M515" s="240"/>
      <c r="N515" s="283">
        <v>0.03</v>
      </c>
      <c r="O515" s="241">
        <f t="shared" si="484"/>
        <v>15.050167224080267</v>
      </c>
      <c r="P515" s="241" t="e">
        <f t="shared" si="426"/>
        <v>#REF!</v>
      </c>
      <c r="Q515" s="241" t="e">
        <f t="shared" si="427"/>
        <v>#REF!</v>
      </c>
      <c r="R515" s="241">
        <f t="shared" si="485"/>
        <v>0</v>
      </c>
      <c r="S515" s="241" t="e">
        <f t="shared" si="486"/>
        <v>#REF!</v>
      </c>
      <c r="T515" s="103" t="e">
        <f>#REF!</f>
        <v>#REF!</v>
      </c>
      <c r="U515" s="271" t="e">
        <f>#REF!*'Акция психолога'!D515</f>
        <v>#REF!</v>
      </c>
      <c r="V515" s="271">
        <f t="shared" si="487"/>
        <v>18</v>
      </c>
      <c r="W515" s="242" t="e">
        <f t="shared" si="488"/>
        <v>#REF!</v>
      </c>
      <c r="X515" s="281" t="e">
        <f>#REF!</f>
        <v>#REF!</v>
      </c>
      <c r="Y515" s="242" t="e">
        <f t="shared" ref="Y515:Y517" si="500">21000/I515*D515*X515</f>
        <v>#REF!</v>
      </c>
      <c r="Z515" s="102" t="e">
        <f t="shared" si="490"/>
        <v>#REF!</v>
      </c>
      <c r="AA515" s="244" t="e">
        <f t="shared" si="491"/>
        <v>#REF!</v>
      </c>
      <c r="AC515" s="102" t="e">
        <f t="shared" si="492"/>
        <v>#REF!</v>
      </c>
      <c r="AD515" s="103" t="e">
        <f t="shared" si="493"/>
        <v>#REF!</v>
      </c>
      <c r="AE515" s="245" t="e">
        <f t="shared" si="493"/>
        <v>#REF!</v>
      </c>
      <c r="AF515" s="245" t="e">
        <f t="shared" si="494"/>
        <v>#REF!</v>
      </c>
      <c r="AG515" s="103" t="e">
        <f t="shared" si="495"/>
        <v>#REF!</v>
      </c>
      <c r="AH515" s="102" t="e">
        <f t="shared" si="496"/>
        <v>#REF!</v>
      </c>
      <c r="AI515" s="102">
        <f t="shared" si="497"/>
        <v>300</v>
      </c>
      <c r="AK515" s="103">
        <f t="shared" ref="AK515:AK517" si="501">CEILING(AL515,5)</f>
        <v>210</v>
      </c>
      <c r="AL515" s="134">
        <f t="shared" ref="AL515:AL517" si="502">C515*0.7</f>
        <v>210</v>
      </c>
    </row>
    <row r="516" spans="1:552" ht="38.25" hidden="1" outlineLevel="1" x14ac:dyDescent="0.15">
      <c r="A516" s="26">
        <v>18007</v>
      </c>
      <c r="B516" s="20" t="s">
        <v>265</v>
      </c>
      <c r="C516" s="16">
        <v>600</v>
      </c>
      <c r="D516" s="206">
        <v>30</v>
      </c>
      <c r="E516" s="103"/>
      <c r="F516" s="103"/>
      <c r="G516" s="104">
        <v>104</v>
      </c>
      <c r="H516" s="104" t="s">
        <v>917</v>
      </c>
      <c r="I516" s="239">
        <f t="shared" si="483"/>
        <v>17940</v>
      </c>
      <c r="J516" s="103">
        <v>18000</v>
      </c>
      <c r="K516" s="240"/>
      <c r="L516" s="240"/>
      <c r="M516" s="240"/>
      <c r="N516" s="283">
        <v>0.03</v>
      </c>
      <c r="O516" s="241">
        <f t="shared" si="484"/>
        <v>30.100334448160535</v>
      </c>
      <c r="P516" s="241" t="e">
        <f t="shared" si="426"/>
        <v>#REF!</v>
      </c>
      <c r="Q516" s="241" t="e">
        <f t="shared" si="427"/>
        <v>#REF!</v>
      </c>
      <c r="R516" s="241">
        <f t="shared" si="485"/>
        <v>0</v>
      </c>
      <c r="S516" s="241" t="e">
        <f t="shared" si="486"/>
        <v>#REF!</v>
      </c>
      <c r="T516" s="103" t="e">
        <f>#REF!</f>
        <v>#REF!</v>
      </c>
      <c r="U516" s="271" t="e">
        <f>#REF!*'Акция психолога'!D516</f>
        <v>#REF!</v>
      </c>
      <c r="V516" s="271">
        <f t="shared" si="487"/>
        <v>36</v>
      </c>
      <c r="W516" s="242" t="e">
        <f t="shared" si="488"/>
        <v>#REF!</v>
      </c>
      <c r="X516" s="281" t="e">
        <f>#REF!</f>
        <v>#REF!</v>
      </c>
      <c r="Y516" s="242" t="e">
        <f t="shared" si="500"/>
        <v>#REF!</v>
      </c>
      <c r="Z516" s="102" t="e">
        <f t="shared" si="490"/>
        <v>#REF!</v>
      </c>
      <c r="AA516" s="244" t="e">
        <f t="shared" si="491"/>
        <v>#REF!</v>
      </c>
      <c r="AC516" s="102" t="e">
        <f t="shared" si="492"/>
        <v>#REF!</v>
      </c>
      <c r="AD516" s="103" t="e">
        <f t="shared" si="493"/>
        <v>#REF!</v>
      </c>
      <c r="AE516" s="245" t="e">
        <f t="shared" si="493"/>
        <v>#REF!</v>
      </c>
      <c r="AF516" s="245" t="e">
        <f t="shared" si="494"/>
        <v>#REF!</v>
      </c>
      <c r="AG516" s="103" t="e">
        <f t="shared" si="495"/>
        <v>#REF!</v>
      </c>
      <c r="AH516" s="102" t="e">
        <f t="shared" si="496"/>
        <v>#REF!</v>
      </c>
      <c r="AI516" s="102">
        <f t="shared" si="497"/>
        <v>600</v>
      </c>
      <c r="AK516" s="103">
        <f t="shared" si="501"/>
        <v>420</v>
      </c>
      <c r="AL516" s="134">
        <f t="shared" si="502"/>
        <v>420</v>
      </c>
    </row>
    <row r="517" spans="1:552" ht="25.5" hidden="1" outlineLevel="1" x14ac:dyDescent="0.15">
      <c r="A517" s="26">
        <v>18008</v>
      </c>
      <c r="B517" s="20" t="s">
        <v>266</v>
      </c>
      <c r="C517" s="16">
        <v>300</v>
      </c>
      <c r="D517" s="206">
        <v>15</v>
      </c>
      <c r="E517" s="103"/>
      <c r="F517" s="103"/>
      <c r="G517" s="104">
        <v>104</v>
      </c>
      <c r="H517" s="104" t="s">
        <v>917</v>
      </c>
      <c r="I517" s="239">
        <f t="shared" si="483"/>
        <v>17940</v>
      </c>
      <c r="J517" s="103">
        <v>18000</v>
      </c>
      <c r="K517" s="240"/>
      <c r="L517" s="240"/>
      <c r="M517" s="240"/>
      <c r="N517" s="283">
        <v>0.03</v>
      </c>
      <c r="O517" s="241">
        <f t="shared" si="484"/>
        <v>15.050167224080267</v>
      </c>
      <c r="P517" s="241" t="e">
        <f t="shared" si="426"/>
        <v>#REF!</v>
      </c>
      <c r="Q517" s="241" t="e">
        <f t="shared" si="427"/>
        <v>#REF!</v>
      </c>
      <c r="R517" s="241">
        <f t="shared" si="485"/>
        <v>0</v>
      </c>
      <c r="S517" s="241" t="e">
        <f t="shared" si="486"/>
        <v>#REF!</v>
      </c>
      <c r="T517" s="103" t="e">
        <f>#REF!</f>
        <v>#REF!</v>
      </c>
      <c r="U517" s="271" t="e">
        <f>#REF!*'Акция психолога'!D517</f>
        <v>#REF!</v>
      </c>
      <c r="V517" s="271">
        <f t="shared" si="487"/>
        <v>18</v>
      </c>
      <c r="W517" s="242" t="e">
        <f t="shared" si="488"/>
        <v>#REF!</v>
      </c>
      <c r="X517" s="281" t="e">
        <f>#REF!</f>
        <v>#REF!</v>
      </c>
      <c r="Y517" s="242" t="e">
        <f t="shared" si="500"/>
        <v>#REF!</v>
      </c>
      <c r="Z517" s="102" t="e">
        <f t="shared" si="490"/>
        <v>#REF!</v>
      </c>
      <c r="AA517" s="244" t="e">
        <f t="shared" si="491"/>
        <v>#REF!</v>
      </c>
      <c r="AC517" s="102" t="e">
        <f t="shared" si="492"/>
        <v>#REF!</v>
      </c>
      <c r="AD517" s="103" t="e">
        <f t="shared" si="493"/>
        <v>#REF!</v>
      </c>
      <c r="AE517" s="245" t="e">
        <f t="shared" si="493"/>
        <v>#REF!</v>
      </c>
      <c r="AF517" s="245" t="e">
        <f t="shared" si="494"/>
        <v>#REF!</v>
      </c>
      <c r="AG517" s="103" t="e">
        <f t="shared" si="495"/>
        <v>#REF!</v>
      </c>
      <c r="AH517" s="102" t="e">
        <f t="shared" si="496"/>
        <v>#REF!</v>
      </c>
      <c r="AI517" s="102">
        <f t="shared" si="497"/>
        <v>300</v>
      </c>
      <c r="AK517" s="103">
        <f t="shared" si="501"/>
        <v>210</v>
      </c>
      <c r="AL517" s="134">
        <f t="shared" si="502"/>
        <v>210</v>
      </c>
    </row>
    <row r="518" spans="1:552" ht="13.5" hidden="1" outlineLevel="1" x14ac:dyDescent="0.15">
      <c r="A518" s="26">
        <v>18011</v>
      </c>
      <c r="B518" s="20" t="s">
        <v>341</v>
      </c>
      <c r="C518" s="16">
        <v>200</v>
      </c>
      <c r="D518" s="206">
        <v>30</v>
      </c>
      <c r="E518" s="103"/>
      <c r="F518" s="103"/>
      <c r="G518" s="104">
        <v>104</v>
      </c>
      <c r="H518" s="104" t="s">
        <v>854</v>
      </c>
      <c r="I518" s="239">
        <f t="shared" si="483"/>
        <v>17940</v>
      </c>
      <c r="J518" s="103"/>
      <c r="K518" s="129"/>
      <c r="L518" s="129">
        <v>0.3</v>
      </c>
      <c r="M518" s="240"/>
      <c r="N518" s="283">
        <v>0.03</v>
      </c>
      <c r="O518" s="241">
        <f t="shared" si="484"/>
        <v>0</v>
      </c>
      <c r="P518" s="241" t="e">
        <f t="shared" si="426"/>
        <v>#REF!</v>
      </c>
      <c r="Q518" s="241" t="e">
        <f t="shared" si="427"/>
        <v>#REF!</v>
      </c>
      <c r="R518" s="241">
        <f t="shared" si="485"/>
        <v>0</v>
      </c>
      <c r="S518" s="241" t="e">
        <f t="shared" si="486"/>
        <v>#REF!</v>
      </c>
      <c r="T518" s="103" t="e">
        <f>#REF!</f>
        <v>#REF!</v>
      </c>
      <c r="U518" s="271" t="e">
        <f>#REF!*'Акция психолога'!D518</f>
        <v>#REF!</v>
      </c>
      <c r="V518" s="271"/>
      <c r="W518" s="242" t="e">
        <f t="shared" si="488"/>
        <v>#REF!</v>
      </c>
      <c r="X518" s="281" t="e">
        <f>#REF!</f>
        <v>#REF!</v>
      </c>
      <c r="Y518" s="287" t="e">
        <f>25000/I518*D518*X518</f>
        <v>#REF!</v>
      </c>
      <c r="Z518" s="102" t="e">
        <f t="shared" si="490"/>
        <v>#REF!</v>
      </c>
      <c r="AA518" s="244" t="e">
        <f t="shared" si="491"/>
        <v>#REF!</v>
      </c>
      <c r="AC518" s="102" t="e">
        <f t="shared" si="492"/>
        <v>#REF!</v>
      </c>
      <c r="AD518" s="103" t="e">
        <f t="shared" si="493"/>
        <v>#REF!</v>
      </c>
      <c r="AE518" s="245" t="e">
        <f t="shared" si="493"/>
        <v>#REF!</v>
      </c>
      <c r="AF518" s="245" t="e">
        <f t="shared" si="494"/>
        <v>#REF!</v>
      </c>
      <c r="AG518" s="103" t="e">
        <f t="shared" si="495"/>
        <v>#REF!</v>
      </c>
      <c r="AH518" s="102" t="e">
        <f t="shared" si="496"/>
        <v>#REF!</v>
      </c>
      <c r="AI518" s="102">
        <f t="shared" si="497"/>
        <v>200</v>
      </c>
      <c r="AK518" s="103" t="s">
        <v>40</v>
      </c>
      <c r="AL518" s="134"/>
    </row>
    <row r="519" spans="1:552" ht="13.5" hidden="1" outlineLevel="1" x14ac:dyDescent="0.15">
      <c r="A519" s="25">
        <v>19000</v>
      </c>
      <c r="B519" s="56" t="s">
        <v>278</v>
      </c>
      <c r="C519" s="56"/>
      <c r="D519" s="230"/>
      <c r="E519" s="230"/>
      <c r="F519" s="128"/>
      <c r="G519" s="137"/>
      <c r="H519" s="137"/>
      <c r="I519" s="128"/>
      <c r="J519" s="231"/>
      <c r="K519" s="232"/>
      <c r="L519" s="232"/>
      <c r="M519" s="232"/>
      <c r="N519" s="288"/>
      <c r="O519" s="233"/>
      <c r="P519" s="233"/>
      <c r="Q519" s="233"/>
      <c r="R519" s="233"/>
      <c r="S519" s="233"/>
      <c r="T519" s="231"/>
      <c r="U519" s="278"/>
      <c r="V519" s="277"/>
      <c r="W519" s="128"/>
      <c r="X519" s="278"/>
      <c r="Y519" s="128"/>
      <c r="Z519" s="128"/>
      <c r="AA519" s="234"/>
      <c r="AB519" s="235"/>
      <c r="AC519" s="230"/>
      <c r="AD519" s="230"/>
      <c r="AE519" s="251"/>
      <c r="AF519" s="251"/>
      <c r="AG519" s="133"/>
      <c r="AH519" s="230"/>
      <c r="AI519" s="230"/>
      <c r="AK519" s="128"/>
      <c r="AL519" s="134"/>
    </row>
    <row r="520" spans="1:552" ht="13.5" hidden="1" outlineLevel="1" x14ac:dyDescent="0.15">
      <c r="A520" s="26">
        <v>19019</v>
      </c>
      <c r="B520" s="20" t="s">
        <v>960</v>
      </c>
      <c r="C520" s="16">
        <v>9000</v>
      </c>
      <c r="D520" s="103">
        <v>30</v>
      </c>
      <c r="E520" s="103"/>
      <c r="F520" s="103"/>
      <c r="G520" s="104" t="s">
        <v>391</v>
      </c>
      <c r="H520" s="104" t="s">
        <v>961</v>
      </c>
      <c r="I520" s="239">
        <f t="shared" ref="I520" si="503">((247*12)+(52*7)+(52*5))*60/12</f>
        <v>17940</v>
      </c>
      <c r="J520" s="103">
        <v>0</v>
      </c>
      <c r="K520" s="129"/>
      <c r="L520" s="129">
        <v>0.4</v>
      </c>
      <c r="M520" s="240"/>
      <c r="N520" s="283">
        <v>0.03</v>
      </c>
      <c r="O520" s="241">
        <f t="shared" ref="O520" si="504">J520/I520*D520</f>
        <v>0</v>
      </c>
      <c r="P520" s="241" t="e">
        <f t="shared" ref="P520" si="505">(C520-T520-U520)*K520</f>
        <v>#REF!</v>
      </c>
      <c r="Q520" s="241" t="e">
        <f t="shared" ref="Q520" si="506">(C520-T520-U520)*L520</f>
        <v>#REF!</v>
      </c>
      <c r="R520" s="241">
        <f t="shared" ref="R520" si="507">(C520*M520)</f>
        <v>0</v>
      </c>
      <c r="S520" s="241" t="e">
        <f t="shared" ref="S520" si="508">(C520-T520-U520)*N520</f>
        <v>#REF!</v>
      </c>
      <c r="T520" s="103" t="e">
        <f>#REF!</f>
        <v>#REF!</v>
      </c>
      <c r="U520" s="271" t="e">
        <f>#REF!*'Акция психолога'!D520</f>
        <v>#REF!</v>
      </c>
      <c r="V520" s="271">
        <f t="shared" ref="V520" si="509">C520*0.06</f>
        <v>540</v>
      </c>
      <c r="W520" s="242" t="e">
        <f t="shared" ref="W520" si="510">SUM(O520:V520)</f>
        <v>#REF!</v>
      </c>
      <c r="X520" s="281" t="e">
        <f>#REF!</f>
        <v>#REF!</v>
      </c>
      <c r="Y520" s="287" t="e">
        <f t="shared" ref="Y520" si="511">25000/I520*D520*X520</f>
        <v>#REF!</v>
      </c>
      <c r="Z520" s="102" t="e">
        <f t="shared" ref="Z520" si="512">W520+Y520</f>
        <v>#REF!</v>
      </c>
      <c r="AA520" s="244" t="e">
        <f t="shared" ref="AA520" si="513">(C520-Z520)/Z520</f>
        <v>#REF!</v>
      </c>
      <c r="AC520" s="102" t="e">
        <f t="shared" ref="AC520" si="514">AD520+AE520+AF520</f>
        <v>#REF!</v>
      </c>
      <c r="AD520" s="103" t="e">
        <f t="shared" ref="AD520:AE520" si="515">T520</f>
        <v>#REF!</v>
      </c>
      <c r="AE520" s="245" t="e">
        <f t="shared" si="515"/>
        <v>#REF!</v>
      </c>
      <c r="AF520" s="245" t="e">
        <f t="shared" ref="AF520" si="516">(C520-Z520)*0.15</f>
        <v>#REF!</v>
      </c>
      <c r="AG520" s="103" t="e">
        <f t="shared" ref="AG520" si="517">AE520+AF520</f>
        <v>#REF!</v>
      </c>
      <c r="AH520" s="102" t="e">
        <f t="shared" ref="AH520" si="518">AI520-AC520</f>
        <v>#REF!</v>
      </c>
      <c r="AI520" s="102">
        <f t="shared" ref="AI520" si="519">C520</f>
        <v>9000</v>
      </c>
      <c r="AK520" s="103">
        <f t="shared" ref="AK520" si="520">CEILING(AL520,5)</f>
        <v>6300</v>
      </c>
      <c r="AL520" s="134">
        <f t="shared" ref="AL520" si="521">C520*0.7</f>
        <v>6300</v>
      </c>
    </row>
    <row r="521" spans="1:552" s="12" customFormat="1" ht="13.5" collapsed="1" x14ac:dyDescent="0.15">
      <c r="A521" s="25">
        <v>22000</v>
      </c>
      <c r="B521" s="56" t="s">
        <v>67</v>
      </c>
      <c r="C521" s="300"/>
      <c r="D521" s="230"/>
      <c r="E521" s="230"/>
      <c r="F521" s="128"/>
      <c r="G521" s="137"/>
      <c r="H521" s="137"/>
      <c r="I521" s="128"/>
      <c r="J521" s="231"/>
      <c r="K521" s="232"/>
      <c r="L521" s="232"/>
      <c r="M521" s="232"/>
      <c r="N521" s="288"/>
      <c r="O521" s="233"/>
      <c r="P521" s="233"/>
      <c r="Q521" s="233"/>
      <c r="R521" s="233"/>
      <c r="S521" s="233"/>
      <c r="T521" s="231"/>
      <c r="U521" s="278"/>
      <c r="V521" s="277"/>
      <c r="W521" s="128"/>
      <c r="X521" s="278"/>
      <c r="Y521" s="128"/>
      <c r="Z521" s="128"/>
      <c r="AA521" s="234"/>
      <c r="AB521" s="235"/>
      <c r="AC521" s="304"/>
      <c r="AD521" s="236"/>
      <c r="AE521" s="237"/>
      <c r="AF521" s="237"/>
      <c r="AG521" s="236"/>
      <c r="AH521" s="304"/>
      <c r="AI521" s="304"/>
      <c r="AJ521" s="105"/>
      <c r="AK521" s="236"/>
      <c r="AL521" s="134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</row>
    <row r="522" spans="1:552" ht="13.5" hidden="1" outlineLevel="1" x14ac:dyDescent="0.15">
      <c r="A522" s="25"/>
      <c r="B522" s="56" t="s">
        <v>446</v>
      </c>
      <c r="C522" s="299"/>
      <c r="D522" s="230"/>
      <c r="E522" s="230"/>
      <c r="F522" s="133"/>
      <c r="G522" s="137"/>
      <c r="H522" s="137"/>
      <c r="I522" s="231"/>
      <c r="J522" s="231"/>
      <c r="K522" s="232"/>
      <c r="L522" s="232"/>
      <c r="M522" s="232"/>
      <c r="N522" s="288"/>
      <c r="O522" s="252"/>
      <c r="P522" s="252"/>
      <c r="Q522" s="252"/>
      <c r="R522" s="252"/>
      <c r="S522" s="252"/>
      <c r="T522" s="231"/>
      <c r="U522" s="278"/>
      <c r="V522" s="277"/>
      <c r="W522" s="133"/>
      <c r="X522" s="278"/>
      <c r="Y522" s="133"/>
      <c r="Z522" s="133"/>
      <c r="AA522" s="253"/>
      <c r="AB522" s="254"/>
      <c r="AC522" s="302"/>
      <c r="AD522" s="255"/>
      <c r="AE522" s="237"/>
      <c r="AF522" s="237"/>
      <c r="AG522" s="236"/>
      <c r="AH522" s="302"/>
      <c r="AI522" s="302"/>
      <c r="AK522" s="255"/>
      <c r="AL522" s="134"/>
    </row>
    <row r="523" spans="1:552" s="12" customFormat="1" ht="13.5" hidden="1" outlineLevel="1" collapsed="1" x14ac:dyDescent="0.15">
      <c r="A523" s="26">
        <v>22001</v>
      </c>
      <c r="B523" s="20" t="s">
        <v>426</v>
      </c>
      <c r="C523" s="16">
        <v>1000</v>
      </c>
      <c r="D523" s="103">
        <v>40</v>
      </c>
      <c r="E523" s="103"/>
      <c r="F523" s="103"/>
      <c r="G523" s="104" t="s">
        <v>765</v>
      </c>
      <c r="H523" s="104" t="s">
        <v>926</v>
      </c>
      <c r="I523" s="239">
        <f t="shared" ref="I523:I564" si="522">((247*12)+(52*7)+(52*5))*60/12</f>
        <v>17940</v>
      </c>
      <c r="J523" s="103">
        <v>0</v>
      </c>
      <c r="K523" s="129">
        <v>0.1</v>
      </c>
      <c r="L523" s="129">
        <v>0.43</v>
      </c>
      <c r="M523" s="240"/>
      <c r="N523" s="283">
        <v>0.03</v>
      </c>
      <c r="O523" s="241">
        <f t="shared" ref="O523:O528" si="523">J523/I523*D523</f>
        <v>0</v>
      </c>
      <c r="P523" s="241" t="e">
        <f t="shared" ref="P523:P546" si="524">(C523-T523-U523)*K523</f>
        <v>#REF!</v>
      </c>
      <c r="Q523" s="271">
        <f>C523*L523</f>
        <v>430</v>
      </c>
      <c r="R523" s="241">
        <f t="shared" ref="R523:R528" si="525">(C523*M523)</f>
        <v>0</v>
      </c>
      <c r="S523" s="241" t="e">
        <f t="shared" ref="S523:S528" si="526">(C523-T523-U523)*N523</f>
        <v>#REF!</v>
      </c>
      <c r="T523" s="103" t="e">
        <f>#REF!</f>
        <v>#REF!</v>
      </c>
      <c r="U523" s="271" t="e">
        <f>#REF!*'Акция психолога'!D523</f>
        <v>#REF!</v>
      </c>
      <c r="V523" s="271">
        <f t="shared" ref="V523:V528" si="527">C523*0.06</f>
        <v>60</v>
      </c>
      <c r="W523" s="242" t="e">
        <f t="shared" ref="W523:W528" si="528">SUM(O523:V523)</f>
        <v>#REF!</v>
      </c>
      <c r="X523" s="281" t="e">
        <f>#REF!</f>
        <v>#REF!</v>
      </c>
      <c r="Y523" s="287" t="e">
        <f t="shared" ref="Y523:Y528" si="529">25000/I523*D523*X523</f>
        <v>#REF!</v>
      </c>
      <c r="Z523" s="102" t="e">
        <f t="shared" ref="Z523:Z528" si="530">W523+Y523</f>
        <v>#REF!</v>
      </c>
      <c r="AA523" s="244" t="e">
        <f t="shared" ref="AA523:AA528" si="531">(C523-Z523)/Z523</f>
        <v>#REF!</v>
      </c>
      <c r="AB523" s="256"/>
      <c r="AC523" s="102" t="e">
        <f t="shared" ref="AC523:AC528" si="532">AD523+AE523+AF523</f>
        <v>#REF!</v>
      </c>
      <c r="AD523" s="103" t="e">
        <f t="shared" ref="AD523:AE528" si="533">T523</f>
        <v>#REF!</v>
      </c>
      <c r="AE523" s="245" t="e">
        <f t="shared" si="533"/>
        <v>#REF!</v>
      </c>
      <c r="AF523" s="245" t="e">
        <f t="shared" ref="AF523:AF528" si="534">(C523-Z523)*0.15</f>
        <v>#REF!</v>
      </c>
      <c r="AG523" s="103" t="e">
        <f t="shared" ref="AG523:AG528" si="535">AE523+AF523</f>
        <v>#REF!</v>
      </c>
      <c r="AH523" s="102" t="e">
        <f t="shared" ref="AH523:AH528" si="536">AI523-AC523</f>
        <v>#REF!</v>
      </c>
      <c r="AI523" s="102">
        <f t="shared" ref="AI523:AI528" si="537">C523</f>
        <v>1000</v>
      </c>
      <c r="AJ523" s="105"/>
      <c r="AK523" s="103">
        <f t="shared" ref="AK523:AK528" si="538">CEILING(AL523,5)</f>
        <v>700</v>
      </c>
      <c r="AL523" s="134">
        <f t="shared" ref="AL523:AL528" si="539">C523*0.7</f>
        <v>700</v>
      </c>
      <c r="AM523" s="257"/>
      <c r="AN523" s="257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</row>
    <row r="524" spans="1:552" s="12" customFormat="1" ht="13.5" hidden="1" outlineLevel="1" collapsed="1" x14ac:dyDescent="0.15">
      <c r="A524" s="26">
        <v>22002</v>
      </c>
      <c r="B524" s="20" t="s">
        <v>427</v>
      </c>
      <c r="C524" s="16">
        <v>1500</v>
      </c>
      <c r="D524" s="103">
        <v>60</v>
      </c>
      <c r="E524" s="103"/>
      <c r="F524" s="103"/>
      <c r="G524" s="104" t="s">
        <v>765</v>
      </c>
      <c r="H524" s="104" t="s">
        <v>926</v>
      </c>
      <c r="I524" s="239">
        <f t="shared" si="522"/>
        <v>17940</v>
      </c>
      <c r="J524" s="103">
        <v>0</v>
      </c>
      <c r="K524" s="129">
        <v>0.1</v>
      </c>
      <c r="L524" s="129">
        <v>0.43</v>
      </c>
      <c r="M524" s="240"/>
      <c r="N524" s="283">
        <v>0.03</v>
      </c>
      <c r="O524" s="241">
        <f t="shared" si="523"/>
        <v>0</v>
      </c>
      <c r="P524" s="241" t="e">
        <f t="shared" si="524"/>
        <v>#REF!</v>
      </c>
      <c r="Q524" s="271">
        <f t="shared" ref="Q524:Q528" si="540">C524*L524</f>
        <v>645</v>
      </c>
      <c r="R524" s="241">
        <f t="shared" si="525"/>
        <v>0</v>
      </c>
      <c r="S524" s="241" t="e">
        <f t="shared" si="526"/>
        <v>#REF!</v>
      </c>
      <c r="T524" s="103" t="e">
        <f>#REF!</f>
        <v>#REF!</v>
      </c>
      <c r="U524" s="271" t="e">
        <f>#REF!*'Акция психолога'!D524</f>
        <v>#REF!</v>
      </c>
      <c r="V524" s="271">
        <f t="shared" si="527"/>
        <v>90</v>
      </c>
      <c r="W524" s="242" t="e">
        <f t="shared" si="528"/>
        <v>#REF!</v>
      </c>
      <c r="X524" s="281" t="e">
        <f>#REF!</f>
        <v>#REF!</v>
      </c>
      <c r="Y524" s="287" t="e">
        <f t="shared" si="529"/>
        <v>#REF!</v>
      </c>
      <c r="Z524" s="102" t="e">
        <f t="shared" si="530"/>
        <v>#REF!</v>
      </c>
      <c r="AA524" s="244" t="e">
        <f t="shared" si="531"/>
        <v>#REF!</v>
      </c>
      <c r="AB524" s="256"/>
      <c r="AC524" s="102" t="e">
        <f t="shared" si="532"/>
        <v>#REF!</v>
      </c>
      <c r="AD524" s="103" t="e">
        <f t="shared" si="533"/>
        <v>#REF!</v>
      </c>
      <c r="AE524" s="245" t="e">
        <f t="shared" si="533"/>
        <v>#REF!</v>
      </c>
      <c r="AF524" s="245" t="e">
        <f t="shared" si="534"/>
        <v>#REF!</v>
      </c>
      <c r="AG524" s="103" t="e">
        <f t="shared" si="535"/>
        <v>#REF!</v>
      </c>
      <c r="AH524" s="102" t="e">
        <f t="shared" si="536"/>
        <v>#REF!</v>
      </c>
      <c r="AI524" s="102">
        <f t="shared" si="537"/>
        <v>1500</v>
      </c>
      <c r="AJ524" s="105"/>
      <c r="AK524" s="103">
        <f t="shared" si="538"/>
        <v>1050</v>
      </c>
      <c r="AL524" s="134">
        <f t="shared" si="539"/>
        <v>1050</v>
      </c>
      <c r="AM524" s="257"/>
      <c r="AN524" s="257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</row>
    <row r="525" spans="1:552" s="12" customFormat="1" ht="13.5" hidden="1" outlineLevel="1" collapsed="1" x14ac:dyDescent="0.15">
      <c r="A525" s="26">
        <v>22003</v>
      </c>
      <c r="B525" s="20" t="s">
        <v>428</v>
      </c>
      <c r="C525" s="16">
        <v>2500</v>
      </c>
      <c r="D525" s="103">
        <v>100</v>
      </c>
      <c r="E525" s="103"/>
      <c r="F525" s="103"/>
      <c r="G525" s="104" t="s">
        <v>765</v>
      </c>
      <c r="H525" s="104" t="s">
        <v>926</v>
      </c>
      <c r="I525" s="239">
        <f t="shared" si="522"/>
        <v>17940</v>
      </c>
      <c r="J525" s="103">
        <v>0</v>
      </c>
      <c r="K525" s="129">
        <v>0.1</v>
      </c>
      <c r="L525" s="129">
        <v>0.43</v>
      </c>
      <c r="M525" s="240"/>
      <c r="N525" s="283">
        <v>0.03</v>
      </c>
      <c r="O525" s="241">
        <f t="shared" si="523"/>
        <v>0</v>
      </c>
      <c r="P525" s="241" t="e">
        <f t="shared" si="524"/>
        <v>#REF!</v>
      </c>
      <c r="Q525" s="271">
        <f t="shared" si="540"/>
        <v>1075</v>
      </c>
      <c r="R525" s="241">
        <f t="shared" si="525"/>
        <v>0</v>
      </c>
      <c r="S525" s="241" t="e">
        <f t="shared" si="526"/>
        <v>#REF!</v>
      </c>
      <c r="T525" s="103" t="e">
        <f>#REF!</f>
        <v>#REF!</v>
      </c>
      <c r="U525" s="271" t="e">
        <f>#REF!*'Акция психолога'!D525</f>
        <v>#REF!</v>
      </c>
      <c r="V525" s="271">
        <f t="shared" si="527"/>
        <v>150</v>
      </c>
      <c r="W525" s="242" t="e">
        <f t="shared" si="528"/>
        <v>#REF!</v>
      </c>
      <c r="X525" s="281" t="e">
        <f>#REF!</f>
        <v>#REF!</v>
      </c>
      <c r="Y525" s="287" t="e">
        <f t="shared" si="529"/>
        <v>#REF!</v>
      </c>
      <c r="Z525" s="102" t="e">
        <f t="shared" si="530"/>
        <v>#REF!</v>
      </c>
      <c r="AA525" s="244" t="e">
        <f t="shared" si="531"/>
        <v>#REF!</v>
      </c>
      <c r="AB525" s="256"/>
      <c r="AC525" s="102" t="e">
        <f t="shared" si="532"/>
        <v>#REF!</v>
      </c>
      <c r="AD525" s="103" t="e">
        <f t="shared" si="533"/>
        <v>#REF!</v>
      </c>
      <c r="AE525" s="245" t="e">
        <f t="shared" si="533"/>
        <v>#REF!</v>
      </c>
      <c r="AF525" s="245" t="e">
        <f t="shared" si="534"/>
        <v>#REF!</v>
      </c>
      <c r="AG525" s="103" t="e">
        <f t="shared" si="535"/>
        <v>#REF!</v>
      </c>
      <c r="AH525" s="102" t="e">
        <f t="shared" si="536"/>
        <v>#REF!</v>
      </c>
      <c r="AI525" s="102">
        <f t="shared" si="537"/>
        <v>2500</v>
      </c>
      <c r="AJ525" s="105"/>
      <c r="AK525" s="103">
        <f t="shared" si="538"/>
        <v>1750</v>
      </c>
      <c r="AL525" s="134">
        <f t="shared" si="539"/>
        <v>1750</v>
      </c>
      <c r="AM525" s="257"/>
      <c r="AN525" s="257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</row>
    <row r="526" spans="1:552" s="12" customFormat="1" ht="13.5" hidden="1" outlineLevel="1" collapsed="1" x14ac:dyDescent="0.15">
      <c r="A526" s="26">
        <v>22006</v>
      </c>
      <c r="B526" s="20" t="s">
        <v>412</v>
      </c>
      <c r="C526" s="16">
        <v>360</v>
      </c>
      <c r="D526" s="103">
        <v>30</v>
      </c>
      <c r="E526" s="103"/>
      <c r="F526" s="103"/>
      <c r="G526" s="104" t="s">
        <v>765</v>
      </c>
      <c r="H526" s="104" t="s">
        <v>926</v>
      </c>
      <c r="I526" s="239">
        <f t="shared" si="522"/>
        <v>17940</v>
      </c>
      <c r="J526" s="103">
        <v>0</v>
      </c>
      <c r="K526" s="129">
        <v>0.1</v>
      </c>
      <c r="L526" s="129">
        <v>0.43</v>
      </c>
      <c r="M526" s="240"/>
      <c r="N526" s="283">
        <v>0.03</v>
      </c>
      <c r="O526" s="241">
        <f t="shared" si="523"/>
        <v>0</v>
      </c>
      <c r="P526" s="241" t="e">
        <f t="shared" si="524"/>
        <v>#REF!</v>
      </c>
      <c r="Q526" s="271">
        <f t="shared" si="540"/>
        <v>154.80000000000001</v>
      </c>
      <c r="R526" s="241">
        <f t="shared" si="525"/>
        <v>0</v>
      </c>
      <c r="S526" s="241" t="e">
        <f t="shared" si="526"/>
        <v>#REF!</v>
      </c>
      <c r="T526" s="103" t="e">
        <f>#REF!</f>
        <v>#REF!</v>
      </c>
      <c r="U526" s="271" t="e">
        <f>#REF!*'Акция психолога'!D526</f>
        <v>#REF!</v>
      </c>
      <c r="V526" s="271">
        <f t="shared" si="527"/>
        <v>21.599999999999998</v>
      </c>
      <c r="W526" s="242" t="e">
        <f t="shared" si="528"/>
        <v>#REF!</v>
      </c>
      <c r="X526" s="281" t="e">
        <f>#REF!</f>
        <v>#REF!</v>
      </c>
      <c r="Y526" s="287" t="e">
        <f t="shared" si="529"/>
        <v>#REF!</v>
      </c>
      <c r="Z526" s="102" t="e">
        <f t="shared" si="530"/>
        <v>#REF!</v>
      </c>
      <c r="AA526" s="244" t="e">
        <f t="shared" si="531"/>
        <v>#REF!</v>
      </c>
      <c r="AB526" s="256"/>
      <c r="AC526" s="102" t="e">
        <f t="shared" si="532"/>
        <v>#REF!</v>
      </c>
      <c r="AD526" s="103" t="e">
        <f t="shared" si="533"/>
        <v>#REF!</v>
      </c>
      <c r="AE526" s="245" t="e">
        <f t="shared" si="533"/>
        <v>#REF!</v>
      </c>
      <c r="AF526" s="245" t="e">
        <f t="shared" si="534"/>
        <v>#REF!</v>
      </c>
      <c r="AG526" s="103" t="e">
        <f t="shared" si="535"/>
        <v>#REF!</v>
      </c>
      <c r="AH526" s="102" t="e">
        <f t="shared" si="536"/>
        <v>#REF!</v>
      </c>
      <c r="AI526" s="102">
        <f t="shared" si="537"/>
        <v>360</v>
      </c>
      <c r="AJ526" s="105"/>
      <c r="AK526" s="103">
        <f t="shared" si="538"/>
        <v>255</v>
      </c>
      <c r="AL526" s="134">
        <f t="shared" si="539"/>
        <v>251.99999999999997</v>
      </c>
      <c r="AM526" s="257"/>
      <c r="AN526" s="257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</row>
    <row r="527" spans="1:552" s="12" customFormat="1" ht="25.5" hidden="1" outlineLevel="1" collapsed="1" x14ac:dyDescent="0.15">
      <c r="A527" s="26">
        <v>22007</v>
      </c>
      <c r="B527" s="20" t="s">
        <v>413</v>
      </c>
      <c r="C527" s="16">
        <v>420</v>
      </c>
      <c r="D527" s="103">
        <v>30</v>
      </c>
      <c r="E527" s="103"/>
      <c r="F527" s="103"/>
      <c r="G527" s="104" t="s">
        <v>765</v>
      </c>
      <c r="H527" s="104" t="s">
        <v>926</v>
      </c>
      <c r="I527" s="239">
        <f t="shared" si="522"/>
        <v>17940</v>
      </c>
      <c r="J527" s="103">
        <v>0</v>
      </c>
      <c r="K527" s="129">
        <v>0.1</v>
      </c>
      <c r="L527" s="129">
        <v>0.43</v>
      </c>
      <c r="M527" s="240"/>
      <c r="N527" s="283">
        <v>0.03</v>
      </c>
      <c r="O527" s="241">
        <f t="shared" si="523"/>
        <v>0</v>
      </c>
      <c r="P527" s="241" t="e">
        <f t="shared" si="524"/>
        <v>#REF!</v>
      </c>
      <c r="Q527" s="271">
        <f t="shared" si="540"/>
        <v>180.6</v>
      </c>
      <c r="R527" s="241">
        <f t="shared" si="525"/>
        <v>0</v>
      </c>
      <c r="S527" s="241" t="e">
        <f t="shared" si="526"/>
        <v>#REF!</v>
      </c>
      <c r="T527" s="103" t="e">
        <f>#REF!</f>
        <v>#REF!</v>
      </c>
      <c r="U527" s="271" t="e">
        <f>#REF!*'Акция психолога'!D527</f>
        <v>#REF!</v>
      </c>
      <c r="V527" s="271">
        <f t="shared" si="527"/>
        <v>25.2</v>
      </c>
      <c r="W527" s="242" t="e">
        <f t="shared" si="528"/>
        <v>#REF!</v>
      </c>
      <c r="X527" s="281" t="e">
        <f>#REF!</f>
        <v>#REF!</v>
      </c>
      <c r="Y527" s="287" t="e">
        <f t="shared" si="529"/>
        <v>#REF!</v>
      </c>
      <c r="Z527" s="102" t="e">
        <f t="shared" si="530"/>
        <v>#REF!</v>
      </c>
      <c r="AA527" s="244" t="e">
        <f t="shared" si="531"/>
        <v>#REF!</v>
      </c>
      <c r="AB527" s="256"/>
      <c r="AC527" s="102" t="e">
        <f t="shared" si="532"/>
        <v>#REF!</v>
      </c>
      <c r="AD527" s="103" t="e">
        <f t="shared" si="533"/>
        <v>#REF!</v>
      </c>
      <c r="AE527" s="245" t="e">
        <f t="shared" si="533"/>
        <v>#REF!</v>
      </c>
      <c r="AF527" s="245" t="e">
        <f t="shared" si="534"/>
        <v>#REF!</v>
      </c>
      <c r="AG527" s="103" t="e">
        <f t="shared" si="535"/>
        <v>#REF!</v>
      </c>
      <c r="AH527" s="102" t="e">
        <f t="shared" si="536"/>
        <v>#REF!</v>
      </c>
      <c r="AI527" s="102">
        <f t="shared" si="537"/>
        <v>420</v>
      </c>
      <c r="AJ527" s="105"/>
      <c r="AK527" s="103">
        <f t="shared" si="538"/>
        <v>295</v>
      </c>
      <c r="AL527" s="134">
        <f t="shared" si="539"/>
        <v>294</v>
      </c>
      <c r="AM527" s="257"/>
      <c r="AN527" s="257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</row>
    <row r="528" spans="1:552" s="12" customFormat="1" ht="13.5" hidden="1" outlineLevel="1" collapsed="1" x14ac:dyDescent="0.15">
      <c r="A528" s="26">
        <v>22008</v>
      </c>
      <c r="B528" s="20" t="s">
        <v>414</v>
      </c>
      <c r="C528" s="16">
        <v>420</v>
      </c>
      <c r="D528" s="103">
        <v>30</v>
      </c>
      <c r="E528" s="103"/>
      <c r="F528" s="103"/>
      <c r="G528" s="104" t="s">
        <v>765</v>
      </c>
      <c r="H528" s="104" t="s">
        <v>926</v>
      </c>
      <c r="I528" s="239">
        <f t="shared" si="522"/>
        <v>17940</v>
      </c>
      <c r="J528" s="103">
        <v>0</v>
      </c>
      <c r="K528" s="129">
        <v>0.1</v>
      </c>
      <c r="L528" s="129">
        <v>0.43</v>
      </c>
      <c r="M528" s="240"/>
      <c r="N528" s="283">
        <v>0.03</v>
      </c>
      <c r="O528" s="241">
        <f t="shared" si="523"/>
        <v>0</v>
      </c>
      <c r="P528" s="241" t="e">
        <f t="shared" si="524"/>
        <v>#REF!</v>
      </c>
      <c r="Q528" s="271">
        <f t="shared" si="540"/>
        <v>180.6</v>
      </c>
      <c r="R528" s="241">
        <f t="shared" si="525"/>
        <v>0</v>
      </c>
      <c r="S528" s="241" t="e">
        <f t="shared" si="526"/>
        <v>#REF!</v>
      </c>
      <c r="T528" s="103" t="e">
        <f>#REF!</f>
        <v>#REF!</v>
      </c>
      <c r="U528" s="271" t="e">
        <f>#REF!*'Акция психолога'!D528</f>
        <v>#REF!</v>
      </c>
      <c r="V528" s="271">
        <f t="shared" si="527"/>
        <v>25.2</v>
      </c>
      <c r="W528" s="242" t="e">
        <f t="shared" si="528"/>
        <v>#REF!</v>
      </c>
      <c r="X528" s="281" t="e">
        <f>#REF!</f>
        <v>#REF!</v>
      </c>
      <c r="Y528" s="287" t="e">
        <f t="shared" si="529"/>
        <v>#REF!</v>
      </c>
      <c r="Z528" s="102" t="e">
        <f t="shared" si="530"/>
        <v>#REF!</v>
      </c>
      <c r="AA528" s="244" t="e">
        <f t="shared" si="531"/>
        <v>#REF!</v>
      </c>
      <c r="AB528" s="256"/>
      <c r="AC528" s="102" t="e">
        <f t="shared" si="532"/>
        <v>#REF!</v>
      </c>
      <c r="AD528" s="103" t="e">
        <f t="shared" si="533"/>
        <v>#REF!</v>
      </c>
      <c r="AE528" s="245" t="e">
        <f t="shared" si="533"/>
        <v>#REF!</v>
      </c>
      <c r="AF528" s="245" t="e">
        <f t="shared" si="534"/>
        <v>#REF!</v>
      </c>
      <c r="AG528" s="103" t="e">
        <f t="shared" si="535"/>
        <v>#REF!</v>
      </c>
      <c r="AH528" s="102" t="e">
        <f t="shared" si="536"/>
        <v>#REF!</v>
      </c>
      <c r="AI528" s="102">
        <f t="shared" si="537"/>
        <v>420</v>
      </c>
      <c r="AJ528" s="105"/>
      <c r="AK528" s="103">
        <f t="shared" si="538"/>
        <v>295</v>
      </c>
      <c r="AL528" s="134">
        <f t="shared" si="539"/>
        <v>294</v>
      </c>
      <c r="AM528" s="257"/>
      <c r="AN528" s="257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</row>
    <row r="529" spans="1:60" s="12" customFormat="1" ht="13.5" hidden="1" outlineLevel="1" x14ac:dyDescent="0.15">
      <c r="A529" s="25"/>
      <c r="B529" s="56" t="s">
        <v>447</v>
      </c>
      <c r="C529" s="299"/>
      <c r="D529" s="230"/>
      <c r="E529" s="230"/>
      <c r="F529" s="133"/>
      <c r="G529" s="137"/>
      <c r="H529" s="137"/>
      <c r="I529" s="231"/>
      <c r="J529" s="231"/>
      <c r="K529" s="232"/>
      <c r="L529" s="232"/>
      <c r="M529" s="232"/>
      <c r="N529" s="288"/>
      <c r="O529" s="252"/>
      <c r="P529" s="252"/>
      <c r="Q529" s="252"/>
      <c r="R529" s="252"/>
      <c r="S529" s="252"/>
      <c r="T529" s="231"/>
      <c r="U529" s="278"/>
      <c r="V529" s="277"/>
      <c r="W529" s="133"/>
      <c r="X529" s="278"/>
      <c r="Y529" s="133"/>
      <c r="Z529" s="133"/>
      <c r="AA529" s="253"/>
      <c r="AB529" s="256"/>
      <c r="AC529" s="302"/>
      <c r="AD529" s="255"/>
      <c r="AE529" s="237"/>
      <c r="AF529" s="237"/>
      <c r="AG529" s="236"/>
      <c r="AH529" s="302"/>
      <c r="AI529" s="302"/>
      <c r="AJ529" s="105"/>
      <c r="AK529" s="255"/>
      <c r="AL529" s="134"/>
      <c r="AM529" s="257"/>
      <c r="AN529" s="257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</row>
    <row r="530" spans="1:60" s="12" customFormat="1" ht="13.5" hidden="1" outlineLevel="1" collapsed="1" x14ac:dyDescent="0.15">
      <c r="A530" s="26">
        <v>22009</v>
      </c>
      <c r="B530" s="20" t="s">
        <v>431</v>
      </c>
      <c r="C530" s="16">
        <v>800</v>
      </c>
      <c r="D530" s="103">
        <v>40</v>
      </c>
      <c r="E530" s="103"/>
      <c r="F530" s="103"/>
      <c r="G530" s="104" t="s">
        <v>765</v>
      </c>
      <c r="H530" s="104" t="s">
        <v>926</v>
      </c>
      <c r="I530" s="239">
        <f t="shared" si="522"/>
        <v>17940</v>
      </c>
      <c r="J530" s="103">
        <v>0</v>
      </c>
      <c r="K530" s="129">
        <v>0.1</v>
      </c>
      <c r="L530" s="129">
        <v>0.43</v>
      </c>
      <c r="M530" s="240"/>
      <c r="N530" s="283">
        <v>0.03</v>
      </c>
      <c r="O530" s="241">
        <f t="shared" ref="O530:O546" si="541">J530/I530*D530</f>
        <v>0</v>
      </c>
      <c r="P530" s="241" t="e">
        <f t="shared" si="524"/>
        <v>#REF!</v>
      </c>
      <c r="Q530" s="271">
        <f t="shared" ref="Q530:Q546" si="542">C530*L530</f>
        <v>344</v>
      </c>
      <c r="R530" s="241">
        <f t="shared" ref="R530:R546" si="543">(C530*M530)</f>
        <v>0</v>
      </c>
      <c r="S530" s="241" t="e">
        <f t="shared" ref="S530:S546" si="544">(C530-T530-U530)*N530</f>
        <v>#REF!</v>
      </c>
      <c r="T530" s="103" t="e">
        <f>#REF!</f>
        <v>#REF!</v>
      </c>
      <c r="U530" s="271" t="e">
        <f>#REF!*'Акция психолога'!D530</f>
        <v>#REF!</v>
      </c>
      <c r="V530" s="271">
        <f t="shared" ref="V530:V546" si="545">C530*0.06</f>
        <v>48</v>
      </c>
      <c r="W530" s="242" t="e">
        <f t="shared" ref="W530:W546" si="546">SUM(O530:V530)</f>
        <v>#REF!</v>
      </c>
      <c r="X530" s="281" t="e">
        <f>#REF!</f>
        <v>#REF!</v>
      </c>
      <c r="Y530" s="287" t="e">
        <f t="shared" ref="Y530:Y546" si="547">25000/I530*D530*X530</f>
        <v>#REF!</v>
      </c>
      <c r="Z530" s="102" t="e">
        <f t="shared" ref="Z530:Z546" si="548">W530+Y530</f>
        <v>#REF!</v>
      </c>
      <c r="AA530" s="244" t="e">
        <f t="shared" ref="AA530:AA546" si="549">(C530-Z530)/Z530</f>
        <v>#REF!</v>
      </c>
      <c r="AB530" s="256"/>
      <c r="AC530" s="102" t="e">
        <f t="shared" ref="AC530:AC546" si="550">AD530+AE530+AF530</f>
        <v>#REF!</v>
      </c>
      <c r="AD530" s="103" t="e">
        <f t="shared" ref="AD530:AE546" si="551">T530</f>
        <v>#REF!</v>
      </c>
      <c r="AE530" s="245" t="e">
        <f t="shared" si="551"/>
        <v>#REF!</v>
      </c>
      <c r="AF530" s="245" t="e">
        <f t="shared" ref="AF530:AF546" si="552">(C530-Z530)*0.15</f>
        <v>#REF!</v>
      </c>
      <c r="AG530" s="103" t="e">
        <f t="shared" ref="AG530:AG546" si="553">AE530+AF530</f>
        <v>#REF!</v>
      </c>
      <c r="AH530" s="102" t="e">
        <f t="shared" ref="AH530:AH546" si="554">AI530-AC530</f>
        <v>#REF!</v>
      </c>
      <c r="AI530" s="102">
        <f t="shared" ref="AI530:AI546" si="555">C530</f>
        <v>800</v>
      </c>
      <c r="AJ530" s="105"/>
      <c r="AK530" s="103">
        <f t="shared" ref="AK530:AK546" si="556">CEILING(AL530,5)</f>
        <v>560</v>
      </c>
      <c r="AL530" s="134">
        <f t="shared" ref="AL530:AL546" si="557">C530*0.7</f>
        <v>560</v>
      </c>
      <c r="AM530" s="257"/>
      <c r="AN530" s="257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</row>
    <row r="531" spans="1:60" s="12" customFormat="1" ht="13.5" hidden="1" outlineLevel="1" collapsed="1" x14ac:dyDescent="0.15">
      <c r="A531" s="26">
        <v>22010</v>
      </c>
      <c r="B531" s="20" t="s">
        <v>432</v>
      </c>
      <c r="C531" s="16">
        <v>900</v>
      </c>
      <c r="D531" s="103">
        <v>40</v>
      </c>
      <c r="E531" s="103"/>
      <c r="F531" s="103"/>
      <c r="G531" s="104" t="s">
        <v>765</v>
      </c>
      <c r="H531" s="104" t="s">
        <v>926</v>
      </c>
      <c r="I531" s="239">
        <f t="shared" si="522"/>
        <v>17940</v>
      </c>
      <c r="J531" s="103">
        <v>0</v>
      </c>
      <c r="K531" s="129">
        <v>0.1</v>
      </c>
      <c r="L531" s="129">
        <v>0.43</v>
      </c>
      <c r="M531" s="240"/>
      <c r="N531" s="283">
        <v>0.03</v>
      </c>
      <c r="O531" s="241">
        <f t="shared" si="541"/>
        <v>0</v>
      </c>
      <c r="P531" s="241" t="e">
        <f t="shared" si="524"/>
        <v>#REF!</v>
      </c>
      <c r="Q531" s="271">
        <f t="shared" si="542"/>
        <v>387</v>
      </c>
      <c r="R531" s="241">
        <f t="shared" si="543"/>
        <v>0</v>
      </c>
      <c r="S531" s="241" t="e">
        <f t="shared" si="544"/>
        <v>#REF!</v>
      </c>
      <c r="T531" s="103" t="e">
        <f>#REF!</f>
        <v>#REF!</v>
      </c>
      <c r="U531" s="271" t="e">
        <f>#REF!*'Акция психолога'!D531</f>
        <v>#REF!</v>
      </c>
      <c r="V531" s="271">
        <f t="shared" si="545"/>
        <v>54</v>
      </c>
      <c r="W531" s="242" t="e">
        <f t="shared" si="546"/>
        <v>#REF!</v>
      </c>
      <c r="X531" s="281" t="e">
        <f>#REF!</f>
        <v>#REF!</v>
      </c>
      <c r="Y531" s="287" t="e">
        <f t="shared" si="547"/>
        <v>#REF!</v>
      </c>
      <c r="Z531" s="102" t="e">
        <f t="shared" si="548"/>
        <v>#REF!</v>
      </c>
      <c r="AA531" s="244" t="e">
        <f t="shared" si="549"/>
        <v>#REF!</v>
      </c>
      <c r="AB531" s="256"/>
      <c r="AC531" s="102" t="e">
        <f t="shared" si="550"/>
        <v>#REF!</v>
      </c>
      <c r="AD531" s="103" t="e">
        <f t="shared" si="551"/>
        <v>#REF!</v>
      </c>
      <c r="AE531" s="245" t="e">
        <f t="shared" si="551"/>
        <v>#REF!</v>
      </c>
      <c r="AF531" s="245" t="e">
        <f t="shared" si="552"/>
        <v>#REF!</v>
      </c>
      <c r="AG531" s="103" t="e">
        <f t="shared" si="553"/>
        <v>#REF!</v>
      </c>
      <c r="AH531" s="102" t="e">
        <f t="shared" si="554"/>
        <v>#REF!</v>
      </c>
      <c r="AI531" s="102">
        <f t="shared" si="555"/>
        <v>900</v>
      </c>
      <c r="AJ531" s="105"/>
      <c r="AK531" s="103">
        <f t="shared" si="556"/>
        <v>630</v>
      </c>
      <c r="AL531" s="134">
        <f t="shared" si="557"/>
        <v>630</v>
      </c>
      <c r="AM531" s="257"/>
      <c r="AN531" s="257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</row>
    <row r="532" spans="1:60" s="12" customFormat="1" ht="13.5" hidden="1" outlineLevel="1" collapsed="1" x14ac:dyDescent="0.15">
      <c r="A532" s="26">
        <v>22011</v>
      </c>
      <c r="B532" s="20" t="s">
        <v>415</v>
      </c>
      <c r="C532" s="16">
        <v>400</v>
      </c>
      <c r="D532" s="103">
        <v>20</v>
      </c>
      <c r="E532" s="103"/>
      <c r="F532" s="103"/>
      <c r="G532" s="104" t="s">
        <v>765</v>
      </c>
      <c r="H532" s="104" t="s">
        <v>926</v>
      </c>
      <c r="I532" s="239">
        <f t="shared" si="522"/>
        <v>17940</v>
      </c>
      <c r="J532" s="103">
        <v>0</v>
      </c>
      <c r="K532" s="129">
        <v>0.1</v>
      </c>
      <c r="L532" s="129">
        <v>0.43</v>
      </c>
      <c r="M532" s="240"/>
      <c r="N532" s="283">
        <v>0.03</v>
      </c>
      <c r="O532" s="241">
        <f t="shared" si="541"/>
        <v>0</v>
      </c>
      <c r="P532" s="241" t="e">
        <f t="shared" si="524"/>
        <v>#REF!</v>
      </c>
      <c r="Q532" s="271">
        <f t="shared" si="542"/>
        <v>172</v>
      </c>
      <c r="R532" s="241">
        <f t="shared" si="543"/>
        <v>0</v>
      </c>
      <c r="S532" s="241" t="e">
        <f t="shared" si="544"/>
        <v>#REF!</v>
      </c>
      <c r="T532" s="103" t="e">
        <f>#REF!</f>
        <v>#REF!</v>
      </c>
      <c r="U532" s="271" t="e">
        <f>#REF!*'Акция психолога'!D532</f>
        <v>#REF!</v>
      </c>
      <c r="V532" s="271">
        <f t="shared" si="545"/>
        <v>24</v>
      </c>
      <c r="W532" s="242" t="e">
        <f t="shared" si="546"/>
        <v>#REF!</v>
      </c>
      <c r="X532" s="281" t="e">
        <f>#REF!</f>
        <v>#REF!</v>
      </c>
      <c r="Y532" s="287" t="e">
        <f t="shared" si="547"/>
        <v>#REF!</v>
      </c>
      <c r="Z532" s="102" t="e">
        <f t="shared" si="548"/>
        <v>#REF!</v>
      </c>
      <c r="AA532" s="244" t="e">
        <f t="shared" si="549"/>
        <v>#REF!</v>
      </c>
      <c r="AB532" s="256"/>
      <c r="AC532" s="102" t="e">
        <f t="shared" si="550"/>
        <v>#REF!</v>
      </c>
      <c r="AD532" s="103" t="e">
        <f t="shared" si="551"/>
        <v>#REF!</v>
      </c>
      <c r="AE532" s="245" t="e">
        <f t="shared" si="551"/>
        <v>#REF!</v>
      </c>
      <c r="AF532" s="245" t="e">
        <f t="shared" si="552"/>
        <v>#REF!</v>
      </c>
      <c r="AG532" s="103" t="e">
        <f t="shared" si="553"/>
        <v>#REF!</v>
      </c>
      <c r="AH532" s="102" t="e">
        <f t="shared" si="554"/>
        <v>#REF!</v>
      </c>
      <c r="AI532" s="102">
        <f t="shared" si="555"/>
        <v>400</v>
      </c>
      <c r="AJ532" s="105"/>
      <c r="AK532" s="103">
        <f t="shared" si="556"/>
        <v>280</v>
      </c>
      <c r="AL532" s="134">
        <f t="shared" si="557"/>
        <v>280</v>
      </c>
      <c r="AM532" s="257"/>
      <c r="AN532" s="257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</row>
    <row r="533" spans="1:60" s="12" customFormat="1" ht="13.5" hidden="1" outlineLevel="1" collapsed="1" x14ac:dyDescent="0.15">
      <c r="A533" s="26">
        <v>22012</v>
      </c>
      <c r="B533" s="20" t="s">
        <v>416</v>
      </c>
      <c r="C533" s="16">
        <v>540</v>
      </c>
      <c r="D533" s="103">
        <v>30</v>
      </c>
      <c r="E533" s="103"/>
      <c r="F533" s="103"/>
      <c r="G533" s="104" t="s">
        <v>765</v>
      </c>
      <c r="H533" s="104" t="s">
        <v>926</v>
      </c>
      <c r="I533" s="239">
        <f t="shared" si="522"/>
        <v>17940</v>
      </c>
      <c r="J533" s="103">
        <v>0</v>
      </c>
      <c r="K533" s="129">
        <v>0.1</v>
      </c>
      <c r="L533" s="129">
        <v>0.43</v>
      </c>
      <c r="M533" s="240"/>
      <c r="N533" s="283">
        <v>0.03</v>
      </c>
      <c r="O533" s="241">
        <f t="shared" si="541"/>
        <v>0</v>
      </c>
      <c r="P533" s="241" t="e">
        <f t="shared" si="524"/>
        <v>#REF!</v>
      </c>
      <c r="Q533" s="271">
        <f t="shared" si="542"/>
        <v>232.2</v>
      </c>
      <c r="R533" s="241">
        <f t="shared" si="543"/>
        <v>0</v>
      </c>
      <c r="S533" s="241" t="e">
        <f t="shared" si="544"/>
        <v>#REF!</v>
      </c>
      <c r="T533" s="103" t="e">
        <f>#REF!</f>
        <v>#REF!</v>
      </c>
      <c r="U533" s="271" t="e">
        <f>#REF!*'Акция психолога'!D533</f>
        <v>#REF!</v>
      </c>
      <c r="V533" s="271">
        <f t="shared" si="545"/>
        <v>32.4</v>
      </c>
      <c r="W533" s="242" t="e">
        <f t="shared" si="546"/>
        <v>#REF!</v>
      </c>
      <c r="X533" s="281" t="e">
        <f>#REF!</f>
        <v>#REF!</v>
      </c>
      <c r="Y533" s="287" t="e">
        <f t="shared" si="547"/>
        <v>#REF!</v>
      </c>
      <c r="Z533" s="102" t="e">
        <f t="shared" si="548"/>
        <v>#REF!</v>
      </c>
      <c r="AA533" s="244" t="e">
        <f t="shared" si="549"/>
        <v>#REF!</v>
      </c>
      <c r="AB533" s="256"/>
      <c r="AC533" s="102" t="e">
        <f t="shared" si="550"/>
        <v>#REF!</v>
      </c>
      <c r="AD533" s="103" t="e">
        <f t="shared" si="551"/>
        <v>#REF!</v>
      </c>
      <c r="AE533" s="245" t="e">
        <f t="shared" si="551"/>
        <v>#REF!</v>
      </c>
      <c r="AF533" s="245" t="e">
        <f t="shared" si="552"/>
        <v>#REF!</v>
      </c>
      <c r="AG533" s="103" t="e">
        <f t="shared" si="553"/>
        <v>#REF!</v>
      </c>
      <c r="AH533" s="102" t="e">
        <f t="shared" si="554"/>
        <v>#REF!</v>
      </c>
      <c r="AI533" s="102">
        <f t="shared" si="555"/>
        <v>540</v>
      </c>
      <c r="AJ533" s="105"/>
      <c r="AK533" s="103">
        <f t="shared" si="556"/>
        <v>380</v>
      </c>
      <c r="AL533" s="134">
        <f t="shared" si="557"/>
        <v>378</v>
      </c>
      <c r="AM533" s="257"/>
      <c r="AN533" s="257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</row>
    <row r="534" spans="1:60" s="12" customFormat="1" ht="13.5" hidden="1" outlineLevel="1" collapsed="1" x14ac:dyDescent="0.15">
      <c r="A534" s="26">
        <v>22013</v>
      </c>
      <c r="B534" s="20" t="s">
        <v>448</v>
      </c>
      <c r="C534" s="16">
        <v>560</v>
      </c>
      <c r="D534" s="103">
        <v>30</v>
      </c>
      <c r="E534" s="103"/>
      <c r="F534" s="103"/>
      <c r="G534" s="104" t="s">
        <v>765</v>
      </c>
      <c r="H534" s="104" t="s">
        <v>926</v>
      </c>
      <c r="I534" s="239">
        <f t="shared" si="522"/>
        <v>17940</v>
      </c>
      <c r="J534" s="103">
        <v>0</v>
      </c>
      <c r="K534" s="129">
        <v>0.1</v>
      </c>
      <c r="L534" s="129">
        <v>0.43</v>
      </c>
      <c r="M534" s="240"/>
      <c r="N534" s="283">
        <v>0.03</v>
      </c>
      <c r="O534" s="241">
        <f t="shared" si="541"/>
        <v>0</v>
      </c>
      <c r="P534" s="241" t="e">
        <f t="shared" si="524"/>
        <v>#REF!</v>
      </c>
      <c r="Q534" s="271">
        <f t="shared" si="542"/>
        <v>240.79999999999998</v>
      </c>
      <c r="R534" s="241">
        <f t="shared" si="543"/>
        <v>0</v>
      </c>
      <c r="S534" s="241" t="e">
        <f t="shared" si="544"/>
        <v>#REF!</v>
      </c>
      <c r="T534" s="103" t="e">
        <f>#REF!</f>
        <v>#REF!</v>
      </c>
      <c r="U534" s="271" t="e">
        <f>#REF!*'Акция психолога'!D534</f>
        <v>#REF!</v>
      </c>
      <c r="V534" s="271">
        <f t="shared" si="545"/>
        <v>33.6</v>
      </c>
      <c r="W534" s="242" t="e">
        <f t="shared" si="546"/>
        <v>#REF!</v>
      </c>
      <c r="X534" s="281" t="e">
        <f>#REF!</f>
        <v>#REF!</v>
      </c>
      <c r="Y534" s="287" t="e">
        <f t="shared" si="547"/>
        <v>#REF!</v>
      </c>
      <c r="Z534" s="102" t="e">
        <f t="shared" si="548"/>
        <v>#REF!</v>
      </c>
      <c r="AA534" s="244" t="e">
        <f t="shared" si="549"/>
        <v>#REF!</v>
      </c>
      <c r="AB534" s="256"/>
      <c r="AC534" s="102" t="e">
        <f t="shared" si="550"/>
        <v>#REF!</v>
      </c>
      <c r="AD534" s="103" t="e">
        <f t="shared" si="551"/>
        <v>#REF!</v>
      </c>
      <c r="AE534" s="245" t="e">
        <f t="shared" si="551"/>
        <v>#REF!</v>
      </c>
      <c r="AF534" s="245" t="e">
        <f t="shared" si="552"/>
        <v>#REF!</v>
      </c>
      <c r="AG534" s="103" t="e">
        <f t="shared" si="553"/>
        <v>#REF!</v>
      </c>
      <c r="AH534" s="102" t="e">
        <f t="shared" si="554"/>
        <v>#REF!</v>
      </c>
      <c r="AI534" s="102">
        <f t="shared" si="555"/>
        <v>560</v>
      </c>
      <c r="AJ534" s="105"/>
      <c r="AK534" s="103">
        <f t="shared" si="556"/>
        <v>395</v>
      </c>
      <c r="AL534" s="134">
        <f t="shared" si="557"/>
        <v>392</v>
      </c>
      <c r="AM534" s="257"/>
      <c r="AN534" s="257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</row>
    <row r="535" spans="1:60" s="12" customFormat="1" ht="13.5" hidden="1" outlineLevel="1" collapsed="1" x14ac:dyDescent="0.15">
      <c r="A535" s="26">
        <v>22014</v>
      </c>
      <c r="B535" s="20" t="s">
        <v>417</v>
      </c>
      <c r="C535" s="16">
        <v>500</v>
      </c>
      <c r="D535" s="103">
        <v>30</v>
      </c>
      <c r="E535" s="103"/>
      <c r="F535" s="103"/>
      <c r="G535" s="104" t="s">
        <v>765</v>
      </c>
      <c r="H535" s="104" t="s">
        <v>926</v>
      </c>
      <c r="I535" s="239">
        <f t="shared" si="522"/>
        <v>17940</v>
      </c>
      <c r="J535" s="103">
        <v>0</v>
      </c>
      <c r="K535" s="129">
        <v>0.1</v>
      </c>
      <c r="L535" s="129">
        <v>0.43</v>
      </c>
      <c r="M535" s="240"/>
      <c r="N535" s="283">
        <v>0.03</v>
      </c>
      <c r="O535" s="241">
        <f t="shared" si="541"/>
        <v>0</v>
      </c>
      <c r="P535" s="241" t="e">
        <f t="shared" si="524"/>
        <v>#REF!</v>
      </c>
      <c r="Q535" s="271">
        <f t="shared" si="542"/>
        <v>215</v>
      </c>
      <c r="R535" s="241">
        <f t="shared" si="543"/>
        <v>0</v>
      </c>
      <c r="S535" s="241" t="e">
        <f t="shared" si="544"/>
        <v>#REF!</v>
      </c>
      <c r="T535" s="103" t="e">
        <f>#REF!</f>
        <v>#REF!</v>
      </c>
      <c r="U535" s="271" t="e">
        <f>#REF!*'Акция психолога'!D535</f>
        <v>#REF!</v>
      </c>
      <c r="V535" s="271">
        <f t="shared" si="545"/>
        <v>30</v>
      </c>
      <c r="W535" s="242" t="e">
        <f t="shared" si="546"/>
        <v>#REF!</v>
      </c>
      <c r="X535" s="281" t="e">
        <f>#REF!</f>
        <v>#REF!</v>
      </c>
      <c r="Y535" s="287" t="e">
        <f t="shared" si="547"/>
        <v>#REF!</v>
      </c>
      <c r="Z535" s="102" t="e">
        <f t="shared" si="548"/>
        <v>#REF!</v>
      </c>
      <c r="AA535" s="244" t="e">
        <f t="shared" si="549"/>
        <v>#REF!</v>
      </c>
      <c r="AB535" s="256"/>
      <c r="AC535" s="102" t="e">
        <f t="shared" si="550"/>
        <v>#REF!</v>
      </c>
      <c r="AD535" s="103" t="e">
        <f t="shared" si="551"/>
        <v>#REF!</v>
      </c>
      <c r="AE535" s="245" t="e">
        <f t="shared" si="551"/>
        <v>#REF!</v>
      </c>
      <c r="AF535" s="245" t="e">
        <f t="shared" si="552"/>
        <v>#REF!</v>
      </c>
      <c r="AG535" s="103" t="e">
        <f t="shared" si="553"/>
        <v>#REF!</v>
      </c>
      <c r="AH535" s="102" t="e">
        <f t="shared" si="554"/>
        <v>#REF!</v>
      </c>
      <c r="AI535" s="102">
        <f t="shared" si="555"/>
        <v>500</v>
      </c>
      <c r="AJ535" s="105"/>
      <c r="AK535" s="103">
        <f t="shared" si="556"/>
        <v>350</v>
      </c>
      <c r="AL535" s="134">
        <f t="shared" si="557"/>
        <v>350</v>
      </c>
      <c r="AM535" s="257"/>
      <c r="AN535" s="257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</row>
    <row r="536" spans="1:60" s="12" customFormat="1" ht="13.5" hidden="1" outlineLevel="1" collapsed="1" x14ac:dyDescent="0.15">
      <c r="A536" s="26">
        <v>22015</v>
      </c>
      <c r="B536" s="20" t="s">
        <v>433</v>
      </c>
      <c r="C536" s="16">
        <v>1250</v>
      </c>
      <c r="D536" s="103">
        <v>40</v>
      </c>
      <c r="E536" s="103"/>
      <c r="F536" s="103"/>
      <c r="G536" s="104" t="s">
        <v>765</v>
      </c>
      <c r="H536" s="104" t="s">
        <v>926</v>
      </c>
      <c r="I536" s="239">
        <f t="shared" si="522"/>
        <v>17940</v>
      </c>
      <c r="J536" s="103">
        <v>0</v>
      </c>
      <c r="K536" s="129">
        <v>0.1</v>
      </c>
      <c r="L536" s="129">
        <v>0.43</v>
      </c>
      <c r="M536" s="240"/>
      <c r="N536" s="283">
        <v>0.03</v>
      </c>
      <c r="O536" s="241">
        <f t="shared" si="541"/>
        <v>0</v>
      </c>
      <c r="P536" s="241" t="e">
        <f t="shared" si="524"/>
        <v>#REF!</v>
      </c>
      <c r="Q536" s="271">
        <f t="shared" si="542"/>
        <v>537.5</v>
      </c>
      <c r="R536" s="241">
        <f t="shared" si="543"/>
        <v>0</v>
      </c>
      <c r="S536" s="241" t="e">
        <f t="shared" si="544"/>
        <v>#REF!</v>
      </c>
      <c r="T536" s="103" t="e">
        <f>#REF!</f>
        <v>#REF!</v>
      </c>
      <c r="U536" s="271" t="e">
        <f>#REF!*'Акция психолога'!D536</f>
        <v>#REF!</v>
      </c>
      <c r="V536" s="271">
        <f t="shared" si="545"/>
        <v>75</v>
      </c>
      <c r="W536" s="242" t="e">
        <f t="shared" si="546"/>
        <v>#REF!</v>
      </c>
      <c r="X536" s="281" t="e">
        <f>#REF!</f>
        <v>#REF!</v>
      </c>
      <c r="Y536" s="287" t="e">
        <f t="shared" si="547"/>
        <v>#REF!</v>
      </c>
      <c r="Z536" s="102" t="e">
        <f t="shared" si="548"/>
        <v>#REF!</v>
      </c>
      <c r="AA536" s="244" t="e">
        <f t="shared" si="549"/>
        <v>#REF!</v>
      </c>
      <c r="AB536" s="256"/>
      <c r="AC536" s="102" t="e">
        <f t="shared" si="550"/>
        <v>#REF!</v>
      </c>
      <c r="AD536" s="103" t="e">
        <f t="shared" si="551"/>
        <v>#REF!</v>
      </c>
      <c r="AE536" s="245" t="e">
        <f t="shared" si="551"/>
        <v>#REF!</v>
      </c>
      <c r="AF536" s="245" t="e">
        <f t="shared" si="552"/>
        <v>#REF!</v>
      </c>
      <c r="AG536" s="103" t="e">
        <f t="shared" si="553"/>
        <v>#REF!</v>
      </c>
      <c r="AH536" s="102" t="e">
        <f t="shared" si="554"/>
        <v>#REF!</v>
      </c>
      <c r="AI536" s="102">
        <f t="shared" si="555"/>
        <v>1250</v>
      </c>
      <c r="AJ536" s="105"/>
      <c r="AK536" s="103">
        <f t="shared" si="556"/>
        <v>875</v>
      </c>
      <c r="AL536" s="134">
        <f t="shared" si="557"/>
        <v>875</v>
      </c>
      <c r="AM536" s="257"/>
      <c r="AN536" s="257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</row>
    <row r="537" spans="1:60" s="12" customFormat="1" ht="13.5" hidden="1" outlineLevel="1" collapsed="1" x14ac:dyDescent="0.15">
      <c r="A537" s="26">
        <v>22016</v>
      </c>
      <c r="B537" s="20" t="s">
        <v>418</v>
      </c>
      <c r="C537" s="16">
        <v>520</v>
      </c>
      <c r="D537" s="103">
        <v>30</v>
      </c>
      <c r="E537" s="103"/>
      <c r="F537" s="103"/>
      <c r="G537" s="104" t="s">
        <v>765</v>
      </c>
      <c r="H537" s="104" t="s">
        <v>926</v>
      </c>
      <c r="I537" s="239">
        <f t="shared" si="522"/>
        <v>17940</v>
      </c>
      <c r="J537" s="103">
        <v>0</v>
      </c>
      <c r="K537" s="129">
        <v>0.1</v>
      </c>
      <c r="L537" s="129">
        <v>0.43</v>
      </c>
      <c r="M537" s="240"/>
      <c r="N537" s="283">
        <v>0.03</v>
      </c>
      <c r="O537" s="241">
        <f t="shared" si="541"/>
        <v>0</v>
      </c>
      <c r="P537" s="241" t="e">
        <f t="shared" si="524"/>
        <v>#REF!</v>
      </c>
      <c r="Q537" s="271">
        <f t="shared" si="542"/>
        <v>223.6</v>
      </c>
      <c r="R537" s="241">
        <f t="shared" si="543"/>
        <v>0</v>
      </c>
      <c r="S537" s="241" t="e">
        <f t="shared" si="544"/>
        <v>#REF!</v>
      </c>
      <c r="T537" s="103" t="e">
        <f>#REF!</f>
        <v>#REF!</v>
      </c>
      <c r="U537" s="271" t="e">
        <f>#REF!*'Акция психолога'!D537</f>
        <v>#REF!</v>
      </c>
      <c r="V537" s="271">
        <f t="shared" si="545"/>
        <v>31.2</v>
      </c>
      <c r="W537" s="242" t="e">
        <f t="shared" si="546"/>
        <v>#REF!</v>
      </c>
      <c r="X537" s="281" t="e">
        <f>#REF!</f>
        <v>#REF!</v>
      </c>
      <c r="Y537" s="287" t="e">
        <f t="shared" si="547"/>
        <v>#REF!</v>
      </c>
      <c r="Z537" s="102" t="e">
        <f t="shared" si="548"/>
        <v>#REF!</v>
      </c>
      <c r="AA537" s="244" t="e">
        <f t="shared" si="549"/>
        <v>#REF!</v>
      </c>
      <c r="AB537" s="256"/>
      <c r="AC537" s="102" t="e">
        <f t="shared" si="550"/>
        <v>#REF!</v>
      </c>
      <c r="AD537" s="103" t="e">
        <f t="shared" si="551"/>
        <v>#REF!</v>
      </c>
      <c r="AE537" s="245" t="e">
        <f t="shared" si="551"/>
        <v>#REF!</v>
      </c>
      <c r="AF537" s="245" t="e">
        <f t="shared" si="552"/>
        <v>#REF!</v>
      </c>
      <c r="AG537" s="103" t="e">
        <f t="shared" si="553"/>
        <v>#REF!</v>
      </c>
      <c r="AH537" s="102" t="e">
        <f t="shared" si="554"/>
        <v>#REF!</v>
      </c>
      <c r="AI537" s="102">
        <f t="shared" si="555"/>
        <v>520</v>
      </c>
      <c r="AJ537" s="105"/>
      <c r="AK537" s="103">
        <f t="shared" si="556"/>
        <v>365</v>
      </c>
      <c r="AL537" s="134">
        <f t="shared" si="557"/>
        <v>364</v>
      </c>
      <c r="AM537" s="257"/>
      <c r="AN537" s="257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</row>
    <row r="538" spans="1:60" s="12" customFormat="1" ht="13.5" hidden="1" outlineLevel="1" collapsed="1" x14ac:dyDescent="0.15">
      <c r="A538" s="26">
        <v>22017</v>
      </c>
      <c r="B538" s="20" t="s">
        <v>419</v>
      </c>
      <c r="C538" s="16">
        <v>620</v>
      </c>
      <c r="D538" s="103">
        <v>30</v>
      </c>
      <c r="E538" s="103"/>
      <c r="F538" s="103"/>
      <c r="G538" s="104" t="s">
        <v>765</v>
      </c>
      <c r="H538" s="104" t="s">
        <v>926</v>
      </c>
      <c r="I538" s="239">
        <f t="shared" si="522"/>
        <v>17940</v>
      </c>
      <c r="J538" s="103">
        <v>0</v>
      </c>
      <c r="K538" s="129">
        <v>0.1</v>
      </c>
      <c r="L538" s="129">
        <v>0.43</v>
      </c>
      <c r="M538" s="240"/>
      <c r="N538" s="283">
        <v>0.03</v>
      </c>
      <c r="O538" s="241">
        <f t="shared" si="541"/>
        <v>0</v>
      </c>
      <c r="P538" s="241" t="e">
        <f t="shared" si="524"/>
        <v>#REF!</v>
      </c>
      <c r="Q538" s="271">
        <f t="shared" si="542"/>
        <v>266.60000000000002</v>
      </c>
      <c r="R538" s="241">
        <f t="shared" si="543"/>
        <v>0</v>
      </c>
      <c r="S538" s="241" t="e">
        <f t="shared" si="544"/>
        <v>#REF!</v>
      </c>
      <c r="T538" s="103" t="e">
        <f>#REF!</f>
        <v>#REF!</v>
      </c>
      <c r="U538" s="271" t="e">
        <f>#REF!*'Акция психолога'!D538</f>
        <v>#REF!</v>
      </c>
      <c r="V538" s="271">
        <f t="shared" si="545"/>
        <v>37.199999999999996</v>
      </c>
      <c r="W538" s="242" t="e">
        <f t="shared" si="546"/>
        <v>#REF!</v>
      </c>
      <c r="X538" s="281" t="e">
        <f>#REF!</f>
        <v>#REF!</v>
      </c>
      <c r="Y538" s="287" t="e">
        <f t="shared" si="547"/>
        <v>#REF!</v>
      </c>
      <c r="Z538" s="102" t="e">
        <f t="shared" si="548"/>
        <v>#REF!</v>
      </c>
      <c r="AA538" s="244" t="e">
        <f t="shared" si="549"/>
        <v>#REF!</v>
      </c>
      <c r="AB538" s="256"/>
      <c r="AC538" s="102" t="e">
        <f t="shared" si="550"/>
        <v>#REF!</v>
      </c>
      <c r="AD538" s="103" t="e">
        <f t="shared" si="551"/>
        <v>#REF!</v>
      </c>
      <c r="AE538" s="245" t="e">
        <f t="shared" si="551"/>
        <v>#REF!</v>
      </c>
      <c r="AF538" s="245" t="e">
        <f t="shared" si="552"/>
        <v>#REF!</v>
      </c>
      <c r="AG538" s="103" t="e">
        <f t="shared" si="553"/>
        <v>#REF!</v>
      </c>
      <c r="AH538" s="102" t="e">
        <f t="shared" si="554"/>
        <v>#REF!</v>
      </c>
      <c r="AI538" s="102">
        <f t="shared" si="555"/>
        <v>620</v>
      </c>
      <c r="AJ538" s="105"/>
      <c r="AK538" s="103">
        <f t="shared" si="556"/>
        <v>435</v>
      </c>
      <c r="AL538" s="134">
        <f t="shared" si="557"/>
        <v>434</v>
      </c>
      <c r="AM538" s="257"/>
      <c r="AN538" s="257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</row>
    <row r="539" spans="1:60" s="12" customFormat="1" ht="13.5" hidden="1" outlineLevel="1" collapsed="1" x14ac:dyDescent="0.15">
      <c r="A539" s="26">
        <v>22018</v>
      </c>
      <c r="B539" s="20" t="s">
        <v>420</v>
      </c>
      <c r="C539" s="16">
        <v>2500</v>
      </c>
      <c r="D539" s="103">
        <v>90</v>
      </c>
      <c r="E539" s="103"/>
      <c r="F539" s="103"/>
      <c r="G539" s="104" t="s">
        <v>765</v>
      </c>
      <c r="H539" s="104" t="s">
        <v>926</v>
      </c>
      <c r="I539" s="239">
        <f t="shared" si="522"/>
        <v>17940</v>
      </c>
      <c r="J539" s="103">
        <v>0</v>
      </c>
      <c r="K539" s="129">
        <v>0.1</v>
      </c>
      <c r="L539" s="129">
        <v>0.43</v>
      </c>
      <c r="M539" s="240"/>
      <c r="N539" s="283">
        <v>0.03</v>
      </c>
      <c r="O539" s="241">
        <f t="shared" si="541"/>
        <v>0</v>
      </c>
      <c r="P539" s="241" t="e">
        <f t="shared" si="524"/>
        <v>#REF!</v>
      </c>
      <c r="Q539" s="271">
        <f t="shared" si="542"/>
        <v>1075</v>
      </c>
      <c r="R539" s="241">
        <f t="shared" si="543"/>
        <v>0</v>
      </c>
      <c r="S539" s="241" t="e">
        <f t="shared" si="544"/>
        <v>#REF!</v>
      </c>
      <c r="T539" s="103" t="e">
        <f>#REF!</f>
        <v>#REF!</v>
      </c>
      <c r="U539" s="271" t="e">
        <f>#REF!*'Акция психолога'!D539</f>
        <v>#REF!</v>
      </c>
      <c r="V539" s="271">
        <f t="shared" si="545"/>
        <v>150</v>
      </c>
      <c r="W539" s="242" t="e">
        <f t="shared" si="546"/>
        <v>#REF!</v>
      </c>
      <c r="X539" s="281" t="e">
        <f>#REF!</f>
        <v>#REF!</v>
      </c>
      <c r="Y539" s="287" t="e">
        <f t="shared" si="547"/>
        <v>#REF!</v>
      </c>
      <c r="Z539" s="102" t="e">
        <f t="shared" si="548"/>
        <v>#REF!</v>
      </c>
      <c r="AA539" s="244" t="e">
        <f t="shared" si="549"/>
        <v>#REF!</v>
      </c>
      <c r="AB539" s="256"/>
      <c r="AC539" s="102" t="e">
        <f t="shared" si="550"/>
        <v>#REF!</v>
      </c>
      <c r="AD539" s="103" t="e">
        <f t="shared" si="551"/>
        <v>#REF!</v>
      </c>
      <c r="AE539" s="245" t="e">
        <f t="shared" si="551"/>
        <v>#REF!</v>
      </c>
      <c r="AF539" s="245" t="e">
        <f t="shared" si="552"/>
        <v>#REF!</v>
      </c>
      <c r="AG539" s="103" t="e">
        <f t="shared" si="553"/>
        <v>#REF!</v>
      </c>
      <c r="AH539" s="102" t="e">
        <f t="shared" si="554"/>
        <v>#REF!</v>
      </c>
      <c r="AI539" s="102">
        <f t="shared" si="555"/>
        <v>2500</v>
      </c>
      <c r="AJ539" s="105"/>
      <c r="AK539" s="103">
        <f t="shared" si="556"/>
        <v>1750</v>
      </c>
      <c r="AL539" s="134">
        <f t="shared" si="557"/>
        <v>1750</v>
      </c>
      <c r="AM539" s="257"/>
      <c r="AN539" s="257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</row>
    <row r="540" spans="1:60" s="12" customFormat="1" ht="13.5" hidden="1" outlineLevel="1" collapsed="1" x14ac:dyDescent="0.15">
      <c r="A540" s="26">
        <v>22019</v>
      </c>
      <c r="B540" s="20" t="s">
        <v>452</v>
      </c>
      <c r="C540" s="16">
        <v>1150</v>
      </c>
      <c r="D540" s="103">
        <v>40</v>
      </c>
      <c r="E540" s="103"/>
      <c r="F540" s="103"/>
      <c r="G540" s="104" t="s">
        <v>765</v>
      </c>
      <c r="H540" s="104" t="s">
        <v>926</v>
      </c>
      <c r="I540" s="239">
        <f t="shared" si="522"/>
        <v>17940</v>
      </c>
      <c r="J540" s="103">
        <v>0</v>
      </c>
      <c r="K540" s="129">
        <v>0.1</v>
      </c>
      <c r="L540" s="129">
        <v>0.43</v>
      </c>
      <c r="M540" s="240"/>
      <c r="N540" s="283">
        <v>0.03</v>
      </c>
      <c r="O540" s="241">
        <f t="shared" si="541"/>
        <v>0</v>
      </c>
      <c r="P540" s="241" t="e">
        <f t="shared" si="524"/>
        <v>#REF!</v>
      </c>
      <c r="Q540" s="271">
        <f t="shared" si="542"/>
        <v>494.5</v>
      </c>
      <c r="R540" s="241">
        <f t="shared" si="543"/>
        <v>0</v>
      </c>
      <c r="S540" s="241" t="e">
        <f t="shared" si="544"/>
        <v>#REF!</v>
      </c>
      <c r="T540" s="103" t="e">
        <f>#REF!</f>
        <v>#REF!</v>
      </c>
      <c r="U540" s="271" t="e">
        <f>#REF!*'Акция психолога'!D540</f>
        <v>#REF!</v>
      </c>
      <c r="V540" s="271">
        <f t="shared" si="545"/>
        <v>69</v>
      </c>
      <c r="W540" s="242" t="e">
        <f t="shared" si="546"/>
        <v>#REF!</v>
      </c>
      <c r="X540" s="281" t="e">
        <f>#REF!</f>
        <v>#REF!</v>
      </c>
      <c r="Y540" s="287" t="e">
        <f t="shared" si="547"/>
        <v>#REF!</v>
      </c>
      <c r="Z540" s="102" t="e">
        <f t="shared" si="548"/>
        <v>#REF!</v>
      </c>
      <c r="AA540" s="244" t="e">
        <f t="shared" si="549"/>
        <v>#REF!</v>
      </c>
      <c r="AB540" s="256"/>
      <c r="AC540" s="102" t="e">
        <f t="shared" si="550"/>
        <v>#REF!</v>
      </c>
      <c r="AD540" s="103" t="e">
        <f t="shared" si="551"/>
        <v>#REF!</v>
      </c>
      <c r="AE540" s="245" t="e">
        <f t="shared" si="551"/>
        <v>#REF!</v>
      </c>
      <c r="AF540" s="245" t="e">
        <f t="shared" si="552"/>
        <v>#REF!</v>
      </c>
      <c r="AG540" s="103" t="e">
        <f t="shared" si="553"/>
        <v>#REF!</v>
      </c>
      <c r="AH540" s="102" t="e">
        <f t="shared" si="554"/>
        <v>#REF!</v>
      </c>
      <c r="AI540" s="102">
        <f t="shared" si="555"/>
        <v>1150</v>
      </c>
      <c r="AJ540" s="105"/>
      <c r="AK540" s="103">
        <f t="shared" si="556"/>
        <v>805</v>
      </c>
      <c r="AL540" s="134">
        <f t="shared" si="557"/>
        <v>805</v>
      </c>
      <c r="AM540" s="257"/>
      <c r="AN540" s="257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</row>
    <row r="541" spans="1:60" s="12" customFormat="1" ht="13.5" hidden="1" outlineLevel="1" collapsed="1" x14ac:dyDescent="0.15">
      <c r="A541" s="26">
        <v>22020</v>
      </c>
      <c r="B541" s="20" t="s">
        <v>449</v>
      </c>
      <c r="C541" s="16">
        <v>670</v>
      </c>
      <c r="D541" s="103">
        <v>30</v>
      </c>
      <c r="E541" s="103"/>
      <c r="F541" s="103"/>
      <c r="G541" s="104" t="s">
        <v>765</v>
      </c>
      <c r="H541" s="104" t="s">
        <v>926</v>
      </c>
      <c r="I541" s="239">
        <f t="shared" si="522"/>
        <v>17940</v>
      </c>
      <c r="J541" s="103">
        <v>0</v>
      </c>
      <c r="K541" s="129">
        <v>0.1</v>
      </c>
      <c r="L541" s="129">
        <v>0.43</v>
      </c>
      <c r="M541" s="240"/>
      <c r="N541" s="283">
        <v>0.03</v>
      </c>
      <c r="O541" s="241">
        <f t="shared" si="541"/>
        <v>0</v>
      </c>
      <c r="P541" s="241" t="e">
        <f t="shared" si="524"/>
        <v>#REF!</v>
      </c>
      <c r="Q541" s="271">
        <f t="shared" si="542"/>
        <v>288.10000000000002</v>
      </c>
      <c r="R541" s="241">
        <f t="shared" si="543"/>
        <v>0</v>
      </c>
      <c r="S541" s="241" t="e">
        <f t="shared" si="544"/>
        <v>#REF!</v>
      </c>
      <c r="T541" s="103" t="e">
        <f>#REF!</f>
        <v>#REF!</v>
      </c>
      <c r="U541" s="271" t="e">
        <f>#REF!*'Акция психолога'!D541</f>
        <v>#REF!</v>
      </c>
      <c r="V541" s="271">
        <f t="shared" si="545"/>
        <v>40.199999999999996</v>
      </c>
      <c r="W541" s="242" t="e">
        <f t="shared" si="546"/>
        <v>#REF!</v>
      </c>
      <c r="X541" s="281" t="e">
        <f>#REF!</f>
        <v>#REF!</v>
      </c>
      <c r="Y541" s="287" t="e">
        <f t="shared" si="547"/>
        <v>#REF!</v>
      </c>
      <c r="Z541" s="102" t="e">
        <f t="shared" si="548"/>
        <v>#REF!</v>
      </c>
      <c r="AA541" s="244" t="e">
        <f t="shared" si="549"/>
        <v>#REF!</v>
      </c>
      <c r="AB541" s="256"/>
      <c r="AC541" s="102" t="e">
        <f t="shared" si="550"/>
        <v>#REF!</v>
      </c>
      <c r="AD541" s="103" t="e">
        <f t="shared" si="551"/>
        <v>#REF!</v>
      </c>
      <c r="AE541" s="245" t="e">
        <f t="shared" si="551"/>
        <v>#REF!</v>
      </c>
      <c r="AF541" s="245" t="e">
        <f t="shared" si="552"/>
        <v>#REF!</v>
      </c>
      <c r="AG541" s="103" t="e">
        <f t="shared" si="553"/>
        <v>#REF!</v>
      </c>
      <c r="AH541" s="102" t="e">
        <f t="shared" si="554"/>
        <v>#REF!</v>
      </c>
      <c r="AI541" s="102">
        <f t="shared" si="555"/>
        <v>670</v>
      </c>
      <c r="AJ541" s="105"/>
      <c r="AK541" s="103">
        <f t="shared" si="556"/>
        <v>470</v>
      </c>
      <c r="AL541" s="134">
        <f t="shared" si="557"/>
        <v>468.99999999999994</v>
      </c>
      <c r="AM541" s="257"/>
      <c r="AN541" s="257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</row>
    <row r="542" spans="1:60" s="12" customFormat="1" ht="13.5" hidden="1" outlineLevel="1" collapsed="1" x14ac:dyDescent="0.15">
      <c r="A542" s="26">
        <v>22021</v>
      </c>
      <c r="B542" s="20" t="s">
        <v>451</v>
      </c>
      <c r="C542" s="16">
        <v>820</v>
      </c>
      <c r="D542" s="103">
        <v>40</v>
      </c>
      <c r="E542" s="103"/>
      <c r="F542" s="103"/>
      <c r="G542" s="104" t="s">
        <v>765</v>
      </c>
      <c r="H542" s="104" t="s">
        <v>926</v>
      </c>
      <c r="I542" s="239">
        <f t="shared" si="522"/>
        <v>17940</v>
      </c>
      <c r="J542" s="103">
        <v>0</v>
      </c>
      <c r="K542" s="129">
        <v>0.1</v>
      </c>
      <c r="L542" s="129">
        <v>0.43</v>
      </c>
      <c r="M542" s="240"/>
      <c r="N542" s="283">
        <v>0.03</v>
      </c>
      <c r="O542" s="241">
        <f t="shared" si="541"/>
        <v>0</v>
      </c>
      <c r="P542" s="241" t="e">
        <f t="shared" si="524"/>
        <v>#REF!</v>
      </c>
      <c r="Q542" s="271">
        <f t="shared" si="542"/>
        <v>352.6</v>
      </c>
      <c r="R542" s="241">
        <f t="shared" si="543"/>
        <v>0</v>
      </c>
      <c r="S542" s="241" t="e">
        <f t="shared" si="544"/>
        <v>#REF!</v>
      </c>
      <c r="T542" s="103" t="e">
        <f>#REF!</f>
        <v>#REF!</v>
      </c>
      <c r="U542" s="271" t="e">
        <f>#REF!*'Акция психолога'!D542</f>
        <v>#REF!</v>
      </c>
      <c r="V542" s="271">
        <f t="shared" si="545"/>
        <v>49.199999999999996</v>
      </c>
      <c r="W542" s="242" t="e">
        <f t="shared" si="546"/>
        <v>#REF!</v>
      </c>
      <c r="X542" s="281" t="e">
        <f>#REF!</f>
        <v>#REF!</v>
      </c>
      <c r="Y542" s="287" t="e">
        <f t="shared" si="547"/>
        <v>#REF!</v>
      </c>
      <c r="Z542" s="102" t="e">
        <f t="shared" si="548"/>
        <v>#REF!</v>
      </c>
      <c r="AA542" s="244" t="e">
        <f t="shared" si="549"/>
        <v>#REF!</v>
      </c>
      <c r="AB542" s="256"/>
      <c r="AC542" s="102" t="e">
        <f t="shared" si="550"/>
        <v>#REF!</v>
      </c>
      <c r="AD542" s="103" t="e">
        <f t="shared" si="551"/>
        <v>#REF!</v>
      </c>
      <c r="AE542" s="245" t="e">
        <f t="shared" si="551"/>
        <v>#REF!</v>
      </c>
      <c r="AF542" s="245" t="e">
        <f t="shared" si="552"/>
        <v>#REF!</v>
      </c>
      <c r="AG542" s="103" t="e">
        <f t="shared" si="553"/>
        <v>#REF!</v>
      </c>
      <c r="AH542" s="102" t="e">
        <f t="shared" si="554"/>
        <v>#REF!</v>
      </c>
      <c r="AI542" s="102">
        <f t="shared" si="555"/>
        <v>820</v>
      </c>
      <c r="AJ542" s="105"/>
      <c r="AK542" s="103">
        <f t="shared" si="556"/>
        <v>575</v>
      </c>
      <c r="AL542" s="134">
        <f t="shared" si="557"/>
        <v>574</v>
      </c>
      <c r="AM542" s="257"/>
      <c r="AN542" s="257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</row>
    <row r="543" spans="1:60" s="12" customFormat="1" ht="13.5" hidden="1" outlineLevel="1" collapsed="1" x14ac:dyDescent="0.15">
      <c r="A543" s="26">
        <v>22022</v>
      </c>
      <c r="B543" s="20" t="s">
        <v>450</v>
      </c>
      <c r="C543" s="16">
        <v>500</v>
      </c>
      <c r="D543" s="103">
        <v>20</v>
      </c>
      <c r="E543" s="103"/>
      <c r="F543" s="103"/>
      <c r="G543" s="104" t="s">
        <v>765</v>
      </c>
      <c r="H543" s="104" t="s">
        <v>926</v>
      </c>
      <c r="I543" s="239">
        <f t="shared" si="522"/>
        <v>17940</v>
      </c>
      <c r="J543" s="103">
        <v>0</v>
      </c>
      <c r="K543" s="129">
        <v>0.1</v>
      </c>
      <c r="L543" s="129">
        <v>0.43</v>
      </c>
      <c r="M543" s="240"/>
      <c r="N543" s="283">
        <v>0.03</v>
      </c>
      <c r="O543" s="241">
        <f t="shared" si="541"/>
        <v>0</v>
      </c>
      <c r="P543" s="241" t="e">
        <f t="shared" si="524"/>
        <v>#REF!</v>
      </c>
      <c r="Q543" s="271">
        <f t="shared" si="542"/>
        <v>215</v>
      </c>
      <c r="R543" s="241">
        <f t="shared" si="543"/>
        <v>0</v>
      </c>
      <c r="S543" s="241" t="e">
        <f t="shared" si="544"/>
        <v>#REF!</v>
      </c>
      <c r="T543" s="103" t="e">
        <f>#REF!</f>
        <v>#REF!</v>
      </c>
      <c r="U543" s="271" t="e">
        <f>#REF!*'Акция психолога'!D543</f>
        <v>#REF!</v>
      </c>
      <c r="V543" s="271">
        <f t="shared" si="545"/>
        <v>30</v>
      </c>
      <c r="W543" s="242" t="e">
        <f t="shared" si="546"/>
        <v>#REF!</v>
      </c>
      <c r="X543" s="281" t="e">
        <f>#REF!</f>
        <v>#REF!</v>
      </c>
      <c r="Y543" s="287" t="e">
        <f t="shared" si="547"/>
        <v>#REF!</v>
      </c>
      <c r="Z543" s="102" t="e">
        <f t="shared" si="548"/>
        <v>#REF!</v>
      </c>
      <c r="AA543" s="244" t="e">
        <f t="shared" si="549"/>
        <v>#REF!</v>
      </c>
      <c r="AB543" s="256"/>
      <c r="AC543" s="102" t="e">
        <f t="shared" si="550"/>
        <v>#REF!</v>
      </c>
      <c r="AD543" s="103" t="e">
        <f t="shared" si="551"/>
        <v>#REF!</v>
      </c>
      <c r="AE543" s="245" t="e">
        <f t="shared" si="551"/>
        <v>#REF!</v>
      </c>
      <c r="AF543" s="245" t="e">
        <f t="shared" si="552"/>
        <v>#REF!</v>
      </c>
      <c r="AG543" s="103" t="e">
        <f t="shared" si="553"/>
        <v>#REF!</v>
      </c>
      <c r="AH543" s="102" t="e">
        <f t="shared" si="554"/>
        <v>#REF!</v>
      </c>
      <c r="AI543" s="102">
        <f t="shared" si="555"/>
        <v>500</v>
      </c>
      <c r="AJ543" s="105"/>
      <c r="AK543" s="103">
        <f t="shared" si="556"/>
        <v>350</v>
      </c>
      <c r="AL543" s="134">
        <f t="shared" si="557"/>
        <v>350</v>
      </c>
      <c r="AM543" s="257"/>
      <c r="AN543" s="257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</row>
    <row r="544" spans="1:60" s="12" customFormat="1" ht="13.5" hidden="1" outlineLevel="1" x14ac:dyDescent="0.15">
      <c r="A544" s="26">
        <v>22038</v>
      </c>
      <c r="B544" s="20" t="s">
        <v>475</v>
      </c>
      <c r="C544" s="16">
        <v>500</v>
      </c>
      <c r="D544" s="103">
        <v>30</v>
      </c>
      <c r="E544" s="103"/>
      <c r="F544" s="103"/>
      <c r="G544" s="104" t="s">
        <v>765</v>
      </c>
      <c r="H544" s="104" t="s">
        <v>926</v>
      </c>
      <c r="I544" s="239">
        <f t="shared" si="522"/>
        <v>17940</v>
      </c>
      <c r="J544" s="103">
        <v>0</v>
      </c>
      <c r="K544" s="129">
        <v>0.1</v>
      </c>
      <c r="L544" s="129">
        <v>0.43</v>
      </c>
      <c r="M544" s="240"/>
      <c r="N544" s="283">
        <v>0.03</v>
      </c>
      <c r="O544" s="241">
        <f>J544/I544*D544</f>
        <v>0</v>
      </c>
      <c r="P544" s="241" t="e">
        <f>(C544-T544-U544)*K544</f>
        <v>#REF!</v>
      </c>
      <c r="Q544" s="271">
        <f t="shared" si="542"/>
        <v>215</v>
      </c>
      <c r="R544" s="241">
        <f>(C544*M544)</f>
        <v>0</v>
      </c>
      <c r="S544" s="241" t="e">
        <f>(C544-T544-U544)*N544</f>
        <v>#REF!</v>
      </c>
      <c r="T544" s="103" t="e">
        <f>#REF!</f>
        <v>#REF!</v>
      </c>
      <c r="U544" s="271" t="e">
        <f>#REF!*'Акция психолога'!D544</f>
        <v>#REF!</v>
      </c>
      <c r="V544" s="271">
        <f>C544*0.06</f>
        <v>30</v>
      </c>
      <c r="W544" s="242" t="e">
        <f>SUM(O544:V544)</f>
        <v>#REF!</v>
      </c>
      <c r="X544" s="281" t="e">
        <f>#REF!</f>
        <v>#REF!</v>
      </c>
      <c r="Y544" s="287" t="e">
        <f t="shared" si="547"/>
        <v>#REF!</v>
      </c>
      <c r="Z544" s="102" t="e">
        <f>W544+Y544</f>
        <v>#REF!</v>
      </c>
      <c r="AA544" s="244" t="e">
        <f>(C544-Z544)/Z544</f>
        <v>#REF!</v>
      </c>
      <c r="AB544" s="256"/>
      <c r="AC544" s="102" t="e">
        <f>AD544+AE544+AF544</f>
        <v>#REF!</v>
      </c>
      <c r="AD544" s="103" t="e">
        <f>T544</f>
        <v>#REF!</v>
      </c>
      <c r="AE544" s="245" t="e">
        <f>U544</f>
        <v>#REF!</v>
      </c>
      <c r="AF544" s="245" t="e">
        <f>(C544-Z544)*0.15</f>
        <v>#REF!</v>
      </c>
      <c r="AG544" s="103" t="e">
        <f>AE544+AF544</f>
        <v>#REF!</v>
      </c>
      <c r="AH544" s="102" t="e">
        <f>AI544-AC544</f>
        <v>#REF!</v>
      </c>
      <c r="AI544" s="102">
        <f>C544</f>
        <v>500</v>
      </c>
      <c r="AJ544" s="105"/>
      <c r="AK544" s="103">
        <f>CEILING(AL544,5)</f>
        <v>350</v>
      </c>
      <c r="AL544" s="134">
        <f>C544*0.7</f>
        <v>350</v>
      </c>
      <c r="AM544" s="257"/>
      <c r="AN544" s="257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</row>
    <row r="545" spans="1:60" s="12" customFormat="1" ht="13.5" hidden="1" outlineLevel="1" x14ac:dyDescent="0.15">
      <c r="A545" s="26">
        <v>22039</v>
      </c>
      <c r="B545" s="20" t="s">
        <v>476</v>
      </c>
      <c r="C545" s="16">
        <v>960</v>
      </c>
      <c r="D545" s="103">
        <v>40</v>
      </c>
      <c r="E545" s="103"/>
      <c r="F545" s="103"/>
      <c r="G545" s="104" t="s">
        <v>765</v>
      </c>
      <c r="H545" s="104" t="s">
        <v>926</v>
      </c>
      <c r="I545" s="239">
        <f t="shared" si="522"/>
        <v>17940</v>
      </c>
      <c r="J545" s="103">
        <v>0</v>
      </c>
      <c r="K545" s="129">
        <v>0.1</v>
      </c>
      <c r="L545" s="129">
        <v>0.43</v>
      </c>
      <c r="M545" s="240"/>
      <c r="N545" s="283">
        <v>0.03</v>
      </c>
      <c r="O545" s="241">
        <f t="shared" si="541"/>
        <v>0</v>
      </c>
      <c r="P545" s="241" t="e">
        <f t="shared" si="524"/>
        <v>#REF!</v>
      </c>
      <c r="Q545" s="271">
        <f t="shared" si="542"/>
        <v>412.8</v>
      </c>
      <c r="R545" s="241">
        <f t="shared" si="543"/>
        <v>0</v>
      </c>
      <c r="S545" s="241" t="e">
        <f t="shared" si="544"/>
        <v>#REF!</v>
      </c>
      <c r="T545" s="103" t="e">
        <f>#REF!</f>
        <v>#REF!</v>
      </c>
      <c r="U545" s="271" t="e">
        <f>#REF!*'Акция психолога'!D545</f>
        <v>#REF!</v>
      </c>
      <c r="V545" s="271">
        <f t="shared" si="545"/>
        <v>57.599999999999994</v>
      </c>
      <c r="W545" s="242" t="e">
        <f t="shared" si="546"/>
        <v>#REF!</v>
      </c>
      <c r="X545" s="281" t="e">
        <f>#REF!</f>
        <v>#REF!</v>
      </c>
      <c r="Y545" s="287" t="e">
        <f t="shared" si="547"/>
        <v>#REF!</v>
      </c>
      <c r="Z545" s="102" t="e">
        <f t="shared" si="548"/>
        <v>#REF!</v>
      </c>
      <c r="AA545" s="244" t="e">
        <f t="shared" si="549"/>
        <v>#REF!</v>
      </c>
      <c r="AB545" s="256"/>
      <c r="AC545" s="102" t="e">
        <f t="shared" si="550"/>
        <v>#REF!</v>
      </c>
      <c r="AD545" s="103" t="e">
        <f t="shared" si="551"/>
        <v>#REF!</v>
      </c>
      <c r="AE545" s="245" t="e">
        <f t="shared" si="551"/>
        <v>#REF!</v>
      </c>
      <c r="AF545" s="245" t="e">
        <f t="shared" si="552"/>
        <v>#REF!</v>
      </c>
      <c r="AG545" s="103" t="e">
        <f t="shared" si="553"/>
        <v>#REF!</v>
      </c>
      <c r="AH545" s="102" t="e">
        <f t="shared" si="554"/>
        <v>#REF!</v>
      </c>
      <c r="AI545" s="102">
        <f t="shared" si="555"/>
        <v>960</v>
      </c>
      <c r="AJ545" s="105"/>
      <c r="AK545" s="103">
        <f t="shared" si="556"/>
        <v>675</v>
      </c>
      <c r="AL545" s="134">
        <f t="shared" si="557"/>
        <v>672</v>
      </c>
      <c r="AM545" s="257"/>
      <c r="AN545" s="257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</row>
    <row r="546" spans="1:60" s="12" customFormat="1" ht="13.5" hidden="1" outlineLevel="1" x14ac:dyDescent="0.15">
      <c r="A546" s="26">
        <v>22040</v>
      </c>
      <c r="B546" s="20" t="s">
        <v>477</v>
      </c>
      <c r="C546" s="16">
        <v>400</v>
      </c>
      <c r="D546" s="103">
        <v>15</v>
      </c>
      <c r="E546" s="103"/>
      <c r="F546" s="103"/>
      <c r="G546" s="104" t="s">
        <v>765</v>
      </c>
      <c r="H546" s="104" t="s">
        <v>926</v>
      </c>
      <c r="I546" s="239">
        <f t="shared" si="522"/>
        <v>17940</v>
      </c>
      <c r="J546" s="103">
        <v>0</v>
      </c>
      <c r="K546" s="129">
        <v>0.1</v>
      </c>
      <c r="L546" s="129">
        <v>0.43</v>
      </c>
      <c r="M546" s="240"/>
      <c r="N546" s="283">
        <v>0.03</v>
      </c>
      <c r="O546" s="241">
        <f t="shared" si="541"/>
        <v>0</v>
      </c>
      <c r="P546" s="241" t="e">
        <f t="shared" si="524"/>
        <v>#REF!</v>
      </c>
      <c r="Q546" s="271">
        <f t="shared" si="542"/>
        <v>172</v>
      </c>
      <c r="R546" s="241">
        <f t="shared" si="543"/>
        <v>0</v>
      </c>
      <c r="S546" s="241" t="e">
        <f t="shared" si="544"/>
        <v>#REF!</v>
      </c>
      <c r="T546" s="103" t="e">
        <f>#REF!</f>
        <v>#REF!</v>
      </c>
      <c r="U546" s="271" t="e">
        <f>#REF!*'Акция психолога'!D546</f>
        <v>#REF!</v>
      </c>
      <c r="V546" s="271">
        <f t="shared" si="545"/>
        <v>24</v>
      </c>
      <c r="W546" s="242" t="e">
        <f t="shared" si="546"/>
        <v>#REF!</v>
      </c>
      <c r="X546" s="281" t="e">
        <f>#REF!</f>
        <v>#REF!</v>
      </c>
      <c r="Y546" s="287" t="e">
        <f t="shared" si="547"/>
        <v>#REF!</v>
      </c>
      <c r="Z546" s="102" t="e">
        <f t="shared" si="548"/>
        <v>#REF!</v>
      </c>
      <c r="AA546" s="244" t="e">
        <f t="shared" si="549"/>
        <v>#REF!</v>
      </c>
      <c r="AB546" s="256"/>
      <c r="AC546" s="102" t="e">
        <f t="shared" si="550"/>
        <v>#REF!</v>
      </c>
      <c r="AD546" s="103" t="e">
        <f t="shared" si="551"/>
        <v>#REF!</v>
      </c>
      <c r="AE546" s="245" t="e">
        <f t="shared" si="551"/>
        <v>#REF!</v>
      </c>
      <c r="AF546" s="245" t="e">
        <f t="shared" si="552"/>
        <v>#REF!</v>
      </c>
      <c r="AG546" s="103" t="e">
        <f t="shared" si="553"/>
        <v>#REF!</v>
      </c>
      <c r="AH546" s="102" t="e">
        <f t="shared" si="554"/>
        <v>#REF!</v>
      </c>
      <c r="AI546" s="102">
        <f t="shared" si="555"/>
        <v>400</v>
      </c>
      <c r="AJ546" s="105"/>
      <c r="AK546" s="103">
        <f t="shared" si="556"/>
        <v>280</v>
      </c>
      <c r="AL546" s="134">
        <f t="shared" si="557"/>
        <v>280</v>
      </c>
      <c r="AM546" s="257"/>
      <c r="AN546" s="257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</row>
    <row r="547" spans="1:60" s="12" customFormat="1" ht="13.5" hidden="1" outlineLevel="1" x14ac:dyDescent="0.15">
      <c r="A547" s="25"/>
      <c r="B547" s="56" t="s">
        <v>453</v>
      </c>
      <c r="C547" s="299"/>
      <c r="D547" s="230"/>
      <c r="E547" s="230"/>
      <c r="F547" s="133"/>
      <c r="G547" s="137"/>
      <c r="H547" s="137"/>
      <c r="I547" s="231"/>
      <c r="J547" s="231"/>
      <c r="K547" s="232"/>
      <c r="L547" s="232"/>
      <c r="M547" s="232"/>
      <c r="N547" s="288"/>
      <c r="O547" s="252"/>
      <c r="P547" s="252"/>
      <c r="Q547" s="252"/>
      <c r="R547" s="252"/>
      <c r="S547" s="252"/>
      <c r="T547" s="231"/>
      <c r="U547" s="278"/>
      <c r="V547" s="277"/>
      <c r="W547" s="133"/>
      <c r="X547" s="278"/>
      <c r="Y547" s="133"/>
      <c r="Z547" s="133"/>
      <c r="AA547" s="253"/>
      <c r="AB547" s="256"/>
      <c r="AC547" s="302"/>
      <c r="AD547" s="255"/>
      <c r="AE547" s="237"/>
      <c r="AF547" s="237"/>
      <c r="AG547" s="236"/>
      <c r="AH547" s="302"/>
      <c r="AI547" s="302"/>
      <c r="AJ547" s="105"/>
      <c r="AK547" s="255"/>
      <c r="AL547" s="134"/>
      <c r="AM547" s="257"/>
      <c r="AN547" s="257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</row>
    <row r="548" spans="1:60" s="12" customFormat="1" ht="13.5" hidden="1" outlineLevel="1" collapsed="1" x14ac:dyDescent="0.15">
      <c r="A548" s="26">
        <v>22023</v>
      </c>
      <c r="B548" s="20" t="s">
        <v>455</v>
      </c>
      <c r="C548" s="16">
        <v>1500</v>
      </c>
      <c r="D548" s="103">
        <v>70</v>
      </c>
      <c r="E548" s="103"/>
      <c r="F548" s="103"/>
      <c r="G548" s="104" t="s">
        <v>765</v>
      </c>
      <c r="H548" s="104" t="s">
        <v>926</v>
      </c>
      <c r="I548" s="239">
        <f t="shared" si="522"/>
        <v>17940</v>
      </c>
      <c r="J548" s="103">
        <v>0</v>
      </c>
      <c r="K548" s="129">
        <v>0.1</v>
      </c>
      <c r="L548" s="129">
        <v>0.43</v>
      </c>
      <c r="M548" s="240"/>
      <c r="N548" s="283">
        <v>0.03</v>
      </c>
      <c r="O548" s="241">
        <f t="shared" ref="O548:O551" si="558">J548/I548*D548</f>
        <v>0</v>
      </c>
      <c r="P548" s="241" t="e">
        <f t="shared" ref="P548:P611" si="559">(C548-T548-U548)*K548</f>
        <v>#REF!</v>
      </c>
      <c r="Q548" s="271">
        <f t="shared" ref="Q548:Q551" si="560">C548*L548</f>
        <v>645</v>
      </c>
      <c r="R548" s="241">
        <f t="shared" ref="R548:R551" si="561">(C548*M548)</f>
        <v>0</v>
      </c>
      <c r="S548" s="241" t="e">
        <f t="shared" ref="S548:S551" si="562">(C548-T548-U548)*N548</f>
        <v>#REF!</v>
      </c>
      <c r="T548" s="103" t="e">
        <f>#REF!</f>
        <v>#REF!</v>
      </c>
      <c r="U548" s="271" t="e">
        <f>#REF!*'Акция психолога'!D548</f>
        <v>#REF!</v>
      </c>
      <c r="V548" s="271">
        <f t="shared" ref="V548:V551" si="563">C548*0.06</f>
        <v>90</v>
      </c>
      <c r="W548" s="242" t="e">
        <f t="shared" ref="W548:W551" si="564">SUM(O548:V548)</f>
        <v>#REF!</v>
      </c>
      <c r="X548" s="281" t="e">
        <f>#REF!</f>
        <v>#REF!</v>
      </c>
      <c r="Y548" s="287" t="e">
        <f t="shared" ref="Y548:Y551" si="565">25000/I548*D548*X548</f>
        <v>#REF!</v>
      </c>
      <c r="Z548" s="102" t="e">
        <f>W548+Y548</f>
        <v>#REF!</v>
      </c>
      <c r="AA548" s="244" t="e">
        <f>(C548-Z548)/Z548</f>
        <v>#REF!</v>
      </c>
      <c r="AB548" s="256"/>
      <c r="AC548" s="102" t="e">
        <f t="shared" ref="AC548:AC551" si="566">AD548+AE548+AF548</f>
        <v>#REF!</v>
      </c>
      <c r="AD548" s="103" t="e">
        <f t="shared" ref="AD548:AE551" si="567">T548</f>
        <v>#REF!</v>
      </c>
      <c r="AE548" s="245" t="e">
        <f t="shared" si="567"/>
        <v>#REF!</v>
      </c>
      <c r="AF548" s="245" t="e">
        <f t="shared" ref="AF548:AF551" si="568">(C548-Z548)*0.15</f>
        <v>#REF!</v>
      </c>
      <c r="AG548" s="103" t="e">
        <f t="shared" ref="AG548:AG551" si="569">AE548+AF548</f>
        <v>#REF!</v>
      </c>
      <c r="AH548" s="102" t="e">
        <f t="shared" ref="AH548:AH551" si="570">AI548-AC548</f>
        <v>#REF!</v>
      </c>
      <c r="AI548" s="102">
        <f>C548</f>
        <v>1500</v>
      </c>
      <c r="AJ548" s="105"/>
      <c r="AK548" s="103">
        <f t="shared" ref="AK548:AK551" si="571">CEILING(AL548,5)</f>
        <v>1050</v>
      </c>
      <c r="AL548" s="134">
        <f t="shared" ref="AL548:AL551" si="572">C548*0.7</f>
        <v>1050</v>
      </c>
      <c r="AM548" s="257"/>
      <c r="AN548" s="257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</row>
    <row r="549" spans="1:60" s="12" customFormat="1" ht="13.5" hidden="1" outlineLevel="1" collapsed="1" x14ac:dyDescent="0.15">
      <c r="A549" s="26">
        <v>22024</v>
      </c>
      <c r="B549" s="20" t="s">
        <v>454</v>
      </c>
      <c r="C549" s="16">
        <v>2000</v>
      </c>
      <c r="D549" s="103">
        <v>90</v>
      </c>
      <c r="E549" s="103"/>
      <c r="F549" s="103"/>
      <c r="G549" s="104" t="s">
        <v>765</v>
      </c>
      <c r="H549" s="104" t="s">
        <v>926</v>
      </c>
      <c r="I549" s="239">
        <f t="shared" si="522"/>
        <v>17940</v>
      </c>
      <c r="J549" s="103">
        <v>0</v>
      </c>
      <c r="K549" s="129">
        <v>0.1</v>
      </c>
      <c r="L549" s="129">
        <v>0.43</v>
      </c>
      <c r="M549" s="240"/>
      <c r="N549" s="283">
        <v>0.03</v>
      </c>
      <c r="O549" s="241">
        <f t="shared" si="558"/>
        <v>0</v>
      </c>
      <c r="P549" s="241" t="e">
        <f t="shared" si="559"/>
        <v>#REF!</v>
      </c>
      <c r="Q549" s="271">
        <f t="shared" si="560"/>
        <v>860</v>
      </c>
      <c r="R549" s="241">
        <f t="shared" si="561"/>
        <v>0</v>
      </c>
      <c r="S549" s="241" t="e">
        <f t="shared" si="562"/>
        <v>#REF!</v>
      </c>
      <c r="T549" s="103" t="e">
        <f>#REF!</f>
        <v>#REF!</v>
      </c>
      <c r="U549" s="271" t="e">
        <f>#REF!*'Акция психолога'!D549</f>
        <v>#REF!</v>
      </c>
      <c r="V549" s="271">
        <f t="shared" si="563"/>
        <v>120</v>
      </c>
      <c r="W549" s="242" t="e">
        <f t="shared" si="564"/>
        <v>#REF!</v>
      </c>
      <c r="X549" s="281" t="e">
        <f>#REF!</f>
        <v>#REF!</v>
      </c>
      <c r="Y549" s="287" t="e">
        <f t="shared" si="565"/>
        <v>#REF!</v>
      </c>
      <c r="Z549" s="102" t="e">
        <f>W549+Y549</f>
        <v>#REF!</v>
      </c>
      <c r="AA549" s="244" t="e">
        <f>(C549-Z549)/Z549</f>
        <v>#REF!</v>
      </c>
      <c r="AB549" s="256"/>
      <c r="AC549" s="102" t="e">
        <f t="shared" si="566"/>
        <v>#REF!</v>
      </c>
      <c r="AD549" s="103" t="e">
        <f t="shared" si="567"/>
        <v>#REF!</v>
      </c>
      <c r="AE549" s="245" t="e">
        <f t="shared" si="567"/>
        <v>#REF!</v>
      </c>
      <c r="AF549" s="245" t="e">
        <f t="shared" si="568"/>
        <v>#REF!</v>
      </c>
      <c r="AG549" s="103" t="e">
        <f t="shared" si="569"/>
        <v>#REF!</v>
      </c>
      <c r="AH549" s="102" t="e">
        <f t="shared" si="570"/>
        <v>#REF!</v>
      </c>
      <c r="AI549" s="102">
        <f>C549</f>
        <v>2000</v>
      </c>
      <c r="AJ549" s="105"/>
      <c r="AK549" s="103">
        <f t="shared" si="571"/>
        <v>1400</v>
      </c>
      <c r="AL549" s="134">
        <f t="shared" si="572"/>
        <v>1400</v>
      </c>
      <c r="AM549" s="257"/>
      <c r="AN549" s="257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</row>
    <row r="550" spans="1:60" s="12" customFormat="1" ht="13.5" hidden="1" outlineLevel="1" collapsed="1" x14ac:dyDescent="0.15">
      <c r="A550" s="26">
        <v>22025</v>
      </c>
      <c r="B550" s="20" t="s">
        <v>425</v>
      </c>
      <c r="C550" s="16">
        <v>600</v>
      </c>
      <c r="D550" s="103">
        <v>30</v>
      </c>
      <c r="E550" s="103"/>
      <c r="F550" s="103"/>
      <c r="G550" s="104" t="s">
        <v>765</v>
      </c>
      <c r="H550" s="104" t="s">
        <v>926</v>
      </c>
      <c r="I550" s="239">
        <f t="shared" si="522"/>
        <v>17940</v>
      </c>
      <c r="J550" s="103">
        <v>0</v>
      </c>
      <c r="K550" s="129">
        <v>0.1</v>
      </c>
      <c r="L550" s="129">
        <v>0.43</v>
      </c>
      <c r="M550" s="240"/>
      <c r="N550" s="283">
        <v>0.03</v>
      </c>
      <c r="O550" s="241">
        <f t="shared" si="558"/>
        <v>0</v>
      </c>
      <c r="P550" s="241" t="e">
        <f t="shared" si="559"/>
        <v>#REF!</v>
      </c>
      <c r="Q550" s="271">
        <f t="shared" si="560"/>
        <v>258</v>
      </c>
      <c r="R550" s="241">
        <f t="shared" si="561"/>
        <v>0</v>
      </c>
      <c r="S550" s="241" t="e">
        <f t="shared" si="562"/>
        <v>#REF!</v>
      </c>
      <c r="T550" s="103" t="e">
        <f>#REF!</f>
        <v>#REF!</v>
      </c>
      <c r="U550" s="271" t="e">
        <f>#REF!*'Акция психолога'!D550</f>
        <v>#REF!</v>
      </c>
      <c r="V550" s="271">
        <f t="shared" si="563"/>
        <v>36</v>
      </c>
      <c r="W550" s="242" t="e">
        <f t="shared" si="564"/>
        <v>#REF!</v>
      </c>
      <c r="X550" s="281" t="e">
        <f>#REF!</f>
        <v>#REF!</v>
      </c>
      <c r="Y550" s="287" t="e">
        <f t="shared" si="565"/>
        <v>#REF!</v>
      </c>
      <c r="Z550" s="102" t="e">
        <f>W550+Y550</f>
        <v>#REF!</v>
      </c>
      <c r="AA550" s="244" t="e">
        <f>(C550-Z550)/Z550</f>
        <v>#REF!</v>
      </c>
      <c r="AB550" s="256"/>
      <c r="AC550" s="102" t="e">
        <f t="shared" si="566"/>
        <v>#REF!</v>
      </c>
      <c r="AD550" s="103" t="e">
        <f t="shared" si="567"/>
        <v>#REF!</v>
      </c>
      <c r="AE550" s="245" t="e">
        <f t="shared" si="567"/>
        <v>#REF!</v>
      </c>
      <c r="AF550" s="245" t="e">
        <f t="shared" si="568"/>
        <v>#REF!</v>
      </c>
      <c r="AG550" s="103" t="e">
        <f t="shared" si="569"/>
        <v>#REF!</v>
      </c>
      <c r="AH550" s="102" t="e">
        <f t="shared" si="570"/>
        <v>#REF!</v>
      </c>
      <c r="AI550" s="102">
        <f>C550</f>
        <v>600</v>
      </c>
      <c r="AJ550" s="105"/>
      <c r="AK550" s="103">
        <f t="shared" si="571"/>
        <v>420</v>
      </c>
      <c r="AL550" s="134">
        <f t="shared" si="572"/>
        <v>420</v>
      </c>
      <c r="AM550" s="257"/>
      <c r="AN550" s="257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</row>
    <row r="551" spans="1:60" s="12" customFormat="1" ht="13.5" hidden="1" outlineLevel="1" collapsed="1" x14ac:dyDescent="0.15">
      <c r="A551" s="26">
        <v>22026</v>
      </c>
      <c r="B551" s="20" t="s">
        <v>456</v>
      </c>
      <c r="C551" s="16">
        <v>800</v>
      </c>
      <c r="D551" s="103">
        <v>30</v>
      </c>
      <c r="E551" s="103"/>
      <c r="F551" s="103"/>
      <c r="G551" s="104" t="s">
        <v>765</v>
      </c>
      <c r="H551" s="104" t="s">
        <v>926</v>
      </c>
      <c r="I551" s="239">
        <f t="shared" si="522"/>
        <v>17940</v>
      </c>
      <c r="J551" s="103">
        <v>0</v>
      </c>
      <c r="K551" s="129">
        <v>0.1</v>
      </c>
      <c r="L551" s="129">
        <v>0.43</v>
      </c>
      <c r="M551" s="240"/>
      <c r="N551" s="283">
        <v>0.03</v>
      </c>
      <c r="O551" s="241">
        <f t="shared" si="558"/>
        <v>0</v>
      </c>
      <c r="P551" s="241" t="e">
        <f t="shared" si="559"/>
        <v>#REF!</v>
      </c>
      <c r="Q551" s="271">
        <f t="shared" si="560"/>
        <v>344</v>
      </c>
      <c r="R551" s="241">
        <f t="shared" si="561"/>
        <v>0</v>
      </c>
      <c r="S551" s="241" t="e">
        <f t="shared" si="562"/>
        <v>#REF!</v>
      </c>
      <c r="T551" s="103" t="e">
        <f>#REF!</f>
        <v>#REF!</v>
      </c>
      <c r="U551" s="271" t="e">
        <f>#REF!*'Акция психолога'!D551</f>
        <v>#REF!</v>
      </c>
      <c r="V551" s="271">
        <f t="shared" si="563"/>
        <v>48</v>
      </c>
      <c r="W551" s="242" t="e">
        <f t="shared" si="564"/>
        <v>#REF!</v>
      </c>
      <c r="X551" s="281" t="e">
        <f>#REF!</f>
        <v>#REF!</v>
      </c>
      <c r="Y551" s="287" t="e">
        <f t="shared" si="565"/>
        <v>#REF!</v>
      </c>
      <c r="Z551" s="102" t="e">
        <f>W551+Y551</f>
        <v>#REF!</v>
      </c>
      <c r="AA551" s="244" t="e">
        <f>(C551-Z551)/Z551</f>
        <v>#REF!</v>
      </c>
      <c r="AB551" s="256"/>
      <c r="AC551" s="102" t="e">
        <f t="shared" si="566"/>
        <v>#REF!</v>
      </c>
      <c r="AD551" s="103" t="e">
        <f t="shared" si="567"/>
        <v>#REF!</v>
      </c>
      <c r="AE551" s="245" t="e">
        <f t="shared" si="567"/>
        <v>#REF!</v>
      </c>
      <c r="AF551" s="245" t="e">
        <f t="shared" si="568"/>
        <v>#REF!</v>
      </c>
      <c r="AG551" s="103" t="e">
        <f t="shared" si="569"/>
        <v>#REF!</v>
      </c>
      <c r="AH551" s="102" t="e">
        <f t="shared" si="570"/>
        <v>#REF!</v>
      </c>
      <c r="AI551" s="102">
        <f>C551</f>
        <v>800</v>
      </c>
      <c r="AJ551" s="105"/>
      <c r="AK551" s="103">
        <f t="shared" si="571"/>
        <v>560</v>
      </c>
      <c r="AL551" s="134">
        <f t="shared" si="572"/>
        <v>560</v>
      </c>
      <c r="AM551" s="257"/>
      <c r="AN551" s="257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</row>
    <row r="552" spans="1:60" s="12" customFormat="1" ht="13.5" hidden="1" outlineLevel="1" x14ac:dyDescent="0.15">
      <c r="A552" s="25"/>
      <c r="B552" s="56" t="s">
        <v>457</v>
      </c>
      <c r="C552" s="299"/>
      <c r="D552" s="230"/>
      <c r="E552" s="230"/>
      <c r="F552" s="133"/>
      <c r="G552" s="137"/>
      <c r="H552" s="137"/>
      <c r="I552" s="231"/>
      <c r="J552" s="231"/>
      <c r="K552" s="232"/>
      <c r="L552" s="232"/>
      <c r="M552" s="232"/>
      <c r="N552" s="288"/>
      <c r="O552" s="252"/>
      <c r="P552" s="252"/>
      <c r="Q552" s="252"/>
      <c r="R552" s="252"/>
      <c r="S552" s="252"/>
      <c r="T552" s="231"/>
      <c r="U552" s="278"/>
      <c r="V552" s="277"/>
      <c r="W552" s="133"/>
      <c r="X552" s="278"/>
      <c r="Y552" s="133"/>
      <c r="Z552" s="133"/>
      <c r="AA552" s="253"/>
      <c r="AB552" s="256"/>
      <c r="AC552" s="302"/>
      <c r="AD552" s="255"/>
      <c r="AE552" s="237"/>
      <c r="AF552" s="237"/>
      <c r="AG552" s="236"/>
      <c r="AH552" s="302"/>
      <c r="AI552" s="302"/>
      <c r="AJ552" s="105"/>
      <c r="AK552" s="255"/>
      <c r="AL552" s="134"/>
      <c r="AM552" s="257"/>
      <c r="AN552" s="257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</row>
    <row r="553" spans="1:60" s="12" customFormat="1" ht="13.5" hidden="1" outlineLevel="1" collapsed="1" x14ac:dyDescent="0.15">
      <c r="A553" s="26">
        <v>22027</v>
      </c>
      <c r="B553" s="20" t="s">
        <v>458</v>
      </c>
      <c r="C553" s="16">
        <v>1100</v>
      </c>
      <c r="D553" s="103">
        <v>40</v>
      </c>
      <c r="E553" s="103"/>
      <c r="F553" s="103"/>
      <c r="G553" s="104" t="s">
        <v>765</v>
      </c>
      <c r="H553" s="104" t="s">
        <v>926</v>
      </c>
      <c r="I553" s="239">
        <f t="shared" si="522"/>
        <v>17940</v>
      </c>
      <c r="J553" s="103">
        <v>0</v>
      </c>
      <c r="K553" s="129">
        <v>0.1</v>
      </c>
      <c r="L553" s="129">
        <v>0.43</v>
      </c>
      <c r="M553" s="240"/>
      <c r="N553" s="283">
        <v>0.03</v>
      </c>
      <c r="O553" s="241">
        <f t="shared" ref="O553:O555" si="573">J553/I553*D553</f>
        <v>0</v>
      </c>
      <c r="P553" s="241" t="e">
        <f t="shared" si="559"/>
        <v>#REF!</v>
      </c>
      <c r="Q553" s="271">
        <f t="shared" ref="Q553:Q555" si="574">C553*L553</f>
        <v>473</v>
      </c>
      <c r="R553" s="241">
        <f t="shared" ref="R553:R555" si="575">(C553*M553)</f>
        <v>0</v>
      </c>
      <c r="S553" s="241" t="e">
        <f t="shared" ref="S553:S555" si="576">(C553-T553-U553)*N553</f>
        <v>#REF!</v>
      </c>
      <c r="T553" s="103" t="e">
        <f>#REF!</f>
        <v>#REF!</v>
      </c>
      <c r="U553" s="271" t="e">
        <f>#REF!*'Акция психолога'!D553</f>
        <v>#REF!</v>
      </c>
      <c r="V553" s="271">
        <f t="shared" ref="V553:V555" si="577">C553*0.06</f>
        <v>66</v>
      </c>
      <c r="W553" s="242" t="e">
        <f t="shared" ref="W553:W555" si="578">SUM(O553:V553)</f>
        <v>#REF!</v>
      </c>
      <c r="X553" s="281" t="e">
        <f>#REF!</f>
        <v>#REF!</v>
      </c>
      <c r="Y553" s="287" t="e">
        <f t="shared" ref="Y553:Y555" si="579">25000/I553*D553*X553</f>
        <v>#REF!</v>
      </c>
      <c r="Z553" s="102" t="e">
        <f>W553+Y553</f>
        <v>#REF!</v>
      </c>
      <c r="AA553" s="244" t="e">
        <f>(C553-Z553)/Z553</f>
        <v>#REF!</v>
      </c>
      <c r="AB553" s="256"/>
      <c r="AC553" s="102" t="e">
        <f t="shared" ref="AC553:AC555" si="580">AD553+AE553+AF553</f>
        <v>#REF!</v>
      </c>
      <c r="AD553" s="103" t="e">
        <f t="shared" ref="AD553:AE555" si="581">T553</f>
        <v>#REF!</v>
      </c>
      <c r="AE553" s="245" t="e">
        <f t="shared" si="581"/>
        <v>#REF!</v>
      </c>
      <c r="AF553" s="245" t="e">
        <f t="shared" ref="AF553:AF555" si="582">(C553-Z553)*0.15</f>
        <v>#REF!</v>
      </c>
      <c r="AG553" s="103" t="e">
        <f t="shared" ref="AG553:AG555" si="583">AE553+AF553</f>
        <v>#REF!</v>
      </c>
      <c r="AH553" s="102" t="e">
        <f t="shared" ref="AH553:AH555" si="584">AI553-AC553</f>
        <v>#REF!</v>
      </c>
      <c r="AI553" s="102">
        <f>C553</f>
        <v>1100</v>
      </c>
      <c r="AJ553" s="105"/>
      <c r="AK553" s="103">
        <f t="shared" ref="AK553:AK555" si="585">CEILING(AL553,5)</f>
        <v>770</v>
      </c>
      <c r="AL553" s="134">
        <f t="shared" ref="AL553:AL555" si="586">C553*0.7</f>
        <v>770</v>
      </c>
      <c r="AM553" s="257"/>
      <c r="AN553" s="257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</row>
    <row r="554" spans="1:60" s="12" customFormat="1" ht="13.5" hidden="1" outlineLevel="1" collapsed="1" x14ac:dyDescent="0.15">
      <c r="A554" s="26">
        <v>22028</v>
      </c>
      <c r="B554" s="20" t="s">
        <v>459</v>
      </c>
      <c r="C554" s="16">
        <v>1100</v>
      </c>
      <c r="D554" s="103">
        <v>40</v>
      </c>
      <c r="E554" s="103"/>
      <c r="F554" s="103"/>
      <c r="G554" s="104" t="s">
        <v>765</v>
      </c>
      <c r="H554" s="104" t="s">
        <v>926</v>
      </c>
      <c r="I554" s="239">
        <f t="shared" si="522"/>
        <v>17940</v>
      </c>
      <c r="J554" s="103">
        <v>0</v>
      </c>
      <c r="K554" s="129">
        <v>0.1</v>
      </c>
      <c r="L554" s="129">
        <v>0.43</v>
      </c>
      <c r="M554" s="240"/>
      <c r="N554" s="283">
        <v>0.03</v>
      </c>
      <c r="O554" s="241">
        <f t="shared" si="573"/>
        <v>0</v>
      </c>
      <c r="P554" s="241" t="e">
        <f t="shared" si="559"/>
        <v>#REF!</v>
      </c>
      <c r="Q554" s="271">
        <f t="shared" si="574"/>
        <v>473</v>
      </c>
      <c r="R554" s="241">
        <f t="shared" si="575"/>
        <v>0</v>
      </c>
      <c r="S554" s="241" t="e">
        <f t="shared" si="576"/>
        <v>#REF!</v>
      </c>
      <c r="T554" s="103" t="e">
        <f>#REF!</f>
        <v>#REF!</v>
      </c>
      <c r="U554" s="271" t="e">
        <f>#REF!*'Акция психолога'!D554</f>
        <v>#REF!</v>
      </c>
      <c r="V554" s="271">
        <f t="shared" si="577"/>
        <v>66</v>
      </c>
      <c r="W554" s="242" t="e">
        <f t="shared" si="578"/>
        <v>#REF!</v>
      </c>
      <c r="X554" s="281" t="e">
        <f>#REF!</f>
        <v>#REF!</v>
      </c>
      <c r="Y554" s="287" t="e">
        <f t="shared" si="579"/>
        <v>#REF!</v>
      </c>
      <c r="Z554" s="102" t="e">
        <f>W554+Y554</f>
        <v>#REF!</v>
      </c>
      <c r="AA554" s="244" t="e">
        <f>(C554-Z554)/Z554</f>
        <v>#REF!</v>
      </c>
      <c r="AB554" s="256"/>
      <c r="AC554" s="102" t="e">
        <f t="shared" si="580"/>
        <v>#REF!</v>
      </c>
      <c r="AD554" s="103" t="e">
        <f t="shared" si="581"/>
        <v>#REF!</v>
      </c>
      <c r="AE554" s="245" t="e">
        <f t="shared" si="581"/>
        <v>#REF!</v>
      </c>
      <c r="AF554" s="245" t="e">
        <f t="shared" si="582"/>
        <v>#REF!</v>
      </c>
      <c r="AG554" s="103" t="e">
        <f t="shared" si="583"/>
        <v>#REF!</v>
      </c>
      <c r="AH554" s="102" t="e">
        <f t="shared" si="584"/>
        <v>#REF!</v>
      </c>
      <c r="AI554" s="102">
        <f>C554</f>
        <v>1100</v>
      </c>
      <c r="AJ554" s="105"/>
      <c r="AK554" s="103">
        <f t="shared" si="585"/>
        <v>770</v>
      </c>
      <c r="AL554" s="134">
        <f t="shared" si="586"/>
        <v>770</v>
      </c>
      <c r="AM554" s="257"/>
      <c r="AN554" s="257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</row>
    <row r="555" spans="1:60" s="12" customFormat="1" ht="13.5" hidden="1" outlineLevel="1" collapsed="1" x14ac:dyDescent="0.15">
      <c r="A555" s="26">
        <v>22029</v>
      </c>
      <c r="B555" s="20" t="s">
        <v>460</v>
      </c>
      <c r="C555" s="16">
        <v>1700</v>
      </c>
      <c r="D555" s="103">
        <v>90</v>
      </c>
      <c r="E555" s="103"/>
      <c r="F555" s="103"/>
      <c r="G555" s="104" t="s">
        <v>765</v>
      </c>
      <c r="H555" s="104" t="s">
        <v>926</v>
      </c>
      <c r="I555" s="239">
        <f t="shared" si="522"/>
        <v>17940</v>
      </c>
      <c r="J555" s="103">
        <v>0</v>
      </c>
      <c r="K555" s="129">
        <v>0.1</v>
      </c>
      <c r="L555" s="129">
        <v>0.43</v>
      </c>
      <c r="M555" s="240"/>
      <c r="N555" s="283">
        <v>0.03</v>
      </c>
      <c r="O555" s="241">
        <f t="shared" si="573"/>
        <v>0</v>
      </c>
      <c r="P555" s="241" t="e">
        <f t="shared" si="559"/>
        <v>#REF!</v>
      </c>
      <c r="Q555" s="271">
        <f t="shared" si="574"/>
        <v>731</v>
      </c>
      <c r="R555" s="241">
        <f t="shared" si="575"/>
        <v>0</v>
      </c>
      <c r="S555" s="241" t="e">
        <f t="shared" si="576"/>
        <v>#REF!</v>
      </c>
      <c r="T555" s="103" t="e">
        <f>#REF!</f>
        <v>#REF!</v>
      </c>
      <c r="U555" s="271" t="e">
        <f>#REF!*'Акция психолога'!D555</f>
        <v>#REF!</v>
      </c>
      <c r="V555" s="271">
        <f t="shared" si="577"/>
        <v>102</v>
      </c>
      <c r="W555" s="242" t="e">
        <f t="shared" si="578"/>
        <v>#REF!</v>
      </c>
      <c r="X555" s="281" t="e">
        <f>#REF!</f>
        <v>#REF!</v>
      </c>
      <c r="Y555" s="287" t="e">
        <f t="shared" si="579"/>
        <v>#REF!</v>
      </c>
      <c r="Z555" s="102" t="e">
        <f>W555+Y555</f>
        <v>#REF!</v>
      </c>
      <c r="AA555" s="244" t="e">
        <f>(C555-Z555)/Z555</f>
        <v>#REF!</v>
      </c>
      <c r="AB555" s="256"/>
      <c r="AC555" s="102" t="e">
        <f t="shared" si="580"/>
        <v>#REF!</v>
      </c>
      <c r="AD555" s="103" t="e">
        <f t="shared" si="581"/>
        <v>#REF!</v>
      </c>
      <c r="AE555" s="245" t="e">
        <f t="shared" si="581"/>
        <v>#REF!</v>
      </c>
      <c r="AF555" s="245" t="e">
        <f t="shared" si="582"/>
        <v>#REF!</v>
      </c>
      <c r="AG555" s="103" t="e">
        <f t="shared" si="583"/>
        <v>#REF!</v>
      </c>
      <c r="AH555" s="102" t="e">
        <f t="shared" si="584"/>
        <v>#REF!</v>
      </c>
      <c r="AI555" s="102">
        <f>C555</f>
        <v>1700</v>
      </c>
      <c r="AJ555" s="105"/>
      <c r="AK555" s="103">
        <f t="shared" si="585"/>
        <v>1190</v>
      </c>
      <c r="AL555" s="134">
        <f t="shared" si="586"/>
        <v>1190</v>
      </c>
      <c r="AM555" s="257"/>
      <c r="AN555" s="257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</row>
    <row r="556" spans="1:60" s="12" customFormat="1" ht="13.5" hidden="1" outlineLevel="1" x14ac:dyDescent="0.15">
      <c r="A556" s="25"/>
      <c r="B556" s="56" t="s">
        <v>461</v>
      </c>
      <c r="C556" s="299"/>
      <c r="D556" s="230"/>
      <c r="E556" s="230"/>
      <c r="F556" s="133"/>
      <c r="G556" s="137"/>
      <c r="H556" s="137"/>
      <c r="I556" s="231"/>
      <c r="J556" s="231"/>
      <c r="K556" s="232"/>
      <c r="L556" s="232"/>
      <c r="M556" s="232"/>
      <c r="N556" s="288"/>
      <c r="O556" s="252"/>
      <c r="P556" s="252"/>
      <c r="Q556" s="252"/>
      <c r="R556" s="252"/>
      <c r="S556" s="252"/>
      <c r="T556" s="231"/>
      <c r="U556" s="278"/>
      <c r="V556" s="277"/>
      <c r="W556" s="133"/>
      <c r="X556" s="278"/>
      <c r="Y556" s="133"/>
      <c r="Z556" s="133"/>
      <c r="AA556" s="253"/>
      <c r="AB556" s="256"/>
      <c r="AC556" s="302"/>
      <c r="AD556" s="255"/>
      <c r="AE556" s="237"/>
      <c r="AF556" s="237"/>
      <c r="AG556" s="236"/>
      <c r="AH556" s="302"/>
      <c r="AI556" s="302"/>
      <c r="AJ556" s="105"/>
      <c r="AK556" s="255"/>
      <c r="AL556" s="134"/>
      <c r="AM556" s="257"/>
      <c r="AN556" s="257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</row>
    <row r="557" spans="1:60" s="12" customFormat="1" ht="13.5" hidden="1" outlineLevel="1" collapsed="1" x14ac:dyDescent="0.15">
      <c r="A557" s="26">
        <v>22030</v>
      </c>
      <c r="B557" s="20" t="s">
        <v>422</v>
      </c>
      <c r="C557" s="16">
        <v>1700</v>
      </c>
      <c r="D557" s="103">
        <v>90</v>
      </c>
      <c r="E557" s="103"/>
      <c r="F557" s="103"/>
      <c r="G557" s="104" t="s">
        <v>765</v>
      </c>
      <c r="H557" s="104" t="s">
        <v>926</v>
      </c>
      <c r="I557" s="239">
        <f t="shared" si="522"/>
        <v>17940</v>
      </c>
      <c r="J557" s="103">
        <v>0</v>
      </c>
      <c r="K557" s="129">
        <v>0.1</v>
      </c>
      <c r="L557" s="129">
        <v>0.43</v>
      </c>
      <c r="M557" s="240"/>
      <c r="N557" s="283">
        <v>0.03</v>
      </c>
      <c r="O557" s="241">
        <f t="shared" ref="O557:O564" si="587">J557/I557*D557</f>
        <v>0</v>
      </c>
      <c r="P557" s="241" t="e">
        <f t="shared" si="559"/>
        <v>#REF!</v>
      </c>
      <c r="Q557" s="271">
        <f>C557*L557</f>
        <v>731</v>
      </c>
      <c r="R557" s="241">
        <f t="shared" ref="R557:R564" si="588">(C557*M557)</f>
        <v>0</v>
      </c>
      <c r="S557" s="241" t="e">
        <f t="shared" ref="S557:S564" si="589">(C557-T557-U557)*N557</f>
        <v>#REF!</v>
      </c>
      <c r="T557" s="103" t="e">
        <f>#REF!</f>
        <v>#REF!</v>
      </c>
      <c r="U557" s="271" t="e">
        <f>#REF!*'Акция психолога'!D557</f>
        <v>#REF!</v>
      </c>
      <c r="V557" s="271">
        <f t="shared" ref="V557:V620" si="590">C557*0.06</f>
        <v>102</v>
      </c>
      <c r="W557" s="242" t="e">
        <f t="shared" ref="W557:W564" si="591">SUM(O557:V557)</f>
        <v>#REF!</v>
      </c>
      <c r="X557" s="281" t="e">
        <f>#REF!</f>
        <v>#REF!</v>
      </c>
      <c r="Y557" s="287" t="e">
        <f t="shared" ref="Y557:Y564" si="592">25000/I557*D557*X557</f>
        <v>#REF!</v>
      </c>
      <c r="Z557" s="102" t="e">
        <f t="shared" ref="Z557:Z564" si="593">W557+Y557</f>
        <v>#REF!</v>
      </c>
      <c r="AA557" s="244" t="e">
        <f t="shared" ref="AA557:AA564" si="594">(C557-Z557)/Z557</f>
        <v>#REF!</v>
      </c>
      <c r="AB557" s="256"/>
      <c r="AC557" s="102" t="e">
        <f t="shared" ref="AC557:AC564" si="595">AD557+AE557+AF557</f>
        <v>#REF!</v>
      </c>
      <c r="AD557" s="103" t="e">
        <f t="shared" ref="AD557:AE564" si="596">T557</f>
        <v>#REF!</v>
      </c>
      <c r="AE557" s="245" t="e">
        <f t="shared" si="596"/>
        <v>#REF!</v>
      </c>
      <c r="AF557" s="245" t="e">
        <f t="shared" ref="AF557:AF564" si="597">(C557-Z557)*0.15</f>
        <v>#REF!</v>
      </c>
      <c r="AG557" s="103" t="e">
        <f t="shared" ref="AG557:AG564" si="598">AE557+AF557</f>
        <v>#REF!</v>
      </c>
      <c r="AH557" s="102" t="e">
        <f t="shared" ref="AH557:AH564" si="599">AI557-AC557</f>
        <v>#REF!</v>
      </c>
      <c r="AI557" s="102">
        <f t="shared" ref="AI557:AI564" si="600">C557</f>
        <v>1700</v>
      </c>
      <c r="AJ557" s="105"/>
      <c r="AK557" s="103">
        <f t="shared" ref="AK557:AK564" si="601">CEILING(AL557,5)</f>
        <v>1190</v>
      </c>
      <c r="AL557" s="134">
        <f t="shared" ref="AL557:AL564" si="602">C557*0.7</f>
        <v>1190</v>
      </c>
      <c r="AM557" s="257"/>
      <c r="AN557" s="257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</row>
    <row r="558" spans="1:60" s="12" customFormat="1" ht="13.5" hidden="1" outlineLevel="1" collapsed="1" x14ac:dyDescent="0.15">
      <c r="A558" s="26">
        <v>22031</v>
      </c>
      <c r="B558" s="20" t="s">
        <v>423</v>
      </c>
      <c r="C558" s="16">
        <v>2500</v>
      </c>
      <c r="D558" s="103">
        <v>90</v>
      </c>
      <c r="E558" s="103"/>
      <c r="F558" s="103"/>
      <c r="G558" s="104" t="s">
        <v>765</v>
      </c>
      <c r="H558" s="104" t="s">
        <v>926</v>
      </c>
      <c r="I558" s="239">
        <f t="shared" si="522"/>
        <v>17940</v>
      </c>
      <c r="J558" s="103">
        <v>0</v>
      </c>
      <c r="K558" s="129">
        <v>0.1</v>
      </c>
      <c r="L558" s="129">
        <v>0.43</v>
      </c>
      <c r="M558" s="240"/>
      <c r="N558" s="283">
        <v>0.03</v>
      </c>
      <c r="O558" s="241">
        <f t="shared" si="587"/>
        <v>0</v>
      </c>
      <c r="P558" s="241" t="e">
        <f t="shared" si="559"/>
        <v>#REF!</v>
      </c>
      <c r="Q558" s="271">
        <f>C558*L558</f>
        <v>1075</v>
      </c>
      <c r="R558" s="241">
        <f t="shared" si="588"/>
        <v>0</v>
      </c>
      <c r="S558" s="241" t="e">
        <f t="shared" si="589"/>
        <v>#REF!</v>
      </c>
      <c r="T558" s="103" t="e">
        <f>#REF!</f>
        <v>#REF!</v>
      </c>
      <c r="U558" s="271" t="e">
        <f>#REF!*'Акция психолога'!D558</f>
        <v>#REF!</v>
      </c>
      <c r="V558" s="271">
        <f t="shared" si="590"/>
        <v>150</v>
      </c>
      <c r="W558" s="242" t="e">
        <f t="shared" si="591"/>
        <v>#REF!</v>
      </c>
      <c r="X558" s="281" t="e">
        <f>#REF!</f>
        <v>#REF!</v>
      </c>
      <c r="Y558" s="287" t="e">
        <f t="shared" si="592"/>
        <v>#REF!</v>
      </c>
      <c r="Z558" s="102" t="e">
        <f t="shared" si="593"/>
        <v>#REF!</v>
      </c>
      <c r="AA558" s="244" t="e">
        <f t="shared" si="594"/>
        <v>#REF!</v>
      </c>
      <c r="AB558" s="256"/>
      <c r="AC558" s="102" t="e">
        <f t="shared" si="595"/>
        <v>#REF!</v>
      </c>
      <c r="AD558" s="103" t="e">
        <f t="shared" si="596"/>
        <v>#REF!</v>
      </c>
      <c r="AE558" s="245" t="e">
        <f t="shared" si="596"/>
        <v>#REF!</v>
      </c>
      <c r="AF558" s="245" t="e">
        <f t="shared" si="597"/>
        <v>#REF!</v>
      </c>
      <c r="AG558" s="103" t="e">
        <f t="shared" si="598"/>
        <v>#REF!</v>
      </c>
      <c r="AH558" s="102" t="e">
        <f t="shared" si="599"/>
        <v>#REF!</v>
      </c>
      <c r="AI558" s="102">
        <f t="shared" si="600"/>
        <v>2500</v>
      </c>
      <c r="AJ558" s="105"/>
      <c r="AK558" s="103">
        <f t="shared" si="601"/>
        <v>1750</v>
      </c>
      <c r="AL558" s="134">
        <f t="shared" si="602"/>
        <v>1750</v>
      </c>
      <c r="AM558" s="257"/>
      <c r="AN558" s="257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</row>
    <row r="559" spans="1:60" s="12" customFormat="1" ht="13.5" hidden="1" outlineLevel="1" collapsed="1" x14ac:dyDescent="0.15">
      <c r="A559" s="26">
        <v>22032</v>
      </c>
      <c r="B559" s="20" t="s">
        <v>462</v>
      </c>
      <c r="C559" s="16">
        <v>3190</v>
      </c>
      <c r="D559" s="103">
        <v>170</v>
      </c>
      <c r="E559" s="103"/>
      <c r="F559" s="103"/>
      <c r="G559" s="104">
        <v>201</v>
      </c>
      <c r="H559" s="104" t="s">
        <v>421</v>
      </c>
      <c r="I559" s="239">
        <f t="shared" si="522"/>
        <v>17940</v>
      </c>
      <c r="J559" s="103">
        <v>0</v>
      </c>
      <c r="K559" s="129">
        <v>0.1</v>
      </c>
      <c r="L559" s="129">
        <v>0.43</v>
      </c>
      <c r="M559" s="240"/>
      <c r="N559" s="283">
        <v>0.03</v>
      </c>
      <c r="O559" s="241">
        <f t="shared" si="587"/>
        <v>0</v>
      </c>
      <c r="P559" s="241" t="e">
        <f t="shared" si="559"/>
        <v>#REF!</v>
      </c>
      <c r="Q559" s="241" t="e">
        <f t="shared" ref="Q559:Q622" si="603">(C559-T559-U559)*L559</f>
        <v>#REF!</v>
      </c>
      <c r="R559" s="241">
        <f t="shared" si="588"/>
        <v>0</v>
      </c>
      <c r="S559" s="241" t="e">
        <f t="shared" si="589"/>
        <v>#REF!</v>
      </c>
      <c r="T559" s="103" t="e">
        <f>#REF!</f>
        <v>#REF!</v>
      </c>
      <c r="U559" s="271" t="e">
        <f>#REF!*'Акция психолога'!D559</f>
        <v>#REF!</v>
      </c>
      <c r="V559" s="271">
        <f t="shared" si="590"/>
        <v>191.4</v>
      </c>
      <c r="W559" s="242" t="e">
        <f t="shared" si="591"/>
        <v>#REF!</v>
      </c>
      <c r="X559" s="281" t="e">
        <f>#REF!</f>
        <v>#REF!</v>
      </c>
      <c r="Y559" s="287" t="e">
        <f t="shared" si="592"/>
        <v>#REF!</v>
      </c>
      <c r="Z559" s="102" t="e">
        <f t="shared" si="593"/>
        <v>#REF!</v>
      </c>
      <c r="AA559" s="244" t="e">
        <f t="shared" si="594"/>
        <v>#REF!</v>
      </c>
      <c r="AB559" s="256"/>
      <c r="AC559" s="102" t="e">
        <f t="shared" si="595"/>
        <v>#REF!</v>
      </c>
      <c r="AD559" s="103" t="e">
        <f t="shared" si="596"/>
        <v>#REF!</v>
      </c>
      <c r="AE559" s="245" t="e">
        <f t="shared" si="596"/>
        <v>#REF!</v>
      </c>
      <c r="AF559" s="245" t="e">
        <f t="shared" si="597"/>
        <v>#REF!</v>
      </c>
      <c r="AG559" s="103" t="e">
        <f t="shared" si="598"/>
        <v>#REF!</v>
      </c>
      <c r="AH559" s="102" t="e">
        <f t="shared" si="599"/>
        <v>#REF!</v>
      </c>
      <c r="AI559" s="102">
        <f t="shared" si="600"/>
        <v>3190</v>
      </c>
      <c r="AJ559" s="105"/>
      <c r="AK559" s="103">
        <f t="shared" si="601"/>
        <v>2235</v>
      </c>
      <c r="AL559" s="134">
        <f t="shared" si="602"/>
        <v>2233</v>
      </c>
      <c r="AM559" s="257"/>
      <c r="AN559" s="257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</row>
    <row r="560" spans="1:60" s="12" customFormat="1" ht="13.5" hidden="1" outlineLevel="1" collapsed="1" x14ac:dyDescent="0.15">
      <c r="A560" s="26">
        <v>22033</v>
      </c>
      <c r="B560" s="20" t="s">
        <v>463</v>
      </c>
      <c r="C560" s="16">
        <v>2500</v>
      </c>
      <c r="D560" s="103">
        <v>90</v>
      </c>
      <c r="E560" s="103"/>
      <c r="F560" s="103"/>
      <c r="G560" s="104">
        <v>206</v>
      </c>
      <c r="H560" s="104" t="s">
        <v>424</v>
      </c>
      <c r="I560" s="239">
        <f t="shared" si="522"/>
        <v>17940</v>
      </c>
      <c r="J560" s="103">
        <v>0</v>
      </c>
      <c r="K560" s="129">
        <v>0.1</v>
      </c>
      <c r="L560" s="129">
        <v>0.43</v>
      </c>
      <c r="M560" s="240"/>
      <c r="N560" s="283">
        <v>0.03</v>
      </c>
      <c r="O560" s="241">
        <f t="shared" si="587"/>
        <v>0</v>
      </c>
      <c r="P560" s="241" t="e">
        <f t="shared" si="559"/>
        <v>#REF!</v>
      </c>
      <c r="Q560" s="271">
        <f>C560*L560</f>
        <v>1075</v>
      </c>
      <c r="R560" s="241">
        <f t="shared" si="588"/>
        <v>0</v>
      </c>
      <c r="S560" s="241" t="e">
        <f t="shared" si="589"/>
        <v>#REF!</v>
      </c>
      <c r="T560" s="103" t="e">
        <f>#REF!</f>
        <v>#REF!</v>
      </c>
      <c r="U560" s="271" t="e">
        <f>#REF!*'Акция психолога'!D560</f>
        <v>#REF!</v>
      </c>
      <c r="V560" s="271">
        <f t="shared" si="590"/>
        <v>150</v>
      </c>
      <c r="W560" s="242" t="e">
        <f t="shared" si="591"/>
        <v>#REF!</v>
      </c>
      <c r="X560" s="281" t="e">
        <f>#REF!</f>
        <v>#REF!</v>
      </c>
      <c r="Y560" s="287" t="e">
        <f t="shared" si="592"/>
        <v>#REF!</v>
      </c>
      <c r="Z560" s="102" t="e">
        <f t="shared" si="593"/>
        <v>#REF!</v>
      </c>
      <c r="AA560" s="244" t="e">
        <f t="shared" si="594"/>
        <v>#REF!</v>
      </c>
      <c r="AB560" s="256"/>
      <c r="AC560" s="102" t="e">
        <f t="shared" si="595"/>
        <v>#REF!</v>
      </c>
      <c r="AD560" s="103" t="e">
        <f t="shared" si="596"/>
        <v>#REF!</v>
      </c>
      <c r="AE560" s="245" t="e">
        <f t="shared" si="596"/>
        <v>#REF!</v>
      </c>
      <c r="AF560" s="245" t="e">
        <f t="shared" si="597"/>
        <v>#REF!</v>
      </c>
      <c r="AG560" s="103" t="e">
        <f t="shared" si="598"/>
        <v>#REF!</v>
      </c>
      <c r="AH560" s="102" t="e">
        <f t="shared" si="599"/>
        <v>#REF!</v>
      </c>
      <c r="AI560" s="102">
        <f t="shared" si="600"/>
        <v>2500</v>
      </c>
      <c r="AJ560" s="105"/>
      <c r="AK560" s="103">
        <f t="shared" si="601"/>
        <v>1750</v>
      </c>
      <c r="AL560" s="134">
        <f t="shared" si="602"/>
        <v>1750</v>
      </c>
      <c r="AM560" s="257"/>
      <c r="AN560" s="257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</row>
    <row r="561" spans="1:60" s="12" customFormat="1" ht="13.5" hidden="1" outlineLevel="1" collapsed="1" x14ac:dyDescent="0.15">
      <c r="A561" s="26">
        <v>22034</v>
      </c>
      <c r="B561" s="20" t="s">
        <v>464</v>
      </c>
      <c r="C561" s="16">
        <v>2880</v>
      </c>
      <c r="D561" s="103">
        <v>100</v>
      </c>
      <c r="E561" s="103"/>
      <c r="F561" s="103"/>
      <c r="G561" s="104">
        <v>201</v>
      </c>
      <c r="H561" s="104" t="s">
        <v>421</v>
      </c>
      <c r="I561" s="239">
        <f t="shared" si="522"/>
        <v>17940</v>
      </c>
      <c r="J561" s="103">
        <v>0</v>
      </c>
      <c r="K561" s="129">
        <v>0.1</v>
      </c>
      <c r="L561" s="129">
        <v>0.43</v>
      </c>
      <c r="M561" s="240"/>
      <c r="N561" s="283">
        <v>0.03</v>
      </c>
      <c r="O561" s="241">
        <f t="shared" si="587"/>
        <v>0</v>
      </c>
      <c r="P561" s="241" t="e">
        <f t="shared" si="559"/>
        <v>#REF!</v>
      </c>
      <c r="Q561" s="241" t="e">
        <f t="shared" si="603"/>
        <v>#REF!</v>
      </c>
      <c r="R561" s="241">
        <f t="shared" si="588"/>
        <v>0</v>
      </c>
      <c r="S561" s="241" t="e">
        <f t="shared" si="589"/>
        <v>#REF!</v>
      </c>
      <c r="T561" s="103" t="e">
        <f>#REF!</f>
        <v>#REF!</v>
      </c>
      <c r="U561" s="271" t="e">
        <f>#REF!*'Акция психолога'!D561</f>
        <v>#REF!</v>
      </c>
      <c r="V561" s="271">
        <f t="shared" si="590"/>
        <v>172.79999999999998</v>
      </c>
      <c r="W561" s="242" t="e">
        <f t="shared" si="591"/>
        <v>#REF!</v>
      </c>
      <c r="X561" s="281" t="e">
        <f>#REF!</f>
        <v>#REF!</v>
      </c>
      <c r="Y561" s="287" t="e">
        <f t="shared" si="592"/>
        <v>#REF!</v>
      </c>
      <c r="Z561" s="102" t="e">
        <f t="shared" si="593"/>
        <v>#REF!</v>
      </c>
      <c r="AA561" s="244" t="e">
        <f t="shared" si="594"/>
        <v>#REF!</v>
      </c>
      <c r="AB561" s="256"/>
      <c r="AC561" s="102" t="e">
        <f t="shared" si="595"/>
        <v>#REF!</v>
      </c>
      <c r="AD561" s="103" t="e">
        <f t="shared" si="596"/>
        <v>#REF!</v>
      </c>
      <c r="AE561" s="245" t="e">
        <f t="shared" si="596"/>
        <v>#REF!</v>
      </c>
      <c r="AF561" s="245" t="e">
        <f t="shared" si="597"/>
        <v>#REF!</v>
      </c>
      <c r="AG561" s="103" t="e">
        <f t="shared" si="598"/>
        <v>#REF!</v>
      </c>
      <c r="AH561" s="102" t="e">
        <f t="shared" si="599"/>
        <v>#REF!</v>
      </c>
      <c r="AI561" s="102">
        <f t="shared" si="600"/>
        <v>2880</v>
      </c>
      <c r="AJ561" s="105"/>
      <c r="AK561" s="103">
        <f t="shared" si="601"/>
        <v>2020</v>
      </c>
      <c r="AL561" s="134">
        <f t="shared" si="602"/>
        <v>2015.9999999999998</v>
      </c>
      <c r="AM561" s="257"/>
      <c r="AN561" s="257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</row>
    <row r="562" spans="1:60" s="12" customFormat="1" ht="13.5" hidden="1" outlineLevel="1" collapsed="1" x14ac:dyDescent="0.15">
      <c r="A562" s="26">
        <v>22035</v>
      </c>
      <c r="B562" s="20" t="s">
        <v>465</v>
      </c>
      <c r="C562" s="16">
        <v>1560</v>
      </c>
      <c r="D562" s="103">
        <v>60</v>
      </c>
      <c r="E562" s="103"/>
      <c r="F562" s="103"/>
      <c r="G562" s="104">
        <v>201</v>
      </c>
      <c r="H562" s="104" t="s">
        <v>421</v>
      </c>
      <c r="I562" s="239">
        <f t="shared" si="522"/>
        <v>17940</v>
      </c>
      <c r="J562" s="103">
        <v>0</v>
      </c>
      <c r="K562" s="129">
        <v>0.1</v>
      </c>
      <c r="L562" s="129">
        <v>0.43</v>
      </c>
      <c r="M562" s="240"/>
      <c r="N562" s="283">
        <v>0.03</v>
      </c>
      <c r="O562" s="241">
        <f t="shared" si="587"/>
        <v>0</v>
      </c>
      <c r="P562" s="241" t="e">
        <f t="shared" si="559"/>
        <v>#REF!</v>
      </c>
      <c r="Q562" s="241" t="e">
        <f t="shared" si="603"/>
        <v>#REF!</v>
      </c>
      <c r="R562" s="241">
        <f t="shared" si="588"/>
        <v>0</v>
      </c>
      <c r="S562" s="241" t="e">
        <f t="shared" si="589"/>
        <v>#REF!</v>
      </c>
      <c r="T562" s="103" t="e">
        <f>#REF!</f>
        <v>#REF!</v>
      </c>
      <c r="U562" s="271" t="e">
        <f>#REF!*'Акция психолога'!D562</f>
        <v>#REF!</v>
      </c>
      <c r="V562" s="271">
        <f t="shared" si="590"/>
        <v>93.6</v>
      </c>
      <c r="W562" s="242" t="e">
        <f t="shared" si="591"/>
        <v>#REF!</v>
      </c>
      <c r="X562" s="281" t="e">
        <f>#REF!</f>
        <v>#REF!</v>
      </c>
      <c r="Y562" s="287" t="e">
        <f t="shared" si="592"/>
        <v>#REF!</v>
      </c>
      <c r="Z562" s="102" t="e">
        <f t="shared" si="593"/>
        <v>#REF!</v>
      </c>
      <c r="AA562" s="244" t="e">
        <f t="shared" si="594"/>
        <v>#REF!</v>
      </c>
      <c r="AB562" s="256"/>
      <c r="AC562" s="102" t="e">
        <f t="shared" si="595"/>
        <v>#REF!</v>
      </c>
      <c r="AD562" s="103" t="e">
        <f t="shared" si="596"/>
        <v>#REF!</v>
      </c>
      <c r="AE562" s="245" t="e">
        <f t="shared" si="596"/>
        <v>#REF!</v>
      </c>
      <c r="AF562" s="245" t="e">
        <f t="shared" si="597"/>
        <v>#REF!</v>
      </c>
      <c r="AG562" s="103" t="e">
        <f t="shared" si="598"/>
        <v>#REF!</v>
      </c>
      <c r="AH562" s="102" t="e">
        <f t="shared" si="599"/>
        <v>#REF!</v>
      </c>
      <c r="AI562" s="102">
        <f t="shared" si="600"/>
        <v>1560</v>
      </c>
      <c r="AJ562" s="105"/>
      <c r="AK562" s="103">
        <f t="shared" si="601"/>
        <v>1095</v>
      </c>
      <c r="AL562" s="134">
        <f t="shared" si="602"/>
        <v>1092</v>
      </c>
      <c r="AM562" s="257"/>
      <c r="AN562" s="257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</row>
    <row r="563" spans="1:60" s="12" customFormat="1" ht="13.5" hidden="1" outlineLevel="1" collapsed="1" x14ac:dyDescent="0.15">
      <c r="A563" s="26">
        <v>22036</v>
      </c>
      <c r="B563" s="20" t="s">
        <v>466</v>
      </c>
      <c r="C563" s="16">
        <v>1400</v>
      </c>
      <c r="D563" s="103">
        <v>60</v>
      </c>
      <c r="E563" s="103"/>
      <c r="F563" s="103"/>
      <c r="G563" s="104">
        <v>201</v>
      </c>
      <c r="H563" s="104" t="s">
        <v>421</v>
      </c>
      <c r="I563" s="239">
        <f t="shared" si="522"/>
        <v>17940</v>
      </c>
      <c r="J563" s="103">
        <v>0</v>
      </c>
      <c r="K563" s="129">
        <v>0.1</v>
      </c>
      <c r="L563" s="129">
        <v>0.43</v>
      </c>
      <c r="M563" s="240"/>
      <c r="N563" s="283">
        <v>0.03</v>
      </c>
      <c r="O563" s="241">
        <f t="shared" si="587"/>
        <v>0</v>
      </c>
      <c r="P563" s="241" t="e">
        <f t="shared" si="559"/>
        <v>#REF!</v>
      </c>
      <c r="Q563" s="241" t="e">
        <f t="shared" si="603"/>
        <v>#REF!</v>
      </c>
      <c r="R563" s="241">
        <f t="shared" si="588"/>
        <v>0</v>
      </c>
      <c r="S563" s="241" t="e">
        <f t="shared" si="589"/>
        <v>#REF!</v>
      </c>
      <c r="T563" s="103" t="e">
        <f>#REF!</f>
        <v>#REF!</v>
      </c>
      <c r="U563" s="271" t="e">
        <f>#REF!*'Акция психолога'!D563</f>
        <v>#REF!</v>
      </c>
      <c r="V563" s="271">
        <f t="shared" si="590"/>
        <v>84</v>
      </c>
      <c r="W563" s="242" t="e">
        <f t="shared" si="591"/>
        <v>#REF!</v>
      </c>
      <c r="X563" s="281" t="e">
        <f>#REF!</f>
        <v>#REF!</v>
      </c>
      <c r="Y563" s="287" t="e">
        <f t="shared" si="592"/>
        <v>#REF!</v>
      </c>
      <c r="Z563" s="102" t="e">
        <f t="shared" si="593"/>
        <v>#REF!</v>
      </c>
      <c r="AA563" s="244" t="e">
        <f t="shared" si="594"/>
        <v>#REF!</v>
      </c>
      <c r="AB563" s="256"/>
      <c r="AC563" s="102" t="e">
        <f t="shared" si="595"/>
        <v>#REF!</v>
      </c>
      <c r="AD563" s="103" t="e">
        <f t="shared" si="596"/>
        <v>#REF!</v>
      </c>
      <c r="AE563" s="245" t="e">
        <f t="shared" si="596"/>
        <v>#REF!</v>
      </c>
      <c r="AF563" s="245" t="e">
        <f t="shared" si="597"/>
        <v>#REF!</v>
      </c>
      <c r="AG563" s="103" t="e">
        <f t="shared" si="598"/>
        <v>#REF!</v>
      </c>
      <c r="AH563" s="102" t="e">
        <f t="shared" si="599"/>
        <v>#REF!</v>
      </c>
      <c r="AI563" s="102">
        <f t="shared" si="600"/>
        <v>1400</v>
      </c>
      <c r="AJ563" s="105"/>
      <c r="AK563" s="103">
        <f t="shared" si="601"/>
        <v>980</v>
      </c>
      <c r="AL563" s="134">
        <f t="shared" si="602"/>
        <v>979.99999999999989</v>
      </c>
      <c r="AM563" s="257"/>
      <c r="AN563" s="257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</row>
    <row r="564" spans="1:60" s="12" customFormat="1" ht="13.5" hidden="1" outlineLevel="1" collapsed="1" x14ac:dyDescent="0.15">
      <c r="A564" s="26">
        <v>22037</v>
      </c>
      <c r="B564" s="20" t="s">
        <v>434</v>
      </c>
      <c r="C564" s="16">
        <v>1400</v>
      </c>
      <c r="D564" s="103">
        <v>60</v>
      </c>
      <c r="E564" s="103"/>
      <c r="F564" s="103"/>
      <c r="G564" s="104">
        <v>206</v>
      </c>
      <c r="H564" s="104" t="s">
        <v>421</v>
      </c>
      <c r="I564" s="239">
        <f t="shared" si="522"/>
        <v>17940</v>
      </c>
      <c r="J564" s="103">
        <v>0</v>
      </c>
      <c r="K564" s="129">
        <v>0.1</v>
      </c>
      <c r="L564" s="129">
        <v>0.43</v>
      </c>
      <c r="M564" s="240"/>
      <c r="N564" s="283">
        <v>0.03</v>
      </c>
      <c r="O564" s="241">
        <f t="shared" si="587"/>
        <v>0</v>
      </c>
      <c r="P564" s="241" t="e">
        <f t="shared" si="559"/>
        <v>#REF!</v>
      </c>
      <c r="Q564" s="241" t="e">
        <f t="shared" si="603"/>
        <v>#REF!</v>
      </c>
      <c r="R564" s="241">
        <f t="shared" si="588"/>
        <v>0</v>
      </c>
      <c r="S564" s="241" t="e">
        <f t="shared" si="589"/>
        <v>#REF!</v>
      </c>
      <c r="T564" s="103" t="e">
        <f>#REF!</f>
        <v>#REF!</v>
      </c>
      <c r="U564" s="271" t="e">
        <f>#REF!*'Акция психолога'!D564</f>
        <v>#REF!</v>
      </c>
      <c r="V564" s="271">
        <f t="shared" si="590"/>
        <v>84</v>
      </c>
      <c r="W564" s="242" t="e">
        <f t="shared" si="591"/>
        <v>#REF!</v>
      </c>
      <c r="X564" s="281" t="e">
        <f>#REF!</f>
        <v>#REF!</v>
      </c>
      <c r="Y564" s="287" t="e">
        <f t="shared" si="592"/>
        <v>#REF!</v>
      </c>
      <c r="Z564" s="102" t="e">
        <f t="shared" si="593"/>
        <v>#REF!</v>
      </c>
      <c r="AA564" s="244" t="e">
        <f t="shared" si="594"/>
        <v>#REF!</v>
      </c>
      <c r="AB564" s="256"/>
      <c r="AC564" s="102" t="e">
        <f t="shared" si="595"/>
        <v>#REF!</v>
      </c>
      <c r="AD564" s="103" t="e">
        <f t="shared" si="596"/>
        <v>#REF!</v>
      </c>
      <c r="AE564" s="245" t="e">
        <f t="shared" si="596"/>
        <v>#REF!</v>
      </c>
      <c r="AF564" s="245" t="e">
        <f t="shared" si="597"/>
        <v>#REF!</v>
      </c>
      <c r="AG564" s="103" t="e">
        <f t="shared" si="598"/>
        <v>#REF!</v>
      </c>
      <c r="AH564" s="102" t="e">
        <f t="shared" si="599"/>
        <v>#REF!</v>
      </c>
      <c r="AI564" s="102">
        <f t="shared" si="600"/>
        <v>1400</v>
      </c>
      <c r="AJ564" s="105"/>
      <c r="AK564" s="103">
        <f t="shared" si="601"/>
        <v>980</v>
      </c>
      <c r="AL564" s="134">
        <f t="shared" si="602"/>
        <v>979.99999999999989</v>
      </c>
      <c r="AM564" s="257"/>
      <c r="AN564" s="257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</row>
    <row r="565" spans="1:60" s="12" customFormat="1" ht="13.5" collapsed="1" x14ac:dyDescent="0.15">
      <c r="A565" s="25"/>
      <c r="B565" s="56" t="s">
        <v>747</v>
      </c>
      <c r="C565" s="299"/>
      <c r="D565" s="230"/>
      <c r="E565" s="230"/>
      <c r="F565" s="133"/>
      <c r="G565" s="137"/>
      <c r="H565" s="137"/>
      <c r="I565" s="231"/>
      <c r="J565" s="231"/>
      <c r="K565" s="232"/>
      <c r="L565" s="232"/>
      <c r="M565" s="232"/>
      <c r="N565" s="288"/>
      <c r="O565" s="252"/>
      <c r="P565" s="252"/>
      <c r="Q565" s="252"/>
      <c r="R565" s="252"/>
      <c r="S565" s="252"/>
      <c r="T565" s="231"/>
      <c r="U565" s="278"/>
      <c r="V565" s="277"/>
      <c r="W565" s="133"/>
      <c r="X565" s="278"/>
      <c r="Y565" s="133"/>
      <c r="Z565" s="133"/>
      <c r="AA565" s="253"/>
      <c r="AB565" s="254"/>
      <c r="AC565" s="302"/>
      <c r="AD565" s="255"/>
      <c r="AE565" s="237"/>
      <c r="AF565" s="237"/>
      <c r="AG565" s="236"/>
      <c r="AH565" s="302"/>
      <c r="AI565" s="302"/>
      <c r="AJ565" s="105"/>
      <c r="AK565" s="255"/>
      <c r="AL565" s="134"/>
      <c r="AM565" s="258"/>
      <c r="AN565" s="258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</row>
    <row r="566" spans="1:60" s="12" customFormat="1" ht="13.5" hidden="1" outlineLevel="1" x14ac:dyDescent="0.15">
      <c r="A566" s="29">
        <v>13003</v>
      </c>
      <c r="B566" s="71" t="s">
        <v>672</v>
      </c>
      <c r="C566" s="73">
        <v>200</v>
      </c>
      <c r="D566" s="72">
        <v>5</v>
      </c>
      <c r="E566" s="103"/>
      <c r="F566" s="103"/>
      <c r="G566" s="104" t="s">
        <v>654</v>
      </c>
      <c r="H566" s="104" t="s">
        <v>748</v>
      </c>
      <c r="I566" s="239">
        <f t="shared" ref="I566:I629" si="604">((247*12)+(52*7)+(52*5))*60/12</f>
        <v>17940</v>
      </c>
      <c r="J566" s="103">
        <v>23150</v>
      </c>
      <c r="K566" s="129">
        <v>0.15</v>
      </c>
      <c r="L566" s="129"/>
      <c r="M566" s="240"/>
      <c r="N566" s="283">
        <v>0.03</v>
      </c>
      <c r="O566" s="241">
        <f t="shared" ref="O566:O629" si="605">J566/I566*D566</f>
        <v>6.4520624303233003</v>
      </c>
      <c r="P566" s="241" t="e">
        <f t="shared" si="559"/>
        <v>#REF!</v>
      </c>
      <c r="Q566" s="241" t="e">
        <f t="shared" si="603"/>
        <v>#REF!</v>
      </c>
      <c r="R566" s="241">
        <f t="shared" ref="R566:R629" si="606">(C566*M566)</f>
        <v>0</v>
      </c>
      <c r="S566" s="241" t="e">
        <f t="shared" ref="S566:S629" si="607">(C566-T566-U566)*N566</f>
        <v>#REF!</v>
      </c>
      <c r="T566" s="103" t="e">
        <f>#REF!</f>
        <v>#REF!</v>
      </c>
      <c r="U566" s="271" t="e">
        <f>#REF!*'Акция психолога'!D566</f>
        <v>#REF!</v>
      </c>
      <c r="V566" s="271">
        <f t="shared" si="590"/>
        <v>12</v>
      </c>
      <c r="W566" s="242" t="e">
        <f t="shared" ref="W566:W629" si="608">SUM(O566:V566)</f>
        <v>#REF!</v>
      </c>
      <c r="X566" s="281" t="e">
        <f>#REF!</f>
        <v>#REF!</v>
      </c>
      <c r="Y566" s="242" t="e">
        <f>X566*O566</f>
        <v>#REF!</v>
      </c>
      <c r="Z566" s="102" t="e">
        <f t="shared" ref="Z566:Z629" si="609">W566+Y566</f>
        <v>#REF!</v>
      </c>
      <c r="AA566" s="244" t="e">
        <f t="shared" ref="AA566:AA629" si="610">(C566-Z566)/Z566</f>
        <v>#REF!</v>
      </c>
      <c r="AB566" s="219"/>
      <c r="AC566" s="102" t="e">
        <f t="shared" ref="AC566:AC629" si="611">AD566+AE566+AF566</f>
        <v>#REF!</v>
      </c>
      <c r="AD566" s="103" t="e">
        <f t="shared" ref="AD566:AE597" si="612">T566</f>
        <v>#REF!</v>
      </c>
      <c r="AE566" s="245" t="e">
        <f t="shared" si="612"/>
        <v>#REF!</v>
      </c>
      <c r="AF566" s="245" t="e">
        <f t="shared" ref="AF566:AF629" si="613">(C566-Z566)*0.15</f>
        <v>#REF!</v>
      </c>
      <c r="AG566" s="103" t="e">
        <f t="shared" ref="AG566:AG629" si="614">AE566+AF566</f>
        <v>#REF!</v>
      </c>
      <c r="AH566" s="102" t="e">
        <f t="shared" ref="AH566:AH629" si="615">AI566-AC566</f>
        <v>#REF!</v>
      </c>
      <c r="AI566" s="102">
        <f t="shared" ref="AI566:AI629" si="616">C566</f>
        <v>200</v>
      </c>
      <c r="AJ566" s="105"/>
      <c r="AK566" s="103" t="s">
        <v>40</v>
      </c>
      <c r="AL566" s="134"/>
      <c r="AM566" s="105"/>
      <c r="AN566" s="105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</row>
    <row r="567" spans="1:60" s="12" customFormat="1" ht="13.5" hidden="1" outlineLevel="1" x14ac:dyDescent="0.15">
      <c r="A567" s="29">
        <v>13004</v>
      </c>
      <c r="B567" s="71" t="s">
        <v>673</v>
      </c>
      <c r="C567" s="73">
        <v>220</v>
      </c>
      <c r="D567" s="72">
        <v>5</v>
      </c>
      <c r="E567" s="103"/>
      <c r="F567" s="103"/>
      <c r="G567" s="104" t="s">
        <v>654</v>
      </c>
      <c r="H567" s="104" t="s">
        <v>748</v>
      </c>
      <c r="I567" s="239">
        <f t="shared" si="604"/>
        <v>17940</v>
      </c>
      <c r="J567" s="103">
        <v>23150</v>
      </c>
      <c r="K567" s="129">
        <v>0.15</v>
      </c>
      <c r="L567" s="129"/>
      <c r="M567" s="240"/>
      <c r="N567" s="283">
        <v>0.03</v>
      </c>
      <c r="O567" s="241">
        <f t="shared" si="605"/>
        <v>6.4520624303233003</v>
      </c>
      <c r="P567" s="241" t="e">
        <f t="shared" si="559"/>
        <v>#REF!</v>
      </c>
      <c r="Q567" s="241" t="e">
        <f t="shared" si="603"/>
        <v>#REF!</v>
      </c>
      <c r="R567" s="241">
        <f t="shared" si="606"/>
        <v>0</v>
      </c>
      <c r="S567" s="241" t="e">
        <f t="shared" si="607"/>
        <v>#REF!</v>
      </c>
      <c r="T567" s="103" t="e">
        <f>#REF!</f>
        <v>#REF!</v>
      </c>
      <c r="U567" s="271" t="e">
        <f>#REF!*'Акция психолога'!D567</f>
        <v>#REF!</v>
      </c>
      <c r="V567" s="271">
        <f t="shared" si="590"/>
        <v>13.2</v>
      </c>
      <c r="W567" s="242" t="e">
        <f t="shared" si="608"/>
        <v>#REF!</v>
      </c>
      <c r="X567" s="281" t="e">
        <f>#REF!</f>
        <v>#REF!</v>
      </c>
      <c r="Y567" s="242" t="e">
        <f t="shared" ref="Y567:Y630" si="617">X567*O567</f>
        <v>#REF!</v>
      </c>
      <c r="Z567" s="102" t="e">
        <f t="shared" si="609"/>
        <v>#REF!</v>
      </c>
      <c r="AA567" s="244" t="e">
        <f t="shared" si="610"/>
        <v>#REF!</v>
      </c>
      <c r="AB567" s="219"/>
      <c r="AC567" s="102" t="e">
        <f t="shared" si="611"/>
        <v>#REF!</v>
      </c>
      <c r="AD567" s="103" t="e">
        <f t="shared" si="612"/>
        <v>#REF!</v>
      </c>
      <c r="AE567" s="245" t="e">
        <f t="shared" si="612"/>
        <v>#REF!</v>
      </c>
      <c r="AF567" s="245" t="e">
        <f t="shared" si="613"/>
        <v>#REF!</v>
      </c>
      <c r="AG567" s="103" t="e">
        <f t="shared" si="614"/>
        <v>#REF!</v>
      </c>
      <c r="AH567" s="102" t="e">
        <f t="shared" si="615"/>
        <v>#REF!</v>
      </c>
      <c r="AI567" s="102">
        <f t="shared" si="616"/>
        <v>220</v>
      </c>
      <c r="AJ567" s="105"/>
      <c r="AK567" s="103" t="s">
        <v>40</v>
      </c>
      <c r="AL567" s="134"/>
      <c r="AM567" s="105"/>
      <c r="AN567" s="105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</row>
    <row r="568" spans="1:60" s="12" customFormat="1" ht="13.5" hidden="1" outlineLevel="1" x14ac:dyDescent="0.15">
      <c r="A568" s="29">
        <v>13005</v>
      </c>
      <c r="B568" s="71" t="s">
        <v>164</v>
      </c>
      <c r="C568" s="73">
        <v>530</v>
      </c>
      <c r="D568" s="72">
        <v>15</v>
      </c>
      <c r="E568" s="103"/>
      <c r="F568" s="103"/>
      <c r="G568" s="104" t="s">
        <v>654</v>
      </c>
      <c r="H568" s="104" t="s">
        <v>748</v>
      </c>
      <c r="I568" s="239">
        <f t="shared" si="604"/>
        <v>17940</v>
      </c>
      <c r="J568" s="103">
        <v>23150</v>
      </c>
      <c r="K568" s="129">
        <v>0.15</v>
      </c>
      <c r="L568" s="129"/>
      <c r="M568" s="240"/>
      <c r="N568" s="283">
        <v>0.03</v>
      </c>
      <c r="O568" s="241">
        <f t="shared" si="605"/>
        <v>19.356187290969899</v>
      </c>
      <c r="P568" s="241" t="e">
        <f t="shared" si="559"/>
        <v>#REF!</v>
      </c>
      <c r="Q568" s="241" t="e">
        <f t="shared" si="603"/>
        <v>#REF!</v>
      </c>
      <c r="R568" s="241">
        <f t="shared" si="606"/>
        <v>0</v>
      </c>
      <c r="S568" s="241" t="e">
        <f t="shared" si="607"/>
        <v>#REF!</v>
      </c>
      <c r="T568" s="103" t="e">
        <f>#REF!</f>
        <v>#REF!</v>
      </c>
      <c r="U568" s="271" t="e">
        <f>#REF!*'Акция психолога'!D568</f>
        <v>#REF!</v>
      </c>
      <c r="V568" s="271">
        <f t="shared" si="590"/>
        <v>31.799999999999997</v>
      </c>
      <c r="W568" s="242" t="e">
        <f t="shared" si="608"/>
        <v>#REF!</v>
      </c>
      <c r="X568" s="281" t="e">
        <f>#REF!</f>
        <v>#REF!</v>
      </c>
      <c r="Y568" s="242" t="e">
        <f t="shared" si="617"/>
        <v>#REF!</v>
      </c>
      <c r="Z568" s="102" t="e">
        <f t="shared" si="609"/>
        <v>#REF!</v>
      </c>
      <c r="AA568" s="244" t="e">
        <f t="shared" si="610"/>
        <v>#REF!</v>
      </c>
      <c r="AB568" s="219"/>
      <c r="AC568" s="102" t="e">
        <f t="shared" si="611"/>
        <v>#REF!</v>
      </c>
      <c r="AD568" s="103" t="e">
        <f t="shared" si="612"/>
        <v>#REF!</v>
      </c>
      <c r="AE568" s="245" t="e">
        <f t="shared" si="612"/>
        <v>#REF!</v>
      </c>
      <c r="AF568" s="245" t="e">
        <f t="shared" si="613"/>
        <v>#REF!</v>
      </c>
      <c r="AG568" s="103" t="e">
        <f t="shared" si="614"/>
        <v>#REF!</v>
      </c>
      <c r="AH568" s="102" t="e">
        <f t="shared" si="615"/>
        <v>#REF!</v>
      </c>
      <c r="AI568" s="102">
        <f t="shared" si="616"/>
        <v>530</v>
      </c>
      <c r="AJ568" s="105"/>
      <c r="AK568" s="103" t="s">
        <v>40</v>
      </c>
      <c r="AL568" s="134"/>
      <c r="AM568" s="105"/>
      <c r="AN568" s="105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</row>
    <row r="569" spans="1:60" s="12" customFormat="1" ht="13.5" hidden="1" outlineLevel="1" x14ac:dyDescent="0.15">
      <c r="A569" s="29">
        <v>13006</v>
      </c>
      <c r="B569" s="74" t="s">
        <v>674</v>
      </c>
      <c r="C569" s="113">
        <v>1000</v>
      </c>
      <c r="D569" s="75">
        <v>20</v>
      </c>
      <c r="E569" s="103"/>
      <c r="F569" s="103"/>
      <c r="G569" s="104" t="s">
        <v>654</v>
      </c>
      <c r="H569" s="104" t="s">
        <v>748</v>
      </c>
      <c r="I569" s="239">
        <f t="shared" si="604"/>
        <v>17940</v>
      </c>
      <c r="J569" s="103">
        <v>23150</v>
      </c>
      <c r="K569" s="129">
        <v>0.15</v>
      </c>
      <c r="L569" s="129"/>
      <c r="M569" s="240"/>
      <c r="N569" s="283">
        <v>0.03</v>
      </c>
      <c r="O569" s="241">
        <f t="shared" si="605"/>
        <v>25.808249721293201</v>
      </c>
      <c r="P569" s="241" t="e">
        <f t="shared" si="559"/>
        <v>#REF!</v>
      </c>
      <c r="Q569" s="241" t="e">
        <f t="shared" si="603"/>
        <v>#REF!</v>
      </c>
      <c r="R569" s="241">
        <f t="shared" si="606"/>
        <v>0</v>
      </c>
      <c r="S569" s="241" t="e">
        <f t="shared" si="607"/>
        <v>#REF!</v>
      </c>
      <c r="T569" s="103" t="e">
        <f>#REF!</f>
        <v>#REF!</v>
      </c>
      <c r="U569" s="271" t="e">
        <f>#REF!*'Акция психолога'!D569</f>
        <v>#REF!</v>
      </c>
      <c r="V569" s="271">
        <f t="shared" si="590"/>
        <v>60</v>
      </c>
      <c r="W569" s="242" t="e">
        <f t="shared" si="608"/>
        <v>#REF!</v>
      </c>
      <c r="X569" s="281" t="e">
        <f>#REF!</f>
        <v>#REF!</v>
      </c>
      <c r="Y569" s="242" t="e">
        <f t="shared" si="617"/>
        <v>#REF!</v>
      </c>
      <c r="Z569" s="102" t="e">
        <f t="shared" si="609"/>
        <v>#REF!</v>
      </c>
      <c r="AA569" s="244" t="e">
        <f t="shared" si="610"/>
        <v>#REF!</v>
      </c>
      <c r="AB569" s="219"/>
      <c r="AC569" s="102" t="e">
        <f t="shared" si="611"/>
        <v>#REF!</v>
      </c>
      <c r="AD569" s="103" t="e">
        <f t="shared" si="612"/>
        <v>#REF!</v>
      </c>
      <c r="AE569" s="245" t="e">
        <f t="shared" si="612"/>
        <v>#REF!</v>
      </c>
      <c r="AF569" s="245" t="e">
        <f t="shared" si="613"/>
        <v>#REF!</v>
      </c>
      <c r="AG569" s="103" t="e">
        <f t="shared" si="614"/>
        <v>#REF!</v>
      </c>
      <c r="AH569" s="102" t="e">
        <f t="shared" si="615"/>
        <v>#REF!</v>
      </c>
      <c r="AI569" s="102">
        <f t="shared" si="616"/>
        <v>1000</v>
      </c>
      <c r="AJ569" s="105"/>
      <c r="AK569" s="103" t="s">
        <v>40</v>
      </c>
      <c r="AL569" s="134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</row>
    <row r="570" spans="1:60" s="12" customFormat="1" ht="13.5" hidden="1" outlineLevel="1" x14ac:dyDescent="0.15">
      <c r="A570" s="29">
        <v>13007</v>
      </c>
      <c r="B570" s="71" t="s">
        <v>675</v>
      </c>
      <c r="C570" s="73">
        <v>300</v>
      </c>
      <c r="D570" s="72">
        <v>15</v>
      </c>
      <c r="E570" s="103"/>
      <c r="F570" s="103"/>
      <c r="G570" s="104" t="s">
        <v>654</v>
      </c>
      <c r="H570" s="104" t="s">
        <v>748</v>
      </c>
      <c r="I570" s="239">
        <f t="shared" si="604"/>
        <v>17940</v>
      </c>
      <c r="J570" s="103">
        <v>23150</v>
      </c>
      <c r="K570" s="129">
        <v>0.15</v>
      </c>
      <c r="L570" s="129"/>
      <c r="M570" s="240"/>
      <c r="N570" s="283">
        <v>0.03</v>
      </c>
      <c r="O570" s="241">
        <f t="shared" si="605"/>
        <v>19.356187290969899</v>
      </c>
      <c r="P570" s="241" t="e">
        <f t="shared" si="559"/>
        <v>#REF!</v>
      </c>
      <c r="Q570" s="241" t="e">
        <f t="shared" si="603"/>
        <v>#REF!</v>
      </c>
      <c r="R570" s="241">
        <f t="shared" si="606"/>
        <v>0</v>
      </c>
      <c r="S570" s="241" t="e">
        <f t="shared" si="607"/>
        <v>#REF!</v>
      </c>
      <c r="T570" s="103" t="e">
        <f>#REF!</f>
        <v>#REF!</v>
      </c>
      <c r="U570" s="271" t="e">
        <f>#REF!*'Акция психолога'!D570</f>
        <v>#REF!</v>
      </c>
      <c r="V570" s="271">
        <f t="shared" si="590"/>
        <v>18</v>
      </c>
      <c r="W570" s="242" t="e">
        <f t="shared" si="608"/>
        <v>#REF!</v>
      </c>
      <c r="X570" s="281" t="e">
        <f>#REF!</f>
        <v>#REF!</v>
      </c>
      <c r="Y570" s="242" t="e">
        <f t="shared" si="617"/>
        <v>#REF!</v>
      </c>
      <c r="Z570" s="102" t="e">
        <f t="shared" si="609"/>
        <v>#REF!</v>
      </c>
      <c r="AA570" s="244" t="e">
        <f t="shared" si="610"/>
        <v>#REF!</v>
      </c>
      <c r="AB570" s="219"/>
      <c r="AC570" s="102" t="e">
        <f t="shared" si="611"/>
        <v>#REF!</v>
      </c>
      <c r="AD570" s="103" t="e">
        <f t="shared" si="612"/>
        <v>#REF!</v>
      </c>
      <c r="AE570" s="245" t="e">
        <f t="shared" si="612"/>
        <v>#REF!</v>
      </c>
      <c r="AF570" s="245" t="e">
        <f t="shared" si="613"/>
        <v>#REF!</v>
      </c>
      <c r="AG570" s="103" t="e">
        <f t="shared" si="614"/>
        <v>#REF!</v>
      </c>
      <c r="AH570" s="102" t="e">
        <f t="shared" si="615"/>
        <v>#REF!</v>
      </c>
      <c r="AI570" s="102">
        <f t="shared" si="616"/>
        <v>300</v>
      </c>
      <c r="AJ570" s="105"/>
      <c r="AK570" s="103" t="s">
        <v>40</v>
      </c>
      <c r="AL570" s="134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</row>
    <row r="571" spans="1:60" s="12" customFormat="1" ht="13.5" hidden="1" outlineLevel="1" x14ac:dyDescent="0.15">
      <c r="A571" s="29">
        <v>13008</v>
      </c>
      <c r="B571" s="76" t="s">
        <v>676</v>
      </c>
      <c r="C571" s="73">
        <v>300</v>
      </c>
      <c r="D571" s="72">
        <v>20</v>
      </c>
      <c r="E571" s="103"/>
      <c r="F571" s="103"/>
      <c r="G571" s="104" t="s">
        <v>654</v>
      </c>
      <c r="H571" s="104" t="s">
        <v>748</v>
      </c>
      <c r="I571" s="239">
        <f t="shared" si="604"/>
        <v>17940</v>
      </c>
      <c r="J571" s="103">
        <v>23150</v>
      </c>
      <c r="K571" s="129">
        <v>0.15</v>
      </c>
      <c r="L571" s="129"/>
      <c r="M571" s="240"/>
      <c r="N571" s="283">
        <v>0.03</v>
      </c>
      <c r="O571" s="241">
        <f t="shared" si="605"/>
        <v>25.808249721293201</v>
      </c>
      <c r="P571" s="241" t="e">
        <f t="shared" si="559"/>
        <v>#REF!</v>
      </c>
      <c r="Q571" s="241" t="e">
        <f t="shared" si="603"/>
        <v>#REF!</v>
      </c>
      <c r="R571" s="241">
        <f t="shared" si="606"/>
        <v>0</v>
      </c>
      <c r="S571" s="241" t="e">
        <f t="shared" si="607"/>
        <v>#REF!</v>
      </c>
      <c r="T571" s="103" t="e">
        <f>#REF!</f>
        <v>#REF!</v>
      </c>
      <c r="U571" s="271" t="e">
        <f>#REF!*'Акция психолога'!D571</f>
        <v>#REF!</v>
      </c>
      <c r="V571" s="271">
        <f t="shared" si="590"/>
        <v>18</v>
      </c>
      <c r="W571" s="242" t="e">
        <f t="shared" si="608"/>
        <v>#REF!</v>
      </c>
      <c r="X571" s="281" t="e">
        <f>#REF!</f>
        <v>#REF!</v>
      </c>
      <c r="Y571" s="242" t="e">
        <f t="shared" si="617"/>
        <v>#REF!</v>
      </c>
      <c r="Z571" s="102" t="e">
        <f t="shared" si="609"/>
        <v>#REF!</v>
      </c>
      <c r="AA571" s="244" t="e">
        <f t="shared" si="610"/>
        <v>#REF!</v>
      </c>
      <c r="AB571" s="219"/>
      <c r="AC571" s="102" t="e">
        <f t="shared" si="611"/>
        <v>#REF!</v>
      </c>
      <c r="AD571" s="103" t="e">
        <f t="shared" si="612"/>
        <v>#REF!</v>
      </c>
      <c r="AE571" s="245" t="e">
        <f t="shared" si="612"/>
        <v>#REF!</v>
      </c>
      <c r="AF571" s="245" t="e">
        <f t="shared" si="613"/>
        <v>#REF!</v>
      </c>
      <c r="AG571" s="103" t="e">
        <f t="shared" si="614"/>
        <v>#REF!</v>
      </c>
      <c r="AH571" s="102" t="e">
        <f t="shared" si="615"/>
        <v>#REF!</v>
      </c>
      <c r="AI571" s="102">
        <f t="shared" si="616"/>
        <v>300</v>
      </c>
      <c r="AJ571" s="105"/>
      <c r="AK571" s="103" t="s">
        <v>40</v>
      </c>
      <c r="AL571" s="134"/>
      <c r="AM571" s="105"/>
      <c r="AN571" s="105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</row>
    <row r="572" spans="1:60" s="12" customFormat="1" ht="13.5" hidden="1" outlineLevel="1" x14ac:dyDescent="0.15">
      <c r="A572" s="29">
        <v>13009</v>
      </c>
      <c r="B572" s="71" t="s">
        <v>677</v>
      </c>
      <c r="C572" s="73">
        <v>700</v>
      </c>
      <c r="D572" s="72">
        <v>25</v>
      </c>
      <c r="E572" s="103"/>
      <c r="F572" s="103"/>
      <c r="G572" s="104" t="s">
        <v>654</v>
      </c>
      <c r="H572" s="104" t="s">
        <v>748</v>
      </c>
      <c r="I572" s="239">
        <f t="shared" si="604"/>
        <v>17940</v>
      </c>
      <c r="J572" s="103">
        <v>23150</v>
      </c>
      <c r="K572" s="129">
        <v>0.15</v>
      </c>
      <c r="L572" s="129"/>
      <c r="M572" s="240"/>
      <c r="N572" s="283">
        <v>0.03</v>
      </c>
      <c r="O572" s="241">
        <f t="shared" si="605"/>
        <v>32.260312151616496</v>
      </c>
      <c r="P572" s="241" t="e">
        <f t="shared" si="559"/>
        <v>#REF!</v>
      </c>
      <c r="Q572" s="241" t="e">
        <f t="shared" si="603"/>
        <v>#REF!</v>
      </c>
      <c r="R572" s="241">
        <f t="shared" si="606"/>
        <v>0</v>
      </c>
      <c r="S572" s="241" t="e">
        <f t="shared" si="607"/>
        <v>#REF!</v>
      </c>
      <c r="T572" s="103" t="e">
        <f>#REF!</f>
        <v>#REF!</v>
      </c>
      <c r="U572" s="271" t="e">
        <f>#REF!*'Акция психолога'!D572</f>
        <v>#REF!</v>
      </c>
      <c r="V572" s="271">
        <f t="shared" si="590"/>
        <v>42</v>
      </c>
      <c r="W572" s="242" t="e">
        <f t="shared" si="608"/>
        <v>#REF!</v>
      </c>
      <c r="X572" s="281" t="e">
        <f>#REF!</f>
        <v>#REF!</v>
      </c>
      <c r="Y572" s="242" t="e">
        <f t="shared" si="617"/>
        <v>#REF!</v>
      </c>
      <c r="Z572" s="102" t="e">
        <f t="shared" si="609"/>
        <v>#REF!</v>
      </c>
      <c r="AA572" s="244" t="e">
        <f t="shared" si="610"/>
        <v>#REF!</v>
      </c>
      <c r="AB572" s="219"/>
      <c r="AC572" s="102" t="e">
        <f t="shared" si="611"/>
        <v>#REF!</v>
      </c>
      <c r="AD572" s="103" t="e">
        <f t="shared" si="612"/>
        <v>#REF!</v>
      </c>
      <c r="AE572" s="245" t="e">
        <f t="shared" si="612"/>
        <v>#REF!</v>
      </c>
      <c r="AF572" s="245" t="e">
        <f t="shared" si="613"/>
        <v>#REF!</v>
      </c>
      <c r="AG572" s="103" t="e">
        <f t="shared" si="614"/>
        <v>#REF!</v>
      </c>
      <c r="AH572" s="102" t="e">
        <f t="shared" si="615"/>
        <v>#REF!</v>
      </c>
      <c r="AI572" s="102">
        <f t="shared" si="616"/>
        <v>700</v>
      </c>
      <c r="AJ572" s="105"/>
      <c r="AK572" s="103" t="s">
        <v>40</v>
      </c>
      <c r="AL572" s="134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</row>
    <row r="573" spans="1:60" s="12" customFormat="1" ht="13.5" hidden="1" outlineLevel="1" x14ac:dyDescent="0.15">
      <c r="A573" s="29">
        <v>13010</v>
      </c>
      <c r="B573" s="71" t="s">
        <v>678</v>
      </c>
      <c r="C573" s="73">
        <v>400</v>
      </c>
      <c r="D573" s="72">
        <v>25</v>
      </c>
      <c r="E573" s="103"/>
      <c r="F573" s="103"/>
      <c r="G573" s="104" t="s">
        <v>654</v>
      </c>
      <c r="H573" s="104" t="s">
        <v>748</v>
      </c>
      <c r="I573" s="239">
        <f t="shared" si="604"/>
        <v>17940</v>
      </c>
      <c r="J573" s="103">
        <v>23150</v>
      </c>
      <c r="K573" s="129">
        <v>0.15</v>
      </c>
      <c r="L573" s="129"/>
      <c r="M573" s="240"/>
      <c r="N573" s="283">
        <v>0.03</v>
      </c>
      <c r="O573" s="241">
        <f t="shared" si="605"/>
        <v>32.260312151616496</v>
      </c>
      <c r="P573" s="241" t="e">
        <f t="shared" si="559"/>
        <v>#REF!</v>
      </c>
      <c r="Q573" s="241" t="e">
        <f t="shared" si="603"/>
        <v>#REF!</v>
      </c>
      <c r="R573" s="241">
        <f t="shared" si="606"/>
        <v>0</v>
      </c>
      <c r="S573" s="241" t="e">
        <f t="shared" si="607"/>
        <v>#REF!</v>
      </c>
      <c r="T573" s="103" t="e">
        <f>#REF!</f>
        <v>#REF!</v>
      </c>
      <c r="U573" s="271" t="e">
        <f>#REF!*'Акция психолога'!D573</f>
        <v>#REF!</v>
      </c>
      <c r="V573" s="271">
        <f t="shared" si="590"/>
        <v>24</v>
      </c>
      <c r="W573" s="242" t="e">
        <f t="shared" si="608"/>
        <v>#REF!</v>
      </c>
      <c r="X573" s="281" t="e">
        <f>#REF!</f>
        <v>#REF!</v>
      </c>
      <c r="Y573" s="242" t="e">
        <f t="shared" si="617"/>
        <v>#REF!</v>
      </c>
      <c r="Z573" s="102" t="e">
        <f t="shared" si="609"/>
        <v>#REF!</v>
      </c>
      <c r="AA573" s="244" t="e">
        <f t="shared" si="610"/>
        <v>#REF!</v>
      </c>
      <c r="AB573" s="219"/>
      <c r="AC573" s="102" t="e">
        <f t="shared" si="611"/>
        <v>#REF!</v>
      </c>
      <c r="AD573" s="103" t="e">
        <f t="shared" si="612"/>
        <v>#REF!</v>
      </c>
      <c r="AE573" s="245" t="e">
        <f t="shared" si="612"/>
        <v>#REF!</v>
      </c>
      <c r="AF573" s="245" t="e">
        <f t="shared" si="613"/>
        <v>#REF!</v>
      </c>
      <c r="AG573" s="103" t="e">
        <f t="shared" si="614"/>
        <v>#REF!</v>
      </c>
      <c r="AH573" s="102" t="e">
        <f t="shared" si="615"/>
        <v>#REF!</v>
      </c>
      <c r="AI573" s="102">
        <f t="shared" si="616"/>
        <v>400</v>
      </c>
      <c r="AJ573" s="105"/>
      <c r="AK573" s="103" t="s">
        <v>40</v>
      </c>
      <c r="AL573" s="134"/>
      <c r="AM573" s="105"/>
      <c r="AN573" s="105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</row>
    <row r="574" spans="1:60" s="12" customFormat="1" ht="13.5" hidden="1" outlineLevel="1" x14ac:dyDescent="0.15">
      <c r="A574" s="29">
        <v>13011</v>
      </c>
      <c r="B574" s="71" t="s">
        <v>679</v>
      </c>
      <c r="C574" s="73">
        <v>560</v>
      </c>
      <c r="D574" s="72">
        <v>20</v>
      </c>
      <c r="E574" s="103"/>
      <c r="F574" s="103"/>
      <c r="G574" s="104" t="s">
        <v>654</v>
      </c>
      <c r="H574" s="104" t="s">
        <v>749</v>
      </c>
      <c r="I574" s="239">
        <f t="shared" si="604"/>
        <v>17940</v>
      </c>
      <c r="J574" s="103">
        <v>22000</v>
      </c>
      <c r="K574" s="129">
        <v>0.15</v>
      </c>
      <c r="L574" s="129"/>
      <c r="M574" s="240"/>
      <c r="N574" s="283">
        <v>0.03</v>
      </c>
      <c r="O574" s="241">
        <f t="shared" si="605"/>
        <v>24.526198439241917</v>
      </c>
      <c r="P574" s="241" t="e">
        <f t="shared" si="559"/>
        <v>#REF!</v>
      </c>
      <c r="Q574" s="241" t="e">
        <f t="shared" si="603"/>
        <v>#REF!</v>
      </c>
      <c r="R574" s="241">
        <f t="shared" si="606"/>
        <v>0</v>
      </c>
      <c r="S574" s="241" t="e">
        <f t="shared" si="607"/>
        <v>#REF!</v>
      </c>
      <c r="T574" s="103" t="e">
        <f>#REF!</f>
        <v>#REF!</v>
      </c>
      <c r="U574" s="271" t="e">
        <f>#REF!*'Акция психолога'!D574</f>
        <v>#REF!</v>
      </c>
      <c r="V574" s="271">
        <f t="shared" si="590"/>
        <v>33.6</v>
      </c>
      <c r="W574" s="242" t="e">
        <f t="shared" si="608"/>
        <v>#REF!</v>
      </c>
      <c r="X574" s="281" t="e">
        <f>#REF!</f>
        <v>#REF!</v>
      </c>
      <c r="Y574" s="242" t="e">
        <f t="shared" si="617"/>
        <v>#REF!</v>
      </c>
      <c r="Z574" s="102" t="e">
        <f t="shared" si="609"/>
        <v>#REF!</v>
      </c>
      <c r="AA574" s="244" t="e">
        <f t="shared" si="610"/>
        <v>#REF!</v>
      </c>
      <c r="AB574" s="219"/>
      <c r="AC574" s="102" t="e">
        <f t="shared" si="611"/>
        <v>#REF!</v>
      </c>
      <c r="AD574" s="103" t="e">
        <f t="shared" si="612"/>
        <v>#REF!</v>
      </c>
      <c r="AE574" s="245" t="e">
        <f t="shared" si="612"/>
        <v>#REF!</v>
      </c>
      <c r="AF574" s="245" t="e">
        <f t="shared" si="613"/>
        <v>#REF!</v>
      </c>
      <c r="AG574" s="103" t="e">
        <f t="shared" si="614"/>
        <v>#REF!</v>
      </c>
      <c r="AH574" s="102" t="e">
        <f t="shared" si="615"/>
        <v>#REF!</v>
      </c>
      <c r="AI574" s="102">
        <f t="shared" si="616"/>
        <v>560</v>
      </c>
      <c r="AJ574" s="105"/>
      <c r="AK574" s="103" t="s">
        <v>40</v>
      </c>
      <c r="AL574" s="134"/>
      <c r="AM574" s="105"/>
      <c r="AN574" s="105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</row>
    <row r="575" spans="1:60" s="12" customFormat="1" ht="13.5" hidden="1" outlineLevel="1" x14ac:dyDescent="0.15">
      <c r="A575" s="29">
        <v>13012</v>
      </c>
      <c r="B575" s="71" t="s">
        <v>680</v>
      </c>
      <c r="C575" s="73">
        <v>330</v>
      </c>
      <c r="D575" s="72">
        <v>10</v>
      </c>
      <c r="E575" s="103"/>
      <c r="F575" s="103"/>
      <c r="G575" s="104" t="s">
        <v>654</v>
      </c>
      <c r="H575" s="104" t="s">
        <v>749</v>
      </c>
      <c r="I575" s="239">
        <f t="shared" si="604"/>
        <v>17940</v>
      </c>
      <c r="J575" s="103">
        <v>22000</v>
      </c>
      <c r="K575" s="129">
        <v>0.15</v>
      </c>
      <c r="L575" s="129"/>
      <c r="M575" s="240"/>
      <c r="N575" s="283">
        <v>0.03</v>
      </c>
      <c r="O575" s="241">
        <f t="shared" si="605"/>
        <v>12.263099219620958</v>
      </c>
      <c r="P575" s="241" t="e">
        <f t="shared" si="559"/>
        <v>#REF!</v>
      </c>
      <c r="Q575" s="241" t="e">
        <f t="shared" si="603"/>
        <v>#REF!</v>
      </c>
      <c r="R575" s="241">
        <f t="shared" si="606"/>
        <v>0</v>
      </c>
      <c r="S575" s="241" t="e">
        <f t="shared" si="607"/>
        <v>#REF!</v>
      </c>
      <c r="T575" s="103" t="e">
        <f>#REF!</f>
        <v>#REF!</v>
      </c>
      <c r="U575" s="271" t="e">
        <f>#REF!*'Акция психолога'!D575</f>
        <v>#REF!</v>
      </c>
      <c r="V575" s="271">
        <f t="shared" si="590"/>
        <v>19.8</v>
      </c>
      <c r="W575" s="242" t="e">
        <f t="shared" si="608"/>
        <v>#REF!</v>
      </c>
      <c r="X575" s="281" t="e">
        <f>#REF!</f>
        <v>#REF!</v>
      </c>
      <c r="Y575" s="242" t="e">
        <f t="shared" si="617"/>
        <v>#REF!</v>
      </c>
      <c r="Z575" s="102" t="e">
        <f t="shared" si="609"/>
        <v>#REF!</v>
      </c>
      <c r="AA575" s="244" t="e">
        <f t="shared" si="610"/>
        <v>#REF!</v>
      </c>
      <c r="AB575" s="219"/>
      <c r="AC575" s="102" t="e">
        <f t="shared" si="611"/>
        <v>#REF!</v>
      </c>
      <c r="AD575" s="103" t="e">
        <f t="shared" si="612"/>
        <v>#REF!</v>
      </c>
      <c r="AE575" s="245" t="e">
        <f t="shared" si="612"/>
        <v>#REF!</v>
      </c>
      <c r="AF575" s="245" t="e">
        <f t="shared" si="613"/>
        <v>#REF!</v>
      </c>
      <c r="AG575" s="103" t="e">
        <f t="shared" si="614"/>
        <v>#REF!</v>
      </c>
      <c r="AH575" s="102" t="e">
        <f t="shared" si="615"/>
        <v>#REF!</v>
      </c>
      <c r="AI575" s="102">
        <f t="shared" si="616"/>
        <v>330</v>
      </c>
      <c r="AJ575" s="105"/>
      <c r="AK575" s="103" t="s">
        <v>40</v>
      </c>
      <c r="AL575" s="134"/>
      <c r="AM575" s="105"/>
      <c r="AN575" s="105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</row>
    <row r="576" spans="1:60" s="12" customFormat="1" ht="13.5" hidden="1" outlineLevel="1" x14ac:dyDescent="0.15">
      <c r="A576" s="29">
        <v>13013</v>
      </c>
      <c r="B576" s="71" t="s">
        <v>681</v>
      </c>
      <c r="C576" s="73">
        <v>360</v>
      </c>
      <c r="D576" s="72">
        <v>10</v>
      </c>
      <c r="E576" s="103"/>
      <c r="F576" s="103"/>
      <c r="G576" s="104" t="s">
        <v>654</v>
      </c>
      <c r="H576" s="104" t="s">
        <v>749</v>
      </c>
      <c r="I576" s="239">
        <f t="shared" si="604"/>
        <v>17940</v>
      </c>
      <c r="J576" s="103">
        <v>22000</v>
      </c>
      <c r="K576" s="129">
        <v>0.15</v>
      </c>
      <c r="L576" s="129"/>
      <c r="M576" s="240"/>
      <c r="N576" s="283">
        <v>0.03</v>
      </c>
      <c r="O576" s="241">
        <f t="shared" si="605"/>
        <v>12.263099219620958</v>
      </c>
      <c r="P576" s="241" t="e">
        <f t="shared" si="559"/>
        <v>#REF!</v>
      </c>
      <c r="Q576" s="241" t="e">
        <f t="shared" si="603"/>
        <v>#REF!</v>
      </c>
      <c r="R576" s="241">
        <f t="shared" si="606"/>
        <v>0</v>
      </c>
      <c r="S576" s="241" t="e">
        <f t="shared" si="607"/>
        <v>#REF!</v>
      </c>
      <c r="T576" s="103" t="e">
        <f>#REF!</f>
        <v>#REF!</v>
      </c>
      <c r="U576" s="271" t="e">
        <f>#REF!*'Акция психолога'!D576</f>
        <v>#REF!</v>
      </c>
      <c r="V576" s="271">
        <f t="shared" si="590"/>
        <v>21.599999999999998</v>
      </c>
      <c r="W576" s="242" t="e">
        <f t="shared" si="608"/>
        <v>#REF!</v>
      </c>
      <c r="X576" s="281" t="e">
        <f>#REF!</f>
        <v>#REF!</v>
      </c>
      <c r="Y576" s="242" t="e">
        <f t="shared" si="617"/>
        <v>#REF!</v>
      </c>
      <c r="Z576" s="102" t="e">
        <f t="shared" si="609"/>
        <v>#REF!</v>
      </c>
      <c r="AA576" s="244" t="e">
        <f t="shared" si="610"/>
        <v>#REF!</v>
      </c>
      <c r="AB576" s="219"/>
      <c r="AC576" s="102" t="e">
        <f t="shared" si="611"/>
        <v>#REF!</v>
      </c>
      <c r="AD576" s="103" t="e">
        <f t="shared" si="612"/>
        <v>#REF!</v>
      </c>
      <c r="AE576" s="245" t="e">
        <f t="shared" si="612"/>
        <v>#REF!</v>
      </c>
      <c r="AF576" s="245" t="e">
        <f t="shared" si="613"/>
        <v>#REF!</v>
      </c>
      <c r="AG576" s="103" t="e">
        <f t="shared" si="614"/>
        <v>#REF!</v>
      </c>
      <c r="AH576" s="102" t="e">
        <f t="shared" si="615"/>
        <v>#REF!</v>
      </c>
      <c r="AI576" s="102">
        <f t="shared" si="616"/>
        <v>360</v>
      </c>
      <c r="AJ576" s="105"/>
      <c r="AK576" s="103" t="s">
        <v>40</v>
      </c>
      <c r="AL576" s="134"/>
      <c r="AM576" s="105"/>
      <c r="AN576" s="105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</row>
    <row r="577" spans="1:60" s="12" customFormat="1" ht="13.5" hidden="1" outlineLevel="1" x14ac:dyDescent="0.15">
      <c r="A577" s="29">
        <v>13014</v>
      </c>
      <c r="B577" s="71" t="s">
        <v>682</v>
      </c>
      <c r="C577" s="73">
        <v>560</v>
      </c>
      <c r="D577" s="72">
        <v>15</v>
      </c>
      <c r="E577" s="103"/>
      <c r="F577" s="103"/>
      <c r="G577" s="104" t="s">
        <v>654</v>
      </c>
      <c r="H577" s="104" t="s">
        <v>749</v>
      </c>
      <c r="I577" s="239">
        <f t="shared" si="604"/>
        <v>17940</v>
      </c>
      <c r="J577" s="103">
        <v>22000</v>
      </c>
      <c r="K577" s="129">
        <v>0.15</v>
      </c>
      <c r="L577" s="129"/>
      <c r="M577" s="240"/>
      <c r="N577" s="283">
        <v>0.03</v>
      </c>
      <c r="O577" s="241">
        <f t="shared" si="605"/>
        <v>18.394648829431439</v>
      </c>
      <c r="P577" s="241" t="e">
        <f t="shared" si="559"/>
        <v>#REF!</v>
      </c>
      <c r="Q577" s="241" t="e">
        <f t="shared" si="603"/>
        <v>#REF!</v>
      </c>
      <c r="R577" s="241">
        <f t="shared" si="606"/>
        <v>0</v>
      </c>
      <c r="S577" s="241" t="e">
        <f t="shared" si="607"/>
        <v>#REF!</v>
      </c>
      <c r="T577" s="103" t="e">
        <f>#REF!</f>
        <v>#REF!</v>
      </c>
      <c r="U577" s="271" t="e">
        <f>#REF!*'Акция психолога'!D577</f>
        <v>#REF!</v>
      </c>
      <c r="V577" s="271">
        <f t="shared" si="590"/>
        <v>33.6</v>
      </c>
      <c r="W577" s="242" t="e">
        <f t="shared" si="608"/>
        <v>#REF!</v>
      </c>
      <c r="X577" s="281" t="e">
        <f>#REF!</f>
        <v>#REF!</v>
      </c>
      <c r="Y577" s="242" t="e">
        <f t="shared" si="617"/>
        <v>#REF!</v>
      </c>
      <c r="Z577" s="102" t="e">
        <f t="shared" si="609"/>
        <v>#REF!</v>
      </c>
      <c r="AA577" s="244" t="e">
        <f t="shared" si="610"/>
        <v>#REF!</v>
      </c>
      <c r="AB577" s="219"/>
      <c r="AC577" s="102" t="e">
        <f t="shared" si="611"/>
        <v>#REF!</v>
      </c>
      <c r="AD577" s="103" t="e">
        <f t="shared" si="612"/>
        <v>#REF!</v>
      </c>
      <c r="AE577" s="245" t="e">
        <f t="shared" si="612"/>
        <v>#REF!</v>
      </c>
      <c r="AF577" s="245" t="e">
        <f t="shared" si="613"/>
        <v>#REF!</v>
      </c>
      <c r="AG577" s="103" t="e">
        <f t="shared" si="614"/>
        <v>#REF!</v>
      </c>
      <c r="AH577" s="102" t="e">
        <f t="shared" si="615"/>
        <v>#REF!</v>
      </c>
      <c r="AI577" s="102">
        <f t="shared" si="616"/>
        <v>560</v>
      </c>
      <c r="AJ577" s="105"/>
      <c r="AK577" s="103" t="s">
        <v>40</v>
      </c>
      <c r="AL577" s="134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</row>
    <row r="578" spans="1:60" s="12" customFormat="1" ht="13.5" hidden="1" outlineLevel="1" x14ac:dyDescent="0.15">
      <c r="A578" s="29">
        <v>13015</v>
      </c>
      <c r="B578" s="71" t="s">
        <v>683</v>
      </c>
      <c r="C578" s="73">
        <v>560</v>
      </c>
      <c r="D578" s="72">
        <v>20</v>
      </c>
      <c r="E578" s="103"/>
      <c r="F578" s="103"/>
      <c r="G578" s="104" t="s">
        <v>654</v>
      </c>
      <c r="H578" s="104" t="s">
        <v>749</v>
      </c>
      <c r="I578" s="239">
        <f t="shared" si="604"/>
        <v>17940</v>
      </c>
      <c r="J578" s="103">
        <v>22000</v>
      </c>
      <c r="K578" s="129">
        <v>0.15</v>
      </c>
      <c r="L578" s="129"/>
      <c r="M578" s="240"/>
      <c r="N578" s="283">
        <v>0.03</v>
      </c>
      <c r="O578" s="241">
        <f t="shared" si="605"/>
        <v>24.526198439241917</v>
      </c>
      <c r="P578" s="241" t="e">
        <f t="shared" si="559"/>
        <v>#REF!</v>
      </c>
      <c r="Q578" s="241" t="e">
        <f t="shared" si="603"/>
        <v>#REF!</v>
      </c>
      <c r="R578" s="241">
        <f t="shared" si="606"/>
        <v>0</v>
      </c>
      <c r="S578" s="241" t="e">
        <f t="shared" si="607"/>
        <v>#REF!</v>
      </c>
      <c r="T578" s="103" t="e">
        <f>#REF!</f>
        <v>#REF!</v>
      </c>
      <c r="U578" s="271" t="e">
        <f>#REF!*'Акция психолога'!D578</f>
        <v>#REF!</v>
      </c>
      <c r="V578" s="271">
        <f t="shared" si="590"/>
        <v>33.6</v>
      </c>
      <c r="W578" s="242" t="e">
        <f t="shared" si="608"/>
        <v>#REF!</v>
      </c>
      <c r="X578" s="281" t="e">
        <f>#REF!</f>
        <v>#REF!</v>
      </c>
      <c r="Y578" s="242" t="e">
        <f t="shared" si="617"/>
        <v>#REF!</v>
      </c>
      <c r="Z578" s="102" t="e">
        <f t="shared" si="609"/>
        <v>#REF!</v>
      </c>
      <c r="AA578" s="244" t="e">
        <f t="shared" si="610"/>
        <v>#REF!</v>
      </c>
      <c r="AB578" s="219"/>
      <c r="AC578" s="102" t="e">
        <f t="shared" si="611"/>
        <v>#REF!</v>
      </c>
      <c r="AD578" s="103" t="e">
        <f t="shared" si="612"/>
        <v>#REF!</v>
      </c>
      <c r="AE578" s="245" t="e">
        <f t="shared" si="612"/>
        <v>#REF!</v>
      </c>
      <c r="AF578" s="245" t="e">
        <f t="shared" si="613"/>
        <v>#REF!</v>
      </c>
      <c r="AG578" s="103" t="e">
        <f t="shared" si="614"/>
        <v>#REF!</v>
      </c>
      <c r="AH578" s="102" t="e">
        <f t="shared" si="615"/>
        <v>#REF!</v>
      </c>
      <c r="AI578" s="102">
        <f t="shared" si="616"/>
        <v>560</v>
      </c>
      <c r="AJ578" s="105"/>
      <c r="AK578" s="103" t="s">
        <v>40</v>
      </c>
      <c r="AL578" s="134"/>
      <c r="AM578" s="105"/>
      <c r="AN578" s="105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</row>
    <row r="579" spans="1:60" s="12" customFormat="1" ht="13.5" hidden="1" outlineLevel="1" x14ac:dyDescent="0.15">
      <c r="A579" s="29">
        <v>13016</v>
      </c>
      <c r="B579" s="71" t="s">
        <v>684</v>
      </c>
      <c r="C579" s="73">
        <v>430</v>
      </c>
      <c r="D579" s="72">
        <v>10</v>
      </c>
      <c r="E579" s="103"/>
      <c r="F579" s="103"/>
      <c r="G579" s="104" t="s">
        <v>654</v>
      </c>
      <c r="H579" s="104" t="s">
        <v>749</v>
      </c>
      <c r="I579" s="239">
        <f t="shared" si="604"/>
        <v>17940</v>
      </c>
      <c r="J579" s="103">
        <v>22000</v>
      </c>
      <c r="K579" s="129">
        <v>0.15</v>
      </c>
      <c r="L579" s="129"/>
      <c r="M579" s="240"/>
      <c r="N579" s="283">
        <v>0.03</v>
      </c>
      <c r="O579" s="241">
        <f t="shared" si="605"/>
        <v>12.263099219620958</v>
      </c>
      <c r="P579" s="241" t="e">
        <f t="shared" si="559"/>
        <v>#REF!</v>
      </c>
      <c r="Q579" s="241" t="e">
        <f t="shared" si="603"/>
        <v>#REF!</v>
      </c>
      <c r="R579" s="241">
        <f t="shared" si="606"/>
        <v>0</v>
      </c>
      <c r="S579" s="241" t="e">
        <f t="shared" si="607"/>
        <v>#REF!</v>
      </c>
      <c r="T579" s="103" t="e">
        <f>#REF!</f>
        <v>#REF!</v>
      </c>
      <c r="U579" s="271" t="e">
        <f>#REF!*'Акция психолога'!D579</f>
        <v>#REF!</v>
      </c>
      <c r="V579" s="271">
        <f t="shared" si="590"/>
        <v>25.8</v>
      </c>
      <c r="W579" s="242" t="e">
        <f t="shared" si="608"/>
        <v>#REF!</v>
      </c>
      <c r="X579" s="281" t="e">
        <f>#REF!</f>
        <v>#REF!</v>
      </c>
      <c r="Y579" s="242" t="e">
        <f t="shared" si="617"/>
        <v>#REF!</v>
      </c>
      <c r="Z579" s="102" t="e">
        <f t="shared" si="609"/>
        <v>#REF!</v>
      </c>
      <c r="AA579" s="244" t="e">
        <f t="shared" si="610"/>
        <v>#REF!</v>
      </c>
      <c r="AB579" s="219"/>
      <c r="AC579" s="102" t="e">
        <f t="shared" si="611"/>
        <v>#REF!</v>
      </c>
      <c r="AD579" s="103" t="e">
        <f t="shared" si="612"/>
        <v>#REF!</v>
      </c>
      <c r="AE579" s="245" t="e">
        <f t="shared" si="612"/>
        <v>#REF!</v>
      </c>
      <c r="AF579" s="245" t="e">
        <f t="shared" si="613"/>
        <v>#REF!</v>
      </c>
      <c r="AG579" s="103" t="e">
        <f t="shared" si="614"/>
        <v>#REF!</v>
      </c>
      <c r="AH579" s="102" t="e">
        <f t="shared" si="615"/>
        <v>#REF!</v>
      </c>
      <c r="AI579" s="102">
        <f t="shared" si="616"/>
        <v>430</v>
      </c>
      <c r="AJ579" s="105"/>
      <c r="AK579" s="103" t="s">
        <v>40</v>
      </c>
      <c r="AL579" s="134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</row>
    <row r="580" spans="1:60" s="12" customFormat="1" ht="13.5" hidden="1" outlineLevel="1" x14ac:dyDescent="0.15">
      <c r="A580" s="29">
        <v>13017</v>
      </c>
      <c r="B580" s="71" t="s">
        <v>685</v>
      </c>
      <c r="C580" s="73">
        <v>650</v>
      </c>
      <c r="D580" s="72">
        <v>20</v>
      </c>
      <c r="E580" s="103"/>
      <c r="F580" s="103"/>
      <c r="G580" s="104" t="s">
        <v>654</v>
      </c>
      <c r="H580" s="104" t="s">
        <v>749</v>
      </c>
      <c r="I580" s="239">
        <f t="shared" si="604"/>
        <v>17940</v>
      </c>
      <c r="J580" s="103">
        <v>22000</v>
      </c>
      <c r="K580" s="129">
        <v>0.15</v>
      </c>
      <c r="L580" s="129"/>
      <c r="M580" s="240"/>
      <c r="N580" s="283">
        <v>0.03</v>
      </c>
      <c r="O580" s="241">
        <f t="shared" si="605"/>
        <v>24.526198439241917</v>
      </c>
      <c r="P580" s="241" t="e">
        <f t="shared" si="559"/>
        <v>#REF!</v>
      </c>
      <c r="Q580" s="241" t="e">
        <f t="shared" si="603"/>
        <v>#REF!</v>
      </c>
      <c r="R580" s="241">
        <f t="shared" si="606"/>
        <v>0</v>
      </c>
      <c r="S580" s="241" t="e">
        <f t="shared" si="607"/>
        <v>#REF!</v>
      </c>
      <c r="T580" s="103" t="e">
        <f>#REF!</f>
        <v>#REF!</v>
      </c>
      <c r="U580" s="271" t="e">
        <f>#REF!*'Акция психолога'!D580</f>
        <v>#REF!</v>
      </c>
      <c r="V580" s="271">
        <f t="shared" si="590"/>
        <v>39</v>
      </c>
      <c r="W580" s="242" t="e">
        <f t="shared" si="608"/>
        <v>#REF!</v>
      </c>
      <c r="X580" s="281" t="e">
        <f>#REF!</f>
        <v>#REF!</v>
      </c>
      <c r="Y580" s="242" t="e">
        <f t="shared" si="617"/>
        <v>#REF!</v>
      </c>
      <c r="Z580" s="102" t="e">
        <f t="shared" si="609"/>
        <v>#REF!</v>
      </c>
      <c r="AA580" s="244" t="e">
        <f t="shared" si="610"/>
        <v>#REF!</v>
      </c>
      <c r="AB580" s="219"/>
      <c r="AC580" s="102" t="e">
        <f t="shared" si="611"/>
        <v>#REF!</v>
      </c>
      <c r="AD580" s="103" t="e">
        <f t="shared" si="612"/>
        <v>#REF!</v>
      </c>
      <c r="AE580" s="245" t="e">
        <f t="shared" si="612"/>
        <v>#REF!</v>
      </c>
      <c r="AF580" s="245" t="e">
        <f t="shared" si="613"/>
        <v>#REF!</v>
      </c>
      <c r="AG580" s="103" t="e">
        <f t="shared" si="614"/>
        <v>#REF!</v>
      </c>
      <c r="AH580" s="102" t="e">
        <f t="shared" si="615"/>
        <v>#REF!</v>
      </c>
      <c r="AI580" s="102">
        <f t="shared" si="616"/>
        <v>650</v>
      </c>
      <c r="AJ580" s="105"/>
      <c r="AK580" s="103" t="s">
        <v>40</v>
      </c>
      <c r="AL580" s="134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</row>
    <row r="581" spans="1:60" s="12" customFormat="1" ht="13.5" hidden="1" outlineLevel="1" x14ac:dyDescent="0.15">
      <c r="A581" s="29">
        <v>13018</v>
      </c>
      <c r="B581" s="71" t="s">
        <v>686</v>
      </c>
      <c r="C581" s="73">
        <v>330</v>
      </c>
      <c r="D581" s="72">
        <v>10</v>
      </c>
      <c r="E581" s="103"/>
      <c r="F581" s="103"/>
      <c r="G581" s="104" t="s">
        <v>654</v>
      </c>
      <c r="H581" s="104" t="s">
        <v>749</v>
      </c>
      <c r="I581" s="239">
        <f t="shared" si="604"/>
        <v>17940</v>
      </c>
      <c r="J581" s="103">
        <v>22000</v>
      </c>
      <c r="K581" s="129">
        <v>0.15</v>
      </c>
      <c r="L581" s="129"/>
      <c r="M581" s="240"/>
      <c r="N581" s="283">
        <v>0.03</v>
      </c>
      <c r="O581" s="241">
        <f t="shared" si="605"/>
        <v>12.263099219620958</v>
      </c>
      <c r="P581" s="241" t="e">
        <f t="shared" si="559"/>
        <v>#REF!</v>
      </c>
      <c r="Q581" s="241" t="e">
        <f t="shared" si="603"/>
        <v>#REF!</v>
      </c>
      <c r="R581" s="241">
        <f t="shared" si="606"/>
        <v>0</v>
      </c>
      <c r="S581" s="241" t="e">
        <f t="shared" si="607"/>
        <v>#REF!</v>
      </c>
      <c r="T581" s="103" t="e">
        <f>#REF!</f>
        <v>#REF!</v>
      </c>
      <c r="U581" s="271" t="e">
        <f>#REF!*'Акция психолога'!D581</f>
        <v>#REF!</v>
      </c>
      <c r="V581" s="271">
        <f t="shared" si="590"/>
        <v>19.8</v>
      </c>
      <c r="W581" s="242" t="e">
        <f t="shared" si="608"/>
        <v>#REF!</v>
      </c>
      <c r="X581" s="281" t="e">
        <f>#REF!</f>
        <v>#REF!</v>
      </c>
      <c r="Y581" s="242" t="e">
        <f t="shared" si="617"/>
        <v>#REF!</v>
      </c>
      <c r="Z581" s="102" t="e">
        <f t="shared" si="609"/>
        <v>#REF!</v>
      </c>
      <c r="AA581" s="244" t="e">
        <f t="shared" si="610"/>
        <v>#REF!</v>
      </c>
      <c r="AB581" s="219"/>
      <c r="AC581" s="102" t="e">
        <f t="shared" si="611"/>
        <v>#REF!</v>
      </c>
      <c r="AD581" s="103" t="e">
        <f t="shared" si="612"/>
        <v>#REF!</v>
      </c>
      <c r="AE581" s="245" t="e">
        <f t="shared" si="612"/>
        <v>#REF!</v>
      </c>
      <c r="AF581" s="245" t="e">
        <f t="shared" si="613"/>
        <v>#REF!</v>
      </c>
      <c r="AG581" s="103" t="e">
        <f t="shared" si="614"/>
        <v>#REF!</v>
      </c>
      <c r="AH581" s="102" t="e">
        <f t="shared" si="615"/>
        <v>#REF!</v>
      </c>
      <c r="AI581" s="102">
        <f t="shared" si="616"/>
        <v>330</v>
      </c>
      <c r="AJ581" s="105"/>
      <c r="AK581" s="103" t="s">
        <v>40</v>
      </c>
      <c r="AL581" s="134"/>
      <c r="AM581" s="105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</row>
    <row r="582" spans="1:60" s="12" customFormat="1" ht="13.5" hidden="1" outlineLevel="1" x14ac:dyDescent="0.15">
      <c r="A582" s="29">
        <v>13019</v>
      </c>
      <c r="B582" s="71" t="s">
        <v>687</v>
      </c>
      <c r="C582" s="73">
        <v>360</v>
      </c>
      <c r="D582" s="72">
        <v>10</v>
      </c>
      <c r="E582" s="103"/>
      <c r="F582" s="103"/>
      <c r="G582" s="104" t="s">
        <v>654</v>
      </c>
      <c r="H582" s="104" t="s">
        <v>749</v>
      </c>
      <c r="I582" s="239">
        <f t="shared" si="604"/>
        <v>17940</v>
      </c>
      <c r="J582" s="103">
        <v>22000</v>
      </c>
      <c r="K582" s="129">
        <v>0.15</v>
      </c>
      <c r="L582" s="129"/>
      <c r="M582" s="240"/>
      <c r="N582" s="283">
        <v>0.03</v>
      </c>
      <c r="O582" s="241">
        <f t="shared" si="605"/>
        <v>12.263099219620958</v>
      </c>
      <c r="P582" s="241" t="e">
        <f t="shared" si="559"/>
        <v>#REF!</v>
      </c>
      <c r="Q582" s="241" t="e">
        <f t="shared" si="603"/>
        <v>#REF!</v>
      </c>
      <c r="R582" s="241">
        <f t="shared" si="606"/>
        <v>0</v>
      </c>
      <c r="S582" s="241" t="e">
        <f t="shared" si="607"/>
        <v>#REF!</v>
      </c>
      <c r="T582" s="103" t="e">
        <f>#REF!</f>
        <v>#REF!</v>
      </c>
      <c r="U582" s="271" t="e">
        <f>#REF!*'Акция психолога'!D582</f>
        <v>#REF!</v>
      </c>
      <c r="V582" s="271">
        <f t="shared" si="590"/>
        <v>21.599999999999998</v>
      </c>
      <c r="W582" s="242" t="e">
        <f t="shared" si="608"/>
        <v>#REF!</v>
      </c>
      <c r="X582" s="281" t="e">
        <f>#REF!</f>
        <v>#REF!</v>
      </c>
      <c r="Y582" s="242" t="e">
        <f t="shared" si="617"/>
        <v>#REF!</v>
      </c>
      <c r="Z582" s="102" t="e">
        <f t="shared" si="609"/>
        <v>#REF!</v>
      </c>
      <c r="AA582" s="244" t="e">
        <f t="shared" si="610"/>
        <v>#REF!</v>
      </c>
      <c r="AB582" s="219"/>
      <c r="AC582" s="102" t="e">
        <f t="shared" si="611"/>
        <v>#REF!</v>
      </c>
      <c r="AD582" s="103" t="e">
        <f t="shared" si="612"/>
        <v>#REF!</v>
      </c>
      <c r="AE582" s="245" t="e">
        <f t="shared" si="612"/>
        <v>#REF!</v>
      </c>
      <c r="AF582" s="245" t="e">
        <f t="shared" si="613"/>
        <v>#REF!</v>
      </c>
      <c r="AG582" s="103" t="e">
        <f t="shared" si="614"/>
        <v>#REF!</v>
      </c>
      <c r="AH582" s="102" t="e">
        <f t="shared" si="615"/>
        <v>#REF!</v>
      </c>
      <c r="AI582" s="102">
        <f t="shared" si="616"/>
        <v>360</v>
      </c>
      <c r="AJ582" s="105"/>
      <c r="AK582" s="103" t="s">
        <v>40</v>
      </c>
      <c r="AL582" s="134"/>
      <c r="AM582" s="105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</row>
    <row r="583" spans="1:60" s="12" customFormat="1" ht="13.5" hidden="1" outlineLevel="1" x14ac:dyDescent="0.15">
      <c r="A583" s="29">
        <v>13020</v>
      </c>
      <c r="B583" s="71" t="s">
        <v>688</v>
      </c>
      <c r="C583" s="73">
        <v>1000</v>
      </c>
      <c r="D583" s="72">
        <v>30</v>
      </c>
      <c r="E583" s="103"/>
      <c r="F583" s="103"/>
      <c r="G583" s="104" t="s">
        <v>654</v>
      </c>
      <c r="H583" s="104" t="s">
        <v>749</v>
      </c>
      <c r="I583" s="239">
        <f t="shared" si="604"/>
        <v>17940</v>
      </c>
      <c r="J583" s="103">
        <v>22000</v>
      </c>
      <c r="K583" s="129">
        <v>0.15</v>
      </c>
      <c r="L583" s="129"/>
      <c r="M583" s="240"/>
      <c r="N583" s="283">
        <v>0.03</v>
      </c>
      <c r="O583" s="241">
        <f t="shared" si="605"/>
        <v>36.789297658862878</v>
      </c>
      <c r="P583" s="241" t="e">
        <f t="shared" si="559"/>
        <v>#REF!</v>
      </c>
      <c r="Q583" s="241" t="e">
        <f t="shared" si="603"/>
        <v>#REF!</v>
      </c>
      <c r="R583" s="241">
        <f t="shared" si="606"/>
        <v>0</v>
      </c>
      <c r="S583" s="241" t="e">
        <f t="shared" si="607"/>
        <v>#REF!</v>
      </c>
      <c r="T583" s="103" t="e">
        <f>#REF!</f>
        <v>#REF!</v>
      </c>
      <c r="U583" s="271" t="e">
        <f>#REF!*'Акция психолога'!D583</f>
        <v>#REF!</v>
      </c>
      <c r="V583" s="271">
        <f t="shared" si="590"/>
        <v>60</v>
      </c>
      <c r="W583" s="242" t="e">
        <f t="shared" si="608"/>
        <v>#REF!</v>
      </c>
      <c r="X583" s="281" t="e">
        <f>#REF!</f>
        <v>#REF!</v>
      </c>
      <c r="Y583" s="242" t="e">
        <f t="shared" si="617"/>
        <v>#REF!</v>
      </c>
      <c r="Z583" s="102" t="e">
        <f t="shared" si="609"/>
        <v>#REF!</v>
      </c>
      <c r="AA583" s="244" t="e">
        <f t="shared" si="610"/>
        <v>#REF!</v>
      </c>
      <c r="AB583" s="219"/>
      <c r="AC583" s="102" t="e">
        <f t="shared" si="611"/>
        <v>#REF!</v>
      </c>
      <c r="AD583" s="103" t="e">
        <f t="shared" si="612"/>
        <v>#REF!</v>
      </c>
      <c r="AE583" s="245" t="e">
        <f t="shared" si="612"/>
        <v>#REF!</v>
      </c>
      <c r="AF583" s="245" t="e">
        <f t="shared" si="613"/>
        <v>#REF!</v>
      </c>
      <c r="AG583" s="103" t="e">
        <f t="shared" si="614"/>
        <v>#REF!</v>
      </c>
      <c r="AH583" s="102" t="e">
        <f t="shared" si="615"/>
        <v>#REF!</v>
      </c>
      <c r="AI583" s="102">
        <f t="shared" si="616"/>
        <v>1000</v>
      </c>
      <c r="AJ583" s="105"/>
      <c r="AK583" s="103" t="s">
        <v>40</v>
      </c>
      <c r="AL583" s="134"/>
      <c r="AM583" s="105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</row>
    <row r="584" spans="1:60" s="12" customFormat="1" ht="13.5" hidden="1" outlineLevel="1" x14ac:dyDescent="0.15">
      <c r="A584" s="29">
        <v>13021</v>
      </c>
      <c r="B584" s="71" t="s">
        <v>689</v>
      </c>
      <c r="C584" s="73">
        <v>1200</v>
      </c>
      <c r="D584" s="72">
        <v>40</v>
      </c>
      <c r="E584" s="103"/>
      <c r="F584" s="103"/>
      <c r="G584" s="104" t="s">
        <v>654</v>
      </c>
      <c r="H584" s="104" t="s">
        <v>749</v>
      </c>
      <c r="I584" s="239">
        <f t="shared" si="604"/>
        <v>17940</v>
      </c>
      <c r="J584" s="103">
        <v>22000</v>
      </c>
      <c r="K584" s="129">
        <v>0.15</v>
      </c>
      <c r="L584" s="129"/>
      <c r="M584" s="240"/>
      <c r="N584" s="283">
        <v>0.03</v>
      </c>
      <c r="O584" s="241">
        <f t="shared" si="605"/>
        <v>49.052396878483833</v>
      </c>
      <c r="P584" s="241" t="e">
        <f t="shared" si="559"/>
        <v>#REF!</v>
      </c>
      <c r="Q584" s="241" t="e">
        <f t="shared" si="603"/>
        <v>#REF!</v>
      </c>
      <c r="R584" s="241">
        <f t="shared" si="606"/>
        <v>0</v>
      </c>
      <c r="S584" s="241" t="e">
        <f t="shared" si="607"/>
        <v>#REF!</v>
      </c>
      <c r="T584" s="103" t="e">
        <f>#REF!</f>
        <v>#REF!</v>
      </c>
      <c r="U584" s="271" t="e">
        <f>#REF!*'Акция психолога'!D584</f>
        <v>#REF!</v>
      </c>
      <c r="V584" s="271">
        <f t="shared" si="590"/>
        <v>72</v>
      </c>
      <c r="W584" s="242" t="e">
        <f t="shared" si="608"/>
        <v>#REF!</v>
      </c>
      <c r="X584" s="281" t="e">
        <f>#REF!</f>
        <v>#REF!</v>
      </c>
      <c r="Y584" s="242" t="e">
        <f t="shared" si="617"/>
        <v>#REF!</v>
      </c>
      <c r="Z584" s="102" t="e">
        <f t="shared" si="609"/>
        <v>#REF!</v>
      </c>
      <c r="AA584" s="244" t="e">
        <f t="shared" si="610"/>
        <v>#REF!</v>
      </c>
      <c r="AB584" s="219"/>
      <c r="AC584" s="102" t="e">
        <f t="shared" si="611"/>
        <v>#REF!</v>
      </c>
      <c r="AD584" s="103" t="e">
        <f t="shared" si="612"/>
        <v>#REF!</v>
      </c>
      <c r="AE584" s="245" t="e">
        <f t="shared" si="612"/>
        <v>#REF!</v>
      </c>
      <c r="AF584" s="245" t="e">
        <f t="shared" si="613"/>
        <v>#REF!</v>
      </c>
      <c r="AG584" s="103" t="e">
        <f t="shared" si="614"/>
        <v>#REF!</v>
      </c>
      <c r="AH584" s="102" t="e">
        <f t="shared" si="615"/>
        <v>#REF!</v>
      </c>
      <c r="AI584" s="102">
        <f t="shared" si="616"/>
        <v>1200</v>
      </c>
      <c r="AJ584" s="105"/>
      <c r="AK584" s="103" t="s">
        <v>40</v>
      </c>
      <c r="AL584" s="134"/>
      <c r="AM584" s="105"/>
      <c r="AN584" s="105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</row>
    <row r="585" spans="1:60" s="12" customFormat="1" ht="13.5" hidden="1" outlineLevel="1" x14ac:dyDescent="0.15">
      <c r="A585" s="29">
        <v>13022</v>
      </c>
      <c r="B585" s="71" t="s">
        <v>690</v>
      </c>
      <c r="C585" s="73">
        <v>250</v>
      </c>
      <c r="D585" s="72">
        <v>20</v>
      </c>
      <c r="E585" s="103"/>
      <c r="F585" s="103"/>
      <c r="G585" s="104" t="s">
        <v>654</v>
      </c>
      <c r="H585" s="104" t="s">
        <v>748</v>
      </c>
      <c r="I585" s="239">
        <f t="shared" si="604"/>
        <v>17940</v>
      </c>
      <c r="J585" s="103">
        <v>23150</v>
      </c>
      <c r="K585" s="129">
        <v>0.15</v>
      </c>
      <c r="L585" s="129"/>
      <c r="M585" s="240"/>
      <c r="N585" s="283">
        <v>0.03</v>
      </c>
      <c r="O585" s="241">
        <f t="shared" si="605"/>
        <v>25.808249721293201</v>
      </c>
      <c r="P585" s="241" t="e">
        <f t="shared" si="559"/>
        <v>#REF!</v>
      </c>
      <c r="Q585" s="241" t="e">
        <f t="shared" si="603"/>
        <v>#REF!</v>
      </c>
      <c r="R585" s="241">
        <f t="shared" si="606"/>
        <v>0</v>
      </c>
      <c r="S585" s="241" t="e">
        <f t="shared" si="607"/>
        <v>#REF!</v>
      </c>
      <c r="T585" s="103" t="e">
        <f>#REF!</f>
        <v>#REF!</v>
      </c>
      <c r="U585" s="271" t="e">
        <f>#REF!*'Акция психолога'!D585</f>
        <v>#REF!</v>
      </c>
      <c r="V585" s="271">
        <f t="shared" si="590"/>
        <v>15</v>
      </c>
      <c r="W585" s="242" t="e">
        <f t="shared" si="608"/>
        <v>#REF!</v>
      </c>
      <c r="X585" s="281" t="e">
        <f>#REF!</f>
        <v>#REF!</v>
      </c>
      <c r="Y585" s="242" t="e">
        <f t="shared" si="617"/>
        <v>#REF!</v>
      </c>
      <c r="Z585" s="102" t="e">
        <f t="shared" si="609"/>
        <v>#REF!</v>
      </c>
      <c r="AA585" s="244" t="e">
        <f t="shared" si="610"/>
        <v>#REF!</v>
      </c>
      <c r="AB585" s="219"/>
      <c r="AC585" s="102" t="e">
        <f t="shared" si="611"/>
        <v>#REF!</v>
      </c>
      <c r="AD585" s="103" t="e">
        <f t="shared" si="612"/>
        <v>#REF!</v>
      </c>
      <c r="AE585" s="245" t="e">
        <f t="shared" si="612"/>
        <v>#REF!</v>
      </c>
      <c r="AF585" s="245" t="e">
        <f t="shared" si="613"/>
        <v>#REF!</v>
      </c>
      <c r="AG585" s="103" t="e">
        <f t="shared" si="614"/>
        <v>#REF!</v>
      </c>
      <c r="AH585" s="102" t="e">
        <f t="shared" si="615"/>
        <v>#REF!</v>
      </c>
      <c r="AI585" s="102">
        <f t="shared" si="616"/>
        <v>250</v>
      </c>
      <c r="AJ585" s="105"/>
      <c r="AK585" s="103" t="s">
        <v>40</v>
      </c>
      <c r="AL585" s="134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</row>
    <row r="586" spans="1:60" s="12" customFormat="1" ht="13.5" hidden="1" outlineLevel="1" x14ac:dyDescent="0.15">
      <c r="A586" s="29">
        <v>13023</v>
      </c>
      <c r="B586" s="71" t="s">
        <v>70</v>
      </c>
      <c r="C586" s="73">
        <v>780</v>
      </c>
      <c r="D586" s="72">
        <v>40</v>
      </c>
      <c r="E586" s="103"/>
      <c r="F586" s="103"/>
      <c r="G586" s="104" t="s">
        <v>654</v>
      </c>
      <c r="H586" s="104" t="s">
        <v>748</v>
      </c>
      <c r="I586" s="239">
        <f t="shared" si="604"/>
        <v>17940</v>
      </c>
      <c r="J586" s="103">
        <v>23150</v>
      </c>
      <c r="K586" s="129">
        <v>0.15</v>
      </c>
      <c r="L586" s="129"/>
      <c r="M586" s="240"/>
      <c r="N586" s="283">
        <v>0.03</v>
      </c>
      <c r="O586" s="241">
        <f t="shared" si="605"/>
        <v>51.616499442586402</v>
      </c>
      <c r="P586" s="241" t="e">
        <f t="shared" si="559"/>
        <v>#REF!</v>
      </c>
      <c r="Q586" s="241" t="e">
        <f t="shared" si="603"/>
        <v>#REF!</v>
      </c>
      <c r="R586" s="241">
        <f t="shared" si="606"/>
        <v>0</v>
      </c>
      <c r="S586" s="241" t="e">
        <f t="shared" si="607"/>
        <v>#REF!</v>
      </c>
      <c r="T586" s="103" t="e">
        <f>#REF!</f>
        <v>#REF!</v>
      </c>
      <c r="U586" s="271" t="e">
        <f>#REF!*'Акция психолога'!D586</f>
        <v>#REF!</v>
      </c>
      <c r="V586" s="271">
        <f t="shared" si="590"/>
        <v>46.8</v>
      </c>
      <c r="W586" s="242" t="e">
        <f t="shared" si="608"/>
        <v>#REF!</v>
      </c>
      <c r="X586" s="281" t="e">
        <f>#REF!</f>
        <v>#REF!</v>
      </c>
      <c r="Y586" s="242" t="e">
        <f t="shared" si="617"/>
        <v>#REF!</v>
      </c>
      <c r="Z586" s="102" t="e">
        <f t="shared" si="609"/>
        <v>#REF!</v>
      </c>
      <c r="AA586" s="244" t="e">
        <f t="shared" si="610"/>
        <v>#REF!</v>
      </c>
      <c r="AB586" s="219"/>
      <c r="AC586" s="102" t="e">
        <f t="shared" si="611"/>
        <v>#REF!</v>
      </c>
      <c r="AD586" s="103" t="e">
        <f t="shared" si="612"/>
        <v>#REF!</v>
      </c>
      <c r="AE586" s="245" t="e">
        <f t="shared" si="612"/>
        <v>#REF!</v>
      </c>
      <c r="AF586" s="245" t="e">
        <f t="shared" si="613"/>
        <v>#REF!</v>
      </c>
      <c r="AG586" s="103" t="e">
        <f t="shared" si="614"/>
        <v>#REF!</v>
      </c>
      <c r="AH586" s="102" t="e">
        <f t="shared" si="615"/>
        <v>#REF!</v>
      </c>
      <c r="AI586" s="102">
        <f t="shared" si="616"/>
        <v>780</v>
      </c>
      <c r="AJ586" s="105"/>
      <c r="AK586" s="103" t="s">
        <v>40</v>
      </c>
      <c r="AL586" s="134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</row>
    <row r="587" spans="1:60" s="12" customFormat="1" ht="13.5" hidden="1" outlineLevel="1" x14ac:dyDescent="0.15">
      <c r="A587" s="29">
        <v>13024</v>
      </c>
      <c r="B587" s="71" t="s">
        <v>691</v>
      </c>
      <c r="C587" s="73">
        <v>580</v>
      </c>
      <c r="D587" s="72">
        <v>20</v>
      </c>
      <c r="E587" s="103"/>
      <c r="F587" s="103"/>
      <c r="G587" s="104" t="s">
        <v>654</v>
      </c>
      <c r="H587" s="104" t="s">
        <v>748</v>
      </c>
      <c r="I587" s="239">
        <f t="shared" si="604"/>
        <v>17940</v>
      </c>
      <c r="J587" s="103">
        <v>23150</v>
      </c>
      <c r="K587" s="129">
        <v>0.15</v>
      </c>
      <c r="L587" s="129"/>
      <c r="M587" s="240"/>
      <c r="N587" s="283">
        <v>0.03</v>
      </c>
      <c r="O587" s="241">
        <f t="shared" si="605"/>
        <v>25.808249721293201</v>
      </c>
      <c r="P587" s="241" t="e">
        <f t="shared" si="559"/>
        <v>#REF!</v>
      </c>
      <c r="Q587" s="241" t="e">
        <f t="shared" si="603"/>
        <v>#REF!</v>
      </c>
      <c r="R587" s="241">
        <f t="shared" si="606"/>
        <v>0</v>
      </c>
      <c r="S587" s="241" t="e">
        <f t="shared" si="607"/>
        <v>#REF!</v>
      </c>
      <c r="T587" s="103" t="e">
        <f>#REF!</f>
        <v>#REF!</v>
      </c>
      <c r="U587" s="271" t="e">
        <f>#REF!*'Акция психолога'!D587</f>
        <v>#REF!</v>
      </c>
      <c r="V587" s="271">
        <f t="shared" si="590"/>
        <v>34.799999999999997</v>
      </c>
      <c r="W587" s="242" t="e">
        <f t="shared" si="608"/>
        <v>#REF!</v>
      </c>
      <c r="X587" s="281" t="e">
        <f>#REF!</f>
        <v>#REF!</v>
      </c>
      <c r="Y587" s="242" t="e">
        <f t="shared" si="617"/>
        <v>#REF!</v>
      </c>
      <c r="Z587" s="102" t="e">
        <f t="shared" si="609"/>
        <v>#REF!</v>
      </c>
      <c r="AA587" s="244" t="e">
        <f t="shared" si="610"/>
        <v>#REF!</v>
      </c>
      <c r="AB587" s="219"/>
      <c r="AC587" s="102" t="e">
        <f t="shared" si="611"/>
        <v>#REF!</v>
      </c>
      <c r="AD587" s="103" t="e">
        <f t="shared" si="612"/>
        <v>#REF!</v>
      </c>
      <c r="AE587" s="245" t="e">
        <f t="shared" si="612"/>
        <v>#REF!</v>
      </c>
      <c r="AF587" s="245" t="e">
        <f t="shared" si="613"/>
        <v>#REF!</v>
      </c>
      <c r="AG587" s="103" t="e">
        <f t="shared" si="614"/>
        <v>#REF!</v>
      </c>
      <c r="AH587" s="102" t="e">
        <f t="shared" si="615"/>
        <v>#REF!</v>
      </c>
      <c r="AI587" s="102">
        <f t="shared" si="616"/>
        <v>580</v>
      </c>
      <c r="AJ587" s="105"/>
      <c r="AK587" s="103" t="s">
        <v>40</v>
      </c>
      <c r="AL587" s="134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</row>
    <row r="588" spans="1:60" s="12" customFormat="1" ht="13.5" hidden="1" outlineLevel="1" x14ac:dyDescent="0.15">
      <c r="A588" s="29">
        <v>13025</v>
      </c>
      <c r="B588" s="71" t="s">
        <v>72</v>
      </c>
      <c r="C588" s="73">
        <v>530</v>
      </c>
      <c r="D588" s="72">
        <v>20</v>
      </c>
      <c r="E588" s="103"/>
      <c r="F588" s="103"/>
      <c r="G588" s="104" t="s">
        <v>654</v>
      </c>
      <c r="H588" s="104" t="s">
        <v>748</v>
      </c>
      <c r="I588" s="239">
        <f t="shared" si="604"/>
        <v>17940</v>
      </c>
      <c r="J588" s="103">
        <v>23150</v>
      </c>
      <c r="K588" s="129">
        <v>0.15</v>
      </c>
      <c r="L588" s="129"/>
      <c r="M588" s="240"/>
      <c r="N588" s="283">
        <v>0.03</v>
      </c>
      <c r="O588" s="241">
        <f t="shared" si="605"/>
        <v>25.808249721293201</v>
      </c>
      <c r="P588" s="241" t="e">
        <f t="shared" si="559"/>
        <v>#REF!</v>
      </c>
      <c r="Q588" s="241" t="e">
        <f t="shared" si="603"/>
        <v>#REF!</v>
      </c>
      <c r="R588" s="241">
        <f t="shared" si="606"/>
        <v>0</v>
      </c>
      <c r="S588" s="241" t="e">
        <f t="shared" si="607"/>
        <v>#REF!</v>
      </c>
      <c r="T588" s="103" t="e">
        <f>#REF!</f>
        <v>#REF!</v>
      </c>
      <c r="U588" s="271" t="e">
        <f>#REF!*'Акция психолога'!D588</f>
        <v>#REF!</v>
      </c>
      <c r="V588" s="271">
        <f t="shared" si="590"/>
        <v>31.799999999999997</v>
      </c>
      <c r="W588" s="242" t="e">
        <f t="shared" si="608"/>
        <v>#REF!</v>
      </c>
      <c r="X588" s="281" t="e">
        <f>#REF!</f>
        <v>#REF!</v>
      </c>
      <c r="Y588" s="242" t="e">
        <f t="shared" si="617"/>
        <v>#REF!</v>
      </c>
      <c r="Z588" s="102" t="e">
        <f t="shared" si="609"/>
        <v>#REF!</v>
      </c>
      <c r="AA588" s="244" t="e">
        <f t="shared" si="610"/>
        <v>#REF!</v>
      </c>
      <c r="AB588" s="219"/>
      <c r="AC588" s="102" t="e">
        <f t="shared" si="611"/>
        <v>#REF!</v>
      </c>
      <c r="AD588" s="103" t="e">
        <f t="shared" si="612"/>
        <v>#REF!</v>
      </c>
      <c r="AE588" s="245" t="e">
        <f t="shared" si="612"/>
        <v>#REF!</v>
      </c>
      <c r="AF588" s="245" t="e">
        <f t="shared" si="613"/>
        <v>#REF!</v>
      </c>
      <c r="AG588" s="103" t="e">
        <f t="shared" si="614"/>
        <v>#REF!</v>
      </c>
      <c r="AH588" s="102" t="e">
        <f t="shared" si="615"/>
        <v>#REF!</v>
      </c>
      <c r="AI588" s="102">
        <f t="shared" si="616"/>
        <v>530</v>
      </c>
      <c r="AJ588" s="105"/>
      <c r="AK588" s="103" t="s">
        <v>40</v>
      </c>
      <c r="AL588" s="134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</row>
    <row r="589" spans="1:60" s="12" customFormat="1" ht="13.5" hidden="1" outlineLevel="1" x14ac:dyDescent="0.15">
      <c r="A589" s="29">
        <v>13026</v>
      </c>
      <c r="B589" s="71" t="s">
        <v>692</v>
      </c>
      <c r="C589" s="73">
        <v>400</v>
      </c>
      <c r="D589" s="72">
        <v>20</v>
      </c>
      <c r="E589" s="103"/>
      <c r="F589" s="103"/>
      <c r="G589" s="104" t="s">
        <v>654</v>
      </c>
      <c r="H589" s="104" t="s">
        <v>748</v>
      </c>
      <c r="I589" s="239">
        <f t="shared" si="604"/>
        <v>17940</v>
      </c>
      <c r="J589" s="103">
        <v>23150</v>
      </c>
      <c r="K589" s="129">
        <v>0.15</v>
      </c>
      <c r="L589" s="129"/>
      <c r="M589" s="240"/>
      <c r="N589" s="283">
        <v>0.03</v>
      </c>
      <c r="O589" s="241">
        <f t="shared" si="605"/>
        <v>25.808249721293201</v>
      </c>
      <c r="P589" s="241" t="e">
        <f t="shared" si="559"/>
        <v>#REF!</v>
      </c>
      <c r="Q589" s="241" t="e">
        <f t="shared" si="603"/>
        <v>#REF!</v>
      </c>
      <c r="R589" s="241">
        <f t="shared" si="606"/>
        <v>0</v>
      </c>
      <c r="S589" s="241" t="e">
        <f t="shared" si="607"/>
        <v>#REF!</v>
      </c>
      <c r="T589" s="103" t="e">
        <f>#REF!</f>
        <v>#REF!</v>
      </c>
      <c r="U589" s="271" t="e">
        <f>#REF!*'Акция психолога'!D589</f>
        <v>#REF!</v>
      </c>
      <c r="V589" s="271">
        <f t="shared" si="590"/>
        <v>24</v>
      </c>
      <c r="W589" s="242" t="e">
        <f t="shared" si="608"/>
        <v>#REF!</v>
      </c>
      <c r="X589" s="281" t="e">
        <f>#REF!</f>
        <v>#REF!</v>
      </c>
      <c r="Y589" s="242" t="e">
        <f t="shared" si="617"/>
        <v>#REF!</v>
      </c>
      <c r="Z589" s="102" t="e">
        <f t="shared" si="609"/>
        <v>#REF!</v>
      </c>
      <c r="AA589" s="244" t="e">
        <f t="shared" si="610"/>
        <v>#REF!</v>
      </c>
      <c r="AB589" s="219"/>
      <c r="AC589" s="102" t="e">
        <f t="shared" si="611"/>
        <v>#REF!</v>
      </c>
      <c r="AD589" s="103" t="e">
        <f t="shared" si="612"/>
        <v>#REF!</v>
      </c>
      <c r="AE589" s="245" t="e">
        <f t="shared" si="612"/>
        <v>#REF!</v>
      </c>
      <c r="AF589" s="245" t="e">
        <f t="shared" si="613"/>
        <v>#REF!</v>
      </c>
      <c r="AG589" s="103" t="e">
        <f t="shared" si="614"/>
        <v>#REF!</v>
      </c>
      <c r="AH589" s="102" t="e">
        <f t="shared" si="615"/>
        <v>#REF!</v>
      </c>
      <c r="AI589" s="102">
        <f t="shared" si="616"/>
        <v>400</v>
      </c>
      <c r="AJ589" s="105"/>
      <c r="AK589" s="103" t="s">
        <v>40</v>
      </c>
      <c r="AL589" s="134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</row>
    <row r="590" spans="1:60" s="12" customFormat="1" ht="13.5" hidden="1" outlineLevel="1" x14ac:dyDescent="0.15">
      <c r="A590" s="29">
        <v>13027</v>
      </c>
      <c r="B590" s="71" t="s">
        <v>693</v>
      </c>
      <c r="C590" s="73">
        <v>200</v>
      </c>
      <c r="D590" s="72">
        <v>30</v>
      </c>
      <c r="E590" s="103"/>
      <c r="F590" s="103"/>
      <c r="G590" s="104" t="s">
        <v>654</v>
      </c>
      <c r="H590" s="104" t="s">
        <v>748</v>
      </c>
      <c r="I590" s="239">
        <f t="shared" si="604"/>
        <v>17940</v>
      </c>
      <c r="J590" s="103">
        <v>23150</v>
      </c>
      <c r="K590" s="129">
        <v>0.15</v>
      </c>
      <c r="L590" s="129"/>
      <c r="M590" s="240"/>
      <c r="N590" s="283">
        <v>0.03</v>
      </c>
      <c r="O590" s="241">
        <f t="shared" si="605"/>
        <v>38.712374581939798</v>
      </c>
      <c r="P590" s="241" t="e">
        <f t="shared" si="559"/>
        <v>#REF!</v>
      </c>
      <c r="Q590" s="241" t="e">
        <f t="shared" si="603"/>
        <v>#REF!</v>
      </c>
      <c r="R590" s="241">
        <f t="shared" si="606"/>
        <v>0</v>
      </c>
      <c r="S590" s="241" t="e">
        <f t="shared" si="607"/>
        <v>#REF!</v>
      </c>
      <c r="T590" s="103" t="e">
        <f>#REF!</f>
        <v>#REF!</v>
      </c>
      <c r="U590" s="271" t="e">
        <f>#REF!*'Акция психолога'!D590</f>
        <v>#REF!</v>
      </c>
      <c r="V590" s="271">
        <f t="shared" si="590"/>
        <v>12</v>
      </c>
      <c r="W590" s="242" t="e">
        <f t="shared" si="608"/>
        <v>#REF!</v>
      </c>
      <c r="X590" s="281" t="e">
        <f>#REF!</f>
        <v>#REF!</v>
      </c>
      <c r="Y590" s="242" t="e">
        <f t="shared" si="617"/>
        <v>#REF!</v>
      </c>
      <c r="Z590" s="102" t="e">
        <f t="shared" si="609"/>
        <v>#REF!</v>
      </c>
      <c r="AA590" s="244" t="e">
        <f t="shared" si="610"/>
        <v>#REF!</v>
      </c>
      <c r="AB590" s="219"/>
      <c r="AC590" s="102" t="e">
        <f t="shared" si="611"/>
        <v>#REF!</v>
      </c>
      <c r="AD590" s="103" t="e">
        <f t="shared" si="612"/>
        <v>#REF!</v>
      </c>
      <c r="AE590" s="245" t="e">
        <f t="shared" si="612"/>
        <v>#REF!</v>
      </c>
      <c r="AF590" s="245" t="e">
        <f t="shared" si="613"/>
        <v>#REF!</v>
      </c>
      <c r="AG590" s="103" t="e">
        <f t="shared" si="614"/>
        <v>#REF!</v>
      </c>
      <c r="AH590" s="102" t="e">
        <f t="shared" si="615"/>
        <v>#REF!</v>
      </c>
      <c r="AI590" s="102">
        <f t="shared" si="616"/>
        <v>200</v>
      </c>
      <c r="AJ590" s="105"/>
      <c r="AK590" s="103" t="s">
        <v>40</v>
      </c>
      <c r="AL590" s="134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</row>
    <row r="591" spans="1:60" s="12" customFormat="1" ht="13.5" hidden="1" outlineLevel="1" x14ac:dyDescent="0.15">
      <c r="A591" s="29">
        <v>13028</v>
      </c>
      <c r="B591" s="71" t="s">
        <v>694</v>
      </c>
      <c r="C591" s="73">
        <v>400</v>
      </c>
      <c r="D591" s="72">
        <v>20</v>
      </c>
      <c r="E591" s="103"/>
      <c r="F591" s="103"/>
      <c r="G591" s="104" t="s">
        <v>654</v>
      </c>
      <c r="H591" s="104" t="s">
        <v>748</v>
      </c>
      <c r="I591" s="239">
        <f t="shared" si="604"/>
        <v>17940</v>
      </c>
      <c r="J591" s="103">
        <v>23150</v>
      </c>
      <c r="K591" s="129">
        <v>0.15</v>
      </c>
      <c r="L591" s="129"/>
      <c r="M591" s="240"/>
      <c r="N591" s="283">
        <v>0.03</v>
      </c>
      <c r="O591" s="241">
        <f t="shared" si="605"/>
        <v>25.808249721293201</v>
      </c>
      <c r="P591" s="241" t="e">
        <f t="shared" si="559"/>
        <v>#REF!</v>
      </c>
      <c r="Q591" s="241" t="e">
        <f t="shared" si="603"/>
        <v>#REF!</v>
      </c>
      <c r="R591" s="241">
        <f t="shared" si="606"/>
        <v>0</v>
      </c>
      <c r="S591" s="241" t="e">
        <f t="shared" si="607"/>
        <v>#REF!</v>
      </c>
      <c r="T591" s="103" t="e">
        <f>#REF!</f>
        <v>#REF!</v>
      </c>
      <c r="U591" s="271" t="e">
        <f>#REF!*'Акция психолога'!D591</f>
        <v>#REF!</v>
      </c>
      <c r="V591" s="271">
        <f t="shared" si="590"/>
        <v>24</v>
      </c>
      <c r="W591" s="242" t="e">
        <f t="shared" si="608"/>
        <v>#REF!</v>
      </c>
      <c r="X591" s="281" t="e">
        <f>#REF!</f>
        <v>#REF!</v>
      </c>
      <c r="Y591" s="242" t="e">
        <f t="shared" si="617"/>
        <v>#REF!</v>
      </c>
      <c r="Z591" s="102" t="e">
        <f t="shared" si="609"/>
        <v>#REF!</v>
      </c>
      <c r="AA591" s="244" t="e">
        <f t="shared" si="610"/>
        <v>#REF!</v>
      </c>
      <c r="AB591" s="219"/>
      <c r="AC591" s="102" t="e">
        <f t="shared" si="611"/>
        <v>#REF!</v>
      </c>
      <c r="AD591" s="103" t="e">
        <f t="shared" si="612"/>
        <v>#REF!</v>
      </c>
      <c r="AE591" s="245" t="e">
        <f t="shared" si="612"/>
        <v>#REF!</v>
      </c>
      <c r="AF591" s="245" t="e">
        <f t="shared" si="613"/>
        <v>#REF!</v>
      </c>
      <c r="AG591" s="103" t="e">
        <f t="shared" si="614"/>
        <v>#REF!</v>
      </c>
      <c r="AH591" s="102" t="e">
        <f t="shared" si="615"/>
        <v>#REF!</v>
      </c>
      <c r="AI591" s="102">
        <f t="shared" si="616"/>
        <v>400</v>
      </c>
      <c r="AJ591" s="105"/>
      <c r="AK591" s="103" t="s">
        <v>40</v>
      </c>
      <c r="AL591" s="134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</row>
    <row r="592" spans="1:60" s="12" customFormat="1" ht="13.5" hidden="1" outlineLevel="1" x14ac:dyDescent="0.15">
      <c r="A592" s="29">
        <v>13029</v>
      </c>
      <c r="B592" s="62" t="s">
        <v>695</v>
      </c>
      <c r="C592" s="73">
        <v>400</v>
      </c>
      <c r="D592" s="72">
        <v>20</v>
      </c>
      <c r="E592" s="103"/>
      <c r="F592" s="103"/>
      <c r="G592" s="104" t="s">
        <v>654</v>
      </c>
      <c r="H592" s="104" t="s">
        <v>748</v>
      </c>
      <c r="I592" s="239">
        <f t="shared" si="604"/>
        <v>17940</v>
      </c>
      <c r="J592" s="103">
        <v>23150</v>
      </c>
      <c r="K592" s="129">
        <v>0.15</v>
      </c>
      <c r="L592" s="129"/>
      <c r="M592" s="240"/>
      <c r="N592" s="283">
        <v>0.03</v>
      </c>
      <c r="O592" s="241">
        <f t="shared" si="605"/>
        <v>25.808249721293201</v>
      </c>
      <c r="P592" s="241" t="e">
        <f t="shared" si="559"/>
        <v>#REF!</v>
      </c>
      <c r="Q592" s="241" t="e">
        <f t="shared" si="603"/>
        <v>#REF!</v>
      </c>
      <c r="R592" s="241">
        <f t="shared" si="606"/>
        <v>0</v>
      </c>
      <c r="S592" s="241" t="e">
        <f t="shared" si="607"/>
        <v>#REF!</v>
      </c>
      <c r="T592" s="103" t="e">
        <f>#REF!</f>
        <v>#REF!</v>
      </c>
      <c r="U592" s="271" t="e">
        <f>#REF!*'Акция психолога'!D592</f>
        <v>#REF!</v>
      </c>
      <c r="V592" s="271">
        <f t="shared" si="590"/>
        <v>24</v>
      </c>
      <c r="W592" s="242" t="e">
        <f t="shared" si="608"/>
        <v>#REF!</v>
      </c>
      <c r="X592" s="281" t="e">
        <f>#REF!</f>
        <v>#REF!</v>
      </c>
      <c r="Y592" s="242" t="e">
        <f t="shared" si="617"/>
        <v>#REF!</v>
      </c>
      <c r="Z592" s="102" t="e">
        <f t="shared" si="609"/>
        <v>#REF!</v>
      </c>
      <c r="AA592" s="244" t="e">
        <f t="shared" si="610"/>
        <v>#REF!</v>
      </c>
      <c r="AB592" s="219"/>
      <c r="AC592" s="102" t="e">
        <f t="shared" si="611"/>
        <v>#REF!</v>
      </c>
      <c r="AD592" s="103" t="e">
        <f t="shared" si="612"/>
        <v>#REF!</v>
      </c>
      <c r="AE592" s="245" t="e">
        <f t="shared" si="612"/>
        <v>#REF!</v>
      </c>
      <c r="AF592" s="245" t="e">
        <f t="shared" si="613"/>
        <v>#REF!</v>
      </c>
      <c r="AG592" s="103" t="e">
        <f t="shared" si="614"/>
        <v>#REF!</v>
      </c>
      <c r="AH592" s="102" t="e">
        <f t="shared" si="615"/>
        <v>#REF!</v>
      </c>
      <c r="AI592" s="102">
        <f t="shared" si="616"/>
        <v>400</v>
      </c>
      <c r="AJ592" s="105"/>
      <c r="AK592" s="103" t="s">
        <v>40</v>
      </c>
      <c r="AL592" s="134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</row>
    <row r="593" spans="1:60" s="12" customFormat="1" ht="13.5" hidden="1" outlineLevel="1" x14ac:dyDescent="0.15">
      <c r="A593" s="29">
        <v>13030</v>
      </c>
      <c r="B593" s="62" t="s">
        <v>696</v>
      </c>
      <c r="C593" s="73">
        <v>400</v>
      </c>
      <c r="D593" s="72">
        <v>20</v>
      </c>
      <c r="E593" s="103"/>
      <c r="F593" s="103"/>
      <c r="G593" s="104" t="s">
        <v>654</v>
      </c>
      <c r="H593" s="104" t="s">
        <v>748</v>
      </c>
      <c r="I593" s="239">
        <f t="shared" si="604"/>
        <v>17940</v>
      </c>
      <c r="J593" s="103">
        <v>23150</v>
      </c>
      <c r="K593" s="129">
        <v>0.15</v>
      </c>
      <c r="L593" s="129"/>
      <c r="M593" s="240"/>
      <c r="N593" s="283">
        <v>0.03</v>
      </c>
      <c r="O593" s="241">
        <f t="shared" si="605"/>
        <v>25.808249721293201</v>
      </c>
      <c r="P593" s="241" t="e">
        <f t="shared" si="559"/>
        <v>#REF!</v>
      </c>
      <c r="Q593" s="241" t="e">
        <f t="shared" si="603"/>
        <v>#REF!</v>
      </c>
      <c r="R593" s="241">
        <f t="shared" si="606"/>
        <v>0</v>
      </c>
      <c r="S593" s="241" t="e">
        <f t="shared" si="607"/>
        <v>#REF!</v>
      </c>
      <c r="T593" s="103" t="e">
        <f>#REF!</f>
        <v>#REF!</v>
      </c>
      <c r="U593" s="271" t="e">
        <f>#REF!*'Акция психолога'!D593</f>
        <v>#REF!</v>
      </c>
      <c r="V593" s="271">
        <f t="shared" si="590"/>
        <v>24</v>
      </c>
      <c r="W593" s="242" t="e">
        <f t="shared" si="608"/>
        <v>#REF!</v>
      </c>
      <c r="X593" s="281" t="e">
        <f>#REF!</f>
        <v>#REF!</v>
      </c>
      <c r="Y593" s="242" t="e">
        <f t="shared" si="617"/>
        <v>#REF!</v>
      </c>
      <c r="Z593" s="102" t="e">
        <f t="shared" si="609"/>
        <v>#REF!</v>
      </c>
      <c r="AA593" s="244" t="e">
        <f t="shared" si="610"/>
        <v>#REF!</v>
      </c>
      <c r="AB593" s="219"/>
      <c r="AC593" s="102" t="e">
        <f t="shared" si="611"/>
        <v>#REF!</v>
      </c>
      <c r="AD593" s="103" t="e">
        <f t="shared" si="612"/>
        <v>#REF!</v>
      </c>
      <c r="AE593" s="245" t="e">
        <f t="shared" si="612"/>
        <v>#REF!</v>
      </c>
      <c r="AF593" s="245" t="e">
        <f t="shared" si="613"/>
        <v>#REF!</v>
      </c>
      <c r="AG593" s="103" t="e">
        <f t="shared" si="614"/>
        <v>#REF!</v>
      </c>
      <c r="AH593" s="102" t="e">
        <f t="shared" si="615"/>
        <v>#REF!</v>
      </c>
      <c r="AI593" s="102">
        <f t="shared" si="616"/>
        <v>400</v>
      </c>
      <c r="AJ593" s="105"/>
      <c r="AK593" s="103" t="s">
        <v>40</v>
      </c>
      <c r="AL593" s="134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</row>
    <row r="594" spans="1:60" s="12" customFormat="1" ht="13.5" hidden="1" outlineLevel="1" x14ac:dyDescent="0.15">
      <c r="A594" s="29">
        <v>13031</v>
      </c>
      <c r="B594" s="71" t="s">
        <v>697</v>
      </c>
      <c r="C594" s="73">
        <v>250</v>
      </c>
      <c r="D594" s="72">
        <v>40</v>
      </c>
      <c r="E594" s="103"/>
      <c r="F594" s="103"/>
      <c r="G594" s="104" t="s">
        <v>654</v>
      </c>
      <c r="H594" s="104" t="s">
        <v>750</v>
      </c>
      <c r="I594" s="239">
        <f t="shared" si="604"/>
        <v>17940</v>
      </c>
      <c r="J594" s="103">
        <v>21000</v>
      </c>
      <c r="K594" s="129">
        <v>0.15</v>
      </c>
      <c r="L594" s="129"/>
      <c r="M594" s="240">
        <v>0</v>
      </c>
      <c r="N594" s="283">
        <v>0.03</v>
      </c>
      <c r="O594" s="241">
        <f t="shared" si="605"/>
        <v>46.822742474916396</v>
      </c>
      <c r="P594" s="241" t="e">
        <f t="shared" si="559"/>
        <v>#REF!</v>
      </c>
      <c r="Q594" s="241" t="e">
        <f t="shared" si="603"/>
        <v>#REF!</v>
      </c>
      <c r="R594" s="241">
        <f t="shared" si="606"/>
        <v>0</v>
      </c>
      <c r="S594" s="241" t="e">
        <f t="shared" si="607"/>
        <v>#REF!</v>
      </c>
      <c r="T594" s="243" t="e">
        <f>#REF!</f>
        <v>#REF!</v>
      </c>
      <c r="U594" s="271" t="e">
        <f>#REF!*'Акция психолога'!D594</f>
        <v>#REF!</v>
      </c>
      <c r="V594" s="271">
        <f t="shared" si="590"/>
        <v>15</v>
      </c>
      <c r="W594" s="242" t="e">
        <f t="shared" si="608"/>
        <v>#REF!</v>
      </c>
      <c r="X594" s="281" t="e">
        <f>#REF!</f>
        <v>#REF!</v>
      </c>
      <c r="Y594" s="242" t="e">
        <f t="shared" si="617"/>
        <v>#REF!</v>
      </c>
      <c r="Z594" s="102" t="e">
        <f t="shared" si="609"/>
        <v>#REF!</v>
      </c>
      <c r="AA594" s="244" t="e">
        <f t="shared" si="610"/>
        <v>#REF!</v>
      </c>
      <c r="AB594" s="219"/>
      <c r="AC594" s="102" t="e">
        <f t="shared" si="611"/>
        <v>#REF!</v>
      </c>
      <c r="AD594" s="103" t="e">
        <f t="shared" si="612"/>
        <v>#REF!</v>
      </c>
      <c r="AE594" s="245" t="e">
        <f t="shared" si="612"/>
        <v>#REF!</v>
      </c>
      <c r="AF594" s="245" t="e">
        <f t="shared" si="613"/>
        <v>#REF!</v>
      </c>
      <c r="AG594" s="103" t="e">
        <f t="shared" si="614"/>
        <v>#REF!</v>
      </c>
      <c r="AH594" s="102" t="e">
        <f t="shared" si="615"/>
        <v>#REF!</v>
      </c>
      <c r="AI594" s="102">
        <f t="shared" si="616"/>
        <v>250</v>
      </c>
      <c r="AJ594" s="105"/>
      <c r="AK594" s="103" t="s">
        <v>40</v>
      </c>
      <c r="AL594" s="134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</row>
    <row r="595" spans="1:60" s="12" customFormat="1" ht="13.5" hidden="1" outlineLevel="1" x14ac:dyDescent="0.15">
      <c r="A595" s="29">
        <v>13032</v>
      </c>
      <c r="B595" s="71" t="s">
        <v>698</v>
      </c>
      <c r="C595" s="73">
        <v>600</v>
      </c>
      <c r="D595" s="72">
        <v>30</v>
      </c>
      <c r="E595" s="103"/>
      <c r="F595" s="103"/>
      <c r="G595" s="104" t="s">
        <v>654</v>
      </c>
      <c r="H595" s="104" t="s">
        <v>750</v>
      </c>
      <c r="I595" s="239">
        <f t="shared" si="604"/>
        <v>17940</v>
      </c>
      <c r="J595" s="103">
        <v>21000</v>
      </c>
      <c r="K595" s="129">
        <v>0.15</v>
      </c>
      <c r="L595" s="129"/>
      <c r="M595" s="240">
        <v>0</v>
      </c>
      <c r="N595" s="283">
        <v>0.03</v>
      </c>
      <c r="O595" s="241">
        <f t="shared" si="605"/>
        <v>35.117056856187297</v>
      </c>
      <c r="P595" s="241" t="e">
        <f t="shared" si="559"/>
        <v>#REF!</v>
      </c>
      <c r="Q595" s="241" t="e">
        <f t="shared" si="603"/>
        <v>#REF!</v>
      </c>
      <c r="R595" s="241">
        <f t="shared" si="606"/>
        <v>0</v>
      </c>
      <c r="S595" s="241" t="e">
        <f t="shared" si="607"/>
        <v>#REF!</v>
      </c>
      <c r="T595" s="243" t="e">
        <f>#REF!</f>
        <v>#REF!</v>
      </c>
      <c r="U595" s="271" t="e">
        <f>#REF!*'Акция психолога'!D595</f>
        <v>#REF!</v>
      </c>
      <c r="V595" s="271">
        <f t="shared" si="590"/>
        <v>36</v>
      </c>
      <c r="W595" s="242" t="e">
        <f t="shared" si="608"/>
        <v>#REF!</v>
      </c>
      <c r="X595" s="281" t="e">
        <f>#REF!</f>
        <v>#REF!</v>
      </c>
      <c r="Y595" s="242" t="e">
        <f t="shared" si="617"/>
        <v>#REF!</v>
      </c>
      <c r="Z595" s="102" t="e">
        <f t="shared" si="609"/>
        <v>#REF!</v>
      </c>
      <c r="AA595" s="244" t="e">
        <f t="shared" si="610"/>
        <v>#REF!</v>
      </c>
      <c r="AB595" s="219"/>
      <c r="AC595" s="102" t="e">
        <f t="shared" si="611"/>
        <v>#REF!</v>
      </c>
      <c r="AD595" s="103" t="e">
        <f t="shared" si="612"/>
        <v>#REF!</v>
      </c>
      <c r="AE595" s="245" t="e">
        <f t="shared" si="612"/>
        <v>#REF!</v>
      </c>
      <c r="AF595" s="245" t="e">
        <f t="shared" si="613"/>
        <v>#REF!</v>
      </c>
      <c r="AG595" s="103" t="e">
        <f t="shared" si="614"/>
        <v>#REF!</v>
      </c>
      <c r="AH595" s="102" t="e">
        <f t="shared" si="615"/>
        <v>#REF!</v>
      </c>
      <c r="AI595" s="102">
        <f t="shared" si="616"/>
        <v>600</v>
      </c>
      <c r="AJ595" s="105"/>
      <c r="AK595" s="103" t="s">
        <v>40</v>
      </c>
      <c r="AL595" s="134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</row>
    <row r="596" spans="1:60" s="12" customFormat="1" ht="13.5" hidden="1" outlineLevel="1" x14ac:dyDescent="0.15">
      <c r="A596" s="29">
        <v>13033</v>
      </c>
      <c r="B596" s="71" t="s">
        <v>699</v>
      </c>
      <c r="C596" s="73">
        <v>700</v>
      </c>
      <c r="D596" s="72">
        <v>30</v>
      </c>
      <c r="E596" s="103"/>
      <c r="F596" s="103"/>
      <c r="G596" s="104" t="s">
        <v>654</v>
      </c>
      <c r="H596" s="104" t="s">
        <v>750</v>
      </c>
      <c r="I596" s="239">
        <f t="shared" si="604"/>
        <v>17940</v>
      </c>
      <c r="J596" s="103">
        <v>21000</v>
      </c>
      <c r="K596" s="129">
        <v>0.15</v>
      </c>
      <c r="L596" s="129"/>
      <c r="M596" s="240">
        <v>0</v>
      </c>
      <c r="N596" s="283">
        <v>0.03</v>
      </c>
      <c r="O596" s="241">
        <f t="shared" si="605"/>
        <v>35.117056856187297</v>
      </c>
      <c r="P596" s="241" t="e">
        <f t="shared" si="559"/>
        <v>#REF!</v>
      </c>
      <c r="Q596" s="241" t="e">
        <f t="shared" si="603"/>
        <v>#REF!</v>
      </c>
      <c r="R596" s="241">
        <f t="shared" si="606"/>
        <v>0</v>
      </c>
      <c r="S596" s="241" t="e">
        <f t="shared" si="607"/>
        <v>#REF!</v>
      </c>
      <c r="T596" s="103" t="e">
        <f>#REF!</f>
        <v>#REF!</v>
      </c>
      <c r="U596" s="271" t="e">
        <f>#REF!*'Акция психолога'!D596</f>
        <v>#REF!</v>
      </c>
      <c r="V596" s="271">
        <f t="shared" si="590"/>
        <v>42</v>
      </c>
      <c r="W596" s="242" t="e">
        <f t="shared" si="608"/>
        <v>#REF!</v>
      </c>
      <c r="X596" s="281" t="e">
        <f>#REF!</f>
        <v>#REF!</v>
      </c>
      <c r="Y596" s="242" t="e">
        <f t="shared" si="617"/>
        <v>#REF!</v>
      </c>
      <c r="Z596" s="102" t="e">
        <f t="shared" si="609"/>
        <v>#REF!</v>
      </c>
      <c r="AA596" s="244" t="e">
        <f t="shared" si="610"/>
        <v>#REF!</v>
      </c>
      <c r="AB596" s="219"/>
      <c r="AC596" s="102" t="e">
        <f t="shared" si="611"/>
        <v>#REF!</v>
      </c>
      <c r="AD596" s="103" t="e">
        <f t="shared" si="612"/>
        <v>#REF!</v>
      </c>
      <c r="AE596" s="245" t="e">
        <f t="shared" si="612"/>
        <v>#REF!</v>
      </c>
      <c r="AF596" s="245" t="e">
        <f t="shared" si="613"/>
        <v>#REF!</v>
      </c>
      <c r="AG596" s="103" t="e">
        <f t="shared" si="614"/>
        <v>#REF!</v>
      </c>
      <c r="AH596" s="102" t="e">
        <f t="shared" si="615"/>
        <v>#REF!</v>
      </c>
      <c r="AI596" s="102">
        <f t="shared" si="616"/>
        <v>700</v>
      </c>
      <c r="AJ596" s="105"/>
      <c r="AK596" s="103" t="s">
        <v>40</v>
      </c>
      <c r="AL596" s="134"/>
      <c r="AM596" s="105"/>
      <c r="AN596" s="105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</row>
    <row r="597" spans="1:60" s="12" customFormat="1" ht="13.5" hidden="1" outlineLevel="1" x14ac:dyDescent="0.15">
      <c r="A597" s="29">
        <v>13034</v>
      </c>
      <c r="B597" s="71" t="s">
        <v>700</v>
      </c>
      <c r="C597" s="73">
        <v>500</v>
      </c>
      <c r="D597" s="72">
        <v>60</v>
      </c>
      <c r="E597" s="103"/>
      <c r="F597" s="103"/>
      <c r="G597" s="104" t="s">
        <v>654</v>
      </c>
      <c r="H597" s="104" t="s">
        <v>750</v>
      </c>
      <c r="I597" s="239">
        <f t="shared" si="604"/>
        <v>17940</v>
      </c>
      <c r="J597" s="103">
        <v>21000</v>
      </c>
      <c r="K597" s="129">
        <v>0.15</v>
      </c>
      <c r="L597" s="129"/>
      <c r="M597" s="240">
        <v>0</v>
      </c>
      <c r="N597" s="283">
        <v>0.03</v>
      </c>
      <c r="O597" s="241">
        <f t="shared" si="605"/>
        <v>70.234113712374594</v>
      </c>
      <c r="P597" s="241" t="e">
        <f t="shared" si="559"/>
        <v>#REF!</v>
      </c>
      <c r="Q597" s="241" t="e">
        <f t="shared" si="603"/>
        <v>#REF!</v>
      </c>
      <c r="R597" s="241">
        <f t="shared" si="606"/>
        <v>0</v>
      </c>
      <c r="S597" s="241" t="e">
        <f t="shared" si="607"/>
        <v>#REF!</v>
      </c>
      <c r="T597" s="243" t="e">
        <f>#REF!</f>
        <v>#REF!</v>
      </c>
      <c r="U597" s="271" t="e">
        <f>#REF!*'Акция психолога'!D597</f>
        <v>#REF!</v>
      </c>
      <c r="V597" s="271">
        <f t="shared" si="590"/>
        <v>30</v>
      </c>
      <c r="W597" s="242" t="e">
        <f t="shared" si="608"/>
        <v>#REF!</v>
      </c>
      <c r="X597" s="281" t="e">
        <f>#REF!</f>
        <v>#REF!</v>
      </c>
      <c r="Y597" s="242" t="e">
        <f t="shared" si="617"/>
        <v>#REF!</v>
      </c>
      <c r="Z597" s="102" t="e">
        <f t="shared" si="609"/>
        <v>#REF!</v>
      </c>
      <c r="AA597" s="244" t="e">
        <f t="shared" si="610"/>
        <v>#REF!</v>
      </c>
      <c r="AB597" s="219"/>
      <c r="AC597" s="102" t="e">
        <f t="shared" si="611"/>
        <v>#REF!</v>
      </c>
      <c r="AD597" s="103" t="e">
        <f t="shared" si="612"/>
        <v>#REF!</v>
      </c>
      <c r="AE597" s="245" t="e">
        <f t="shared" si="612"/>
        <v>#REF!</v>
      </c>
      <c r="AF597" s="245" t="e">
        <f t="shared" si="613"/>
        <v>#REF!</v>
      </c>
      <c r="AG597" s="103" t="e">
        <f t="shared" si="614"/>
        <v>#REF!</v>
      </c>
      <c r="AH597" s="102" t="e">
        <f t="shared" si="615"/>
        <v>#REF!</v>
      </c>
      <c r="AI597" s="102">
        <f t="shared" si="616"/>
        <v>500</v>
      </c>
      <c r="AJ597" s="105"/>
      <c r="AK597" s="103" t="s">
        <v>40</v>
      </c>
      <c r="AL597" s="134"/>
      <c r="AM597" s="105"/>
      <c r="AN597" s="105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</row>
    <row r="598" spans="1:60" s="12" customFormat="1" ht="13.5" hidden="1" outlineLevel="1" x14ac:dyDescent="0.15">
      <c r="A598" s="29">
        <v>13035</v>
      </c>
      <c r="B598" s="71" t="s">
        <v>701</v>
      </c>
      <c r="C598" s="73">
        <v>500</v>
      </c>
      <c r="D598" s="72">
        <v>60</v>
      </c>
      <c r="E598" s="103"/>
      <c r="F598" s="103"/>
      <c r="G598" s="104" t="s">
        <v>654</v>
      </c>
      <c r="H598" s="104" t="s">
        <v>750</v>
      </c>
      <c r="I598" s="239">
        <f t="shared" si="604"/>
        <v>17940</v>
      </c>
      <c r="J598" s="103">
        <v>21000</v>
      </c>
      <c r="K598" s="129">
        <v>0.15</v>
      </c>
      <c r="L598" s="129"/>
      <c r="M598" s="240">
        <v>0</v>
      </c>
      <c r="N598" s="283">
        <v>0.03</v>
      </c>
      <c r="O598" s="241">
        <f t="shared" si="605"/>
        <v>70.234113712374594</v>
      </c>
      <c r="P598" s="241" t="e">
        <f t="shared" si="559"/>
        <v>#REF!</v>
      </c>
      <c r="Q598" s="241" t="e">
        <f t="shared" si="603"/>
        <v>#REF!</v>
      </c>
      <c r="R598" s="241">
        <f t="shared" si="606"/>
        <v>0</v>
      </c>
      <c r="S598" s="241" t="e">
        <f t="shared" si="607"/>
        <v>#REF!</v>
      </c>
      <c r="T598" s="243" t="e">
        <f>#REF!</f>
        <v>#REF!</v>
      </c>
      <c r="U598" s="271" t="e">
        <f>#REF!*'Акция психолога'!D598</f>
        <v>#REF!</v>
      </c>
      <c r="V598" s="271">
        <f t="shared" si="590"/>
        <v>30</v>
      </c>
      <c r="W598" s="242" t="e">
        <f t="shared" si="608"/>
        <v>#REF!</v>
      </c>
      <c r="X598" s="281" t="e">
        <f>#REF!</f>
        <v>#REF!</v>
      </c>
      <c r="Y598" s="242" t="e">
        <f t="shared" si="617"/>
        <v>#REF!</v>
      </c>
      <c r="Z598" s="102" t="e">
        <f t="shared" si="609"/>
        <v>#REF!</v>
      </c>
      <c r="AA598" s="244" t="e">
        <f t="shared" si="610"/>
        <v>#REF!</v>
      </c>
      <c r="AB598" s="219"/>
      <c r="AC598" s="102" t="e">
        <f t="shared" si="611"/>
        <v>#REF!</v>
      </c>
      <c r="AD598" s="103" t="e">
        <f t="shared" ref="AD598:AE629" si="618">T598</f>
        <v>#REF!</v>
      </c>
      <c r="AE598" s="245" t="e">
        <f t="shared" si="618"/>
        <v>#REF!</v>
      </c>
      <c r="AF598" s="245" t="e">
        <f t="shared" si="613"/>
        <v>#REF!</v>
      </c>
      <c r="AG598" s="103" t="e">
        <f t="shared" si="614"/>
        <v>#REF!</v>
      </c>
      <c r="AH598" s="102" t="e">
        <f t="shared" si="615"/>
        <v>#REF!</v>
      </c>
      <c r="AI598" s="102">
        <f t="shared" si="616"/>
        <v>500</v>
      </c>
      <c r="AJ598" s="105"/>
      <c r="AK598" s="103" t="s">
        <v>40</v>
      </c>
      <c r="AL598" s="134"/>
      <c r="AM598" s="105"/>
      <c r="AN598" s="105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</row>
    <row r="599" spans="1:60" s="12" customFormat="1" ht="13.5" hidden="1" outlineLevel="1" x14ac:dyDescent="0.15">
      <c r="A599" s="29">
        <v>13036</v>
      </c>
      <c r="B599" s="71" t="s">
        <v>702</v>
      </c>
      <c r="C599" s="73">
        <v>1000</v>
      </c>
      <c r="D599" s="72">
        <v>30</v>
      </c>
      <c r="E599" s="103"/>
      <c r="F599" s="103"/>
      <c r="G599" s="104" t="s">
        <v>654</v>
      </c>
      <c r="H599" s="104" t="s">
        <v>751</v>
      </c>
      <c r="I599" s="239">
        <f t="shared" si="604"/>
        <v>17940</v>
      </c>
      <c r="J599" s="103">
        <v>21000</v>
      </c>
      <c r="K599" s="129">
        <v>0.15</v>
      </c>
      <c r="L599" s="129"/>
      <c r="M599" s="240">
        <v>0</v>
      </c>
      <c r="N599" s="283">
        <v>0.03</v>
      </c>
      <c r="O599" s="241">
        <f t="shared" si="605"/>
        <v>35.117056856187297</v>
      </c>
      <c r="P599" s="241" t="e">
        <f t="shared" si="559"/>
        <v>#REF!</v>
      </c>
      <c r="Q599" s="241" t="e">
        <f t="shared" si="603"/>
        <v>#REF!</v>
      </c>
      <c r="R599" s="241">
        <f t="shared" si="606"/>
        <v>0</v>
      </c>
      <c r="S599" s="241" t="e">
        <f t="shared" si="607"/>
        <v>#REF!</v>
      </c>
      <c r="T599" s="103" t="e">
        <f>#REF!</f>
        <v>#REF!</v>
      </c>
      <c r="U599" s="271" t="e">
        <f>#REF!*'Акция психолога'!D599</f>
        <v>#REF!</v>
      </c>
      <c r="V599" s="271">
        <f t="shared" si="590"/>
        <v>60</v>
      </c>
      <c r="W599" s="242" t="e">
        <f t="shared" si="608"/>
        <v>#REF!</v>
      </c>
      <c r="X599" s="281" t="e">
        <f>#REF!</f>
        <v>#REF!</v>
      </c>
      <c r="Y599" s="242" t="e">
        <f t="shared" si="617"/>
        <v>#REF!</v>
      </c>
      <c r="Z599" s="102" t="e">
        <f t="shared" si="609"/>
        <v>#REF!</v>
      </c>
      <c r="AA599" s="244" t="e">
        <f t="shared" si="610"/>
        <v>#REF!</v>
      </c>
      <c r="AB599" s="219"/>
      <c r="AC599" s="102" t="e">
        <f t="shared" si="611"/>
        <v>#REF!</v>
      </c>
      <c r="AD599" s="103" t="e">
        <f t="shared" si="618"/>
        <v>#REF!</v>
      </c>
      <c r="AE599" s="245" t="e">
        <f t="shared" si="618"/>
        <v>#REF!</v>
      </c>
      <c r="AF599" s="245" t="e">
        <f t="shared" si="613"/>
        <v>#REF!</v>
      </c>
      <c r="AG599" s="103" t="e">
        <f t="shared" si="614"/>
        <v>#REF!</v>
      </c>
      <c r="AH599" s="102" t="e">
        <f t="shared" si="615"/>
        <v>#REF!</v>
      </c>
      <c r="AI599" s="102">
        <f t="shared" si="616"/>
        <v>1000</v>
      </c>
      <c r="AJ599" s="105"/>
      <c r="AK599" s="103" t="s">
        <v>40</v>
      </c>
      <c r="AL599" s="134"/>
      <c r="AM599" s="105"/>
      <c r="AN599" s="105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</row>
    <row r="600" spans="1:60" s="12" customFormat="1" ht="13.5" hidden="1" outlineLevel="1" x14ac:dyDescent="0.15">
      <c r="A600" s="29">
        <v>13037</v>
      </c>
      <c r="B600" s="71" t="s">
        <v>703</v>
      </c>
      <c r="C600" s="73">
        <v>700</v>
      </c>
      <c r="D600" s="72">
        <v>20</v>
      </c>
      <c r="E600" s="103"/>
      <c r="F600" s="103"/>
      <c r="G600" s="104" t="s">
        <v>654</v>
      </c>
      <c r="H600" s="104" t="s">
        <v>751</v>
      </c>
      <c r="I600" s="239">
        <f t="shared" si="604"/>
        <v>17940</v>
      </c>
      <c r="J600" s="103">
        <v>21000</v>
      </c>
      <c r="K600" s="129">
        <v>0.15</v>
      </c>
      <c r="L600" s="129"/>
      <c r="M600" s="240">
        <v>0</v>
      </c>
      <c r="N600" s="283">
        <v>0.03</v>
      </c>
      <c r="O600" s="241">
        <f t="shared" si="605"/>
        <v>23.411371237458198</v>
      </c>
      <c r="P600" s="241" t="e">
        <f t="shared" si="559"/>
        <v>#REF!</v>
      </c>
      <c r="Q600" s="241" t="e">
        <f t="shared" si="603"/>
        <v>#REF!</v>
      </c>
      <c r="R600" s="241">
        <f t="shared" si="606"/>
        <v>0</v>
      </c>
      <c r="S600" s="241" t="e">
        <f t="shared" si="607"/>
        <v>#REF!</v>
      </c>
      <c r="T600" s="103" t="e">
        <f>#REF!</f>
        <v>#REF!</v>
      </c>
      <c r="U600" s="271" t="e">
        <f>#REF!*'Акция психолога'!D600</f>
        <v>#REF!</v>
      </c>
      <c r="V600" s="271">
        <f t="shared" si="590"/>
        <v>42</v>
      </c>
      <c r="W600" s="242" t="e">
        <f t="shared" si="608"/>
        <v>#REF!</v>
      </c>
      <c r="X600" s="281" t="e">
        <f>#REF!</f>
        <v>#REF!</v>
      </c>
      <c r="Y600" s="242" t="e">
        <f t="shared" si="617"/>
        <v>#REF!</v>
      </c>
      <c r="Z600" s="102" t="e">
        <f t="shared" si="609"/>
        <v>#REF!</v>
      </c>
      <c r="AA600" s="244" t="e">
        <f t="shared" si="610"/>
        <v>#REF!</v>
      </c>
      <c r="AB600" s="219"/>
      <c r="AC600" s="102" t="e">
        <f t="shared" si="611"/>
        <v>#REF!</v>
      </c>
      <c r="AD600" s="103" t="e">
        <f t="shared" si="618"/>
        <v>#REF!</v>
      </c>
      <c r="AE600" s="245" t="e">
        <f t="shared" si="618"/>
        <v>#REF!</v>
      </c>
      <c r="AF600" s="245" t="e">
        <f t="shared" si="613"/>
        <v>#REF!</v>
      </c>
      <c r="AG600" s="103" t="e">
        <f t="shared" si="614"/>
        <v>#REF!</v>
      </c>
      <c r="AH600" s="102" t="e">
        <f t="shared" si="615"/>
        <v>#REF!</v>
      </c>
      <c r="AI600" s="102">
        <f t="shared" si="616"/>
        <v>700</v>
      </c>
      <c r="AJ600" s="105"/>
      <c r="AK600" s="103" t="s">
        <v>40</v>
      </c>
      <c r="AL600" s="134"/>
      <c r="AM600" s="105"/>
      <c r="AN600" s="105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</row>
    <row r="601" spans="1:60" s="12" customFormat="1" ht="13.5" hidden="1" outlineLevel="1" x14ac:dyDescent="0.15">
      <c r="A601" s="29">
        <v>13038</v>
      </c>
      <c r="B601" s="71" t="s">
        <v>704</v>
      </c>
      <c r="C601" s="73">
        <v>500</v>
      </c>
      <c r="D601" s="72">
        <v>20</v>
      </c>
      <c r="E601" s="103"/>
      <c r="F601" s="103"/>
      <c r="G601" s="104" t="s">
        <v>654</v>
      </c>
      <c r="H601" s="104" t="s">
        <v>751</v>
      </c>
      <c r="I601" s="239">
        <f t="shared" si="604"/>
        <v>17940</v>
      </c>
      <c r="J601" s="103">
        <v>21000</v>
      </c>
      <c r="K601" s="129">
        <v>0.15</v>
      </c>
      <c r="L601" s="129"/>
      <c r="M601" s="240">
        <v>0</v>
      </c>
      <c r="N601" s="283">
        <v>0.03</v>
      </c>
      <c r="O601" s="241">
        <f t="shared" si="605"/>
        <v>23.411371237458198</v>
      </c>
      <c r="P601" s="241" t="e">
        <f t="shared" si="559"/>
        <v>#REF!</v>
      </c>
      <c r="Q601" s="241" t="e">
        <f t="shared" si="603"/>
        <v>#REF!</v>
      </c>
      <c r="R601" s="241">
        <f t="shared" si="606"/>
        <v>0</v>
      </c>
      <c r="S601" s="241" t="e">
        <f t="shared" si="607"/>
        <v>#REF!</v>
      </c>
      <c r="T601" s="103" t="e">
        <f>#REF!</f>
        <v>#REF!</v>
      </c>
      <c r="U601" s="271" t="e">
        <f>#REF!*'Акция психолога'!D601</f>
        <v>#REF!</v>
      </c>
      <c r="V601" s="271">
        <f t="shared" si="590"/>
        <v>30</v>
      </c>
      <c r="W601" s="242" t="e">
        <f t="shared" si="608"/>
        <v>#REF!</v>
      </c>
      <c r="X601" s="281" t="e">
        <f>#REF!</f>
        <v>#REF!</v>
      </c>
      <c r="Y601" s="242" t="e">
        <f t="shared" si="617"/>
        <v>#REF!</v>
      </c>
      <c r="Z601" s="102" t="e">
        <f t="shared" si="609"/>
        <v>#REF!</v>
      </c>
      <c r="AA601" s="244" t="e">
        <f t="shared" si="610"/>
        <v>#REF!</v>
      </c>
      <c r="AB601" s="219"/>
      <c r="AC601" s="102" t="e">
        <f t="shared" si="611"/>
        <v>#REF!</v>
      </c>
      <c r="AD601" s="103" t="e">
        <f t="shared" si="618"/>
        <v>#REF!</v>
      </c>
      <c r="AE601" s="245" t="e">
        <f t="shared" si="618"/>
        <v>#REF!</v>
      </c>
      <c r="AF601" s="245" t="e">
        <f t="shared" si="613"/>
        <v>#REF!</v>
      </c>
      <c r="AG601" s="103" t="e">
        <f t="shared" si="614"/>
        <v>#REF!</v>
      </c>
      <c r="AH601" s="102" t="e">
        <f t="shared" si="615"/>
        <v>#REF!</v>
      </c>
      <c r="AI601" s="102">
        <f t="shared" si="616"/>
        <v>500</v>
      </c>
      <c r="AJ601" s="105"/>
      <c r="AK601" s="103" t="s">
        <v>40</v>
      </c>
      <c r="AL601" s="134"/>
      <c r="AM601" s="105"/>
      <c r="AN601" s="105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</row>
    <row r="602" spans="1:60" s="12" customFormat="1" ht="13.5" hidden="1" outlineLevel="1" x14ac:dyDescent="0.15">
      <c r="A602" s="29">
        <v>13039</v>
      </c>
      <c r="B602" s="71" t="s">
        <v>705</v>
      </c>
      <c r="C602" s="73">
        <v>560</v>
      </c>
      <c r="D602" s="72">
        <v>30</v>
      </c>
      <c r="E602" s="103"/>
      <c r="F602" s="103"/>
      <c r="G602" s="104" t="s">
        <v>654</v>
      </c>
      <c r="H602" s="104" t="s">
        <v>748</v>
      </c>
      <c r="I602" s="239">
        <f t="shared" si="604"/>
        <v>17940</v>
      </c>
      <c r="J602" s="103">
        <v>23150</v>
      </c>
      <c r="K602" s="129">
        <v>0.15</v>
      </c>
      <c r="L602" s="129"/>
      <c r="M602" s="240"/>
      <c r="N602" s="283">
        <v>0.03</v>
      </c>
      <c r="O602" s="241">
        <f t="shared" si="605"/>
        <v>38.712374581939798</v>
      </c>
      <c r="P602" s="241" t="e">
        <f t="shared" si="559"/>
        <v>#REF!</v>
      </c>
      <c r="Q602" s="241" t="e">
        <f t="shared" si="603"/>
        <v>#REF!</v>
      </c>
      <c r="R602" s="241">
        <f t="shared" si="606"/>
        <v>0</v>
      </c>
      <c r="S602" s="241" t="e">
        <f t="shared" si="607"/>
        <v>#REF!</v>
      </c>
      <c r="T602" s="103" t="e">
        <f>#REF!</f>
        <v>#REF!</v>
      </c>
      <c r="U602" s="271" t="e">
        <f>#REF!*'Акция психолога'!D602</f>
        <v>#REF!</v>
      </c>
      <c r="V602" s="271">
        <f t="shared" si="590"/>
        <v>33.6</v>
      </c>
      <c r="W602" s="242" t="e">
        <f t="shared" si="608"/>
        <v>#REF!</v>
      </c>
      <c r="X602" s="281" t="e">
        <f>#REF!</f>
        <v>#REF!</v>
      </c>
      <c r="Y602" s="242" t="e">
        <f t="shared" si="617"/>
        <v>#REF!</v>
      </c>
      <c r="Z602" s="102" t="e">
        <f t="shared" si="609"/>
        <v>#REF!</v>
      </c>
      <c r="AA602" s="244" t="e">
        <f t="shared" si="610"/>
        <v>#REF!</v>
      </c>
      <c r="AB602" s="219"/>
      <c r="AC602" s="102" t="e">
        <f t="shared" si="611"/>
        <v>#REF!</v>
      </c>
      <c r="AD602" s="103" t="e">
        <f t="shared" si="618"/>
        <v>#REF!</v>
      </c>
      <c r="AE602" s="245" t="e">
        <f t="shared" si="618"/>
        <v>#REF!</v>
      </c>
      <c r="AF602" s="245" t="e">
        <f t="shared" si="613"/>
        <v>#REF!</v>
      </c>
      <c r="AG602" s="103" t="e">
        <f t="shared" si="614"/>
        <v>#REF!</v>
      </c>
      <c r="AH602" s="102" t="e">
        <f t="shared" si="615"/>
        <v>#REF!</v>
      </c>
      <c r="AI602" s="102">
        <f t="shared" si="616"/>
        <v>560</v>
      </c>
      <c r="AJ602" s="105"/>
      <c r="AK602" s="103" t="s">
        <v>40</v>
      </c>
      <c r="AL602" s="134"/>
      <c r="AM602" s="105"/>
      <c r="AN602" s="105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</row>
    <row r="603" spans="1:60" s="12" customFormat="1" ht="25.5" hidden="1" outlineLevel="1" x14ac:dyDescent="0.15">
      <c r="A603" s="29">
        <v>13040</v>
      </c>
      <c r="B603" s="71" t="s">
        <v>706</v>
      </c>
      <c r="C603" s="73">
        <v>780</v>
      </c>
      <c r="D603" s="72">
        <v>40</v>
      </c>
      <c r="E603" s="103"/>
      <c r="F603" s="103"/>
      <c r="G603" s="104" t="s">
        <v>654</v>
      </c>
      <c r="H603" s="104" t="s">
        <v>748</v>
      </c>
      <c r="I603" s="239">
        <f t="shared" si="604"/>
        <v>17940</v>
      </c>
      <c r="J603" s="103">
        <v>23150</v>
      </c>
      <c r="K603" s="129">
        <v>0.15</v>
      </c>
      <c r="L603" s="129"/>
      <c r="M603" s="240"/>
      <c r="N603" s="283">
        <v>0.03</v>
      </c>
      <c r="O603" s="241">
        <f t="shared" si="605"/>
        <v>51.616499442586402</v>
      </c>
      <c r="P603" s="241" t="e">
        <f t="shared" si="559"/>
        <v>#REF!</v>
      </c>
      <c r="Q603" s="241" t="e">
        <f t="shared" si="603"/>
        <v>#REF!</v>
      </c>
      <c r="R603" s="241">
        <f t="shared" si="606"/>
        <v>0</v>
      </c>
      <c r="S603" s="241" t="e">
        <f t="shared" si="607"/>
        <v>#REF!</v>
      </c>
      <c r="T603" s="103" t="e">
        <f>#REF!</f>
        <v>#REF!</v>
      </c>
      <c r="U603" s="271" t="e">
        <f>#REF!*'Акция психолога'!D603</f>
        <v>#REF!</v>
      </c>
      <c r="V603" s="271">
        <f t="shared" si="590"/>
        <v>46.8</v>
      </c>
      <c r="W603" s="242" t="e">
        <f t="shared" si="608"/>
        <v>#REF!</v>
      </c>
      <c r="X603" s="281" t="e">
        <f>#REF!</f>
        <v>#REF!</v>
      </c>
      <c r="Y603" s="242" t="e">
        <f t="shared" si="617"/>
        <v>#REF!</v>
      </c>
      <c r="Z603" s="102" t="e">
        <f t="shared" si="609"/>
        <v>#REF!</v>
      </c>
      <c r="AA603" s="244" t="e">
        <f t="shared" si="610"/>
        <v>#REF!</v>
      </c>
      <c r="AB603" s="219"/>
      <c r="AC603" s="102" t="e">
        <f t="shared" si="611"/>
        <v>#REF!</v>
      </c>
      <c r="AD603" s="103" t="e">
        <f t="shared" si="618"/>
        <v>#REF!</v>
      </c>
      <c r="AE603" s="245" t="e">
        <f t="shared" si="618"/>
        <v>#REF!</v>
      </c>
      <c r="AF603" s="245" t="e">
        <f t="shared" si="613"/>
        <v>#REF!</v>
      </c>
      <c r="AG603" s="103" t="e">
        <f t="shared" si="614"/>
        <v>#REF!</v>
      </c>
      <c r="AH603" s="102" t="e">
        <f t="shared" si="615"/>
        <v>#REF!</v>
      </c>
      <c r="AI603" s="102">
        <f t="shared" si="616"/>
        <v>780</v>
      </c>
      <c r="AJ603" s="105"/>
      <c r="AK603" s="103" t="s">
        <v>40</v>
      </c>
      <c r="AL603" s="134"/>
      <c r="AM603" s="105"/>
      <c r="AN603" s="105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</row>
    <row r="604" spans="1:60" s="12" customFormat="1" ht="13.5" hidden="1" outlineLevel="1" x14ac:dyDescent="0.15">
      <c r="A604" s="29">
        <v>13041</v>
      </c>
      <c r="B604" s="71" t="s">
        <v>707</v>
      </c>
      <c r="C604" s="73">
        <v>820</v>
      </c>
      <c r="D604" s="72">
        <v>30</v>
      </c>
      <c r="E604" s="103"/>
      <c r="F604" s="103"/>
      <c r="G604" s="104" t="s">
        <v>654</v>
      </c>
      <c r="H604" s="104" t="s">
        <v>748</v>
      </c>
      <c r="I604" s="239">
        <f t="shared" si="604"/>
        <v>17940</v>
      </c>
      <c r="J604" s="103">
        <v>23150</v>
      </c>
      <c r="K604" s="129">
        <v>0.15</v>
      </c>
      <c r="L604" s="129"/>
      <c r="M604" s="240"/>
      <c r="N604" s="283">
        <v>0.03</v>
      </c>
      <c r="O604" s="241">
        <f t="shared" si="605"/>
        <v>38.712374581939798</v>
      </c>
      <c r="P604" s="241" t="e">
        <f t="shared" si="559"/>
        <v>#REF!</v>
      </c>
      <c r="Q604" s="241" t="e">
        <f t="shared" si="603"/>
        <v>#REF!</v>
      </c>
      <c r="R604" s="241">
        <f t="shared" si="606"/>
        <v>0</v>
      </c>
      <c r="S604" s="241" t="e">
        <f t="shared" si="607"/>
        <v>#REF!</v>
      </c>
      <c r="T604" s="103" t="e">
        <f>#REF!</f>
        <v>#REF!</v>
      </c>
      <c r="U604" s="271" t="e">
        <f>#REF!*'Акция психолога'!D604</f>
        <v>#REF!</v>
      </c>
      <c r="V604" s="271">
        <f t="shared" si="590"/>
        <v>49.199999999999996</v>
      </c>
      <c r="W604" s="242" t="e">
        <f t="shared" si="608"/>
        <v>#REF!</v>
      </c>
      <c r="X604" s="281" t="e">
        <f>#REF!</f>
        <v>#REF!</v>
      </c>
      <c r="Y604" s="242" t="e">
        <f t="shared" si="617"/>
        <v>#REF!</v>
      </c>
      <c r="Z604" s="102" t="e">
        <f t="shared" si="609"/>
        <v>#REF!</v>
      </c>
      <c r="AA604" s="244" t="e">
        <f t="shared" si="610"/>
        <v>#REF!</v>
      </c>
      <c r="AB604" s="219"/>
      <c r="AC604" s="102" t="e">
        <f t="shared" si="611"/>
        <v>#REF!</v>
      </c>
      <c r="AD604" s="103" t="e">
        <f t="shared" si="618"/>
        <v>#REF!</v>
      </c>
      <c r="AE604" s="245" t="e">
        <f t="shared" si="618"/>
        <v>#REF!</v>
      </c>
      <c r="AF604" s="245" t="e">
        <f t="shared" si="613"/>
        <v>#REF!</v>
      </c>
      <c r="AG604" s="103" t="e">
        <f t="shared" si="614"/>
        <v>#REF!</v>
      </c>
      <c r="AH604" s="102" t="e">
        <f t="shared" si="615"/>
        <v>#REF!</v>
      </c>
      <c r="AI604" s="102">
        <f t="shared" si="616"/>
        <v>820</v>
      </c>
      <c r="AJ604" s="105"/>
      <c r="AK604" s="103" t="s">
        <v>40</v>
      </c>
      <c r="AL604" s="134"/>
      <c r="AM604" s="105"/>
      <c r="AN604" s="105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</row>
    <row r="605" spans="1:60" s="12" customFormat="1" ht="13.5" hidden="1" outlineLevel="1" x14ac:dyDescent="0.15">
      <c r="A605" s="29">
        <v>13042</v>
      </c>
      <c r="B605" s="71" t="s">
        <v>708</v>
      </c>
      <c r="C605" s="73">
        <v>950</v>
      </c>
      <c r="D605" s="72">
        <v>30</v>
      </c>
      <c r="E605" s="103"/>
      <c r="F605" s="103"/>
      <c r="G605" s="104" t="s">
        <v>654</v>
      </c>
      <c r="H605" s="104" t="s">
        <v>748</v>
      </c>
      <c r="I605" s="239">
        <f t="shared" si="604"/>
        <v>17940</v>
      </c>
      <c r="J605" s="103">
        <v>23150</v>
      </c>
      <c r="K605" s="129">
        <v>0.15</v>
      </c>
      <c r="L605" s="129"/>
      <c r="M605" s="240"/>
      <c r="N605" s="283">
        <v>0.03</v>
      </c>
      <c r="O605" s="241">
        <f t="shared" si="605"/>
        <v>38.712374581939798</v>
      </c>
      <c r="P605" s="241" t="e">
        <f t="shared" si="559"/>
        <v>#REF!</v>
      </c>
      <c r="Q605" s="241" t="e">
        <f t="shared" si="603"/>
        <v>#REF!</v>
      </c>
      <c r="R605" s="241">
        <f t="shared" si="606"/>
        <v>0</v>
      </c>
      <c r="S605" s="241" t="e">
        <f t="shared" si="607"/>
        <v>#REF!</v>
      </c>
      <c r="T605" s="103" t="e">
        <f>#REF!</f>
        <v>#REF!</v>
      </c>
      <c r="U605" s="271" t="e">
        <f>#REF!*'Акция психолога'!D605</f>
        <v>#REF!</v>
      </c>
      <c r="V605" s="271">
        <f t="shared" si="590"/>
        <v>57</v>
      </c>
      <c r="W605" s="242" t="e">
        <f t="shared" si="608"/>
        <v>#REF!</v>
      </c>
      <c r="X605" s="281" t="e">
        <f>#REF!</f>
        <v>#REF!</v>
      </c>
      <c r="Y605" s="242" t="e">
        <f t="shared" si="617"/>
        <v>#REF!</v>
      </c>
      <c r="Z605" s="102" t="e">
        <f t="shared" si="609"/>
        <v>#REF!</v>
      </c>
      <c r="AA605" s="244" t="e">
        <f t="shared" si="610"/>
        <v>#REF!</v>
      </c>
      <c r="AB605" s="219"/>
      <c r="AC605" s="102" t="e">
        <f t="shared" si="611"/>
        <v>#REF!</v>
      </c>
      <c r="AD605" s="103" t="e">
        <f t="shared" si="618"/>
        <v>#REF!</v>
      </c>
      <c r="AE605" s="245" t="e">
        <f t="shared" si="618"/>
        <v>#REF!</v>
      </c>
      <c r="AF605" s="245" t="e">
        <f t="shared" si="613"/>
        <v>#REF!</v>
      </c>
      <c r="AG605" s="103" t="e">
        <f t="shared" si="614"/>
        <v>#REF!</v>
      </c>
      <c r="AH605" s="102" t="e">
        <f t="shared" si="615"/>
        <v>#REF!</v>
      </c>
      <c r="AI605" s="102">
        <f t="shared" si="616"/>
        <v>950</v>
      </c>
      <c r="AJ605" s="105"/>
      <c r="AK605" s="103" t="s">
        <v>40</v>
      </c>
      <c r="AL605" s="134"/>
      <c r="AM605" s="105"/>
      <c r="AN605" s="105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</row>
    <row r="606" spans="1:60" s="12" customFormat="1" ht="13.5" hidden="1" outlineLevel="1" x14ac:dyDescent="0.15">
      <c r="A606" s="29">
        <v>13043</v>
      </c>
      <c r="B606" s="71" t="s">
        <v>709</v>
      </c>
      <c r="C606" s="73">
        <v>250</v>
      </c>
      <c r="D606" s="72">
        <v>40</v>
      </c>
      <c r="E606" s="103"/>
      <c r="F606" s="103"/>
      <c r="G606" s="104" t="s">
        <v>654</v>
      </c>
      <c r="H606" s="104" t="s">
        <v>748</v>
      </c>
      <c r="I606" s="239">
        <f t="shared" si="604"/>
        <v>17940</v>
      </c>
      <c r="J606" s="103">
        <v>23150</v>
      </c>
      <c r="K606" s="129">
        <v>0.15</v>
      </c>
      <c r="L606" s="129"/>
      <c r="M606" s="240"/>
      <c r="N606" s="283">
        <v>0.03</v>
      </c>
      <c r="O606" s="241">
        <f t="shared" si="605"/>
        <v>51.616499442586402</v>
      </c>
      <c r="P606" s="241" t="e">
        <f t="shared" si="559"/>
        <v>#REF!</v>
      </c>
      <c r="Q606" s="241" t="e">
        <f t="shared" si="603"/>
        <v>#REF!</v>
      </c>
      <c r="R606" s="241">
        <f t="shared" si="606"/>
        <v>0</v>
      </c>
      <c r="S606" s="241" t="e">
        <f t="shared" si="607"/>
        <v>#REF!</v>
      </c>
      <c r="T606" s="103" t="e">
        <f>#REF!</f>
        <v>#REF!</v>
      </c>
      <c r="U606" s="271" t="e">
        <f>#REF!*'Акция психолога'!D606</f>
        <v>#REF!</v>
      </c>
      <c r="V606" s="271">
        <f t="shared" si="590"/>
        <v>15</v>
      </c>
      <c r="W606" s="242" t="e">
        <f t="shared" si="608"/>
        <v>#REF!</v>
      </c>
      <c r="X606" s="281" t="e">
        <f>#REF!</f>
        <v>#REF!</v>
      </c>
      <c r="Y606" s="242" t="e">
        <f t="shared" si="617"/>
        <v>#REF!</v>
      </c>
      <c r="Z606" s="102" t="e">
        <f t="shared" si="609"/>
        <v>#REF!</v>
      </c>
      <c r="AA606" s="244" t="e">
        <f t="shared" si="610"/>
        <v>#REF!</v>
      </c>
      <c r="AB606" s="219"/>
      <c r="AC606" s="102" t="e">
        <f t="shared" si="611"/>
        <v>#REF!</v>
      </c>
      <c r="AD606" s="103" t="e">
        <f t="shared" si="618"/>
        <v>#REF!</v>
      </c>
      <c r="AE606" s="245" t="e">
        <f t="shared" si="618"/>
        <v>#REF!</v>
      </c>
      <c r="AF606" s="245" t="e">
        <f t="shared" si="613"/>
        <v>#REF!</v>
      </c>
      <c r="AG606" s="103" t="e">
        <f t="shared" si="614"/>
        <v>#REF!</v>
      </c>
      <c r="AH606" s="102" t="e">
        <f t="shared" si="615"/>
        <v>#REF!</v>
      </c>
      <c r="AI606" s="102">
        <f t="shared" si="616"/>
        <v>250</v>
      </c>
      <c r="AJ606" s="105"/>
      <c r="AK606" s="103" t="s">
        <v>40</v>
      </c>
      <c r="AL606" s="134"/>
      <c r="AM606" s="105"/>
      <c r="AN606" s="105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</row>
    <row r="607" spans="1:60" s="12" customFormat="1" ht="13.5" hidden="1" outlineLevel="1" x14ac:dyDescent="0.15">
      <c r="A607" s="29">
        <v>13044</v>
      </c>
      <c r="B607" s="71" t="s">
        <v>710</v>
      </c>
      <c r="C607" s="73">
        <v>300</v>
      </c>
      <c r="D607" s="72">
        <v>20</v>
      </c>
      <c r="E607" s="103"/>
      <c r="F607" s="103"/>
      <c r="G607" s="104" t="s">
        <v>654</v>
      </c>
      <c r="H607" s="104" t="s">
        <v>748</v>
      </c>
      <c r="I607" s="239">
        <f t="shared" si="604"/>
        <v>17940</v>
      </c>
      <c r="J607" s="103">
        <v>23150</v>
      </c>
      <c r="K607" s="129">
        <v>0.15</v>
      </c>
      <c r="L607" s="129"/>
      <c r="M607" s="240"/>
      <c r="N607" s="283">
        <v>0.03</v>
      </c>
      <c r="O607" s="241">
        <f t="shared" si="605"/>
        <v>25.808249721293201</v>
      </c>
      <c r="P607" s="241" t="e">
        <f t="shared" si="559"/>
        <v>#REF!</v>
      </c>
      <c r="Q607" s="241" t="e">
        <f t="shared" si="603"/>
        <v>#REF!</v>
      </c>
      <c r="R607" s="241">
        <f t="shared" si="606"/>
        <v>0</v>
      </c>
      <c r="S607" s="241" t="e">
        <f t="shared" si="607"/>
        <v>#REF!</v>
      </c>
      <c r="T607" s="103" t="e">
        <f>#REF!</f>
        <v>#REF!</v>
      </c>
      <c r="U607" s="271" t="e">
        <f>#REF!*'Акция психолога'!D607</f>
        <v>#REF!</v>
      </c>
      <c r="V607" s="271">
        <f t="shared" si="590"/>
        <v>18</v>
      </c>
      <c r="W607" s="242" t="e">
        <f t="shared" si="608"/>
        <v>#REF!</v>
      </c>
      <c r="X607" s="281" t="e">
        <f>#REF!</f>
        <v>#REF!</v>
      </c>
      <c r="Y607" s="242" t="e">
        <f t="shared" si="617"/>
        <v>#REF!</v>
      </c>
      <c r="Z607" s="102" t="e">
        <f t="shared" si="609"/>
        <v>#REF!</v>
      </c>
      <c r="AA607" s="244" t="e">
        <f t="shared" si="610"/>
        <v>#REF!</v>
      </c>
      <c r="AB607" s="219"/>
      <c r="AC607" s="102" t="e">
        <f t="shared" si="611"/>
        <v>#REF!</v>
      </c>
      <c r="AD607" s="103" t="e">
        <f t="shared" si="618"/>
        <v>#REF!</v>
      </c>
      <c r="AE607" s="245" t="e">
        <f t="shared" si="618"/>
        <v>#REF!</v>
      </c>
      <c r="AF607" s="245" t="e">
        <f t="shared" si="613"/>
        <v>#REF!</v>
      </c>
      <c r="AG607" s="103" t="e">
        <f t="shared" si="614"/>
        <v>#REF!</v>
      </c>
      <c r="AH607" s="102" t="e">
        <f t="shared" si="615"/>
        <v>#REF!</v>
      </c>
      <c r="AI607" s="102">
        <f t="shared" si="616"/>
        <v>300</v>
      </c>
      <c r="AJ607" s="105"/>
      <c r="AK607" s="103" t="s">
        <v>40</v>
      </c>
      <c r="AL607" s="134"/>
      <c r="AM607" s="105"/>
      <c r="AN607" s="105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</row>
    <row r="608" spans="1:60" s="12" customFormat="1" ht="13.5" hidden="1" outlineLevel="1" x14ac:dyDescent="0.15">
      <c r="A608" s="29">
        <v>13045</v>
      </c>
      <c r="B608" s="76" t="s">
        <v>711</v>
      </c>
      <c r="C608" s="114">
        <v>550</v>
      </c>
      <c r="D608" s="77">
        <v>30</v>
      </c>
      <c r="E608" s="103"/>
      <c r="F608" s="103"/>
      <c r="G608" s="104" t="s">
        <v>654</v>
      </c>
      <c r="H608" s="104" t="s">
        <v>748</v>
      </c>
      <c r="I608" s="239">
        <f t="shared" si="604"/>
        <v>17940</v>
      </c>
      <c r="J608" s="103">
        <v>23150</v>
      </c>
      <c r="K608" s="129">
        <v>0.15</v>
      </c>
      <c r="L608" s="129"/>
      <c r="M608" s="240"/>
      <c r="N608" s="283">
        <v>0.03</v>
      </c>
      <c r="O608" s="241">
        <f t="shared" si="605"/>
        <v>38.712374581939798</v>
      </c>
      <c r="P608" s="241" t="e">
        <f t="shared" si="559"/>
        <v>#REF!</v>
      </c>
      <c r="Q608" s="241" t="e">
        <f t="shared" si="603"/>
        <v>#REF!</v>
      </c>
      <c r="R608" s="241">
        <f t="shared" si="606"/>
        <v>0</v>
      </c>
      <c r="S608" s="241" t="e">
        <f t="shared" si="607"/>
        <v>#REF!</v>
      </c>
      <c r="T608" s="103" t="e">
        <f>#REF!</f>
        <v>#REF!</v>
      </c>
      <c r="U608" s="271" t="e">
        <f>#REF!*'Акция психолога'!D608</f>
        <v>#REF!</v>
      </c>
      <c r="V608" s="271">
        <f t="shared" si="590"/>
        <v>33</v>
      </c>
      <c r="W608" s="242" t="e">
        <f t="shared" si="608"/>
        <v>#REF!</v>
      </c>
      <c r="X608" s="281" t="e">
        <f>#REF!</f>
        <v>#REF!</v>
      </c>
      <c r="Y608" s="242" t="e">
        <f t="shared" si="617"/>
        <v>#REF!</v>
      </c>
      <c r="Z608" s="102" t="e">
        <f t="shared" si="609"/>
        <v>#REF!</v>
      </c>
      <c r="AA608" s="244" t="e">
        <f t="shared" si="610"/>
        <v>#REF!</v>
      </c>
      <c r="AB608" s="219"/>
      <c r="AC608" s="102" t="e">
        <f t="shared" si="611"/>
        <v>#REF!</v>
      </c>
      <c r="AD608" s="103" t="e">
        <f t="shared" si="618"/>
        <v>#REF!</v>
      </c>
      <c r="AE608" s="245" t="e">
        <f t="shared" si="618"/>
        <v>#REF!</v>
      </c>
      <c r="AF608" s="245" t="e">
        <f t="shared" si="613"/>
        <v>#REF!</v>
      </c>
      <c r="AG608" s="103" t="e">
        <f t="shared" si="614"/>
        <v>#REF!</v>
      </c>
      <c r="AH608" s="102" t="e">
        <f t="shared" si="615"/>
        <v>#REF!</v>
      </c>
      <c r="AI608" s="102">
        <f t="shared" si="616"/>
        <v>550</v>
      </c>
      <c r="AJ608" s="105"/>
      <c r="AK608" s="103" t="s">
        <v>40</v>
      </c>
      <c r="AL608" s="134"/>
      <c r="AM608" s="105"/>
      <c r="AN608" s="105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</row>
    <row r="609" spans="1:60" s="12" customFormat="1" ht="13.5" hidden="1" outlineLevel="1" x14ac:dyDescent="0.15">
      <c r="A609" s="29">
        <v>13046</v>
      </c>
      <c r="B609" s="76" t="s">
        <v>712</v>
      </c>
      <c r="C609" s="114">
        <v>280</v>
      </c>
      <c r="D609" s="77">
        <v>10</v>
      </c>
      <c r="E609" s="103"/>
      <c r="F609" s="103"/>
      <c r="G609" s="104" t="s">
        <v>654</v>
      </c>
      <c r="H609" s="104" t="s">
        <v>748</v>
      </c>
      <c r="I609" s="239">
        <f t="shared" si="604"/>
        <v>17940</v>
      </c>
      <c r="J609" s="103">
        <v>23150</v>
      </c>
      <c r="K609" s="129">
        <v>0.15</v>
      </c>
      <c r="L609" s="129"/>
      <c r="M609" s="240"/>
      <c r="N609" s="283">
        <v>0.03</v>
      </c>
      <c r="O609" s="241">
        <f t="shared" si="605"/>
        <v>12.904124860646601</v>
      </c>
      <c r="P609" s="241" t="e">
        <f t="shared" si="559"/>
        <v>#REF!</v>
      </c>
      <c r="Q609" s="241" t="e">
        <f t="shared" si="603"/>
        <v>#REF!</v>
      </c>
      <c r="R609" s="241">
        <f t="shared" si="606"/>
        <v>0</v>
      </c>
      <c r="S609" s="241" t="e">
        <f t="shared" si="607"/>
        <v>#REF!</v>
      </c>
      <c r="T609" s="103" t="e">
        <f>#REF!</f>
        <v>#REF!</v>
      </c>
      <c r="U609" s="271" t="e">
        <f>#REF!*'Акция психолога'!D609</f>
        <v>#REF!</v>
      </c>
      <c r="V609" s="271">
        <f t="shared" si="590"/>
        <v>16.8</v>
      </c>
      <c r="W609" s="242" t="e">
        <f t="shared" si="608"/>
        <v>#REF!</v>
      </c>
      <c r="X609" s="281" t="e">
        <f>#REF!</f>
        <v>#REF!</v>
      </c>
      <c r="Y609" s="242" t="e">
        <f t="shared" si="617"/>
        <v>#REF!</v>
      </c>
      <c r="Z609" s="102" t="e">
        <f t="shared" si="609"/>
        <v>#REF!</v>
      </c>
      <c r="AA609" s="244" t="e">
        <f t="shared" si="610"/>
        <v>#REF!</v>
      </c>
      <c r="AB609" s="219"/>
      <c r="AC609" s="102" t="e">
        <f t="shared" si="611"/>
        <v>#REF!</v>
      </c>
      <c r="AD609" s="103" t="e">
        <f t="shared" si="618"/>
        <v>#REF!</v>
      </c>
      <c r="AE609" s="245" t="e">
        <f t="shared" si="618"/>
        <v>#REF!</v>
      </c>
      <c r="AF609" s="245" t="e">
        <f t="shared" si="613"/>
        <v>#REF!</v>
      </c>
      <c r="AG609" s="103" t="e">
        <f t="shared" si="614"/>
        <v>#REF!</v>
      </c>
      <c r="AH609" s="102" t="e">
        <f t="shared" si="615"/>
        <v>#REF!</v>
      </c>
      <c r="AI609" s="102">
        <f t="shared" si="616"/>
        <v>280</v>
      </c>
      <c r="AJ609" s="105"/>
      <c r="AK609" s="103" t="s">
        <v>40</v>
      </c>
      <c r="AL609" s="134"/>
      <c r="AM609" s="105"/>
      <c r="AN609" s="105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</row>
    <row r="610" spans="1:60" s="12" customFormat="1" ht="13.5" hidden="1" outlineLevel="1" x14ac:dyDescent="0.15">
      <c r="A610" s="29">
        <v>13047</v>
      </c>
      <c r="B610" s="71" t="s">
        <v>713</v>
      </c>
      <c r="C610" s="73">
        <v>280</v>
      </c>
      <c r="D610" s="72">
        <v>30</v>
      </c>
      <c r="E610" s="103"/>
      <c r="F610" s="103"/>
      <c r="G610" s="104" t="s">
        <v>654</v>
      </c>
      <c r="H610" s="104" t="s">
        <v>748</v>
      </c>
      <c r="I610" s="239">
        <f t="shared" si="604"/>
        <v>17940</v>
      </c>
      <c r="J610" s="103">
        <v>23150</v>
      </c>
      <c r="K610" s="129">
        <v>0.15</v>
      </c>
      <c r="L610" s="129"/>
      <c r="M610" s="240"/>
      <c r="N610" s="283">
        <v>0.03</v>
      </c>
      <c r="O610" s="241">
        <f t="shared" si="605"/>
        <v>38.712374581939798</v>
      </c>
      <c r="P610" s="241" t="e">
        <f t="shared" si="559"/>
        <v>#REF!</v>
      </c>
      <c r="Q610" s="241" t="e">
        <f t="shared" si="603"/>
        <v>#REF!</v>
      </c>
      <c r="R610" s="241">
        <f t="shared" si="606"/>
        <v>0</v>
      </c>
      <c r="S610" s="241" t="e">
        <f t="shared" si="607"/>
        <v>#REF!</v>
      </c>
      <c r="T610" s="103" t="e">
        <f>#REF!</f>
        <v>#REF!</v>
      </c>
      <c r="U610" s="271" t="e">
        <f>#REF!*'Акция психолога'!D610</f>
        <v>#REF!</v>
      </c>
      <c r="V610" s="271">
        <f t="shared" si="590"/>
        <v>16.8</v>
      </c>
      <c r="W610" s="242" t="e">
        <f t="shared" si="608"/>
        <v>#REF!</v>
      </c>
      <c r="X610" s="281" t="e">
        <f>#REF!</f>
        <v>#REF!</v>
      </c>
      <c r="Y610" s="242" t="e">
        <f t="shared" si="617"/>
        <v>#REF!</v>
      </c>
      <c r="Z610" s="102" t="e">
        <f t="shared" si="609"/>
        <v>#REF!</v>
      </c>
      <c r="AA610" s="244" t="e">
        <f t="shared" si="610"/>
        <v>#REF!</v>
      </c>
      <c r="AB610" s="219"/>
      <c r="AC610" s="102" t="e">
        <f t="shared" si="611"/>
        <v>#REF!</v>
      </c>
      <c r="AD610" s="103" t="e">
        <f t="shared" si="618"/>
        <v>#REF!</v>
      </c>
      <c r="AE610" s="245" t="e">
        <f t="shared" si="618"/>
        <v>#REF!</v>
      </c>
      <c r="AF610" s="245" t="e">
        <f t="shared" si="613"/>
        <v>#REF!</v>
      </c>
      <c r="AG610" s="103" t="e">
        <f t="shared" si="614"/>
        <v>#REF!</v>
      </c>
      <c r="AH610" s="102" t="e">
        <f t="shared" si="615"/>
        <v>#REF!</v>
      </c>
      <c r="AI610" s="102">
        <f t="shared" si="616"/>
        <v>280</v>
      </c>
      <c r="AJ610" s="105"/>
      <c r="AK610" s="103" t="s">
        <v>40</v>
      </c>
      <c r="AL610" s="134"/>
      <c r="AM610" s="105"/>
      <c r="AN610" s="105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</row>
    <row r="611" spans="1:60" s="12" customFormat="1" ht="13.5" hidden="1" outlineLevel="1" x14ac:dyDescent="0.15">
      <c r="A611" s="29">
        <v>13048</v>
      </c>
      <c r="B611" s="71" t="s">
        <v>392</v>
      </c>
      <c r="C611" s="73">
        <v>200</v>
      </c>
      <c r="D611" s="72">
        <v>20</v>
      </c>
      <c r="E611" s="103"/>
      <c r="F611" s="103"/>
      <c r="G611" s="104" t="s">
        <v>654</v>
      </c>
      <c r="H611" s="104" t="s">
        <v>748</v>
      </c>
      <c r="I611" s="239">
        <f t="shared" si="604"/>
        <v>17940</v>
      </c>
      <c r="J611" s="103">
        <v>23150</v>
      </c>
      <c r="K611" s="129">
        <v>0.15</v>
      </c>
      <c r="L611" s="129"/>
      <c r="M611" s="240"/>
      <c r="N611" s="283">
        <v>0.03</v>
      </c>
      <c r="O611" s="241">
        <f t="shared" si="605"/>
        <v>25.808249721293201</v>
      </c>
      <c r="P611" s="241" t="e">
        <f t="shared" si="559"/>
        <v>#REF!</v>
      </c>
      <c r="Q611" s="241" t="e">
        <f t="shared" si="603"/>
        <v>#REF!</v>
      </c>
      <c r="R611" s="241">
        <f t="shared" si="606"/>
        <v>0</v>
      </c>
      <c r="S611" s="241" t="e">
        <f t="shared" si="607"/>
        <v>#REF!</v>
      </c>
      <c r="T611" s="103" t="e">
        <f>#REF!</f>
        <v>#REF!</v>
      </c>
      <c r="U611" s="271" t="e">
        <f>#REF!*'Акция психолога'!D611</f>
        <v>#REF!</v>
      </c>
      <c r="V611" s="271">
        <f t="shared" si="590"/>
        <v>12</v>
      </c>
      <c r="W611" s="242" t="e">
        <f t="shared" si="608"/>
        <v>#REF!</v>
      </c>
      <c r="X611" s="281" t="e">
        <f>#REF!</f>
        <v>#REF!</v>
      </c>
      <c r="Y611" s="242" t="e">
        <f t="shared" si="617"/>
        <v>#REF!</v>
      </c>
      <c r="Z611" s="102" t="e">
        <f t="shared" si="609"/>
        <v>#REF!</v>
      </c>
      <c r="AA611" s="244" t="e">
        <f t="shared" si="610"/>
        <v>#REF!</v>
      </c>
      <c r="AB611" s="219"/>
      <c r="AC611" s="102" t="e">
        <f t="shared" si="611"/>
        <v>#REF!</v>
      </c>
      <c r="AD611" s="103" t="e">
        <f t="shared" si="618"/>
        <v>#REF!</v>
      </c>
      <c r="AE611" s="245" t="e">
        <f t="shared" si="618"/>
        <v>#REF!</v>
      </c>
      <c r="AF611" s="245" t="e">
        <f t="shared" si="613"/>
        <v>#REF!</v>
      </c>
      <c r="AG611" s="103" t="e">
        <f t="shared" si="614"/>
        <v>#REF!</v>
      </c>
      <c r="AH611" s="102" t="e">
        <f t="shared" si="615"/>
        <v>#REF!</v>
      </c>
      <c r="AI611" s="102">
        <f t="shared" si="616"/>
        <v>200</v>
      </c>
      <c r="AJ611" s="105"/>
      <c r="AK611" s="103" t="s">
        <v>40</v>
      </c>
      <c r="AL611" s="134"/>
      <c r="AM611" s="105"/>
      <c r="AN611" s="105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</row>
    <row r="612" spans="1:60" s="12" customFormat="1" ht="13.5" hidden="1" outlineLevel="1" x14ac:dyDescent="0.15">
      <c r="A612" s="29">
        <v>13049</v>
      </c>
      <c r="B612" s="71" t="s">
        <v>714</v>
      </c>
      <c r="C612" s="73">
        <v>440</v>
      </c>
      <c r="D612" s="72">
        <v>20</v>
      </c>
      <c r="E612" s="103"/>
      <c r="F612" s="103"/>
      <c r="G612" s="104" t="s">
        <v>654</v>
      </c>
      <c r="H612" s="104" t="s">
        <v>748</v>
      </c>
      <c r="I612" s="239">
        <f t="shared" si="604"/>
        <v>17940</v>
      </c>
      <c r="J612" s="103">
        <v>23150</v>
      </c>
      <c r="K612" s="129">
        <v>0.15</v>
      </c>
      <c r="L612" s="129"/>
      <c r="M612" s="240"/>
      <c r="N612" s="283">
        <v>0.03</v>
      </c>
      <c r="O612" s="241">
        <f t="shared" si="605"/>
        <v>25.808249721293201</v>
      </c>
      <c r="P612" s="241" t="e">
        <f t="shared" ref="P612:P647" si="619">(C612-T612-U612)*K612</f>
        <v>#REF!</v>
      </c>
      <c r="Q612" s="241" t="e">
        <f t="shared" si="603"/>
        <v>#REF!</v>
      </c>
      <c r="R612" s="241">
        <f t="shared" si="606"/>
        <v>0</v>
      </c>
      <c r="S612" s="241" t="e">
        <f t="shared" si="607"/>
        <v>#REF!</v>
      </c>
      <c r="T612" s="103" t="e">
        <f>#REF!</f>
        <v>#REF!</v>
      </c>
      <c r="U612" s="271" t="e">
        <f>#REF!*'Акция психолога'!D612</f>
        <v>#REF!</v>
      </c>
      <c r="V612" s="271">
        <f t="shared" si="590"/>
        <v>26.4</v>
      </c>
      <c r="W612" s="242" t="e">
        <f t="shared" si="608"/>
        <v>#REF!</v>
      </c>
      <c r="X612" s="281" t="e">
        <f>#REF!</f>
        <v>#REF!</v>
      </c>
      <c r="Y612" s="242" t="e">
        <f t="shared" si="617"/>
        <v>#REF!</v>
      </c>
      <c r="Z612" s="102" t="e">
        <f t="shared" si="609"/>
        <v>#REF!</v>
      </c>
      <c r="AA612" s="244" t="e">
        <f t="shared" si="610"/>
        <v>#REF!</v>
      </c>
      <c r="AB612" s="219"/>
      <c r="AC612" s="102" t="e">
        <f t="shared" si="611"/>
        <v>#REF!</v>
      </c>
      <c r="AD612" s="103" t="e">
        <f t="shared" si="618"/>
        <v>#REF!</v>
      </c>
      <c r="AE612" s="245" t="e">
        <f t="shared" si="618"/>
        <v>#REF!</v>
      </c>
      <c r="AF612" s="245" t="e">
        <f t="shared" si="613"/>
        <v>#REF!</v>
      </c>
      <c r="AG612" s="103" t="e">
        <f t="shared" si="614"/>
        <v>#REF!</v>
      </c>
      <c r="AH612" s="102" t="e">
        <f t="shared" si="615"/>
        <v>#REF!</v>
      </c>
      <c r="AI612" s="102">
        <f t="shared" si="616"/>
        <v>440</v>
      </c>
      <c r="AJ612" s="105"/>
      <c r="AK612" s="103" t="s">
        <v>40</v>
      </c>
      <c r="AL612" s="134"/>
      <c r="AM612" s="105"/>
      <c r="AN612" s="105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</row>
    <row r="613" spans="1:60" s="12" customFormat="1" ht="13.5" hidden="1" outlineLevel="1" x14ac:dyDescent="0.15">
      <c r="A613" s="29">
        <v>13050</v>
      </c>
      <c r="B613" s="71" t="s">
        <v>715</v>
      </c>
      <c r="C613" s="73">
        <v>400</v>
      </c>
      <c r="D613" s="72">
        <v>20</v>
      </c>
      <c r="E613" s="103"/>
      <c r="F613" s="103"/>
      <c r="G613" s="104" t="s">
        <v>654</v>
      </c>
      <c r="H613" s="104" t="s">
        <v>748</v>
      </c>
      <c r="I613" s="239">
        <f t="shared" si="604"/>
        <v>17940</v>
      </c>
      <c r="J613" s="103">
        <v>23150</v>
      </c>
      <c r="K613" s="129">
        <v>0.15</v>
      </c>
      <c r="L613" s="129"/>
      <c r="M613" s="240"/>
      <c r="N613" s="283">
        <v>0.03</v>
      </c>
      <c r="O613" s="241">
        <f t="shared" si="605"/>
        <v>25.808249721293201</v>
      </c>
      <c r="P613" s="241" t="e">
        <f t="shared" si="619"/>
        <v>#REF!</v>
      </c>
      <c r="Q613" s="241" t="e">
        <f t="shared" si="603"/>
        <v>#REF!</v>
      </c>
      <c r="R613" s="241">
        <f t="shared" si="606"/>
        <v>0</v>
      </c>
      <c r="S613" s="241" t="e">
        <f t="shared" si="607"/>
        <v>#REF!</v>
      </c>
      <c r="T613" s="103" t="e">
        <f>#REF!</f>
        <v>#REF!</v>
      </c>
      <c r="U613" s="271" t="e">
        <f>#REF!*'Акция психолога'!D613</f>
        <v>#REF!</v>
      </c>
      <c r="V613" s="271">
        <f t="shared" si="590"/>
        <v>24</v>
      </c>
      <c r="W613" s="242" t="e">
        <f t="shared" si="608"/>
        <v>#REF!</v>
      </c>
      <c r="X613" s="281" t="e">
        <f>#REF!</f>
        <v>#REF!</v>
      </c>
      <c r="Y613" s="242" t="e">
        <f t="shared" si="617"/>
        <v>#REF!</v>
      </c>
      <c r="Z613" s="102" t="e">
        <f t="shared" si="609"/>
        <v>#REF!</v>
      </c>
      <c r="AA613" s="244" t="e">
        <f t="shared" si="610"/>
        <v>#REF!</v>
      </c>
      <c r="AB613" s="219"/>
      <c r="AC613" s="102" t="e">
        <f t="shared" si="611"/>
        <v>#REF!</v>
      </c>
      <c r="AD613" s="103" t="e">
        <f t="shared" si="618"/>
        <v>#REF!</v>
      </c>
      <c r="AE613" s="245" t="e">
        <f t="shared" si="618"/>
        <v>#REF!</v>
      </c>
      <c r="AF613" s="245" t="e">
        <f t="shared" si="613"/>
        <v>#REF!</v>
      </c>
      <c r="AG613" s="103" t="e">
        <f t="shared" si="614"/>
        <v>#REF!</v>
      </c>
      <c r="AH613" s="102" t="e">
        <f t="shared" si="615"/>
        <v>#REF!</v>
      </c>
      <c r="AI613" s="102">
        <f t="shared" si="616"/>
        <v>400</v>
      </c>
      <c r="AJ613" s="105"/>
      <c r="AK613" s="103" t="s">
        <v>40</v>
      </c>
      <c r="AL613" s="134"/>
      <c r="AM613" s="105"/>
      <c r="AN613" s="105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</row>
    <row r="614" spans="1:60" s="12" customFormat="1" ht="25.5" hidden="1" outlineLevel="1" x14ac:dyDescent="0.15">
      <c r="A614" s="29">
        <v>13051</v>
      </c>
      <c r="B614" s="71" t="s">
        <v>716</v>
      </c>
      <c r="C614" s="73">
        <v>440</v>
      </c>
      <c r="D614" s="72">
        <v>20</v>
      </c>
      <c r="E614" s="103"/>
      <c r="F614" s="103"/>
      <c r="G614" s="104" t="s">
        <v>654</v>
      </c>
      <c r="H614" s="104" t="s">
        <v>748</v>
      </c>
      <c r="I614" s="239">
        <f t="shared" si="604"/>
        <v>17940</v>
      </c>
      <c r="J614" s="103">
        <v>23150</v>
      </c>
      <c r="K614" s="129">
        <v>0.15</v>
      </c>
      <c r="L614" s="129"/>
      <c r="M614" s="240"/>
      <c r="N614" s="283">
        <v>0.03</v>
      </c>
      <c r="O614" s="241">
        <f t="shared" si="605"/>
        <v>25.808249721293201</v>
      </c>
      <c r="P614" s="241" t="e">
        <f t="shared" si="619"/>
        <v>#REF!</v>
      </c>
      <c r="Q614" s="241" t="e">
        <f t="shared" si="603"/>
        <v>#REF!</v>
      </c>
      <c r="R614" s="241">
        <f t="shared" si="606"/>
        <v>0</v>
      </c>
      <c r="S614" s="241" t="e">
        <f t="shared" si="607"/>
        <v>#REF!</v>
      </c>
      <c r="T614" s="103" t="e">
        <f>#REF!</f>
        <v>#REF!</v>
      </c>
      <c r="U614" s="271" t="e">
        <f>#REF!*'Акция психолога'!D614</f>
        <v>#REF!</v>
      </c>
      <c r="V614" s="271">
        <f t="shared" si="590"/>
        <v>26.4</v>
      </c>
      <c r="W614" s="242" t="e">
        <f t="shared" si="608"/>
        <v>#REF!</v>
      </c>
      <c r="X614" s="281" t="e">
        <f>#REF!</f>
        <v>#REF!</v>
      </c>
      <c r="Y614" s="242" t="e">
        <f t="shared" si="617"/>
        <v>#REF!</v>
      </c>
      <c r="Z614" s="102" t="e">
        <f t="shared" si="609"/>
        <v>#REF!</v>
      </c>
      <c r="AA614" s="244" t="e">
        <f t="shared" si="610"/>
        <v>#REF!</v>
      </c>
      <c r="AB614" s="219"/>
      <c r="AC614" s="102" t="e">
        <f t="shared" si="611"/>
        <v>#REF!</v>
      </c>
      <c r="AD614" s="103" t="e">
        <f t="shared" si="618"/>
        <v>#REF!</v>
      </c>
      <c r="AE614" s="245" t="e">
        <f t="shared" si="618"/>
        <v>#REF!</v>
      </c>
      <c r="AF614" s="245" t="e">
        <f t="shared" si="613"/>
        <v>#REF!</v>
      </c>
      <c r="AG614" s="103" t="e">
        <f t="shared" si="614"/>
        <v>#REF!</v>
      </c>
      <c r="AH614" s="102" t="e">
        <f t="shared" si="615"/>
        <v>#REF!</v>
      </c>
      <c r="AI614" s="102">
        <f t="shared" si="616"/>
        <v>440</v>
      </c>
      <c r="AJ614" s="105"/>
      <c r="AK614" s="103" t="s">
        <v>40</v>
      </c>
      <c r="AL614" s="134"/>
      <c r="AM614" s="105"/>
      <c r="AN614" s="105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</row>
    <row r="615" spans="1:60" s="12" customFormat="1" ht="13.5" hidden="1" outlineLevel="1" x14ac:dyDescent="0.15">
      <c r="A615" s="29">
        <v>13052</v>
      </c>
      <c r="B615" s="76" t="s">
        <v>717</v>
      </c>
      <c r="C615" s="114">
        <v>300</v>
      </c>
      <c r="D615" s="77">
        <v>30</v>
      </c>
      <c r="E615" s="103"/>
      <c r="F615" s="103"/>
      <c r="G615" s="104" t="s">
        <v>654</v>
      </c>
      <c r="H615" s="104" t="s">
        <v>748</v>
      </c>
      <c r="I615" s="239">
        <f t="shared" si="604"/>
        <v>17940</v>
      </c>
      <c r="J615" s="103">
        <v>23150</v>
      </c>
      <c r="K615" s="129">
        <v>0.15</v>
      </c>
      <c r="L615" s="129"/>
      <c r="M615" s="240"/>
      <c r="N615" s="283">
        <v>0.03</v>
      </c>
      <c r="O615" s="241">
        <f t="shared" si="605"/>
        <v>38.712374581939798</v>
      </c>
      <c r="P615" s="241" t="e">
        <f t="shared" si="619"/>
        <v>#REF!</v>
      </c>
      <c r="Q615" s="241" t="e">
        <f t="shared" si="603"/>
        <v>#REF!</v>
      </c>
      <c r="R615" s="241">
        <f t="shared" si="606"/>
        <v>0</v>
      </c>
      <c r="S615" s="241" t="e">
        <f t="shared" si="607"/>
        <v>#REF!</v>
      </c>
      <c r="T615" s="103" t="e">
        <f>#REF!</f>
        <v>#REF!</v>
      </c>
      <c r="U615" s="271" t="e">
        <f>#REF!*'Акция психолога'!D615</f>
        <v>#REF!</v>
      </c>
      <c r="V615" s="271">
        <f t="shared" si="590"/>
        <v>18</v>
      </c>
      <c r="W615" s="242" t="e">
        <f t="shared" si="608"/>
        <v>#REF!</v>
      </c>
      <c r="X615" s="281" t="e">
        <f>#REF!</f>
        <v>#REF!</v>
      </c>
      <c r="Y615" s="242" t="e">
        <f t="shared" si="617"/>
        <v>#REF!</v>
      </c>
      <c r="Z615" s="102" t="e">
        <f t="shared" si="609"/>
        <v>#REF!</v>
      </c>
      <c r="AA615" s="244" t="e">
        <f t="shared" si="610"/>
        <v>#REF!</v>
      </c>
      <c r="AB615" s="219"/>
      <c r="AC615" s="102" t="e">
        <f t="shared" si="611"/>
        <v>#REF!</v>
      </c>
      <c r="AD615" s="103" t="e">
        <f t="shared" si="618"/>
        <v>#REF!</v>
      </c>
      <c r="AE615" s="245" t="e">
        <f t="shared" si="618"/>
        <v>#REF!</v>
      </c>
      <c r="AF615" s="245" t="e">
        <f t="shared" si="613"/>
        <v>#REF!</v>
      </c>
      <c r="AG615" s="103" t="e">
        <f t="shared" si="614"/>
        <v>#REF!</v>
      </c>
      <c r="AH615" s="102" t="e">
        <f t="shared" si="615"/>
        <v>#REF!</v>
      </c>
      <c r="AI615" s="102">
        <f t="shared" si="616"/>
        <v>300</v>
      </c>
      <c r="AJ615" s="105"/>
      <c r="AK615" s="103" t="s">
        <v>40</v>
      </c>
      <c r="AL615" s="134"/>
      <c r="AM615" s="105"/>
      <c r="AN615" s="105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</row>
    <row r="616" spans="1:60" s="12" customFormat="1" ht="13.5" hidden="1" outlineLevel="1" x14ac:dyDescent="0.15">
      <c r="A616" s="29">
        <v>13053</v>
      </c>
      <c r="B616" s="76" t="s">
        <v>718</v>
      </c>
      <c r="C616" s="114">
        <v>420</v>
      </c>
      <c r="D616" s="77">
        <v>20</v>
      </c>
      <c r="E616" s="103"/>
      <c r="F616" s="103"/>
      <c r="G616" s="104" t="s">
        <v>654</v>
      </c>
      <c r="H616" s="104" t="s">
        <v>748</v>
      </c>
      <c r="I616" s="239">
        <f t="shared" si="604"/>
        <v>17940</v>
      </c>
      <c r="J616" s="103">
        <v>23150</v>
      </c>
      <c r="K616" s="129">
        <v>0.15</v>
      </c>
      <c r="L616" s="129"/>
      <c r="M616" s="240"/>
      <c r="N616" s="283">
        <v>0.03</v>
      </c>
      <c r="O616" s="241">
        <f t="shared" si="605"/>
        <v>25.808249721293201</v>
      </c>
      <c r="P616" s="241" t="e">
        <f t="shared" si="619"/>
        <v>#REF!</v>
      </c>
      <c r="Q616" s="241" t="e">
        <f t="shared" si="603"/>
        <v>#REF!</v>
      </c>
      <c r="R616" s="241">
        <f t="shared" si="606"/>
        <v>0</v>
      </c>
      <c r="S616" s="241" t="e">
        <f t="shared" si="607"/>
        <v>#REF!</v>
      </c>
      <c r="T616" s="103" t="e">
        <f>#REF!</f>
        <v>#REF!</v>
      </c>
      <c r="U616" s="271" t="e">
        <f>#REF!*'Акция психолога'!D616</f>
        <v>#REF!</v>
      </c>
      <c r="V616" s="271">
        <f t="shared" si="590"/>
        <v>25.2</v>
      </c>
      <c r="W616" s="242" t="e">
        <f t="shared" si="608"/>
        <v>#REF!</v>
      </c>
      <c r="X616" s="281" t="e">
        <f>#REF!</f>
        <v>#REF!</v>
      </c>
      <c r="Y616" s="242" t="e">
        <f t="shared" si="617"/>
        <v>#REF!</v>
      </c>
      <c r="Z616" s="102" t="e">
        <f t="shared" si="609"/>
        <v>#REF!</v>
      </c>
      <c r="AA616" s="244" t="e">
        <f t="shared" si="610"/>
        <v>#REF!</v>
      </c>
      <c r="AB616" s="219"/>
      <c r="AC616" s="102" t="e">
        <f t="shared" si="611"/>
        <v>#REF!</v>
      </c>
      <c r="AD616" s="103" t="e">
        <f t="shared" si="618"/>
        <v>#REF!</v>
      </c>
      <c r="AE616" s="245" t="e">
        <f t="shared" si="618"/>
        <v>#REF!</v>
      </c>
      <c r="AF616" s="245" t="e">
        <f t="shared" si="613"/>
        <v>#REF!</v>
      </c>
      <c r="AG616" s="103" t="e">
        <f t="shared" si="614"/>
        <v>#REF!</v>
      </c>
      <c r="AH616" s="102" t="e">
        <f t="shared" si="615"/>
        <v>#REF!</v>
      </c>
      <c r="AI616" s="102">
        <f t="shared" si="616"/>
        <v>420</v>
      </c>
      <c r="AJ616" s="105"/>
      <c r="AK616" s="103" t="s">
        <v>40</v>
      </c>
      <c r="AL616" s="134"/>
      <c r="AM616" s="105"/>
      <c r="AN616" s="105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</row>
    <row r="617" spans="1:60" s="12" customFormat="1" ht="13.5" hidden="1" outlineLevel="1" x14ac:dyDescent="0.15">
      <c r="A617" s="29">
        <v>13054</v>
      </c>
      <c r="B617" s="71" t="s">
        <v>719</v>
      </c>
      <c r="C617" s="73">
        <v>420</v>
      </c>
      <c r="D617" s="72">
        <v>20</v>
      </c>
      <c r="E617" s="103"/>
      <c r="F617" s="103"/>
      <c r="G617" s="104" t="s">
        <v>654</v>
      </c>
      <c r="H617" s="104" t="s">
        <v>748</v>
      </c>
      <c r="I617" s="239">
        <f t="shared" si="604"/>
        <v>17940</v>
      </c>
      <c r="J617" s="103">
        <v>23150</v>
      </c>
      <c r="K617" s="129">
        <v>0.15</v>
      </c>
      <c r="L617" s="129"/>
      <c r="M617" s="240"/>
      <c r="N617" s="283">
        <v>0.03</v>
      </c>
      <c r="O617" s="241">
        <f t="shared" si="605"/>
        <v>25.808249721293201</v>
      </c>
      <c r="P617" s="241" t="e">
        <f t="shared" si="619"/>
        <v>#REF!</v>
      </c>
      <c r="Q617" s="241" t="e">
        <f t="shared" si="603"/>
        <v>#REF!</v>
      </c>
      <c r="R617" s="241">
        <f t="shared" si="606"/>
        <v>0</v>
      </c>
      <c r="S617" s="241" t="e">
        <f t="shared" si="607"/>
        <v>#REF!</v>
      </c>
      <c r="T617" s="103" t="e">
        <f>#REF!</f>
        <v>#REF!</v>
      </c>
      <c r="U617" s="271" t="e">
        <f>#REF!*'Акция психолога'!D617</f>
        <v>#REF!</v>
      </c>
      <c r="V617" s="271">
        <f t="shared" si="590"/>
        <v>25.2</v>
      </c>
      <c r="W617" s="242" t="e">
        <f t="shared" si="608"/>
        <v>#REF!</v>
      </c>
      <c r="X617" s="281" t="e">
        <f>#REF!</f>
        <v>#REF!</v>
      </c>
      <c r="Y617" s="242" t="e">
        <f t="shared" si="617"/>
        <v>#REF!</v>
      </c>
      <c r="Z617" s="102" t="e">
        <f t="shared" si="609"/>
        <v>#REF!</v>
      </c>
      <c r="AA617" s="244" t="e">
        <f t="shared" si="610"/>
        <v>#REF!</v>
      </c>
      <c r="AB617" s="219"/>
      <c r="AC617" s="102" t="e">
        <f t="shared" si="611"/>
        <v>#REF!</v>
      </c>
      <c r="AD617" s="103" t="e">
        <f t="shared" si="618"/>
        <v>#REF!</v>
      </c>
      <c r="AE617" s="245" t="e">
        <f t="shared" si="618"/>
        <v>#REF!</v>
      </c>
      <c r="AF617" s="245" t="e">
        <f t="shared" si="613"/>
        <v>#REF!</v>
      </c>
      <c r="AG617" s="103" t="e">
        <f t="shared" si="614"/>
        <v>#REF!</v>
      </c>
      <c r="AH617" s="102" t="e">
        <f t="shared" si="615"/>
        <v>#REF!</v>
      </c>
      <c r="AI617" s="102">
        <f t="shared" si="616"/>
        <v>420</v>
      </c>
      <c r="AJ617" s="105"/>
      <c r="AK617" s="103" t="s">
        <v>40</v>
      </c>
      <c r="AL617" s="134"/>
      <c r="AM617" s="105"/>
      <c r="AN617" s="105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</row>
    <row r="618" spans="1:60" s="12" customFormat="1" ht="13.5" hidden="1" outlineLevel="1" x14ac:dyDescent="0.15">
      <c r="A618" s="29">
        <v>13055</v>
      </c>
      <c r="B618" s="71" t="s">
        <v>720</v>
      </c>
      <c r="C618" s="73">
        <v>580</v>
      </c>
      <c r="D618" s="72">
        <v>40</v>
      </c>
      <c r="E618" s="103"/>
      <c r="F618" s="103"/>
      <c r="G618" s="104" t="s">
        <v>654</v>
      </c>
      <c r="H618" s="104" t="s">
        <v>748</v>
      </c>
      <c r="I618" s="239">
        <f t="shared" si="604"/>
        <v>17940</v>
      </c>
      <c r="J618" s="103">
        <v>23150</v>
      </c>
      <c r="K618" s="129">
        <v>0.15</v>
      </c>
      <c r="L618" s="129"/>
      <c r="M618" s="240"/>
      <c r="N618" s="283">
        <v>0.03</v>
      </c>
      <c r="O618" s="241">
        <f t="shared" si="605"/>
        <v>51.616499442586402</v>
      </c>
      <c r="P618" s="241" t="e">
        <f t="shared" si="619"/>
        <v>#REF!</v>
      </c>
      <c r="Q618" s="241" t="e">
        <f t="shared" si="603"/>
        <v>#REF!</v>
      </c>
      <c r="R618" s="241">
        <f t="shared" si="606"/>
        <v>0</v>
      </c>
      <c r="S618" s="241" t="e">
        <f t="shared" si="607"/>
        <v>#REF!</v>
      </c>
      <c r="T618" s="103" t="e">
        <f>#REF!</f>
        <v>#REF!</v>
      </c>
      <c r="U618" s="271" t="e">
        <f>#REF!*'Акция психолога'!D618</f>
        <v>#REF!</v>
      </c>
      <c r="V618" s="271">
        <f t="shared" si="590"/>
        <v>34.799999999999997</v>
      </c>
      <c r="W618" s="242" t="e">
        <f t="shared" si="608"/>
        <v>#REF!</v>
      </c>
      <c r="X618" s="281" t="e">
        <f>#REF!</f>
        <v>#REF!</v>
      </c>
      <c r="Y618" s="242" t="e">
        <f t="shared" si="617"/>
        <v>#REF!</v>
      </c>
      <c r="Z618" s="102" t="e">
        <f t="shared" si="609"/>
        <v>#REF!</v>
      </c>
      <c r="AA618" s="244" t="e">
        <f t="shared" si="610"/>
        <v>#REF!</v>
      </c>
      <c r="AB618" s="219"/>
      <c r="AC618" s="102" t="e">
        <f t="shared" si="611"/>
        <v>#REF!</v>
      </c>
      <c r="AD618" s="103" t="e">
        <f t="shared" si="618"/>
        <v>#REF!</v>
      </c>
      <c r="AE618" s="245" t="e">
        <f t="shared" si="618"/>
        <v>#REF!</v>
      </c>
      <c r="AF618" s="245" t="e">
        <f t="shared" si="613"/>
        <v>#REF!</v>
      </c>
      <c r="AG618" s="103" t="e">
        <f t="shared" si="614"/>
        <v>#REF!</v>
      </c>
      <c r="AH618" s="102" t="e">
        <f t="shared" si="615"/>
        <v>#REF!</v>
      </c>
      <c r="AI618" s="102">
        <f t="shared" si="616"/>
        <v>580</v>
      </c>
      <c r="AJ618" s="105"/>
      <c r="AK618" s="103" t="s">
        <v>40</v>
      </c>
      <c r="AL618" s="134"/>
      <c r="AM618" s="105"/>
      <c r="AN618" s="105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</row>
    <row r="619" spans="1:60" s="12" customFormat="1" ht="13.5" hidden="1" outlineLevel="1" x14ac:dyDescent="0.15">
      <c r="A619" s="29">
        <v>13056</v>
      </c>
      <c r="B619" s="71" t="s">
        <v>721</v>
      </c>
      <c r="C619" s="73">
        <v>250</v>
      </c>
      <c r="D619" s="72">
        <v>40</v>
      </c>
      <c r="E619" s="103"/>
      <c r="F619" s="103"/>
      <c r="G619" s="104" t="s">
        <v>654</v>
      </c>
      <c r="H619" s="104" t="s">
        <v>748</v>
      </c>
      <c r="I619" s="239">
        <f t="shared" si="604"/>
        <v>17940</v>
      </c>
      <c r="J619" s="103">
        <v>23150</v>
      </c>
      <c r="K619" s="129">
        <v>0.15</v>
      </c>
      <c r="L619" s="129"/>
      <c r="M619" s="240"/>
      <c r="N619" s="283">
        <v>0.03</v>
      </c>
      <c r="O619" s="241">
        <f t="shared" si="605"/>
        <v>51.616499442586402</v>
      </c>
      <c r="P619" s="241" t="e">
        <f t="shared" si="619"/>
        <v>#REF!</v>
      </c>
      <c r="Q619" s="241" t="e">
        <f t="shared" si="603"/>
        <v>#REF!</v>
      </c>
      <c r="R619" s="241">
        <f t="shared" si="606"/>
        <v>0</v>
      </c>
      <c r="S619" s="241" t="e">
        <f t="shared" si="607"/>
        <v>#REF!</v>
      </c>
      <c r="T619" s="103" t="e">
        <f>#REF!</f>
        <v>#REF!</v>
      </c>
      <c r="U619" s="271" t="e">
        <f>#REF!*'Акция психолога'!D619</f>
        <v>#REF!</v>
      </c>
      <c r="V619" s="271">
        <f t="shared" si="590"/>
        <v>15</v>
      </c>
      <c r="W619" s="242" t="e">
        <f t="shared" si="608"/>
        <v>#REF!</v>
      </c>
      <c r="X619" s="281" t="e">
        <f>#REF!</f>
        <v>#REF!</v>
      </c>
      <c r="Y619" s="242" t="e">
        <f t="shared" si="617"/>
        <v>#REF!</v>
      </c>
      <c r="Z619" s="102" t="e">
        <f t="shared" si="609"/>
        <v>#REF!</v>
      </c>
      <c r="AA619" s="244" t="e">
        <f t="shared" si="610"/>
        <v>#REF!</v>
      </c>
      <c r="AB619" s="219"/>
      <c r="AC619" s="102" t="e">
        <f t="shared" si="611"/>
        <v>#REF!</v>
      </c>
      <c r="AD619" s="103" t="e">
        <f t="shared" si="618"/>
        <v>#REF!</v>
      </c>
      <c r="AE619" s="245" t="e">
        <f t="shared" si="618"/>
        <v>#REF!</v>
      </c>
      <c r="AF619" s="245" t="e">
        <f t="shared" si="613"/>
        <v>#REF!</v>
      </c>
      <c r="AG619" s="103" t="e">
        <f t="shared" si="614"/>
        <v>#REF!</v>
      </c>
      <c r="AH619" s="102" t="e">
        <f t="shared" si="615"/>
        <v>#REF!</v>
      </c>
      <c r="AI619" s="102">
        <f t="shared" si="616"/>
        <v>250</v>
      </c>
      <c r="AJ619" s="105"/>
      <c r="AK619" s="103" t="s">
        <v>40</v>
      </c>
      <c r="AL619" s="134"/>
      <c r="AM619" s="105"/>
      <c r="AN619" s="105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</row>
    <row r="620" spans="1:60" s="12" customFormat="1" ht="13.5" hidden="1" outlineLevel="1" x14ac:dyDescent="0.15">
      <c r="A620" s="29">
        <v>13057</v>
      </c>
      <c r="B620" s="71" t="s">
        <v>722</v>
      </c>
      <c r="C620" s="73">
        <v>400</v>
      </c>
      <c r="D620" s="72">
        <v>30</v>
      </c>
      <c r="E620" s="103"/>
      <c r="F620" s="103"/>
      <c r="G620" s="104" t="s">
        <v>654</v>
      </c>
      <c r="H620" s="104" t="s">
        <v>748</v>
      </c>
      <c r="I620" s="239">
        <f t="shared" si="604"/>
        <v>17940</v>
      </c>
      <c r="J620" s="103">
        <v>23150</v>
      </c>
      <c r="K620" s="129">
        <v>0.15</v>
      </c>
      <c r="L620" s="129"/>
      <c r="M620" s="240"/>
      <c r="N620" s="283">
        <v>0.03</v>
      </c>
      <c r="O620" s="241">
        <f t="shared" si="605"/>
        <v>38.712374581939798</v>
      </c>
      <c r="P620" s="241" t="e">
        <f t="shared" si="619"/>
        <v>#REF!</v>
      </c>
      <c r="Q620" s="241" t="e">
        <f t="shared" si="603"/>
        <v>#REF!</v>
      </c>
      <c r="R620" s="241">
        <f t="shared" si="606"/>
        <v>0</v>
      </c>
      <c r="S620" s="241" t="e">
        <f t="shared" si="607"/>
        <v>#REF!</v>
      </c>
      <c r="T620" s="103" t="e">
        <f>#REF!</f>
        <v>#REF!</v>
      </c>
      <c r="U620" s="271" t="e">
        <f>#REF!*'Акция психолога'!D620</f>
        <v>#REF!</v>
      </c>
      <c r="V620" s="271">
        <f t="shared" si="590"/>
        <v>24</v>
      </c>
      <c r="W620" s="242" t="e">
        <f t="shared" si="608"/>
        <v>#REF!</v>
      </c>
      <c r="X620" s="281" t="e">
        <f>#REF!</f>
        <v>#REF!</v>
      </c>
      <c r="Y620" s="242" t="e">
        <f t="shared" si="617"/>
        <v>#REF!</v>
      </c>
      <c r="Z620" s="102" t="e">
        <f t="shared" si="609"/>
        <v>#REF!</v>
      </c>
      <c r="AA620" s="244" t="e">
        <f t="shared" si="610"/>
        <v>#REF!</v>
      </c>
      <c r="AB620" s="219"/>
      <c r="AC620" s="102" t="e">
        <f t="shared" si="611"/>
        <v>#REF!</v>
      </c>
      <c r="AD620" s="103" t="e">
        <f t="shared" si="618"/>
        <v>#REF!</v>
      </c>
      <c r="AE620" s="245" t="e">
        <f t="shared" si="618"/>
        <v>#REF!</v>
      </c>
      <c r="AF620" s="245" t="e">
        <f t="shared" si="613"/>
        <v>#REF!</v>
      </c>
      <c r="AG620" s="103" t="e">
        <f t="shared" si="614"/>
        <v>#REF!</v>
      </c>
      <c r="AH620" s="102" t="e">
        <f t="shared" si="615"/>
        <v>#REF!</v>
      </c>
      <c r="AI620" s="102">
        <f t="shared" si="616"/>
        <v>400</v>
      </c>
      <c r="AJ620" s="105"/>
      <c r="AK620" s="103" t="s">
        <v>40</v>
      </c>
      <c r="AL620" s="134"/>
      <c r="AM620" s="105"/>
      <c r="AN620" s="105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</row>
    <row r="621" spans="1:60" s="12" customFormat="1" ht="13.5" hidden="1" outlineLevel="1" x14ac:dyDescent="0.15">
      <c r="A621" s="29">
        <v>13058</v>
      </c>
      <c r="B621" s="71" t="s">
        <v>723</v>
      </c>
      <c r="C621" s="73">
        <v>330</v>
      </c>
      <c r="D621" s="72">
        <v>20</v>
      </c>
      <c r="E621" s="103"/>
      <c r="F621" s="103"/>
      <c r="G621" s="104" t="s">
        <v>654</v>
      </c>
      <c r="H621" s="104" t="s">
        <v>748</v>
      </c>
      <c r="I621" s="239">
        <f t="shared" si="604"/>
        <v>17940</v>
      </c>
      <c r="J621" s="103">
        <v>23150</v>
      </c>
      <c r="K621" s="129">
        <v>0.15</v>
      </c>
      <c r="L621" s="129"/>
      <c r="M621" s="240"/>
      <c r="N621" s="283">
        <v>0.03</v>
      </c>
      <c r="O621" s="241">
        <f t="shared" si="605"/>
        <v>25.808249721293201</v>
      </c>
      <c r="P621" s="241" t="e">
        <f t="shared" si="619"/>
        <v>#REF!</v>
      </c>
      <c r="Q621" s="241" t="e">
        <f t="shared" si="603"/>
        <v>#REF!</v>
      </c>
      <c r="R621" s="241">
        <f t="shared" si="606"/>
        <v>0</v>
      </c>
      <c r="S621" s="241" t="e">
        <f t="shared" si="607"/>
        <v>#REF!</v>
      </c>
      <c r="T621" s="103" t="e">
        <f>#REF!</f>
        <v>#REF!</v>
      </c>
      <c r="U621" s="271" t="e">
        <f>#REF!*'Акция психолога'!D621</f>
        <v>#REF!</v>
      </c>
      <c r="V621" s="271">
        <f t="shared" ref="V621:V647" si="620">C621*0.06</f>
        <v>19.8</v>
      </c>
      <c r="W621" s="242" t="e">
        <f t="shared" si="608"/>
        <v>#REF!</v>
      </c>
      <c r="X621" s="281" t="e">
        <f>#REF!</f>
        <v>#REF!</v>
      </c>
      <c r="Y621" s="242" t="e">
        <f t="shared" si="617"/>
        <v>#REF!</v>
      </c>
      <c r="Z621" s="102" t="e">
        <f t="shared" si="609"/>
        <v>#REF!</v>
      </c>
      <c r="AA621" s="244" t="e">
        <f t="shared" si="610"/>
        <v>#REF!</v>
      </c>
      <c r="AB621" s="219"/>
      <c r="AC621" s="102" t="e">
        <f t="shared" si="611"/>
        <v>#REF!</v>
      </c>
      <c r="AD621" s="103" t="e">
        <f t="shared" si="618"/>
        <v>#REF!</v>
      </c>
      <c r="AE621" s="245" t="e">
        <f t="shared" si="618"/>
        <v>#REF!</v>
      </c>
      <c r="AF621" s="245" t="e">
        <f t="shared" si="613"/>
        <v>#REF!</v>
      </c>
      <c r="AG621" s="103" t="e">
        <f t="shared" si="614"/>
        <v>#REF!</v>
      </c>
      <c r="AH621" s="102" t="e">
        <f t="shared" si="615"/>
        <v>#REF!</v>
      </c>
      <c r="AI621" s="102">
        <f t="shared" si="616"/>
        <v>330</v>
      </c>
      <c r="AJ621" s="105"/>
      <c r="AK621" s="103" t="s">
        <v>40</v>
      </c>
      <c r="AL621" s="134"/>
      <c r="AM621" s="105"/>
      <c r="AN621" s="105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</row>
    <row r="622" spans="1:60" s="12" customFormat="1" ht="13.5" hidden="1" outlineLevel="1" x14ac:dyDescent="0.15">
      <c r="A622" s="29">
        <v>13059</v>
      </c>
      <c r="B622" s="71" t="s">
        <v>724</v>
      </c>
      <c r="C622" s="73">
        <v>440</v>
      </c>
      <c r="D622" s="72">
        <v>20</v>
      </c>
      <c r="E622" s="103"/>
      <c r="F622" s="103"/>
      <c r="G622" s="104" t="s">
        <v>654</v>
      </c>
      <c r="H622" s="104" t="s">
        <v>748</v>
      </c>
      <c r="I622" s="239">
        <f t="shared" si="604"/>
        <v>17940</v>
      </c>
      <c r="J622" s="103">
        <v>23150</v>
      </c>
      <c r="K622" s="129">
        <v>0.15</v>
      </c>
      <c r="L622" s="129"/>
      <c r="M622" s="240"/>
      <c r="N622" s="283">
        <v>0.03</v>
      </c>
      <c r="O622" s="241">
        <f t="shared" si="605"/>
        <v>25.808249721293201</v>
      </c>
      <c r="P622" s="241" t="e">
        <f t="shared" si="619"/>
        <v>#REF!</v>
      </c>
      <c r="Q622" s="241" t="e">
        <f t="shared" si="603"/>
        <v>#REF!</v>
      </c>
      <c r="R622" s="241">
        <f t="shared" si="606"/>
        <v>0</v>
      </c>
      <c r="S622" s="241" t="e">
        <f t="shared" si="607"/>
        <v>#REF!</v>
      </c>
      <c r="T622" s="103" t="e">
        <f>#REF!</f>
        <v>#REF!</v>
      </c>
      <c r="U622" s="271" t="e">
        <f>#REF!*'Акция психолога'!D622</f>
        <v>#REF!</v>
      </c>
      <c r="V622" s="271">
        <f t="shared" si="620"/>
        <v>26.4</v>
      </c>
      <c r="W622" s="242" t="e">
        <f t="shared" si="608"/>
        <v>#REF!</v>
      </c>
      <c r="X622" s="281" t="e">
        <f>#REF!</f>
        <v>#REF!</v>
      </c>
      <c r="Y622" s="242" t="e">
        <f t="shared" si="617"/>
        <v>#REF!</v>
      </c>
      <c r="Z622" s="102" t="e">
        <f t="shared" si="609"/>
        <v>#REF!</v>
      </c>
      <c r="AA622" s="244" t="e">
        <f t="shared" si="610"/>
        <v>#REF!</v>
      </c>
      <c r="AB622" s="219"/>
      <c r="AC622" s="102" t="e">
        <f t="shared" si="611"/>
        <v>#REF!</v>
      </c>
      <c r="AD622" s="103" t="e">
        <f t="shared" si="618"/>
        <v>#REF!</v>
      </c>
      <c r="AE622" s="245" t="e">
        <f t="shared" si="618"/>
        <v>#REF!</v>
      </c>
      <c r="AF622" s="245" t="e">
        <f t="shared" si="613"/>
        <v>#REF!</v>
      </c>
      <c r="AG622" s="103" t="e">
        <f t="shared" si="614"/>
        <v>#REF!</v>
      </c>
      <c r="AH622" s="102" t="e">
        <f t="shared" si="615"/>
        <v>#REF!</v>
      </c>
      <c r="AI622" s="102">
        <f t="shared" si="616"/>
        <v>440</v>
      </c>
      <c r="AJ622" s="105"/>
      <c r="AK622" s="103" t="s">
        <v>40</v>
      </c>
      <c r="AL622" s="134"/>
      <c r="AM622" s="105"/>
      <c r="AN622" s="105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</row>
    <row r="623" spans="1:60" s="12" customFormat="1" ht="13.5" hidden="1" outlineLevel="1" x14ac:dyDescent="0.15">
      <c r="A623" s="29">
        <v>13060</v>
      </c>
      <c r="B623" s="71" t="s">
        <v>725</v>
      </c>
      <c r="C623" s="73">
        <v>300</v>
      </c>
      <c r="D623" s="72">
        <v>40</v>
      </c>
      <c r="E623" s="103"/>
      <c r="F623" s="103"/>
      <c r="G623" s="104" t="s">
        <v>654</v>
      </c>
      <c r="H623" s="104" t="s">
        <v>748</v>
      </c>
      <c r="I623" s="239">
        <f t="shared" si="604"/>
        <v>17940</v>
      </c>
      <c r="J623" s="103">
        <v>23150</v>
      </c>
      <c r="K623" s="129">
        <v>0.15</v>
      </c>
      <c r="L623" s="129"/>
      <c r="M623" s="240"/>
      <c r="N623" s="283">
        <v>0.03</v>
      </c>
      <c r="O623" s="241">
        <f t="shared" si="605"/>
        <v>51.616499442586402</v>
      </c>
      <c r="P623" s="241" t="e">
        <f t="shared" si="619"/>
        <v>#REF!</v>
      </c>
      <c r="Q623" s="241" t="e">
        <f t="shared" ref="Q623:Q647" si="621">(C623-T623-U623)*L623</f>
        <v>#REF!</v>
      </c>
      <c r="R623" s="241">
        <f t="shared" si="606"/>
        <v>0</v>
      </c>
      <c r="S623" s="241" t="e">
        <f t="shared" si="607"/>
        <v>#REF!</v>
      </c>
      <c r="T623" s="103" t="e">
        <f>#REF!</f>
        <v>#REF!</v>
      </c>
      <c r="U623" s="271" t="e">
        <f>#REF!*'Акция психолога'!D623</f>
        <v>#REF!</v>
      </c>
      <c r="V623" s="271">
        <f t="shared" si="620"/>
        <v>18</v>
      </c>
      <c r="W623" s="242" t="e">
        <f t="shared" si="608"/>
        <v>#REF!</v>
      </c>
      <c r="X623" s="281" t="e">
        <f>#REF!</f>
        <v>#REF!</v>
      </c>
      <c r="Y623" s="242" t="e">
        <f t="shared" si="617"/>
        <v>#REF!</v>
      </c>
      <c r="Z623" s="102" t="e">
        <f t="shared" si="609"/>
        <v>#REF!</v>
      </c>
      <c r="AA623" s="244" t="e">
        <f t="shared" si="610"/>
        <v>#REF!</v>
      </c>
      <c r="AB623" s="219"/>
      <c r="AC623" s="102" t="e">
        <f t="shared" si="611"/>
        <v>#REF!</v>
      </c>
      <c r="AD623" s="103" t="e">
        <f t="shared" si="618"/>
        <v>#REF!</v>
      </c>
      <c r="AE623" s="245" t="e">
        <f t="shared" si="618"/>
        <v>#REF!</v>
      </c>
      <c r="AF623" s="245" t="e">
        <f t="shared" si="613"/>
        <v>#REF!</v>
      </c>
      <c r="AG623" s="103" t="e">
        <f t="shared" si="614"/>
        <v>#REF!</v>
      </c>
      <c r="AH623" s="102" t="e">
        <f t="shared" si="615"/>
        <v>#REF!</v>
      </c>
      <c r="AI623" s="102">
        <f t="shared" si="616"/>
        <v>300</v>
      </c>
      <c r="AJ623" s="105"/>
      <c r="AK623" s="103" t="s">
        <v>40</v>
      </c>
      <c r="AL623" s="134"/>
      <c r="AM623" s="105"/>
      <c r="AN623" s="105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</row>
    <row r="624" spans="1:60" s="12" customFormat="1" ht="13.5" hidden="1" outlineLevel="1" x14ac:dyDescent="0.15">
      <c r="A624" s="29">
        <v>13061</v>
      </c>
      <c r="B624" s="71" t="s">
        <v>494</v>
      </c>
      <c r="C624" s="73">
        <v>1000</v>
      </c>
      <c r="D624" s="72">
        <v>70</v>
      </c>
      <c r="E624" s="103"/>
      <c r="F624" s="103"/>
      <c r="G624" s="104" t="s">
        <v>654</v>
      </c>
      <c r="H624" s="104" t="s">
        <v>748</v>
      </c>
      <c r="I624" s="239">
        <f t="shared" si="604"/>
        <v>17940</v>
      </c>
      <c r="J624" s="103">
        <v>23150</v>
      </c>
      <c r="K624" s="129">
        <v>0.15</v>
      </c>
      <c r="L624" s="129"/>
      <c r="M624" s="240"/>
      <c r="N624" s="283">
        <v>0.03</v>
      </c>
      <c r="O624" s="241">
        <f t="shared" si="605"/>
        <v>90.328874024526201</v>
      </c>
      <c r="P624" s="241" t="e">
        <f t="shared" si="619"/>
        <v>#REF!</v>
      </c>
      <c r="Q624" s="241" t="e">
        <f t="shared" si="621"/>
        <v>#REF!</v>
      </c>
      <c r="R624" s="241">
        <f t="shared" si="606"/>
        <v>0</v>
      </c>
      <c r="S624" s="241" t="e">
        <f t="shared" si="607"/>
        <v>#REF!</v>
      </c>
      <c r="T624" s="103" t="e">
        <f>#REF!</f>
        <v>#REF!</v>
      </c>
      <c r="U624" s="271" t="e">
        <f>#REF!*'Акция психолога'!D624</f>
        <v>#REF!</v>
      </c>
      <c r="V624" s="271">
        <f t="shared" si="620"/>
        <v>60</v>
      </c>
      <c r="W624" s="242" t="e">
        <f t="shared" si="608"/>
        <v>#REF!</v>
      </c>
      <c r="X624" s="281" t="e">
        <f>#REF!</f>
        <v>#REF!</v>
      </c>
      <c r="Y624" s="242" t="e">
        <f t="shared" si="617"/>
        <v>#REF!</v>
      </c>
      <c r="Z624" s="102" t="e">
        <f t="shared" si="609"/>
        <v>#REF!</v>
      </c>
      <c r="AA624" s="244" t="e">
        <f t="shared" si="610"/>
        <v>#REF!</v>
      </c>
      <c r="AB624" s="219"/>
      <c r="AC624" s="102" t="e">
        <f t="shared" si="611"/>
        <v>#REF!</v>
      </c>
      <c r="AD624" s="103" t="e">
        <f t="shared" si="618"/>
        <v>#REF!</v>
      </c>
      <c r="AE624" s="245" t="e">
        <f t="shared" si="618"/>
        <v>#REF!</v>
      </c>
      <c r="AF624" s="245" t="e">
        <f t="shared" si="613"/>
        <v>#REF!</v>
      </c>
      <c r="AG624" s="103" t="e">
        <f t="shared" si="614"/>
        <v>#REF!</v>
      </c>
      <c r="AH624" s="102" t="e">
        <f t="shared" si="615"/>
        <v>#REF!</v>
      </c>
      <c r="AI624" s="102">
        <f t="shared" si="616"/>
        <v>1000</v>
      </c>
      <c r="AJ624" s="105"/>
      <c r="AK624" s="103" t="s">
        <v>40</v>
      </c>
      <c r="AL624" s="134"/>
      <c r="AM624" s="105"/>
      <c r="AN624" s="105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</row>
    <row r="625" spans="1:60" s="12" customFormat="1" ht="13.5" hidden="1" outlineLevel="1" x14ac:dyDescent="0.15">
      <c r="A625" s="29">
        <v>13062</v>
      </c>
      <c r="B625" s="71" t="s">
        <v>726</v>
      </c>
      <c r="C625" s="73">
        <v>600</v>
      </c>
      <c r="D625" s="72">
        <v>30</v>
      </c>
      <c r="E625" s="103"/>
      <c r="F625" s="103"/>
      <c r="G625" s="104" t="s">
        <v>654</v>
      </c>
      <c r="H625" s="104" t="s">
        <v>748</v>
      </c>
      <c r="I625" s="239">
        <f t="shared" si="604"/>
        <v>17940</v>
      </c>
      <c r="J625" s="103">
        <v>23150</v>
      </c>
      <c r="K625" s="129">
        <v>0.15</v>
      </c>
      <c r="L625" s="129"/>
      <c r="M625" s="240"/>
      <c r="N625" s="283">
        <v>0.03</v>
      </c>
      <c r="O625" s="241">
        <f t="shared" si="605"/>
        <v>38.712374581939798</v>
      </c>
      <c r="P625" s="241" t="e">
        <f t="shared" si="619"/>
        <v>#REF!</v>
      </c>
      <c r="Q625" s="241" t="e">
        <f t="shared" si="621"/>
        <v>#REF!</v>
      </c>
      <c r="R625" s="241">
        <f t="shared" si="606"/>
        <v>0</v>
      </c>
      <c r="S625" s="241" t="e">
        <f t="shared" si="607"/>
        <v>#REF!</v>
      </c>
      <c r="T625" s="103" t="e">
        <f>#REF!</f>
        <v>#REF!</v>
      </c>
      <c r="U625" s="271" t="e">
        <f>#REF!*'Акция психолога'!D625</f>
        <v>#REF!</v>
      </c>
      <c r="V625" s="271">
        <f t="shared" si="620"/>
        <v>36</v>
      </c>
      <c r="W625" s="242" t="e">
        <f t="shared" si="608"/>
        <v>#REF!</v>
      </c>
      <c r="X625" s="281" t="e">
        <f>#REF!</f>
        <v>#REF!</v>
      </c>
      <c r="Y625" s="242" t="e">
        <f t="shared" si="617"/>
        <v>#REF!</v>
      </c>
      <c r="Z625" s="102" t="e">
        <f t="shared" si="609"/>
        <v>#REF!</v>
      </c>
      <c r="AA625" s="244" t="e">
        <f t="shared" si="610"/>
        <v>#REF!</v>
      </c>
      <c r="AB625" s="219"/>
      <c r="AC625" s="102" t="e">
        <f t="shared" si="611"/>
        <v>#REF!</v>
      </c>
      <c r="AD625" s="103" t="e">
        <f t="shared" si="618"/>
        <v>#REF!</v>
      </c>
      <c r="AE625" s="245" t="e">
        <f t="shared" si="618"/>
        <v>#REF!</v>
      </c>
      <c r="AF625" s="245" t="e">
        <f t="shared" si="613"/>
        <v>#REF!</v>
      </c>
      <c r="AG625" s="103" t="e">
        <f t="shared" si="614"/>
        <v>#REF!</v>
      </c>
      <c r="AH625" s="102" t="e">
        <f t="shared" si="615"/>
        <v>#REF!</v>
      </c>
      <c r="AI625" s="102">
        <f t="shared" si="616"/>
        <v>600</v>
      </c>
      <c r="AJ625" s="105"/>
      <c r="AK625" s="103" t="s">
        <v>40</v>
      </c>
      <c r="AL625" s="134"/>
      <c r="AM625" s="105"/>
      <c r="AN625" s="105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</row>
    <row r="626" spans="1:60" s="12" customFormat="1" ht="13.5" hidden="1" outlineLevel="1" x14ac:dyDescent="0.15">
      <c r="A626" s="29">
        <v>13063</v>
      </c>
      <c r="B626" s="71" t="s">
        <v>727</v>
      </c>
      <c r="C626" s="73">
        <v>250</v>
      </c>
      <c r="D626" s="72">
        <v>40</v>
      </c>
      <c r="E626" s="103"/>
      <c r="F626" s="103"/>
      <c r="G626" s="104" t="s">
        <v>654</v>
      </c>
      <c r="H626" s="104" t="s">
        <v>748</v>
      </c>
      <c r="I626" s="239">
        <f t="shared" si="604"/>
        <v>17940</v>
      </c>
      <c r="J626" s="103">
        <v>23150</v>
      </c>
      <c r="K626" s="129">
        <v>0.15</v>
      </c>
      <c r="L626" s="129"/>
      <c r="M626" s="240"/>
      <c r="N626" s="283">
        <v>0.03</v>
      </c>
      <c r="O626" s="241">
        <f t="shared" si="605"/>
        <v>51.616499442586402</v>
      </c>
      <c r="P626" s="241" t="e">
        <f t="shared" si="619"/>
        <v>#REF!</v>
      </c>
      <c r="Q626" s="241" t="e">
        <f t="shared" si="621"/>
        <v>#REF!</v>
      </c>
      <c r="R626" s="241">
        <f t="shared" si="606"/>
        <v>0</v>
      </c>
      <c r="S626" s="241" t="e">
        <f t="shared" si="607"/>
        <v>#REF!</v>
      </c>
      <c r="T626" s="103" t="e">
        <f>#REF!</f>
        <v>#REF!</v>
      </c>
      <c r="U626" s="271" t="e">
        <f>#REF!*'Акция психолога'!D626</f>
        <v>#REF!</v>
      </c>
      <c r="V626" s="271">
        <f t="shared" si="620"/>
        <v>15</v>
      </c>
      <c r="W626" s="242" t="e">
        <f t="shared" si="608"/>
        <v>#REF!</v>
      </c>
      <c r="X626" s="281" t="e">
        <f>#REF!</f>
        <v>#REF!</v>
      </c>
      <c r="Y626" s="242" t="e">
        <f t="shared" si="617"/>
        <v>#REF!</v>
      </c>
      <c r="Z626" s="102" t="e">
        <f t="shared" si="609"/>
        <v>#REF!</v>
      </c>
      <c r="AA626" s="244" t="e">
        <f t="shared" si="610"/>
        <v>#REF!</v>
      </c>
      <c r="AB626" s="219"/>
      <c r="AC626" s="102" t="e">
        <f t="shared" si="611"/>
        <v>#REF!</v>
      </c>
      <c r="AD626" s="103" t="e">
        <f t="shared" si="618"/>
        <v>#REF!</v>
      </c>
      <c r="AE626" s="245" t="e">
        <f t="shared" si="618"/>
        <v>#REF!</v>
      </c>
      <c r="AF626" s="245" t="e">
        <f t="shared" si="613"/>
        <v>#REF!</v>
      </c>
      <c r="AG626" s="103" t="e">
        <f t="shared" si="614"/>
        <v>#REF!</v>
      </c>
      <c r="AH626" s="102" t="e">
        <f t="shared" si="615"/>
        <v>#REF!</v>
      </c>
      <c r="AI626" s="102">
        <f t="shared" si="616"/>
        <v>250</v>
      </c>
      <c r="AJ626" s="105"/>
      <c r="AK626" s="103" t="s">
        <v>40</v>
      </c>
      <c r="AL626" s="134"/>
      <c r="AM626" s="105"/>
      <c r="AN626" s="105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</row>
    <row r="627" spans="1:60" s="12" customFormat="1" ht="13.5" hidden="1" outlineLevel="1" x14ac:dyDescent="0.15">
      <c r="A627" s="29">
        <v>13064</v>
      </c>
      <c r="B627" s="71" t="s">
        <v>368</v>
      </c>
      <c r="C627" s="73">
        <v>400</v>
      </c>
      <c r="D627" s="78">
        <f>50/8</f>
        <v>6.25</v>
      </c>
      <c r="E627" s="103"/>
      <c r="F627" s="103"/>
      <c r="G627" s="104" t="s">
        <v>654</v>
      </c>
      <c r="H627" s="104" t="s">
        <v>748</v>
      </c>
      <c r="I627" s="239">
        <f t="shared" si="604"/>
        <v>17940</v>
      </c>
      <c r="J627" s="103">
        <v>23150</v>
      </c>
      <c r="K627" s="129">
        <v>0.15</v>
      </c>
      <c r="L627" s="129"/>
      <c r="M627" s="240"/>
      <c r="N627" s="283">
        <v>0.03</v>
      </c>
      <c r="O627" s="241">
        <f t="shared" si="605"/>
        <v>8.065078037904124</v>
      </c>
      <c r="P627" s="241" t="e">
        <f t="shared" si="619"/>
        <v>#REF!</v>
      </c>
      <c r="Q627" s="241" t="e">
        <f t="shared" si="621"/>
        <v>#REF!</v>
      </c>
      <c r="R627" s="241">
        <f t="shared" si="606"/>
        <v>0</v>
      </c>
      <c r="S627" s="241" t="e">
        <f t="shared" si="607"/>
        <v>#REF!</v>
      </c>
      <c r="T627" s="103" t="e">
        <f>#REF!</f>
        <v>#REF!</v>
      </c>
      <c r="U627" s="271" t="e">
        <f>#REF!*'Акция психолога'!D627</f>
        <v>#REF!</v>
      </c>
      <c r="V627" s="271">
        <f t="shared" si="620"/>
        <v>24</v>
      </c>
      <c r="W627" s="242" t="e">
        <f t="shared" si="608"/>
        <v>#REF!</v>
      </c>
      <c r="X627" s="281" t="e">
        <f>#REF!</f>
        <v>#REF!</v>
      </c>
      <c r="Y627" s="242" t="e">
        <f t="shared" si="617"/>
        <v>#REF!</v>
      </c>
      <c r="Z627" s="102" t="e">
        <f t="shared" si="609"/>
        <v>#REF!</v>
      </c>
      <c r="AA627" s="244" t="e">
        <f t="shared" si="610"/>
        <v>#REF!</v>
      </c>
      <c r="AB627" s="219"/>
      <c r="AC627" s="102" t="e">
        <f t="shared" si="611"/>
        <v>#REF!</v>
      </c>
      <c r="AD627" s="103" t="e">
        <f t="shared" si="618"/>
        <v>#REF!</v>
      </c>
      <c r="AE627" s="245" t="e">
        <f t="shared" si="618"/>
        <v>#REF!</v>
      </c>
      <c r="AF627" s="245" t="e">
        <f t="shared" si="613"/>
        <v>#REF!</v>
      </c>
      <c r="AG627" s="103" t="e">
        <f t="shared" si="614"/>
        <v>#REF!</v>
      </c>
      <c r="AH627" s="102" t="e">
        <f t="shared" si="615"/>
        <v>#REF!</v>
      </c>
      <c r="AI627" s="102">
        <f t="shared" si="616"/>
        <v>400</v>
      </c>
      <c r="AJ627" s="105"/>
      <c r="AK627" s="103" t="s">
        <v>40</v>
      </c>
      <c r="AL627" s="134"/>
      <c r="AM627" s="105"/>
      <c r="AN627" s="105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</row>
    <row r="628" spans="1:60" s="12" customFormat="1" ht="13.5" hidden="1" outlineLevel="1" x14ac:dyDescent="0.15">
      <c r="A628" s="29">
        <v>13065</v>
      </c>
      <c r="B628" s="71" t="s">
        <v>489</v>
      </c>
      <c r="C628" s="73">
        <v>100</v>
      </c>
      <c r="D628" s="72">
        <v>3</v>
      </c>
      <c r="E628" s="103"/>
      <c r="F628" s="103"/>
      <c r="G628" s="104" t="s">
        <v>654</v>
      </c>
      <c r="H628" s="104" t="s">
        <v>748</v>
      </c>
      <c r="I628" s="239">
        <f t="shared" si="604"/>
        <v>17940</v>
      </c>
      <c r="J628" s="103">
        <v>23150</v>
      </c>
      <c r="K628" s="129">
        <v>0.15</v>
      </c>
      <c r="L628" s="129"/>
      <c r="M628" s="240"/>
      <c r="N628" s="283">
        <v>0.03</v>
      </c>
      <c r="O628" s="241">
        <f t="shared" si="605"/>
        <v>3.8712374581939799</v>
      </c>
      <c r="P628" s="241" t="e">
        <f t="shared" si="619"/>
        <v>#REF!</v>
      </c>
      <c r="Q628" s="241" t="e">
        <f t="shared" si="621"/>
        <v>#REF!</v>
      </c>
      <c r="R628" s="241">
        <f t="shared" si="606"/>
        <v>0</v>
      </c>
      <c r="S628" s="241" t="e">
        <f t="shared" si="607"/>
        <v>#REF!</v>
      </c>
      <c r="T628" s="103" t="e">
        <f>#REF!</f>
        <v>#REF!</v>
      </c>
      <c r="U628" s="271" t="e">
        <f>#REF!*'Акция психолога'!D628</f>
        <v>#REF!</v>
      </c>
      <c r="V628" s="271">
        <f t="shared" si="620"/>
        <v>6</v>
      </c>
      <c r="W628" s="242" t="e">
        <f t="shared" si="608"/>
        <v>#REF!</v>
      </c>
      <c r="X628" s="281" t="e">
        <f>#REF!</f>
        <v>#REF!</v>
      </c>
      <c r="Y628" s="242" t="e">
        <f t="shared" si="617"/>
        <v>#REF!</v>
      </c>
      <c r="Z628" s="102" t="e">
        <f t="shared" si="609"/>
        <v>#REF!</v>
      </c>
      <c r="AA628" s="244" t="e">
        <f t="shared" si="610"/>
        <v>#REF!</v>
      </c>
      <c r="AB628" s="219"/>
      <c r="AC628" s="102" t="e">
        <f t="shared" si="611"/>
        <v>#REF!</v>
      </c>
      <c r="AD628" s="103" t="e">
        <f t="shared" si="618"/>
        <v>#REF!</v>
      </c>
      <c r="AE628" s="245" t="e">
        <f t="shared" si="618"/>
        <v>#REF!</v>
      </c>
      <c r="AF628" s="245" t="e">
        <f t="shared" si="613"/>
        <v>#REF!</v>
      </c>
      <c r="AG628" s="103" t="e">
        <f t="shared" si="614"/>
        <v>#REF!</v>
      </c>
      <c r="AH628" s="102" t="e">
        <f t="shared" si="615"/>
        <v>#REF!</v>
      </c>
      <c r="AI628" s="102">
        <f t="shared" si="616"/>
        <v>100</v>
      </c>
      <c r="AJ628" s="105"/>
      <c r="AK628" s="103" t="s">
        <v>40</v>
      </c>
      <c r="AL628" s="134"/>
      <c r="AM628" s="105"/>
      <c r="AN628" s="105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</row>
    <row r="629" spans="1:60" s="12" customFormat="1" ht="13.5" hidden="1" outlineLevel="1" x14ac:dyDescent="0.15">
      <c r="A629" s="29">
        <v>13066</v>
      </c>
      <c r="B629" s="71" t="s">
        <v>728</v>
      </c>
      <c r="C629" s="73">
        <v>300</v>
      </c>
      <c r="D629" s="78">
        <f>40</f>
        <v>40</v>
      </c>
      <c r="E629" s="103"/>
      <c r="F629" s="103"/>
      <c r="G629" s="104" t="s">
        <v>654</v>
      </c>
      <c r="H629" s="104" t="s">
        <v>748</v>
      </c>
      <c r="I629" s="239">
        <f t="shared" si="604"/>
        <v>17940</v>
      </c>
      <c r="J629" s="103">
        <v>23150</v>
      </c>
      <c r="K629" s="129">
        <v>0.15</v>
      </c>
      <c r="L629" s="129"/>
      <c r="M629" s="240"/>
      <c r="N629" s="283">
        <v>0.03</v>
      </c>
      <c r="O629" s="241">
        <f t="shared" si="605"/>
        <v>51.616499442586402</v>
      </c>
      <c r="P629" s="241" t="e">
        <f t="shared" si="619"/>
        <v>#REF!</v>
      </c>
      <c r="Q629" s="241" t="e">
        <f t="shared" si="621"/>
        <v>#REF!</v>
      </c>
      <c r="R629" s="241">
        <f t="shared" si="606"/>
        <v>0</v>
      </c>
      <c r="S629" s="241" t="e">
        <f t="shared" si="607"/>
        <v>#REF!</v>
      </c>
      <c r="T629" s="103" t="e">
        <f>#REF!</f>
        <v>#REF!</v>
      </c>
      <c r="U629" s="271" t="e">
        <f>#REF!*'Акция психолога'!D629</f>
        <v>#REF!</v>
      </c>
      <c r="V629" s="271">
        <f t="shared" si="620"/>
        <v>18</v>
      </c>
      <c r="W629" s="242" t="e">
        <f t="shared" si="608"/>
        <v>#REF!</v>
      </c>
      <c r="X629" s="281" t="e">
        <f>#REF!</f>
        <v>#REF!</v>
      </c>
      <c r="Y629" s="242" t="e">
        <f t="shared" si="617"/>
        <v>#REF!</v>
      </c>
      <c r="Z629" s="102" t="e">
        <f t="shared" si="609"/>
        <v>#REF!</v>
      </c>
      <c r="AA629" s="244" t="e">
        <f t="shared" si="610"/>
        <v>#REF!</v>
      </c>
      <c r="AB629" s="219"/>
      <c r="AC629" s="102" t="e">
        <f t="shared" si="611"/>
        <v>#REF!</v>
      </c>
      <c r="AD629" s="103" t="e">
        <f t="shared" si="618"/>
        <v>#REF!</v>
      </c>
      <c r="AE629" s="245" t="e">
        <f t="shared" si="618"/>
        <v>#REF!</v>
      </c>
      <c r="AF629" s="245" t="e">
        <f t="shared" si="613"/>
        <v>#REF!</v>
      </c>
      <c r="AG629" s="103" t="e">
        <f t="shared" si="614"/>
        <v>#REF!</v>
      </c>
      <c r="AH629" s="102" t="e">
        <f t="shared" si="615"/>
        <v>#REF!</v>
      </c>
      <c r="AI629" s="102">
        <f t="shared" si="616"/>
        <v>300</v>
      </c>
      <c r="AJ629" s="105"/>
      <c r="AK629" s="103" t="s">
        <v>40</v>
      </c>
      <c r="AL629" s="134"/>
      <c r="AM629" s="105"/>
      <c r="AN629" s="105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</row>
    <row r="630" spans="1:60" s="12" customFormat="1" ht="13.5" hidden="1" outlineLevel="1" x14ac:dyDescent="0.15">
      <c r="A630" s="29">
        <v>13067</v>
      </c>
      <c r="B630" s="71" t="s">
        <v>729</v>
      </c>
      <c r="C630" s="73">
        <v>200</v>
      </c>
      <c r="D630" s="72">
        <v>10</v>
      </c>
      <c r="E630" s="103"/>
      <c r="F630" s="103"/>
      <c r="G630" s="104" t="s">
        <v>654</v>
      </c>
      <c r="H630" s="104" t="s">
        <v>748</v>
      </c>
      <c r="I630" s="239">
        <f t="shared" ref="I630:I647" si="622">((247*12)+(52*7)+(52*5))*60/12</f>
        <v>17940</v>
      </c>
      <c r="J630" s="103">
        <v>23150</v>
      </c>
      <c r="K630" s="129">
        <v>0.15</v>
      </c>
      <c r="L630" s="129"/>
      <c r="M630" s="240"/>
      <c r="N630" s="283">
        <v>0.03</v>
      </c>
      <c r="O630" s="241">
        <f t="shared" ref="O630:O647" si="623">J630/I630*D630</f>
        <v>12.904124860646601</v>
      </c>
      <c r="P630" s="241" t="e">
        <f t="shared" si="619"/>
        <v>#REF!</v>
      </c>
      <c r="Q630" s="241" t="e">
        <f t="shared" si="621"/>
        <v>#REF!</v>
      </c>
      <c r="R630" s="241">
        <f t="shared" ref="R630:R647" si="624">(C630*M630)</f>
        <v>0</v>
      </c>
      <c r="S630" s="241" t="e">
        <f t="shared" ref="S630:S647" si="625">(C630-T630-U630)*N630</f>
        <v>#REF!</v>
      </c>
      <c r="T630" s="103" t="e">
        <f>#REF!</f>
        <v>#REF!</v>
      </c>
      <c r="U630" s="271" t="e">
        <f>#REF!*'Акция психолога'!D630</f>
        <v>#REF!</v>
      </c>
      <c r="V630" s="271">
        <f t="shared" si="620"/>
        <v>12</v>
      </c>
      <c r="W630" s="242" t="e">
        <f t="shared" ref="W630:W647" si="626">SUM(O630:V630)</f>
        <v>#REF!</v>
      </c>
      <c r="X630" s="281" t="e">
        <f>#REF!</f>
        <v>#REF!</v>
      </c>
      <c r="Y630" s="242" t="e">
        <f t="shared" si="617"/>
        <v>#REF!</v>
      </c>
      <c r="Z630" s="102" t="e">
        <f t="shared" ref="Z630:Z647" si="627">W630+Y630</f>
        <v>#REF!</v>
      </c>
      <c r="AA630" s="244" t="e">
        <f t="shared" ref="AA630:AA647" si="628">(C630-Z630)/Z630</f>
        <v>#REF!</v>
      </c>
      <c r="AB630" s="219"/>
      <c r="AC630" s="102" t="e">
        <f t="shared" ref="AC630:AC647" si="629">AD630+AE630+AF630</f>
        <v>#REF!</v>
      </c>
      <c r="AD630" s="103" t="e">
        <f t="shared" ref="AD630:AE645" si="630">T630</f>
        <v>#REF!</v>
      </c>
      <c r="AE630" s="245" t="e">
        <f t="shared" si="630"/>
        <v>#REF!</v>
      </c>
      <c r="AF630" s="245" t="e">
        <f t="shared" ref="AF630:AF647" si="631">(C630-Z630)*0.15</f>
        <v>#REF!</v>
      </c>
      <c r="AG630" s="103" t="e">
        <f t="shared" ref="AG630:AG647" si="632">AE630+AF630</f>
        <v>#REF!</v>
      </c>
      <c r="AH630" s="102" t="e">
        <f t="shared" ref="AH630:AH647" si="633">AI630-AC630</f>
        <v>#REF!</v>
      </c>
      <c r="AI630" s="102">
        <f t="shared" ref="AI630:AI647" si="634">C630</f>
        <v>200</v>
      </c>
      <c r="AJ630" s="105"/>
      <c r="AK630" s="103" t="s">
        <v>40</v>
      </c>
      <c r="AL630" s="134"/>
      <c r="AM630" s="105"/>
      <c r="AN630" s="105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</row>
    <row r="631" spans="1:60" s="12" customFormat="1" ht="13.5" hidden="1" outlineLevel="1" x14ac:dyDescent="0.15">
      <c r="A631" s="29">
        <v>13068</v>
      </c>
      <c r="B631" s="71" t="s">
        <v>730</v>
      </c>
      <c r="C631" s="73">
        <v>300</v>
      </c>
      <c r="D631" s="72">
        <v>10</v>
      </c>
      <c r="E631" s="103"/>
      <c r="F631" s="103"/>
      <c r="G631" s="104" t="s">
        <v>654</v>
      </c>
      <c r="H631" s="104" t="s">
        <v>748</v>
      </c>
      <c r="I631" s="239">
        <f t="shared" si="622"/>
        <v>17940</v>
      </c>
      <c r="J631" s="103">
        <v>23150</v>
      </c>
      <c r="K631" s="129">
        <v>0.15</v>
      </c>
      <c r="L631" s="129"/>
      <c r="M631" s="240"/>
      <c r="N631" s="283">
        <v>0.03</v>
      </c>
      <c r="O631" s="241">
        <f t="shared" si="623"/>
        <v>12.904124860646601</v>
      </c>
      <c r="P631" s="241" t="e">
        <f t="shared" si="619"/>
        <v>#REF!</v>
      </c>
      <c r="Q631" s="241" t="e">
        <f t="shared" si="621"/>
        <v>#REF!</v>
      </c>
      <c r="R631" s="241">
        <f t="shared" si="624"/>
        <v>0</v>
      </c>
      <c r="S631" s="241" t="e">
        <f t="shared" si="625"/>
        <v>#REF!</v>
      </c>
      <c r="T631" s="103" t="e">
        <f>#REF!</f>
        <v>#REF!</v>
      </c>
      <c r="U631" s="271" t="e">
        <f>#REF!*'Акция психолога'!D631</f>
        <v>#REF!</v>
      </c>
      <c r="V631" s="271">
        <f t="shared" si="620"/>
        <v>18</v>
      </c>
      <c r="W631" s="242" t="e">
        <f t="shared" si="626"/>
        <v>#REF!</v>
      </c>
      <c r="X631" s="281" t="e">
        <f>#REF!</f>
        <v>#REF!</v>
      </c>
      <c r="Y631" s="242" t="e">
        <f t="shared" ref="Y631:Y647" si="635">X631*O631</f>
        <v>#REF!</v>
      </c>
      <c r="Z631" s="102" t="e">
        <f t="shared" si="627"/>
        <v>#REF!</v>
      </c>
      <c r="AA631" s="244" t="e">
        <f t="shared" si="628"/>
        <v>#REF!</v>
      </c>
      <c r="AB631" s="219"/>
      <c r="AC631" s="102" t="e">
        <f t="shared" si="629"/>
        <v>#REF!</v>
      </c>
      <c r="AD631" s="103" t="e">
        <f t="shared" si="630"/>
        <v>#REF!</v>
      </c>
      <c r="AE631" s="245" t="e">
        <f t="shared" si="630"/>
        <v>#REF!</v>
      </c>
      <c r="AF631" s="245" t="e">
        <f t="shared" si="631"/>
        <v>#REF!</v>
      </c>
      <c r="AG631" s="103" t="e">
        <f t="shared" si="632"/>
        <v>#REF!</v>
      </c>
      <c r="AH631" s="102" t="e">
        <f t="shared" si="633"/>
        <v>#REF!</v>
      </c>
      <c r="AI631" s="102">
        <f t="shared" si="634"/>
        <v>300</v>
      </c>
      <c r="AJ631" s="105"/>
      <c r="AK631" s="103" t="s">
        <v>40</v>
      </c>
      <c r="AL631" s="134"/>
      <c r="AM631" s="105"/>
      <c r="AN631" s="105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</row>
    <row r="632" spans="1:60" s="12" customFormat="1" ht="13.5" hidden="1" outlineLevel="1" x14ac:dyDescent="0.15">
      <c r="A632" s="29">
        <v>13069</v>
      </c>
      <c r="B632" s="71" t="s">
        <v>731</v>
      </c>
      <c r="C632" s="73">
        <v>300</v>
      </c>
      <c r="D632" s="72">
        <v>10</v>
      </c>
      <c r="E632" s="103"/>
      <c r="F632" s="103"/>
      <c r="G632" s="104" t="s">
        <v>654</v>
      </c>
      <c r="H632" s="104" t="s">
        <v>748</v>
      </c>
      <c r="I632" s="239">
        <f t="shared" si="622"/>
        <v>17940</v>
      </c>
      <c r="J632" s="103">
        <v>23150</v>
      </c>
      <c r="K632" s="129">
        <v>0.15</v>
      </c>
      <c r="L632" s="129"/>
      <c r="M632" s="240"/>
      <c r="N632" s="283">
        <v>0.03</v>
      </c>
      <c r="O632" s="241">
        <f t="shared" si="623"/>
        <v>12.904124860646601</v>
      </c>
      <c r="P632" s="241" t="e">
        <f t="shared" si="619"/>
        <v>#REF!</v>
      </c>
      <c r="Q632" s="241" t="e">
        <f t="shared" si="621"/>
        <v>#REF!</v>
      </c>
      <c r="R632" s="241">
        <f t="shared" si="624"/>
        <v>0</v>
      </c>
      <c r="S632" s="241" t="e">
        <f t="shared" si="625"/>
        <v>#REF!</v>
      </c>
      <c r="T632" s="103" t="e">
        <f>#REF!</f>
        <v>#REF!</v>
      </c>
      <c r="U632" s="271" t="e">
        <f>#REF!*'Акция психолога'!D632</f>
        <v>#REF!</v>
      </c>
      <c r="V632" s="271">
        <f t="shared" si="620"/>
        <v>18</v>
      </c>
      <c r="W632" s="242" t="e">
        <f t="shared" si="626"/>
        <v>#REF!</v>
      </c>
      <c r="X632" s="281" t="e">
        <f>#REF!</f>
        <v>#REF!</v>
      </c>
      <c r="Y632" s="242" t="e">
        <f t="shared" si="635"/>
        <v>#REF!</v>
      </c>
      <c r="Z632" s="102" t="e">
        <f t="shared" si="627"/>
        <v>#REF!</v>
      </c>
      <c r="AA632" s="244" t="e">
        <f t="shared" si="628"/>
        <v>#REF!</v>
      </c>
      <c r="AB632" s="219"/>
      <c r="AC632" s="102" t="e">
        <f t="shared" si="629"/>
        <v>#REF!</v>
      </c>
      <c r="AD632" s="103" t="e">
        <f t="shared" si="630"/>
        <v>#REF!</v>
      </c>
      <c r="AE632" s="245" t="e">
        <f t="shared" si="630"/>
        <v>#REF!</v>
      </c>
      <c r="AF632" s="245" t="e">
        <f t="shared" si="631"/>
        <v>#REF!</v>
      </c>
      <c r="AG632" s="103" t="e">
        <f t="shared" si="632"/>
        <v>#REF!</v>
      </c>
      <c r="AH632" s="102" t="e">
        <f t="shared" si="633"/>
        <v>#REF!</v>
      </c>
      <c r="AI632" s="102">
        <f t="shared" si="634"/>
        <v>300</v>
      </c>
      <c r="AJ632" s="105"/>
      <c r="AK632" s="103" t="s">
        <v>40</v>
      </c>
      <c r="AL632" s="134"/>
      <c r="AM632" s="105"/>
      <c r="AN632" s="105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</row>
    <row r="633" spans="1:60" s="12" customFormat="1" ht="13.5" hidden="1" outlineLevel="1" x14ac:dyDescent="0.15">
      <c r="A633" s="29">
        <v>13070</v>
      </c>
      <c r="B633" s="71" t="s">
        <v>732</v>
      </c>
      <c r="C633" s="73">
        <v>300</v>
      </c>
      <c r="D633" s="72">
        <v>10</v>
      </c>
      <c r="E633" s="103"/>
      <c r="F633" s="103"/>
      <c r="G633" s="104" t="s">
        <v>654</v>
      </c>
      <c r="H633" s="104" t="s">
        <v>748</v>
      </c>
      <c r="I633" s="239">
        <f t="shared" si="622"/>
        <v>17940</v>
      </c>
      <c r="J633" s="103">
        <v>23150</v>
      </c>
      <c r="K633" s="129">
        <v>0.15</v>
      </c>
      <c r="L633" s="129"/>
      <c r="M633" s="240"/>
      <c r="N633" s="283">
        <v>0.03</v>
      </c>
      <c r="O633" s="241">
        <f t="shared" si="623"/>
        <v>12.904124860646601</v>
      </c>
      <c r="P633" s="241" t="e">
        <f t="shared" si="619"/>
        <v>#REF!</v>
      </c>
      <c r="Q633" s="241" t="e">
        <f t="shared" si="621"/>
        <v>#REF!</v>
      </c>
      <c r="R633" s="241">
        <f t="shared" si="624"/>
        <v>0</v>
      </c>
      <c r="S633" s="241" t="e">
        <f t="shared" si="625"/>
        <v>#REF!</v>
      </c>
      <c r="T633" s="103" t="e">
        <f>#REF!</f>
        <v>#REF!</v>
      </c>
      <c r="U633" s="271" t="e">
        <f>#REF!*'Акция психолога'!D633</f>
        <v>#REF!</v>
      </c>
      <c r="V633" s="271">
        <f t="shared" si="620"/>
        <v>18</v>
      </c>
      <c r="W633" s="242" t="e">
        <f t="shared" si="626"/>
        <v>#REF!</v>
      </c>
      <c r="X633" s="281" t="e">
        <f>#REF!</f>
        <v>#REF!</v>
      </c>
      <c r="Y633" s="242" t="e">
        <f t="shared" si="635"/>
        <v>#REF!</v>
      </c>
      <c r="Z633" s="102" t="e">
        <f t="shared" si="627"/>
        <v>#REF!</v>
      </c>
      <c r="AA633" s="244" t="e">
        <f t="shared" si="628"/>
        <v>#REF!</v>
      </c>
      <c r="AB633" s="219"/>
      <c r="AC633" s="102" t="e">
        <f t="shared" si="629"/>
        <v>#REF!</v>
      </c>
      <c r="AD633" s="103" t="e">
        <f t="shared" si="630"/>
        <v>#REF!</v>
      </c>
      <c r="AE633" s="245" t="e">
        <f t="shared" si="630"/>
        <v>#REF!</v>
      </c>
      <c r="AF633" s="245" t="e">
        <f t="shared" si="631"/>
        <v>#REF!</v>
      </c>
      <c r="AG633" s="103" t="e">
        <f t="shared" si="632"/>
        <v>#REF!</v>
      </c>
      <c r="AH633" s="102" t="e">
        <f t="shared" si="633"/>
        <v>#REF!</v>
      </c>
      <c r="AI633" s="102">
        <f t="shared" si="634"/>
        <v>300</v>
      </c>
      <c r="AJ633" s="105"/>
      <c r="AK633" s="103" t="s">
        <v>40</v>
      </c>
      <c r="AL633" s="134"/>
      <c r="AM633" s="105"/>
      <c r="AN633" s="105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</row>
    <row r="634" spans="1:60" s="12" customFormat="1" ht="13.5" hidden="1" outlineLevel="1" x14ac:dyDescent="0.15">
      <c r="A634" s="29">
        <v>13071</v>
      </c>
      <c r="B634" s="71" t="s">
        <v>733</v>
      </c>
      <c r="C634" s="73">
        <v>300</v>
      </c>
      <c r="D634" s="72">
        <v>10</v>
      </c>
      <c r="E634" s="103"/>
      <c r="F634" s="103"/>
      <c r="G634" s="104" t="s">
        <v>654</v>
      </c>
      <c r="H634" s="104" t="s">
        <v>748</v>
      </c>
      <c r="I634" s="239">
        <f t="shared" si="622"/>
        <v>17940</v>
      </c>
      <c r="J634" s="103">
        <v>23150</v>
      </c>
      <c r="K634" s="129">
        <v>0.15</v>
      </c>
      <c r="L634" s="129"/>
      <c r="M634" s="240"/>
      <c r="N634" s="283">
        <v>0.03</v>
      </c>
      <c r="O634" s="241">
        <f t="shared" si="623"/>
        <v>12.904124860646601</v>
      </c>
      <c r="P634" s="241" t="e">
        <f t="shared" si="619"/>
        <v>#REF!</v>
      </c>
      <c r="Q634" s="241" t="e">
        <f t="shared" si="621"/>
        <v>#REF!</v>
      </c>
      <c r="R634" s="241">
        <f t="shared" si="624"/>
        <v>0</v>
      </c>
      <c r="S634" s="241" t="e">
        <f t="shared" si="625"/>
        <v>#REF!</v>
      </c>
      <c r="T634" s="103" t="e">
        <f>#REF!</f>
        <v>#REF!</v>
      </c>
      <c r="U634" s="271" t="e">
        <f>#REF!*'Акция психолога'!D634</f>
        <v>#REF!</v>
      </c>
      <c r="V634" s="271">
        <f t="shared" si="620"/>
        <v>18</v>
      </c>
      <c r="W634" s="242" t="e">
        <f t="shared" si="626"/>
        <v>#REF!</v>
      </c>
      <c r="X634" s="281" t="e">
        <f>#REF!</f>
        <v>#REF!</v>
      </c>
      <c r="Y634" s="242" t="e">
        <f t="shared" si="635"/>
        <v>#REF!</v>
      </c>
      <c r="Z634" s="102" t="e">
        <f t="shared" si="627"/>
        <v>#REF!</v>
      </c>
      <c r="AA634" s="244" t="e">
        <f t="shared" si="628"/>
        <v>#REF!</v>
      </c>
      <c r="AB634" s="219"/>
      <c r="AC634" s="102" t="e">
        <f t="shared" si="629"/>
        <v>#REF!</v>
      </c>
      <c r="AD634" s="103" t="e">
        <f t="shared" si="630"/>
        <v>#REF!</v>
      </c>
      <c r="AE634" s="245" t="e">
        <f t="shared" si="630"/>
        <v>#REF!</v>
      </c>
      <c r="AF634" s="245" t="e">
        <f t="shared" si="631"/>
        <v>#REF!</v>
      </c>
      <c r="AG634" s="103" t="e">
        <f t="shared" si="632"/>
        <v>#REF!</v>
      </c>
      <c r="AH634" s="102" t="e">
        <f t="shared" si="633"/>
        <v>#REF!</v>
      </c>
      <c r="AI634" s="102">
        <f t="shared" si="634"/>
        <v>300</v>
      </c>
      <c r="AJ634" s="105"/>
      <c r="AK634" s="103" t="s">
        <v>40</v>
      </c>
      <c r="AL634" s="134"/>
      <c r="AM634" s="105"/>
      <c r="AN634" s="105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</row>
    <row r="635" spans="1:60" s="12" customFormat="1" ht="13.5" hidden="1" outlineLevel="1" x14ac:dyDescent="0.15">
      <c r="A635" s="29">
        <v>13072</v>
      </c>
      <c r="B635" s="71" t="s">
        <v>734</v>
      </c>
      <c r="C635" s="73">
        <v>300</v>
      </c>
      <c r="D635" s="72">
        <v>10</v>
      </c>
      <c r="E635" s="103"/>
      <c r="F635" s="103"/>
      <c r="G635" s="104" t="s">
        <v>654</v>
      </c>
      <c r="H635" s="104" t="s">
        <v>748</v>
      </c>
      <c r="I635" s="239">
        <f t="shared" si="622"/>
        <v>17940</v>
      </c>
      <c r="J635" s="103">
        <v>23150</v>
      </c>
      <c r="K635" s="129">
        <v>0.15</v>
      </c>
      <c r="L635" s="129"/>
      <c r="M635" s="240"/>
      <c r="N635" s="283">
        <v>0.03</v>
      </c>
      <c r="O635" s="241">
        <f t="shared" si="623"/>
        <v>12.904124860646601</v>
      </c>
      <c r="P635" s="241" t="e">
        <f t="shared" si="619"/>
        <v>#REF!</v>
      </c>
      <c r="Q635" s="241" t="e">
        <f t="shared" si="621"/>
        <v>#REF!</v>
      </c>
      <c r="R635" s="241">
        <f t="shared" si="624"/>
        <v>0</v>
      </c>
      <c r="S635" s="241" t="e">
        <f t="shared" si="625"/>
        <v>#REF!</v>
      </c>
      <c r="T635" s="103" t="e">
        <f>#REF!</f>
        <v>#REF!</v>
      </c>
      <c r="U635" s="271" t="e">
        <f>#REF!*'Акция психолога'!D635</f>
        <v>#REF!</v>
      </c>
      <c r="V635" s="271">
        <f t="shared" si="620"/>
        <v>18</v>
      </c>
      <c r="W635" s="242" t="e">
        <f t="shared" si="626"/>
        <v>#REF!</v>
      </c>
      <c r="X635" s="281" t="e">
        <f>#REF!</f>
        <v>#REF!</v>
      </c>
      <c r="Y635" s="242" t="e">
        <f t="shared" si="635"/>
        <v>#REF!</v>
      </c>
      <c r="Z635" s="102" t="e">
        <f t="shared" si="627"/>
        <v>#REF!</v>
      </c>
      <c r="AA635" s="244" t="e">
        <f t="shared" si="628"/>
        <v>#REF!</v>
      </c>
      <c r="AB635" s="219"/>
      <c r="AC635" s="102" t="e">
        <f t="shared" si="629"/>
        <v>#REF!</v>
      </c>
      <c r="AD635" s="103" t="e">
        <f t="shared" si="630"/>
        <v>#REF!</v>
      </c>
      <c r="AE635" s="245" t="e">
        <f t="shared" si="630"/>
        <v>#REF!</v>
      </c>
      <c r="AF635" s="245" t="e">
        <f t="shared" si="631"/>
        <v>#REF!</v>
      </c>
      <c r="AG635" s="103" t="e">
        <f t="shared" si="632"/>
        <v>#REF!</v>
      </c>
      <c r="AH635" s="102" t="e">
        <f t="shared" si="633"/>
        <v>#REF!</v>
      </c>
      <c r="AI635" s="102">
        <f t="shared" si="634"/>
        <v>300</v>
      </c>
      <c r="AJ635" s="105"/>
      <c r="AK635" s="103" t="s">
        <v>40</v>
      </c>
      <c r="AL635" s="134"/>
      <c r="AM635" s="105"/>
      <c r="AN635" s="105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</row>
    <row r="636" spans="1:60" s="12" customFormat="1" ht="13.5" hidden="1" outlineLevel="1" x14ac:dyDescent="0.15">
      <c r="A636" s="29">
        <v>13073</v>
      </c>
      <c r="B636" s="71" t="s">
        <v>735</v>
      </c>
      <c r="C636" s="73">
        <v>300</v>
      </c>
      <c r="D636" s="72">
        <v>10</v>
      </c>
      <c r="E636" s="103"/>
      <c r="F636" s="103"/>
      <c r="G636" s="104" t="s">
        <v>654</v>
      </c>
      <c r="H636" s="104" t="s">
        <v>748</v>
      </c>
      <c r="I636" s="239">
        <f t="shared" si="622"/>
        <v>17940</v>
      </c>
      <c r="J636" s="103">
        <v>23150</v>
      </c>
      <c r="K636" s="129">
        <v>0.15</v>
      </c>
      <c r="L636" s="129"/>
      <c r="M636" s="240"/>
      <c r="N636" s="283">
        <v>0.03</v>
      </c>
      <c r="O636" s="241">
        <f t="shared" si="623"/>
        <v>12.904124860646601</v>
      </c>
      <c r="P636" s="241" t="e">
        <f t="shared" si="619"/>
        <v>#REF!</v>
      </c>
      <c r="Q636" s="241" t="e">
        <f t="shared" si="621"/>
        <v>#REF!</v>
      </c>
      <c r="R636" s="241">
        <f t="shared" si="624"/>
        <v>0</v>
      </c>
      <c r="S636" s="241" t="e">
        <f t="shared" si="625"/>
        <v>#REF!</v>
      </c>
      <c r="T636" s="103" t="e">
        <f>#REF!</f>
        <v>#REF!</v>
      </c>
      <c r="U636" s="271" t="e">
        <f>#REF!*'Акция психолога'!D636</f>
        <v>#REF!</v>
      </c>
      <c r="V636" s="271">
        <f t="shared" si="620"/>
        <v>18</v>
      </c>
      <c r="W636" s="242" t="e">
        <f t="shared" si="626"/>
        <v>#REF!</v>
      </c>
      <c r="X636" s="281" t="e">
        <f>#REF!</f>
        <v>#REF!</v>
      </c>
      <c r="Y636" s="242" t="e">
        <f t="shared" si="635"/>
        <v>#REF!</v>
      </c>
      <c r="Z636" s="102" t="e">
        <f t="shared" si="627"/>
        <v>#REF!</v>
      </c>
      <c r="AA636" s="244" t="e">
        <f t="shared" si="628"/>
        <v>#REF!</v>
      </c>
      <c r="AB636" s="219"/>
      <c r="AC636" s="102" t="e">
        <f t="shared" si="629"/>
        <v>#REF!</v>
      </c>
      <c r="AD636" s="103" t="e">
        <f t="shared" si="630"/>
        <v>#REF!</v>
      </c>
      <c r="AE636" s="245" t="e">
        <f t="shared" si="630"/>
        <v>#REF!</v>
      </c>
      <c r="AF636" s="245" t="e">
        <f t="shared" si="631"/>
        <v>#REF!</v>
      </c>
      <c r="AG636" s="103" t="e">
        <f t="shared" si="632"/>
        <v>#REF!</v>
      </c>
      <c r="AH636" s="102" t="e">
        <f t="shared" si="633"/>
        <v>#REF!</v>
      </c>
      <c r="AI636" s="102">
        <f t="shared" si="634"/>
        <v>300</v>
      </c>
      <c r="AJ636" s="105"/>
      <c r="AK636" s="103" t="s">
        <v>40</v>
      </c>
      <c r="AL636" s="134"/>
      <c r="AM636" s="105"/>
      <c r="AN636" s="105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</row>
    <row r="637" spans="1:60" s="12" customFormat="1" ht="13.5" hidden="1" outlineLevel="1" x14ac:dyDescent="0.15">
      <c r="A637" s="29">
        <v>13074</v>
      </c>
      <c r="B637" s="71" t="s">
        <v>736</v>
      </c>
      <c r="C637" s="73">
        <v>300</v>
      </c>
      <c r="D637" s="72">
        <v>10</v>
      </c>
      <c r="E637" s="103"/>
      <c r="F637" s="103"/>
      <c r="G637" s="104" t="s">
        <v>654</v>
      </c>
      <c r="H637" s="104" t="s">
        <v>748</v>
      </c>
      <c r="I637" s="239">
        <f t="shared" si="622"/>
        <v>17940</v>
      </c>
      <c r="J637" s="103">
        <v>23150</v>
      </c>
      <c r="K637" s="129">
        <v>0.15</v>
      </c>
      <c r="L637" s="129"/>
      <c r="M637" s="240"/>
      <c r="N637" s="283">
        <v>0.03</v>
      </c>
      <c r="O637" s="241">
        <f t="shared" si="623"/>
        <v>12.904124860646601</v>
      </c>
      <c r="P637" s="241" t="e">
        <f t="shared" si="619"/>
        <v>#REF!</v>
      </c>
      <c r="Q637" s="241" t="e">
        <f t="shared" si="621"/>
        <v>#REF!</v>
      </c>
      <c r="R637" s="241">
        <f t="shared" si="624"/>
        <v>0</v>
      </c>
      <c r="S637" s="241" t="e">
        <f t="shared" si="625"/>
        <v>#REF!</v>
      </c>
      <c r="T637" s="103" t="e">
        <f>#REF!</f>
        <v>#REF!</v>
      </c>
      <c r="U637" s="271" t="e">
        <f>#REF!*'Акция психолога'!D637</f>
        <v>#REF!</v>
      </c>
      <c r="V637" s="271">
        <f t="shared" si="620"/>
        <v>18</v>
      </c>
      <c r="W637" s="242" t="e">
        <f t="shared" si="626"/>
        <v>#REF!</v>
      </c>
      <c r="X637" s="281" t="e">
        <f>#REF!</f>
        <v>#REF!</v>
      </c>
      <c r="Y637" s="242" t="e">
        <f t="shared" si="635"/>
        <v>#REF!</v>
      </c>
      <c r="Z637" s="102" t="e">
        <f t="shared" si="627"/>
        <v>#REF!</v>
      </c>
      <c r="AA637" s="244" t="e">
        <f t="shared" si="628"/>
        <v>#REF!</v>
      </c>
      <c r="AB637" s="219"/>
      <c r="AC637" s="102" t="e">
        <f t="shared" si="629"/>
        <v>#REF!</v>
      </c>
      <c r="AD637" s="103" t="e">
        <f t="shared" si="630"/>
        <v>#REF!</v>
      </c>
      <c r="AE637" s="245" t="e">
        <f t="shared" si="630"/>
        <v>#REF!</v>
      </c>
      <c r="AF637" s="245" t="e">
        <f t="shared" si="631"/>
        <v>#REF!</v>
      </c>
      <c r="AG637" s="103" t="e">
        <f t="shared" si="632"/>
        <v>#REF!</v>
      </c>
      <c r="AH637" s="102" t="e">
        <f t="shared" si="633"/>
        <v>#REF!</v>
      </c>
      <c r="AI637" s="102">
        <f t="shared" si="634"/>
        <v>300</v>
      </c>
      <c r="AJ637" s="105"/>
      <c r="AK637" s="103" t="s">
        <v>40</v>
      </c>
      <c r="AL637" s="134"/>
      <c r="AM637" s="105"/>
      <c r="AN637" s="105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</row>
    <row r="638" spans="1:60" s="12" customFormat="1" ht="13.5" hidden="1" outlineLevel="1" x14ac:dyDescent="0.15">
      <c r="A638" s="29">
        <v>13075</v>
      </c>
      <c r="B638" s="71" t="s">
        <v>737</v>
      </c>
      <c r="C638" s="73">
        <v>300</v>
      </c>
      <c r="D638" s="72">
        <v>10</v>
      </c>
      <c r="E638" s="103"/>
      <c r="F638" s="103"/>
      <c r="G638" s="104" t="s">
        <v>654</v>
      </c>
      <c r="H638" s="104" t="s">
        <v>748</v>
      </c>
      <c r="I638" s="239">
        <f t="shared" si="622"/>
        <v>17940</v>
      </c>
      <c r="J638" s="103">
        <v>23150</v>
      </c>
      <c r="K638" s="129">
        <v>0.15</v>
      </c>
      <c r="L638" s="129"/>
      <c r="M638" s="240"/>
      <c r="N638" s="283">
        <v>0.03</v>
      </c>
      <c r="O638" s="241">
        <f t="shared" si="623"/>
        <v>12.904124860646601</v>
      </c>
      <c r="P638" s="241" t="e">
        <f t="shared" si="619"/>
        <v>#REF!</v>
      </c>
      <c r="Q638" s="241" t="e">
        <f t="shared" si="621"/>
        <v>#REF!</v>
      </c>
      <c r="R638" s="241">
        <f t="shared" si="624"/>
        <v>0</v>
      </c>
      <c r="S638" s="241" t="e">
        <f t="shared" si="625"/>
        <v>#REF!</v>
      </c>
      <c r="T638" s="103" t="e">
        <f>#REF!</f>
        <v>#REF!</v>
      </c>
      <c r="U638" s="271" t="e">
        <f>#REF!*'Акция психолога'!D638</f>
        <v>#REF!</v>
      </c>
      <c r="V638" s="271">
        <f t="shared" si="620"/>
        <v>18</v>
      </c>
      <c r="W638" s="242" t="e">
        <f t="shared" si="626"/>
        <v>#REF!</v>
      </c>
      <c r="X638" s="281" t="e">
        <f>#REF!</f>
        <v>#REF!</v>
      </c>
      <c r="Y638" s="242" t="e">
        <f t="shared" si="635"/>
        <v>#REF!</v>
      </c>
      <c r="Z638" s="102" t="e">
        <f t="shared" si="627"/>
        <v>#REF!</v>
      </c>
      <c r="AA638" s="244" t="e">
        <f t="shared" si="628"/>
        <v>#REF!</v>
      </c>
      <c r="AB638" s="219"/>
      <c r="AC638" s="102" t="e">
        <f t="shared" si="629"/>
        <v>#REF!</v>
      </c>
      <c r="AD638" s="103" t="e">
        <f t="shared" si="630"/>
        <v>#REF!</v>
      </c>
      <c r="AE638" s="245" t="e">
        <f t="shared" si="630"/>
        <v>#REF!</v>
      </c>
      <c r="AF638" s="245" t="e">
        <f t="shared" si="631"/>
        <v>#REF!</v>
      </c>
      <c r="AG638" s="103" t="e">
        <f t="shared" si="632"/>
        <v>#REF!</v>
      </c>
      <c r="AH638" s="102" t="e">
        <f t="shared" si="633"/>
        <v>#REF!</v>
      </c>
      <c r="AI638" s="102">
        <f t="shared" si="634"/>
        <v>300</v>
      </c>
      <c r="AJ638" s="105"/>
      <c r="AK638" s="103" t="s">
        <v>40</v>
      </c>
      <c r="AL638" s="134"/>
      <c r="AM638" s="105"/>
      <c r="AN638" s="105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</row>
    <row r="639" spans="1:60" s="12" customFormat="1" ht="13.5" hidden="1" outlineLevel="1" x14ac:dyDescent="0.15">
      <c r="A639" s="29">
        <v>13076</v>
      </c>
      <c r="B639" s="71" t="s">
        <v>738</v>
      </c>
      <c r="C639" s="73">
        <v>300</v>
      </c>
      <c r="D639" s="72">
        <v>10</v>
      </c>
      <c r="E639" s="103"/>
      <c r="F639" s="103"/>
      <c r="G639" s="104" t="s">
        <v>654</v>
      </c>
      <c r="H639" s="104" t="s">
        <v>748</v>
      </c>
      <c r="I639" s="239">
        <f t="shared" si="622"/>
        <v>17940</v>
      </c>
      <c r="J639" s="103">
        <v>23150</v>
      </c>
      <c r="K639" s="129">
        <v>0.15</v>
      </c>
      <c r="L639" s="129"/>
      <c r="M639" s="240"/>
      <c r="N639" s="283">
        <v>0.03</v>
      </c>
      <c r="O639" s="241">
        <f t="shared" si="623"/>
        <v>12.904124860646601</v>
      </c>
      <c r="P639" s="241" t="e">
        <f t="shared" si="619"/>
        <v>#REF!</v>
      </c>
      <c r="Q639" s="241" t="e">
        <f t="shared" si="621"/>
        <v>#REF!</v>
      </c>
      <c r="R639" s="241">
        <f t="shared" si="624"/>
        <v>0</v>
      </c>
      <c r="S639" s="241" t="e">
        <f t="shared" si="625"/>
        <v>#REF!</v>
      </c>
      <c r="T639" s="103" t="e">
        <f>#REF!</f>
        <v>#REF!</v>
      </c>
      <c r="U639" s="271" t="e">
        <f>#REF!*'Акция психолога'!D639</f>
        <v>#REF!</v>
      </c>
      <c r="V639" s="271">
        <f t="shared" si="620"/>
        <v>18</v>
      </c>
      <c r="W639" s="242" t="e">
        <f t="shared" si="626"/>
        <v>#REF!</v>
      </c>
      <c r="X639" s="281" t="e">
        <f>#REF!</f>
        <v>#REF!</v>
      </c>
      <c r="Y639" s="242" t="e">
        <f t="shared" si="635"/>
        <v>#REF!</v>
      </c>
      <c r="Z639" s="102" t="e">
        <f t="shared" si="627"/>
        <v>#REF!</v>
      </c>
      <c r="AA639" s="244" t="e">
        <f t="shared" si="628"/>
        <v>#REF!</v>
      </c>
      <c r="AB639" s="219"/>
      <c r="AC639" s="102" t="e">
        <f t="shared" si="629"/>
        <v>#REF!</v>
      </c>
      <c r="AD639" s="103" t="e">
        <f t="shared" si="630"/>
        <v>#REF!</v>
      </c>
      <c r="AE639" s="245" t="e">
        <f t="shared" si="630"/>
        <v>#REF!</v>
      </c>
      <c r="AF639" s="245" t="e">
        <f t="shared" si="631"/>
        <v>#REF!</v>
      </c>
      <c r="AG639" s="103" t="e">
        <f t="shared" si="632"/>
        <v>#REF!</v>
      </c>
      <c r="AH639" s="102" t="e">
        <f t="shared" si="633"/>
        <v>#REF!</v>
      </c>
      <c r="AI639" s="102">
        <f t="shared" si="634"/>
        <v>300</v>
      </c>
      <c r="AJ639" s="105"/>
      <c r="AK639" s="103" t="s">
        <v>40</v>
      </c>
      <c r="AL639" s="134"/>
      <c r="AM639" s="105"/>
      <c r="AN639" s="105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</row>
    <row r="640" spans="1:60" s="12" customFormat="1" ht="13.5" hidden="1" outlineLevel="1" x14ac:dyDescent="0.15">
      <c r="A640" s="29">
        <v>13077</v>
      </c>
      <c r="B640" s="71" t="s">
        <v>739</v>
      </c>
      <c r="C640" s="73">
        <v>300</v>
      </c>
      <c r="D640" s="72">
        <v>10</v>
      </c>
      <c r="E640" s="103"/>
      <c r="F640" s="103"/>
      <c r="G640" s="104" t="s">
        <v>654</v>
      </c>
      <c r="H640" s="104" t="s">
        <v>748</v>
      </c>
      <c r="I640" s="239">
        <f t="shared" si="622"/>
        <v>17940</v>
      </c>
      <c r="J640" s="103">
        <v>23150</v>
      </c>
      <c r="K640" s="129">
        <v>0.15</v>
      </c>
      <c r="L640" s="129"/>
      <c r="M640" s="240"/>
      <c r="N640" s="283">
        <v>0.03</v>
      </c>
      <c r="O640" s="241">
        <f t="shared" si="623"/>
        <v>12.904124860646601</v>
      </c>
      <c r="P640" s="241" t="e">
        <f t="shared" si="619"/>
        <v>#REF!</v>
      </c>
      <c r="Q640" s="241" t="e">
        <f t="shared" si="621"/>
        <v>#REF!</v>
      </c>
      <c r="R640" s="241">
        <f t="shared" si="624"/>
        <v>0</v>
      </c>
      <c r="S640" s="241" t="e">
        <f t="shared" si="625"/>
        <v>#REF!</v>
      </c>
      <c r="T640" s="103" t="e">
        <f>#REF!</f>
        <v>#REF!</v>
      </c>
      <c r="U640" s="271" t="e">
        <f>#REF!*'Акция психолога'!D640</f>
        <v>#REF!</v>
      </c>
      <c r="V640" s="271">
        <f t="shared" si="620"/>
        <v>18</v>
      </c>
      <c r="W640" s="242" t="e">
        <f t="shared" si="626"/>
        <v>#REF!</v>
      </c>
      <c r="X640" s="281" t="e">
        <f>#REF!</f>
        <v>#REF!</v>
      </c>
      <c r="Y640" s="242" t="e">
        <f t="shared" si="635"/>
        <v>#REF!</v>
      </c>
      <c r="Z640" s="102" t="e">
        <f t="shared" si="627"/>
        <v>#REF!</v>
      </c>
      <c r="AA640" s="244" t="e">
        <f t="shared" si="628"/>
        <v>#REF!</v>
      </c>
      <c r="AB640" s="219"/>
      <c r="AC640" s="102" t="e">
        <f t="shared" si="629"/>
        <v>#REF!</v>
      </c>
      <c r="AD640" s="103" t="e">
        <f t="shared" si="630"/>
        <v>#REF!</v>
      </c>
      <c r="AE640" s="245" t="e">
        <f t="shared" si="630"/>
        <v>#REF!</v>
      </c>
      <c r="AF640" s="245" t="e">
        <f t="shared" si="631"/>
        <v>#REF!</v>
      </c>
      <c r="AG640" s="103" t="e">
        <f t="shared" si="632"/>
        <v>#REF!</v>
      </c>
      <c r="AH640" s="102" t="e">
        <f t="shared" si="633"/>
        <v>#REF!</v>
      </c>
      <c r="AI640" s="102">
        <f t="shared" si="634"/>
        <v>300</v>
      </c>
      <c r="AJ640" s="105"/>
      <c r="AK640" s="103" t="s">
        <v>40</v>
      </c>
      <c r="AL640" s="134"/>
      <c r="AM640" s="105"/>
      <c r="AN640" s="105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</row>
    <row r="641" spans="1:60" s="12" customFormat="1" ht="25.5" hidden="1" outlineLevel="1" x14ac:dyDescent="0.15">
      <c r="A641" s="29">
        <v>13078</v>
      </c>
      <c r="B641" s="71" t="s">
        <v>740</v>
      </c>
      <c r="C641" s="73">
        <v>300</v>
      </c>
      <c r="D641" s="72">
        <v>10</v>
      </c>
      <c r="E641" s="103"/>
      <c r="F641" s="103"/>
      <c r="G641" s="104" t="s">
        <v>654</v>
      </c>
      <c r="H641" s="104" t="s">
        <v>748</v>
      </c>
      <c r="I641" s="239">
        <f t="shared" si="622"/>
        <v>17940</v>
      </c>
      <c r="J641" s="103">
        <v>23150</v>
      </c>
      <c r="K641" s="129">
        <v>0.15</v>
      </c>
      <c r="L641" s="129"/>
      <c r="M641" s="240"/>
      <c r="N641" s="283">
        <v>0.03</v>
      </c>
      <c r="O641" s="241">
        <f t="shared" si="623"/>
        <v>12.904124860646601</v>
      </c>
      <c r="P641" s="241" t="e">
        <f t="shared" si="619"/>
        <v>#REF!</v>
      </c>
      <c r="Q641" s="241" t="e">
        <f t="shared" si="621"/>
        <v>#REF!</v>
      </c>
      <c r="R641" s="241">
        <f t="shared" si="624"/>
        <v>0</v>
      </c>
      <c r="S641" s="241" t="e">
        <f t="shared" si="625"/>
        <v>#REF!</v>
      </c>
      <c r="T641" s="103" t="e">
        <f>#REF!</f>
        <v>#REF!</v>
      </c>
      <c r="U641" s="271" t="e">
        <f>#REF!*'Акция психолога'!D641</f>
        <v>#REF!</v>
      </c>
      <c r="V641" s="271">
        <f t="shared" si="620"/>
        <v>18</v>
      </c>
      <c r="W641" s="242" t="e">
        <f t="shared" si="626"/>
        <v>#REF!</v>
      </c>
      <c r="X641" s="281" t="e">
        <f>#REF!</f>
        <v>#REF!</v>
      </c>
      <c r="Y641" s="242" t="e">
        <f t="shared" si="635"/>
        <v>#REF!</v>
      </c>
      <c r="Z641" s="102" t="e">
        <f t="shared" si="627"/>
        <v>#REF!</v>
      </c>
      <c r="AA641" s="244" t="e">
        <f t="shared" si="628"/>
        <v>#REF!</v>
      </c>
      <c r="AB641" s="219"/>
      <c r="AC641" s="102" t="e">
        <f t="shared" si="629"/>
        <v>#REF!</v>
      </c>
      <c r="AD641" s="103" t="e">
        <f t="shared" si="630"/>
        <v>#REF!</v>
      </c>
      <c r="AE641" s="245" t="e">
        <f t="shared" si="630"/>
        <v>#REF!</v>
      </c>
      <c r="AF641" s="245" t="e">
        <f t="shared" si="631"/>
        <v>#REF!</v>
      </c>
      <c r="AG641" s="103" t="e">
        <f t="shared" si="632"/>
        <v>#REF!</v>
      </c>
      <c r="AH641" s="102" t="e">
        <f t="shared" si="633"/>
        <v>#REF!</v>
      </c>
      <c r="AI641" s="102">
        <f t="shared" si="634"/>
        <v>300</v>
      </c>
      <c r="AJ641" s="105"/>
      <c r="AK641" s="103" t="s">
        <v>40</v>
      </c>
      <c r="AL641" s="134"/>
      <c r="AM641" s="105"/>
      <c r="AN641" s="105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</row>
    <row r="642" spans="1:60" s="12" customFormat="1" ht="13.5" hidden="1" outlineLevel="1" x14ac:dyDescent="0.15">
      <c r="A642" s="29">
        <v>13079</v>
      </c>
      <c r="B642" s="71" t="s">
        <v>741</v>
      </c>
      <c r="C642" s="73">
        <v>300</v>
      </c>
      <c r="D642" s="72">
        <v>10</v>
      </c>
      <c r="E642" s="103"/>
      <c r="F642" s="103"/>
      <c r="G642" s="104" t="s">
        <v>654</v>
      </c>
      <c r="H642" s="104" t="s">
        <v>748</v>
      </c>
      <c r="I642" s="239">
        <f t="shared" si="622"/>
        <v>17940</v>
      </c>
      <c r="J642" s="103">
        <v>23150</v>
      </c>
      <c r="K642" s="129">
        <v>0.15</v>
      </c>
      <c r="L642" s="129"/>
      <c r="M642" s="240"/>
      <c r="N642" s="283">
        <v>0.03</v>
      </c>
      <c r="O642" s="241">
        <f t="shared" si="623"/>
        <v>12.904124860646601</v>
      </c>
      <c r="P642" s="241" t="e">
        <f t="shared" si="619"/>
        <v>#REF!</v>
      </c>
      <c r="Q642" s="241" t="e">
        <f t="shared" si="621"/>
        <v>#REF!</v>
      </c>
      <c r="R642" s="241">
        <f t="shared" si="624"/>
        <v>0</v>
      </c>
      <c r="S642" s="241" t="e">
        <f t="shared" si="625"/>
        <v>#REF!</v>
      </c>
      <c r="T642" s="103" t="e">
        <f>#REF!</f>
        <v>#REF!</v>
      </c>
      <c r="U642" s="271" t="e">
        <f>#REF!*'Акция психолога'!D642</f>
        <v>#REF!</v>
      </c>
      <c r="V642" s="271">
        <f t="shared" si="620"/>
        <v>18</v>
      </c>
      <c r="W642" s="242" t="e">
        <f t="shared" si="626"/>
        <v>#REF!</v>
      </c>
      <c r="X642" s="281" t="e">
        <f>#REF!</f>
        <v>#REF!</v>
      </c>
      <c r="Y642" s="242" t="e">
        <f t="shared" si="635"/>
        <v>#REF!</v>
      </c>
      <c r="Z642" s="102" t="e">
        <f t="shared" si="627"/>
        <v>#REF!</v>
      </c>
      <c r="AA642" s="244" t="e">
        <f t="shared" si="628"/>
        <v>#REF!</v>
      </c>
      <c r="AB642" s="219"/>
      <c r="AC642" s="102" t="e">
        <f t="shared" si="629"/>
        <v>#REF!</v>
      </c>
      <c r="AD642" s="103" t="e">
        <f t="shared" si="630"/>
        <v>#REF!</v>
      </c>
      <c r="AE642" s="245" t="e">
        <f t="shared" si="630"/>
        <v>#REF!</v>
      </c>
      <c r="AF642" s="245" t="e">
        <f t="shared" si="631"/>
        <v>#REF!</v>
      </c>
      <c r="AG642" s="103" t="e">
        <f t="shared" si="632"/>
        <v>#REF!</v>
      </c>
      <c r="AH642" s="102" t="e">
        <f t="shared" si="633"/>
        <v>#REF!</v>
      </c>
      <c r="AI642" s="102">
        <f t="shared" si="634"/>
        <v>300</v>
      </c>
      <c r="AJ642" s="105"/>
      <c r="AK642" s="103" t="s">
        <v>40</v>
      </c>
      <c r="AL642" s="134"/>
      <c r="AM642" s="105"/>
      <c r="AN642" s="105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</row>
    <row r="643" spans="1:60" s="12" customFormat="1" ht="13.5" hidden="1" outlineLevel="1" x14ac:dyDescent="0.15">
      <c r="A643" s="29">
        <v>13080</v>
      </c>
      <c r="B643" s="71" t="s">
        <v>742</v>
      </c>
      <c r="C643" s="73">
        <v>300</v>
      </c>
      <c r="D643" s="72">
        <v>10</v>
      </c>
      <c r="E643" s="103"/>
      <c r="F643" s="103"/>
      <c r="G643" s="104" t="s">
        <v>654</v>
      </c>
      <c r="H643" s="104" t="s">
        <v>748</v>
      </c>
      <c r="I643" s="239">
        <f t="shared" si="622"/>
        <v>17940</v>
      </c>
      <c r="J643" s="103">
        <v>23150</v>
      </c>
      <c r="K643" s="129">
        <v>0.15</v>
      </c>
      <c r="L643" s="129"/>
      <c r="M643" s="240"/>
      <c r="N643" s="283">
        <v>0.03</v>
      </c>
      <c r="O643" s="241">
        <f t="shared" si="623"/>
        <v>12.904124860646601</v>
      </c>
      <c r="P643" s="241" t="e">
        <f t="shared" si="619"/>
        <v>#REF!</v>
      </c>
      <c r="Q643" s="241" t="e">
        <f t="shared" si="621"/>
        <v>#REF!</v>
      </c>
      <c r="R643" s="241">
        <f t="shared" si="624"/>
        <v>0</v>
      </c>
      <c r="S643" s="241" t="e">
        <f t="shared" si="625"/>
        <v>#REF!</v>
      </c>
      <c r="T643" s="103" t="e">
        <f>#REF!</f>
        <v>#REF!</v>
      </c>
      <c r="U643" s="271" t="e">
        <f>#REF!*'Акция психолога'!D643</f>
        <v>#REF!</v>
      </c>
      <c r="V643" s="271">
        <f t="shared" si="620"/>
        <v>18</v>
      </c>
      <c r="W643" s="242" t="e">
        <f t="shared" si="626"/>
        <v>#REF!</v>
      </c>
      <c r="X643" s="281" t="e">
        <f>#REF!</f>
        <v>#REF!</v>
      </c>
      <c r="Y643" s="242" t="e">
        <f t="shared" si="635"/>
        <v>#REF!</v>
      </c>
      <c r="Z643" s="102" t="e">
        <f t="shared" si="627"/>
        <v>#REF!</v>
      </c>
      <c r="AA643" s="244" t="e">
        <f t="shared" si="628"/>
        <v>#REF!</v>
      </c>
      <c r="AB643" s="219"/>
      <c r="AC643" s="102" t="e">
        <f t="shared" si="629"/>
        <v>#REF!</v>
      </c>
      <c r="AD643" s="103" t="e">
        <f t="shared" si="630"/>
        <v>#REF!</v>
      </c>
      <c r="AE643" s="245" t="e">
        <f t="shared" si="630"/>
        <v>#REF!</v>
      </c>
      <c r="AF643" s="245" t="e">
        <f t="shared" si="631"/>
        <v>#REF!</v>
      </c>
      <c r="AG643" s="103" t="e">
        <f t="shared" si="632"/>
        <v>#REF!</v>
      </c>
      <c r="AH643" s="102" t="e">
        <f t="shared" si="633"/>
        <v>#REF!</v>
      </c>
      <c r="AI643" s="102">
        <f t="shared" si="634"/>
        <v>300</v>
      </c>
      <c r="AJ643" s="105"/>
      <c r="AK643" s="103" t="s">
        <v>40</v>
      </c>
      <c r="AL643" s="134"/>
      <c r="AM643" s="105"/>
      <c r="AN643" s="105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</row>
    <row r="644" spans="1:60" s="12" customFormat="1" ht="13.5" hidden="1" outlineLevel="1" x14ac:dyDescent="0.15">
      <c r="A644" s="29">
        <v>13081</v>
      </c>
      <c r="B644" s="71" t="s">
        <v>743</v>
      </c>
      <c r="C644" s="73">
        <v>300</v>
      </c>
      <c r="D644" s="72">
        <v>10</v>
      </c>
      <c r="E644" s="103"/>
      <c r="F644" s="103"/>
      <c r="G644" s="104" t="s">
        <v>654</v>
      </c>
      <c r="H644" s="104" t="s">
        <v>748</v>
      </c>
      <c r="I644" s="239">
        <f t="shared" si="622"/>
        <v>17940</v>
      </c>
      <c r="J644" s="103">
        <v>23150</v>
      </c>
      <c r="K644" s="129">
        <v>0.15</v>
      </c>
      <c r="L644" s="129"/>
      <c r="M644" s="240"/>
      <c r="N644" s="283">
        <v>0.03</v>
      </c>
      <c r="O644" s="241">
        <f t="shared" si="623"/>
        <v>12.904124860646601</v>
      </c>
      <c r="P644" s="241" t="e">
        <f t="shared" si="619"/>
        <v>#REF!</v>
      </c>
      <c r="Q644" s="241" t="e">
        <f t="shared" si="621"/>
        <v>#REF!</v>
      </c>
      <c r="R644" s="241">
        <f t="shared" si="624"/>
        <v>0</v>
      </c>
      <c r="S644" s="241" t="e">
        <f t="shared" si="625"/>
        <v>#REF!</v>
      </c>
      <c r="T644" s="103" t="e">
        <f>#REF!</f>
        <v>#REF!</v>
      </c>
      <c r="U644" s="271" t="e">
        <f>#REF!*'Акция психолога'!D644</f>
        <v>#REF!</v>
      </c>
      <c r="V644" s="271">
        <f t="shared" si="620"/>
        <v>18</v>
      </c>
      <c r="W644" s="242" t="e">
        <f t="shared" si="626"/>
        <v>#REF!</v>
      </c>
      <c r="X644" s="281" t="e">
        <f>#REF!</f>
        <v>#REF!</v>
      </c>
      <c r="Y644" s="242" t="e">
        <f t="shared" si="635"/>
        <v>#REF!</v>
      </c>
      <c r="Z644" s="102" t="e">
        <f t="shared" si="627"/>
        <v>#REF!</v>
      </c>
      <c r="AA644" s="244" t="e">
        <f t="shared" si="628"/>
        <v>#REF!</v>
      </c>
      <c r="AB644" s="219"/>
      <c r="AC644" s="102" t="e">
        <f t="shared" si="629"/>
        <v>#REF!</v>
      </c>
      <c r="AD644" s="103" t="e">
        <f t="shared" si="630"/>
        <v>#REF!</v>
      </c>
      <c r="AE644" s="245" t="e">
        <f t="shared" si="630"/>
        <v>#REF!</v>
      </c>
      <c r="AF644" s="245" t="e">
        <f t="shared" si="631"/>
        <v>#REF!</v>
      </c>
      <c r="AG644" s="103" t="e">
        <f t="shared" si="632"/>
        <v>#REF!</v>
      </c>
      <c r="AH644" s="102" t="e">
        <f t="shared" si="633"/>
        <v>#REF!</v>
      </c>
      <c r="AI644" s="102">
        <f t="shared" si="634"/>
        <v>300</v>
      </c>
      <c r="AJ644" s="105"/>
      <c r="AK644" s="103" t="s">
        <v>40</v>
      </c>
      <c r="AL644" s="134"/>
      <c r="AM644" s="105"/>
      <c r="AN644" s="105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</row>
    <row r="645" spans="1:60" s="12" customFormat="1" ht="13.5" hidden="1" outlineLevel="1" x14ac:dyDescent="0.15">
      <c r="A645" s="29">
        <v>13082</v>
      </c>
      <c r="B645" s="71" t="s">
        <v>744</v>
      </c>
      <c r="C645" s="73">
        <v>300</v>
      </c>
      <c r="D645" s="72">
        <v>10</v>
      </c>
      <c r="E645" s="103"/>
      <c r="F645" s="103"/>
      <c r="G645" s="104" t="s">
        <v>654</v>
      </c>
      <c r="H645" s="104" t="s">
        <v>748</v>
      </c>
      <c r="I645" s="239">
        <f t="shared" si="622"/>
        <v>17940</v>
      </c>
      <c r="J645" s="103">
        <v>23150</v>
      </c>
      <c r="K645" s="129">
        <v>0.15</v>
      </c>
      <c r="L645" s="129"/>
      <c r="M645" s="240"/>
      <c r="N645" s="283">
        <v>0.03</v>
      </c>
      <c r="O645" s="241">
        <f t="shared" si="623"/>
        <v>12.904124860646601</v>
      </c>
      <c r="P645" s="241" t="e">
        <f t="shared" si="619"/>
        <v>#REF!</v>
      </c>
      <c r="Q645" s="241" t="e">
        <f t="shared" si="621"/>
        <v>#REF!</v>
      </c>
      <c r="R645" s="241">
        <f t="shared" si="624"/>
        <v>0</v>
      </c>
      <c r="S645" s="241" t="e">
        <f t="shared" si="625"/>
        <v>#REF!</v>
      </c>
      <c r="T645" s="103" t="e">
        <f>#REF!</f>
        <v>#REF!</v>
      </c>
      <c r="U645" s="271" t="e">
        <f>#REF!*'Акция психолога'!D645</f>
        <v>#REF!</v>
      </c>
      <c r="V645" s="271">
        <f t="shared" si="620"/>
        <v>18</v>
      </c>
      <c r="W645" s="242" t="e">
        <f t="shared" si="626"/>
        <v>#REF!</v>
      </c>
      <c r="X645" s="281" t="e">
        <f>#REF!</f>
        <v>#REF!</v>
      </c>
      <c r="Y645" s="242" t="e">
        <f t="shared" si="635"/>
        <v>#REF!</v>
      </c>
      <c r="Z645" s="102" t="e">
        <f t="shared" si="627"/>
        <v>#REF!</v>
      </c>
      <c r="AA645" s="244" t="e">
        <f t="shared" si="628"/>
        <v>#REF!</v>
      </c>
      <c r="AB645" s="219"/>
      <c r="AC645" s="102" t="e">
        <f t="shared" si="629"/>
        <v>#REF!</v>
      </c>
      <c r="AD645" s="103" t="e">
        <f t="shared" si="630"/>
        <v>#REF!</v>
      </c>
      <c r="AE645" s="245" t="e">
        <f t="shared" si="630"/>
        <v>#REF!</v>
      </c>
      <c r="AF645" s="245" t="e">
        <f t="shared" si="631"/>
        <v>#REF!</v>
      </c>
      <c r="AG645" s="103" t="e">
        <f t="shared" si="632"/>
        <v>#REF!</v>
      </c>
      <c r="AH645" s="102" t="e">
        <f t="shared" si="633"/>
        <v>#REF!</v>
      </c>
      <c r="AI645" s="102">
        <f t="shared" si="634"/>
        <v>300</v>
      </c>
      <c r="AJ645" s="105"/>
      <c r="AK645" s="103" t="s">
        <v>40</v>
      </c>
      <c r="AL645" s="134"/>
      <c r="AM645" s="105"/>
      <c r="AN645" s="105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</row>
    <row r="646" spans="1:60" s="12" customFormat="1" ht="13.5" hidden="1" outlineLevel="1" x14ac:dyDescent="0.15">
      <c r="A646" s="29">
        <v>13083</v>
      </c>
      <c r="B646" s="71" t="s">
        <v>745</v>
      </c>
      <c r="C646" s="73">
        <v>60</v>
      </c>
      <c r="D646" s="72">
        <v>10</v>
      </c>
      <c r="E646" s="103"/>
      <c r="F646" s="103"/>
      <c r="G646" s="104" t="s">
        <v>654</v>
      </c>
      <c r="H646" s="104" t="s">
        <v>748</v>
      </c>
      <c r="I646" s="239">
        <f t="shared" si="622"/>
        <v>17940</v>
      </c>
      <c r="J646" s="103">
        <v>23150</v>
      </c>
      <c r="K646" s="129">
        <v>0.15</v>
      </c>
      <c r="L646" s="129"/>
      <c r="M646" s="240"/>
      <c r="N646" s="283">
        <v>0.03</v>
      </c>
      <c r="O646" s="241">
        <f t="shared" si="623"/>
        <v>12.904124860646601</v>
      </c>
      <c r="P646" s="241" t="e">
        <f t="shared" si="619"/>
        <v>#REF!</v>
      </c>
      <c r="Q646" s="241" t="e">
        <f t="shared" si="621"/>
        <v>#REF!</v>
      </c>
      <c r="R646" s="241">
        <f t="shared" si="624"/>
        <v>0</v>
      </c>
      <c r="S646" s="241" t="e">
        <f t="shared" si="625"/>
        <v>#REF!</v>
      </c>
      <c r="T646" s="103" t="e">
        <f>#REF!</f>
        <v>#REF!</v>
      </c>
      <c r="U646" s="271" t="e">
        <f>#REF!*'Акция психолога'!D646</f>
        <v>#REF!</v>
      </c>
      <c r="V646" s="271">
        <f t="shared" si="620"/>
        <v>3.5999999999999996</v>
      </c>
      <c r="W646" s="242" t="e">
        <f t="shared" si="626"/>
        <v>#REF!</v>
      </c>
      <c r="X646" s="281" t="e">
        <f>#REF!</f>
        <v>#REF!</v>
      </c>
      <c r="Y646" s="242" t="e">
        <f t="shared" si="635"/>
        <v>#REF!</v>
      </c>
      <c r="Z646" s="102" t="e">
        <f t="shared" si="627"/>
        <v>#REF!</v>
      </c>
      <c r="AA646" s="244" t="e">
        <f t="shared" si="628"/>
        <v>#REF!</v>
      </c>
      <c r="AB646" s="219"/>
      <c r="AC646" s="102" t="e">
        <f t="shared" si="629"/>
        <v>#REF!</v>
      </c>
      <c r="AD646" s="103" t="e">
        <f t="shared" ref="AD646:AE647" si="636">T646</f>
        <v>#REF!</v>
      </c>
      <c r="AE646" s="245" t="e">
        <f t="shared" si="636"/>
        <v>#REF!</v>
      </c>
      <c r="AF646" s="245" t="e">
        <f t="shared" si="631"/>
        <v>#REF!</v>
      </c>
      <c r="AG646" s="103" t="e">
        <f t="shared" si="632"/>
        <v>#REF!</v>
      </c>
      <c r="AH646" s="102" t="e">
        <f t="shared" si="633"/>
        <v>#REF!</v>
      </c>
      <c r="AI646" s="102">
        <f t="shared" si="634"/>
        <v>60</v>
      </c>
      <c r="AJ646" s="105"/>
      <c r="AK646" s="103" t="s">
        <v>40</v>
      </c>
      <c r="AL646" s="134"/>
      <c r="AM646" s="105"/>
      <c r="AN646" s="105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</row>
    <row r="647" spans="1:60" s="12" customFormat="1" ht="13.5" hidden="1" outlineLevel="1" x14ac:dyDescent="0.15">
      <c r="A647" s="29">
        <v>13084</v>
      </c>
      <c r="B647" s="71" t="s">
        <v>746</v>
      </c>
      <c r="C647" s="73">
        <v>50</v>
      </c>
      <c r="D647" s="72">
        <v>3</v>
      </c>
      <c r="E647" s="103"/>
      <c r="F647" s="103"/>
      <c r="G647" s="104" t="s">
        <v>654</v>
      </c>
      <c r="H647" s="104" t="s">
        <v>748</v>
      </c>
      <c r="I647" s="239">
        <f t="shared" si="622"/>
        <v>17940</v>
      </c>
      <c r="J647" s="103">
        <v>23150</v>
      </c>
      <c r="K647" s="129">
        <v>0.15</v>
      </c>
      <c r="L647" s="129"/>
      <c r="M647" s="240"/>
      <c r="N647" s="283">
        <v>0.03</v>
      </c>
      <c r="O647" s="241">
        <f t="shared" si="623"/>
        <v>3.8712374581939799</v>
      </c>
      <c r="P647" s="241" t="e">
        <f t="shared" si="619"/>
        <v>#REF!</v>
      </c>
      <c r="Q647" s="241" t="e">
        <f t="shared" si="621"/>
        <v>#REF!</v>
      </c>
      <c r="R647" s="241">
        <f t="shared" si="624"/>
        <v>0</v>
      </c>
      <c r="S647" s="241" t="e">
        <f t="shared" si="625"/>
        <v>#REF!</v>
      </c>
      <c r="T647" s="103" t="e">
        <f>#REF!</f>
        <v>#REF!</v>
      </c>
      <c r="U647" s="271" t="e">
        <f>#REF!*'Акция психолога'!D647</f>
        <v>#REF!</v>
      </c>
      <c r="V647" s="271">
        <f t="shared" si="620"/>
        <v>3</v>
      </c>
      <c r="W647" s="242" t="e">
        <f t="shared" si="626"/>
        <v>#REF!</v>
      </c>
      <c r="X647" s="281" t="e">
        <f>#REF!</f>
        <v>#REF!</v>
      </c>
      <c r="Y647" s="242" t="e">
        <f t="shared" si="635"/>
        <v>#REF!</v>
      </c>
      <c r="Z647" s="102" t="e">
        <f t="shared" si="627"/>
        <v>#REF!</v>
      </c>
      <c r="AA647" s="244" t="e">
        <f t="shared" si="628"/>
        <v>#REF!</v>
      </c>
      <c r="AB647" s="219"/>
      <c r="AC647" s="102" t="e">
        <f t="shared" si="629"/>
        <v>#REF!</v>
      </c>
      <c r="AD647" s="103" t="e">
        <f t="shared" si="636"/>
        <v>#REF!</v>
      </c>
      <c r="AE647" s="245" t="e">
        <f t="shared" si="636"/>
        <v>#REF!</v>
      </c>
      <c r="AF647" s="245" t="e">
        <f t="shared" si="631"/>
        <v>#REF!</v>
      </c>
      <c r="AG647" s="103" t="e">
        <f t="shared" si="632"/>
        <v>#REF!</v>
      </c>
      <c r="AH647" s="102" t="e">
        <f t="shared" si="633"/>
        <v>#REF!</v>
      </c>
      <c r="AI647" s="102">
        <f t="shared" si="634"/>
        <v>50</v>
      </c>
      <c r="AJ647" s="105"/>
      <c r="AK647" s="103" t="s">
        <v>40</v>
      </c>
      <c r="AL647" s="134"/>
      <c r="AM647" s="105"/>
      <c r="AN647" s="105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</row>
    <row r="648" spans="1:60" s="12" customFormat="1" ht="13.5" collapsed="1" x14ac:dyDescent="0.15">
      <c r="A648" s="25"/>
      <c r="B648" s="56" t="s">
        <v>1144</v>
      </c>
      <c r="C648" s="299"/>
      <c r="D648" s="230"/>
      <c r="E648" s="230"/>
      <c r="F648" s="133"/>
      <c r="G648" s="137"/>
      <c r="H648" s="137"/>
      <c r="I648" s="231"/>
      <c r="J648" s="231"/>
      <c r="K648" s="232"/>
      <c r="L648" s="232"/>
      <c r="M648" s="232"/>
      <c r="N648" s="288"/>
      <c r="O648" s="252"/>
      <c r="P648" s="252"/>
      <c r="Q648" s="252"/>
      <c r="R648" s="252"/>
      <c r="S648" s="252"/>
      <c r="T648" s="231"/>
      <c r="U648" s="278"/>
      <c r="V648" s="277"/>
      <c r="W648" s="133"/>
      <c r="X648" s="278"/>
      <c r="Y648" s="133"/>
      <c r="Z648" s="133"/>
      <c r="AA648" s="253"/>
      <c r="AB648" s="256"/>
      <c r="AC648" s="302"/>
      <c r="AD648" s="255"/>
      <c r="AE648" s="237"/>
      <c r="AF648" s="237"/>
      <c r="AG648" s="236"/>
      <c r="AH648" s="302"/>
      <c r="AI648" s="302"/>
      <c r="AJ648" s="105"/>
      <c r="AK648" s="255"/>
      <c r="AL648" s="134"/>
      <c r="AM648" s="257"/>
      <c r="AN648" s="257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</row>
    <row r="649" spans="1:60" ht="38.25" hidden="1" outlineLevel="1" collapsed="1" x14ac:dyDescent="0.15">
      <c r="A649" s="104" t="s">
        <v>970</v>
      </c>
      <c r="B649" s="20" t="s">
        <v>971</v>
      </c>
      <c r="C649" s="102">
        <v>3100</v>
      </c>
      <c r="D649" s="103">
        <v>60</v>
      </c>
      <c r="E649" s="103">
        <v>20</v>
      </c>
      <c r="F649" s="4" t="s">
        <v>1217</v>
      </c>
      <c r="G649" s="104"/>
      <c r="H649" s="104" t="s">
        <v>1177</v>
      </c>
      <c r="I649" s="239">
        <f t="shared" ref="I649:I712" si="637">((247*12)+(52*7)+(52*5))*60/12</f>
        <v>17940</v>
      </c>
      <c r="J649" s="103"/>
      <c r="K649" s="290">
        <v>0.1</v>
      </c>
      <c r="L649" s="274">
        <v>0.38</v>
      </c>
      <c r="M649" s="240"/>
      <c r="N649" s="283">
        <v>0.03</v>
      </c>
      <c r="O649" s="241">
        <f t="shared" ref="O649:O712" si="638">J649/I649*D649</f>
        <v>0</v>
      </c>
      <c r="P649" s="241" t="e">
        <f t="shared" ref="P649:P712" si="639">(C649-T649-U649)*K649</f>
        <v>#REF!</v>
      </c>
      <c r="Q649" s="241" t="e">
        <f t="shared" ref="Q649:Q712" si="640">(C649-T649-U649)*L649</f>
        <v>#REF!</v>
      </c>
      <c r="R649" s="241">
        <f t="shared" ref="R649:R712" si="641">(C649*M649)</f>
        <v>0</v>
      </c>
      <c r="S649" s="241" t="e">
        <f t="shared" ref="S649:S712" si="642">(C649-T649-U649)*N649</f>
        <v>#REF!</v>
      </c>
      <c r="T649" s="103" t="e">
        <f>#REF!</f>
        <v>#REF!</v>
      </c>
      <c r="U649" s="295" t="e">
        <f>#REF!*'Акция психолога'!D649+(23000/3/365/4)</f>
        <v>#REF!</v>
      </c>
      <c r="V649" s="271">
        <f t="shared" ref="V649:V712" si="643">C649*0.06</f>
        <v>186</v>
      </c>
      <c r="W649" s="242" t="e">
        <f t="shared" ref="W649:W712" si="644">SUM(O649:V649)</f>
        <v>#REF!</v>
      </c>
      <c r="X649" s="281" t="e">
        <f>#REF!</f>
        <v>#REF!</v>
      </c>
      <c r="Y649" s="287" t="e">
        <f t="shared" ref="Y649:Y712" si="645">25000/I649*D649*X649</f>
        <v>#REF!</v>
      </c>
      <c r="Z649" s="102" t="e">
        <f t="shared" ref="Z649:Z712" si="646">W649+Y649</f>
        <v>#REF!</v>
      </c>
      <c r="AA649" s="244" t="e">
        <f t="shared" ref="AA649:AA712" si="647">(C649-Z649)/Z649</f>
        <v>#REF!</v>
      </c>
      <c r="AC649" s="102" t="e">
        <f t="shared" ref="AC649:AC712" si="648">AD649+AE649+AF649</f>
        <v>#REF!</v>
      </c>
      <c r="AD649" s="103" t="e">
        <f t="shared" ref="AD649:AE712" si="649">T649</f>
        <v>#REF!</v>
      </c>
      <c r="AE649" s="245" t="e">
        <f t="shared" si="649"/>
        <v>#REF!</v>
      </c>
      <c r="AF649" s="245" t="e">
        <f t="shared" ref="AF649:AF712" si="650">(C649-Z649)*0.15</f>
        <v>#REF!</v>
      </c>
      <c r="AG649" s="103" t="e">
        <f t="shared" ref="AG649:AG712" si="651">AE649+AF649</f>
        <v>#REF!</v>
      </c>
      <c r="AH649" s="102" t="e">
        <f t="shared" ref="AH649:AH712" si="652">AI649-AC649</f>
        <v>#REF!</v>
      </c>
      <c r="AI649" s="102">
        <f t="shared" ref="AI649:AI712" si="653">C649</f>
        <v>3100</v>
      </c>
      <c r="AK649" s="103" t="s">
        <v>40</v>
      </c>
      <c r="AL649" s="134">
        <f t="shared" ref="AL649:AL712" si="654">C649*0.7</f>
        <v>2170</v>
      </c>
      <c r="AM649" s="257" t="s">
        <v>1225</v>
      </c>
    </row>
    <row r="650" spans="1:60" ht="13.5" hidden="1" outlineLevel="1" x14ac:dyDescent="0.15">
      <c r="A650" s="104" t="s">
        <v>972</v>
      </c>
      <c r="B650" s="20" t="s">
        <v>973</v>
      </c>
      <c r="C650" s="102">
        <v>3450</v>
      </c>
      <c r="D650" s="103">
        <v>60</v>
      </c>
      <c r="E650" s="103"/>
      <c r="F650" s="103"/>
      <c r="G650" s="104"/>
      <c r="H650" s="104" t="s">
        <v>1177</v>
      </c>
      <c r="I650" s="239">
        <f t="shared" si="637"/>
        <v>17940</v>
      </c>
      <c r="J650" s="103"/>
      <c r="K650" s="290">
        <v>0.1</v>
      </c>
      <c r="L650" s="274">
        <v>0.38</v>
      </c>
      <c r="M650" s="240"/>
      <c r="N650" s="283">
        <v>0.03</v>
      </c>
      <c r="O650" s="241">
        <f t="shared" si="638"/>
        <v>0</v>
      </c>
      <c r="P650" s="241" t="e">
        <f t="shared" si="639"/>
        <v>#REF!</v>
      </c>
      <c r="Q650" s="241" t="e">
        <f t="shared" si="640"/>
        <v>#REF!</v>
      </c>
      <c r="R650" s="241">
        <f t="shared" si="641"/>
        <v>0</v>
      </c>
      <c r="S650" s="241" t="e">
        <f t="shared" si="642"/>
        <v>#REF!</v>
      </c>
      <c r="T650" s="103" t="e">
        <f>#REF!</f>
        <v>#REF!</v>
      </c>
      <c r="U650" s="271" t="e">
        <f>#REF!*'Акция психолога'!D650</f>
        <v>#REF!</v>
      </c>
      <c r="V650" s="271">
        <f t="shared" si="643"/>
        <v>207</v>
      </c>
      <c r="W650" s="242" t="e">
        <f t="shared" si="644"/>
        <v>#REF!</v>
      </c>
      <c r="X650" s="281" t="e">
        <f>#REF!</f>
        <v>#REF!</v>
      </c>
      <c r="Y650" s="287" t="e">
        <f t="shared" si="645"/>
        <v>#REF!</v>
      </c>
      <c r="Z650" s="102" t="e">
        <f t="shared" si="646"/>
        <v>#REF!</v>
      </c>
      <c r="AA650" s="244" t="e">
        <f t="shared" si="647"/>
        <v>#REF!</v>
      </c>
      <c r="AC650" s="102" t="e">
        <f t="shared" si="648"/>
        <v>#REF!</v>
      </c>
      <c r="AD650" s="103" t="e">
        <f t="shared" si="649"/>
        <v>#REF!</v>
      </c>
      <c r="AE650" s="245" t="e">
        <f t="shared" si="649"/>
        <v>#REF!</v>
      </c>
      <c r="AF650" s="245" t="e">
        <f t="shared" si="650"/>
        <v>#REF!</v>
      </c>
      <c r="AG650" s="103" t="e">
        <f t="shared" si="651"/>
        <v>#REF!</v>
      </c>
      <c r="AH650" s="102" t="e">
        <f t="shared" si="652"/>
        <v>#REF!</v>
      </c>
      <c r="AI650" s="102">
        <f t="shared" si="653"/>
        <v>3450</v>
      </c>
      <c r="AK650" s="103" t="s">
        <v>40</v>
      </c>
      <c r="AL650" s="134">
        <f t="shared" si="654"/>
        <v>2415</v>
      </c>
      <c r="AM650" s="257" t="s">
        <v>1225</v>
      </c>
    </row>
    <row r="651" spans="1:60" ht="25.5" hidden="1" outlineLevel="1" x14ac:dyDescent="0.15">
      <c r="A651" s="104" t="s">
        <v>974</v>
      </c>
      <c r="B651" s="20" t="s">
        <v>975</v>
      </c>
      <c r="C651" s="102">
        <v>1700</v>
      </c>
      <c r="D651" s="103">
        <v>40</v>
      </c>
      <c r="E651" s="103">
        <v>20</v>
      </c>
      <c r="F651" s="62" t="s">
        <v>1218</v>
      </c>
      <c r="G651" s="104"/>
      <c r="H651" s="104" t="s">
        <v>1177</v>
      </c>
      <c r="I651" s="239">
        <f t="shared" si="637"/>
        <v>17940</v>
      </c>
      <c r="J651" s="103"/>
      <c r="K651" s="290">
        <v>0.1</v>
      </c>
      <c r="L651" s="274">
        <v>0.38</v>
      </c>
      <c r="M651" s="240"/>
      <c r="N651" s="283">
        <v>0.03</v>
      </c>
      <c r="O651" s="241">
        <f t="shared" si="638"/>
        <v>0</v>
      </c>
      <c r="P651" s="241" t="e">
        <f t="shared" si="639"/>
        <v>#REF!</v>
      </c>
      <c r="Q651" s="241" t="e">
        <f t="shared" si="640"/>
        <v>#REF!</v>
      </c>
      <c r="R651" s="241">
        <f t="shared" si="641"/>
        <v>0</v>
      </c>
      <c r="S651" s="241" t="e">
        <f t="shared" si="642"/>
        <v>#REF!</v>
      </c>
      <c r="T651" s="103" t="e">
        <f>#REF!</f>
        <v>#REF!</v>
      </c>
      <c r="U651" s="295" t="e">
        <f>#REF!*'Акция психолога'!D651+(45800/3/365/4)</f>
        <v>#REF!</v>
      </c>
      <c r="V651" s="271">
        <f t="shared" si="643"/>
        <v>102</v>
      </c>
      <c r="W651" s="242" t="e">
        <f t="shared" si="644"/>
        <v>#REF!</v>
      </c>
      <c r="X651" s="281" t="e">
        <f>#REF!</f>
        <v>#REF!</v>
      </c>
      <c r="Y651" s="287" t="e">
        <f t="shared" si="645"/>
        <v>#REF!</v>
      </c>
      <c r="Z651" s="102" t="e">
        <f t="shared" si="646"/>
        <v>#REF!</v>
      </c>
      <c r="AA651" s="244" t="e">
        <f t="shared" si="647"/>
        <v>#REF!</v>
      </c>
      <c r="AC651" s="102" t="e">
        <f t="shared" si="648"/>
        <v>#REF!</v>
      </c>
      <c r="AD651" s="103" t="e">
        <f t="shared" si="649"/>
        <v>#REF!</v>
      </c>
      <c r="AE651" s="245" t="e">
        <f t="shared" si="649"/>
        <v>#REF!</v>
      </c>
      <c r="AF651" s="245" t="e">
        <f t="shared" si="650"/>
        <v>#REF!</v>
      </c>
      <c r="AG651" s="103" t="e">
        <f t="shared" si="651"/>
        <v>#REF!</v>
      </c>
      <c r="AH651" s="102" t="e">
        <f t="shared" si="652"/>
        <v>#REF!</v>
      </c>
      <c r="AI651" s="102">
        <f t="shared" si="653"/>
        <v>1700</v>
      </c>
      <c r="AK651" s="103" t="s">
        <v>40</v>
      </c>
      <c r="AL651" s="134">
        <f t="shared" si="654"/>
        <v>1190</v>
      </c>
      <c r="AM651" s="257" t="s">
        <v>1225</v>
      </c>
      <c r="AN651" s="269"/>
    </row>
    <row r="652" spans="1:60" ht="25.5" hidden="1" outlineLevel="1" x14ac:dyDescent="0.15">
      <c r="A652" s="104" t="s">
        <v>976</v>
      </c>
      <c r="B652" s="20" t="s">
        <v>977</v>
      </c>
      <c r="C652" s="102">
        <f>1700+1000</f>
        <v>2700</v>
      </c>
      <c r="D652" s="103">
        <v>40</v>
      </c>
      <c r="E652" s="103">
        <v>20</v>
      </c>
      <c r="F652" s="62" t="s">
        <v>1218</v>
      </c>
      <c r="G652" s="104"/>
      <c r="H652" s="104" t="s">
        <v>1177</v>
      </c>
      <c r="I652" s="239">
        <f t="shared" si="637"/>
        <v>17940</v>
      </c>
      <c r="J652" s="103"/>
      <c r="K652" s="290">
        <v>0.1</v>
      </c>
      <c r="L652" s="274">
        <v>0.38</v>
      </c>
      <c r="M652" s="240"/>
      <c r="N652" s="283">
        <v>0.03</v>
      </c>
      <c r="O652" s="241">
        <f t="shared" si="638"/>
        <v>0</v>
      </c>
      <c r="P652" s="241" t="e">
        <f t="shared" si="639"/>
        <v>#REF!</v>
      </c>
      <c r="Q652" s="241" t="e">
        <f t="shared" si="640"/>
        <v>#REF!</v>
      </c>
      <c r="R652" s="241">
        <f t="shared" si="641"/>
        <v>0</v>
      </c>
      <c r="S652" s="241" t="e">
        <f t="shared" si="642"/>
        <v>#REF!</v>
      </c>
      <c r="T652" s="103" t="e">
        <f>#REF!</f>
        <v>#REF!</v>
      </c>
      <c r="U652" s="295" t="e">
        <f>#REF!*'Акция психолога'!D652+(45800/3/365/4)</f>
        <v>#REF!</v>
      </c>
      <c r="V652" s="271">
        <f t="shared" si="643"/>
        <v>162</v>
      </c>
      <c r="W652" s="242" t="e">
        <f t="shared" si="644"/>
        <v>#REF!</v>
      </c>
      <c r="X652" s="281" t="e">
        <f>#REF!</f>
        <v>#REF!</v>
      </c>
      <c r="Y652" s="287" t="e">
        <f t="shared" si="645"/>
        <v>#REF!</v>
      </c>
      <c r="Z652" s="102" t="e">
        <f t="shared" si="646"/>
        <v>#REF!</v>
      </c>
      <c r="AA652" s="244" t="e">
        <f t="shared" si="647"/>
        <v>#REF!</v>
      </c>
      <c r="AC652" s="102" t="e">
        <f t="shared" si="648"/>
        <v>#REF!</v>
      </c>
      <c r="AD652" s="103" t="e">
        <f t="shared" si="649"/>
        <v>#REF!</v>
      </c>
      <c r="AE652" s="245" t="e">
        <f t="shared" si="649"/>
        <v>#REF!</v>
      </c>
      <c r="AF652" s="245" t="e">
        <f t="shared" si="650"/>
        <v>#REF!</v>
      </c>
      <c r="AG652" s="103" t="e">
        <f t="shared" si="651"/>
        <v>#REF!</v>
      </c>
      <c r="AH652" s="102" t="e">
        <f t="shared" si="652"/>
        <v>#REF!</v>
      </c>
      <c r="AI652" s="102">
        <f t="shared" si="653"/>
        <v>2700</v>
      </c>
      <c r="AK652" s="103" t="s">
        <v>40</v>
      </c>
      <c r="AL652" s="134">
        <f t="shared" si="654"/>
        <v>1889.9999999999998</v>
      </c>
      <c r="AM652" s="257" t="s">
        <v>1225</v>
      </c>
    </row>
    <row r="653" spans="1:60" ht="13.5" hidden="1" outlineLevel="1" x14ac:dyDescent="0.15">
      <c r="A653" s="104" t="s">
        <v>978</v>
      </c>
      <c r="B653" s="20" t="s">
        <v>979</v>
      </c>
      <c r="C653" s="102">
        <v>400</v>
      </c>
      <c r="D653" s="103">
        <v>15</v>
      </c>
      <c r="E653" s="103">
        <v>1</v>
      </c>
      <c r="F653" s="103" t="s">
        <v>1219</v>
      </c>
      <c r="G653" s="104"/>
      <c r="H653" s="104" t="s">
        <v>1177</v>
      </c>
      <c r="I653" s="239">
        <f t="shared" si="637"/>
        <v>17940</v>
      </c>
      <c r="J653" s="103"/>
      <c r="K653" s="290">
        <v>0.1</v>
      </c>
      <c r="L653" s="274">
        <v>0.38</v>
      </c>
      <c r="M653" s="240"/>
      <c r="N653" s="283">
        <v>0.03</v>
      </c>
      <c r="O653" s="103">
        <f t="shared" si="638"/>
        <v>0</v>
      </c>
      <c r="P653" s="103" t="e">
        <f t="shared" si="639"/>
        <v>#REF!</v>
      </c>
      <c r="Q653" s="103" t="e">
        <f t="shared" si="640"/>
        <v>#REF!</v>
      </c>
      <c r="R653" s="103">
        <f t="shared" si="641"/>
        <v>0</v>
      </c>
      <c r="S653" s="103" t="e">
        <f t="shared" si="642"/>
        <v>#REF!</v>
      </c>
      <c r="T653" s="103" t="e">
        <f>#REF!</f>
        <v>#REF!</v>
      </c>
      <c r="U653" s="295" t="e">
        <f>#REF!*'Акция психолога'!D653+(53200/3/365/4)</f>
        <v>#REF!</v>
      </c>
      <c r="V653" s="271">
        <f t="shared" si="643"/>
        <v>24</v>
      </c>
      <c r="W653" s="242" t="e">
        <f t="shared" si="644"/>
        <v>#REF!</v>
      </c>
      <c r="X653" s="243" t="e">
        <f>#REF!</f>
        <v>#REF!</v>
      </c>
      <c r="Y653" s="287" t="e">
        <f t="shared" si="645"/>
        <v>#REF!</v>
      </c>
      <c r="Z653" s="102" t="e">
        <f t="shared" si="646"/>
        <v>#REF!</v>
      </c>
      <c r="AA653" s="244" t="e">
        <f t="shared" si="647"/>
        <v>#REF!</v>
      </c>
      <c r="AC653" s="102" t="e">
        <f t="shared" si="648"/>
        <v>#REF!</v>
      </c>
      <c r="AD653" s="103" t="e">
        <f t="shared" si="649"/>
        <v>#REF!</v>
      </c>
      <c r="AE653" s="245" t="e">
        <f t="shared" si="649"/>
        <v>#REF!</v>
      </c>
      <c r="AF653" s="245" t="e">
        <f t="shared" si="650"/>
        <v>#REF!</v>
      </c>
      <c r="AG653" s="103" t="e">
        <f t="shared" si="651"/>
        <v>#REF!</v>
      </c>
      <c r="AH653" s="102" t="e">
        <f t="shared" si="652"/>
        <v>#REF!</v>
      </c>
      <c r="AI653" s="102">
        <f t="shared" si="653"/>
        <v>400</v>
      </c>
      <c r="AK653" s="103" t="s">
        <v>40</v>
      </c>
      <c r="AL653" s="134">
        <f t="shared" si="654"/>
        <v>280</v>
      </c>
      <c r="AM653" s="257" t="s">
        <v>1225</v>
      </c>
    </row>
    <row r="654" spans="1:60" ht="13.5" hidden="1" outlineLevel="1" x14ac:dyDescent="0.15">
      <c r="A654" s="104" t="s">
        <v>980</v>
      </c>
      <c r="B654" s="20" t="s">
        <v>981</v>
      </c>
      <c r="C654" s="102">
        <v>600</v>
      </c>
      <c r="D654" s="103">
        <v>15</v>
      </c>
      <c r="E654" s="103">
        <v>1</v>
      </c>
      <c r="F654" s="103" t="s">
        <v>1219</v>
      </c>
      <c r="G654" s="104"/>
      <c r="H654" s="104" t="s">
        <v>1177</v>
      </c>
      <c r="I654" s="239">
        <f t="shared" si="637"/>
        <v>17940</v>
      </c>
      <c r="J654" s="103"/>
      <c r="K654" s="290">
        <v>0.1</v>
      </c>
      <c r="L654" s="274">
        <v>0.38</v>
      </c>
      <c r="M654" s="240"/>
      <c r="N654" s="283">
        <v>0.03</v>
      </c>
      <c r="O654" s="241">
        <f t="shared" si="638"/>
        <v>0</v>
      </c>
      <c r="P654" s="241" t="e">
        <f t="shared" si="639"/>
        <v>#REF!</v>
      </c>
      <c r="Q654" s="241" t="e">
        <f t="shared" si="640"/>
        <v>#REF!</v>
      </c>
      <c r="R654" s="241">
        <f t="shared" si="641"/>
        <v>0</v>
      </c>
      <c r="S654" s="241" t="e">
        <f t="shared" si="642"/>
        <v>#REF!</v>
      </c>
      <c r="T654" s="103" t="e">
        <f>#REF!</f>
        <v>#REF!</v>
      </c>
      <c r="U654" s="295" t="e">
        <f>#REF!*'Акция психолога'!D654+(53200/3/365/4)</f>
        <v>#REF!</v>
      </c>
      <c r="V654" s="271">
        <f t="shared" si="643"/>
        <v>36</v>
      </c>
      <c r="W654" s="242" t="e">
        <f t="shared" si="644"/>
        <v>#REF!</v>
      </c>
      <c r="X654" s="281" t="e">
        <f>#REF!</f>
        <v>#REF!</v>
      </c>
      <c r="Y654" s="287" t="e">
        <f t="shared" si="645"/>
        <v>#REF!</v>
      </c>
      <c r="Z654" s="102" t="e">
        <f t="shared" si="646"/>
        <v>#REF!</v>
      </c>
      <c r="AA654" s="244" t="e">
        <f t="shared" si="647"/>
        <v>#REF!</v>
      </c>
      <c r="AC654" s="102" t="e">
        <f t="shared" si="648"/>
        <v>#REF!</v>
      </c>
      <c r="AD654" s="103" t="e">
        <f t="shared" si="649"/>
        <v>#REF!</v>
      </c>
      <c r="AE654" s="245" t="e">
        <f t="shared" si="649"/>
        <v>#REF!</v>
      </c>
      <c r="AF654" s="245" t="e">
        <f t="shared" si="650"/>
        <v>#REF!</v>
      </c>
      <c r="AG654" s="103" t="e">
        <f t="shared" si="651"/>
        <v>#REF!</v>
      </c>
      <c r="AH654" s="102" t="e">
        <f t="shared" si="652"/>
        <v>#REF!</v>
      </c>
      <c r="AI654" s="102">
        <f t="shared" si="653"/>
        <v>600</v>
      </c>
      <c r="AK654" s="103" t="s">
        <v>40</v>
      </c>
      <c r="AL654" s="134">
        <f t="shared" si="654"/>
        <v>420</v>
      </c>
      <c r="AM654" s="257" t="s">
        <v>1225</v>
      </c>
    </row>
    <row r="655" spans="1:60" ht="15.75" hidden="1" outlineLevel="1" x14ac:dyDescent="0.15">
      <c r="A655" s="104" t="s">
        <v>982</v>
      </c>
      <c r="B655" s="20" t="s">
        <v>983</v>
      </c>
      <c r="C655" s="102">
        <v>1450</v>
      </c>
      <c r="D655" s="103">
        <v>15</v>
      </c>
      <c r="E655" s="103">
        <v>4</v>
      </c>
      <c r="F655" s="103" t="s">
        <v>1219</v>
      </c>
      <c r="G655" s="104"/>
      <c r="H655" s="104" t="s">
        <v>1177</v>
      </c>
      <c r="I655" s="239">
        <f t="shared" si="637"/>
        <v>17940</v>
      </c>
      <c r="J655" s="103"/>
      <c r="K655" s="290">
        <v>0.1</v>
      </c>
      <c r="L655" s="274">
        <v>0.38</v>
      </c>
      <c r="M655" s="240"/>
      <c r="N655" s="283">
        <v>0.03</v>
      </c>
      <c r="O655" s="241">
        <f t="shared" si="638"/>
        <v>0</v>
      </c>
      <c r="P655" s="241" t="e">
        <f t="shared" si="639"/>
        <v>#REF!</v>
      </c>
      <c r="Q655" s="241" t="e">
        <f t="shared" si="640"/>
        <v>#REF!</v>
      </c>
      <c r="R655" s="241">
        <f t="shared" si="641"/>
        <v>0</v>
      </c>
      <c r="S655" s="241" t="e">
        <f t="shared" si="642"/>
        <v>#REF!</v>
      </c>
      <c r="T655" s="103" t="e">
        <f>#REF!</f>
        <v>#REF!</v>
      </c>
      <c r="U655" s="295" t="e">
        <f>#REF!*'Акция психолога'!D655+(53200/3/365/4)</f>
        <v>#REF!</v>
      </c>
      <c r="V655" s="271">
        <f t="shared" si="643"/>
        <v>87</v>
      </c>
      <c r="W655" s="242" t="e">
        <f t="shared" si="644"/>
        <v>#REF!</v>
      </c>
      <c r="X655" s="281" t="e">
        <f>#REF!</f>
        <v>#REF!</v>
      </c>
      <c r="Y655" s="287" t="e">
        <f t="shared" si="645"/>
        <v>#REF!</v>
      </c>
      <c r="Z655" s="102" t="e">
        <f t="shared" si="646"/>
        <v>#REF!</v>
      </c>
      <c r="AA655" s="244" t="e">
        <f t="shared" si="647"/>
        <v>#REF!</v>
      </c>
      <c r="AC655" s="102" t="e">
        <f t="shared" si="648"/>
        <v>#REF!</v>
      </c>
      <c r="AD655" s="103" t="e">
        <f t="shared" si="649"/>
        <v>#REF!</v>
      </c>
      <c r="AE655" s="245" t="e">
        <f t="shared" si="649"/>
        <v>#REF!</v>
      </c>
      <c r="AF655" s="245" t="e">
        <f t="shared" si="650"/>
        <v>#REF!</v>
      </c>
      <c r="AG655" s="103" t="e">
        <f t="shared" si="651"/>
        <v>#REF!</v>
      </c>
      <c r="AH655" s="102" t="e">
        <f t="shared" si="652"/>
        <v>#REF!</v>
      </c>
      <c r="AI655" s="102">
        <f t="shared" si="653"/>
        <v>1450</v>
      </c>
      <c r="AK655" s="103" t="s">
        <v>40</v>
      </c>
      <c r="AL655" s="134">
        <f t="shared" si="654"/>
        <v>1014.9999999999999</v>
      </c>
      <c r="AM655" s="257" t="s">
        <v>1225</v>
      </c>
    </row>
    <row r="656" spans="1:60" ht="13.5" hidden="1" outlineLevel="1" x14ac:dyDescent="0.15">
      <c r="A656" s="104" t="s">
        <v>984</v>
      </c>
      <c r="B656" s="20" t="s">
        <v>985</v>
      </c>
      <c r="C656" s="102">
        <v>1450</v>
      </c>
      <c r="D656" s="103">
        <v>15</v>
      </c>
      <c r="E656" s="103">
        <v>4</v>
      </c>
      <c r="F656" s="103" t="s">
        <v>1219</v>
      </c>
      <c r="G656" s="104"/>
      <c r="H656" s="104" t="s">
        <v>1177</v>
      </c>
      <c r="I656" s="239">
        <f t="shared" si="637"/>
        <v>17940</v>
      </c>
      <c r="J656" s="103"/>
      <c r="K656" s="290">
        <v>0.1</v>
      </c>
      <c r="L656" s="274">
        <v>0.38</v>
      </c>
      <c r="M656" s="240"/>
      <c r="N656" s="283">
        <v>0.03</v>
      </c>
      <c r="O656" s="241">
        <f t="shared" si="638"/>
        <v>0</v>
      </c>
      <c r="P656" s="241" t="e">
        <f t="shared" si="639"/>
        <v>#REF!</v>
      </c>
      <c r="Q656" s="241" t="e">
        <f t="shared" si="640"/>
        <v>#REF!</v>
      </c>
      <c r="R656" s="241">
        <f t="shared" si="641"/>
        <v>0</v>
      </c>
      <c r="S656" s="241" t="e">
        <f t="shared" si="642"/>
        <v>#REF!</v>
      </c>
      <c r="T656" s="103" t="e">
        <f>#REF!</f>
        <v>#REF!</v>
      </c>
      <c r="U656" s="295" t="e">
        <f>#REF!*'Акция психолога'!D656+(53200/3/365/4)</f>
        <v>#REF!</v>
      </c>
      <c r="V656" s="271">
        <f t="shared" si="643"/>
        <v>87</v>
      </c>
      <c r="W656" s="242" t="e">
        <f t="shared" si="644"/>
        <v>#REF!</v>
      </c>
      <c r="X656" s="281" t="e">
        <f>#REF!</f>
        <v>#REF!</v>
      </c>
      <c r="Y656" s="287" t="e">
        <f t="shared" si="645"/>
        <v>#REF!</v>
      </c>
      <c r="Z656" s="102" t="e">
        <f t="shared" si="646"/>
        <v>#REF!</v>
      </c>
      <c r="AA656" s="244" t="e">
        <f t="shared" si="647"/>
        <v>#REF!</v>
      </c>
      <c r="AC656" s="102" t="e">
        <f t="shared" si="648"/>
        <v>#REF!</v>
      </c>
      <c r="AD656" s="103" t="e">
        <f t="shared" si="649"/>
        <v>#REF!</v>
      </c>
      <c r="AE656" s="245" t="e">
        <f t="shared" si="649"/>
        <v>#REF!</v>
      </c>
      <c r="AF656" s="245" t="e">
        <f t="shared" si="650"/>
        <v>#REF!</v>
      </c>
      <c r="AG656" s="103" t="e">
        <f t="shared" si="651"/>
        <v>#REF!</v>
      </c>
      <c r="AH656" s="102" t="e">
        <f t="shared" si="652"/>
        <v>#REF!</v>
      </c>
      <c r="AI656" s="102">
        <f t="shared" si="653"/>
        <v>1450</v>
      </c>
      <c r="AK656" s="103" t="s">
        <v>40</v>
      </c>
      <c r="AL656" s="134">
        <f t="shared" si="654"/>
        <v>1014.9999999999999</v>
      </c>
      <c r="AM656" s="257" t="s">
        <v>1225</v>
      </c>
    </row>
    <row r="657" spans="1:552" ht="13.5" hidden="1" outlineLevel="1" x14ac:dyDescent="0.15">
      <c r="A657" s="104" t="s">
        <v>986</v>
      </c>
      <c r="B657" s="20" t="s">
        <v>987</v>
      </c>
      <c r="C657" s="102">
        <v>1860</v>
      </c>
      <c r="D657" s="103">
        <v>5</v>
      </c>
      <c r="E657" s="103"/>
      <c r="F657" s="103"/>
      <c r="G657" s="104"/>
      <c r="H657" s="104" t="s">
        <v>1177</v>
      </c>
      <c r="I657" s="239">
        <f t="shared" si="637"/>
        <v>17940</v>
      </c>
      <c r="J657" s="103"/>
      <c r="K657" s="290">
        <v>0.1</v>
      </c>
      <c r="L657" s="274"/>
      <c r="M657" s="240"/>
      <c r="N657" s="283">
        <v>0.03</v>
      </c>
      <c r="O657" s="103">
        <f t="shared" si="638"/>
        <v>0</v>
      </c>
      <c r="P657" s="103" t="e">
        <f t="shared" si="639"/>
        <v>#REF!</v>
      </c>
      <c r="Q657" s="103" t="e">
        <f t="shared" si="640"/>
        <v>#REF!</v>
      </c>
      <c r="R657" s="103">
        <f t="shared" si="641"/>
        <v>0</v>
      </c>
      <c r="S657" s="103" t="e">
        <f t="shared" si="642"/>
        <v>#REF!</v>
      </c>
      <c r="T657" s="103" t="e">
        <f>#REF!</f>
        <v>#REF!</v>
      </c>
      <c r="U657" s="271" t="e">
        <f>#REF!*'Акция психолога'!D657</f>
        <v>#REF!</v>
      </c>
      <c r="V657" s="271">
        <f t="shared" si="643"/>
        <v>111.6</v>
      </c>
      <c r="W657" s="242" t="e">
        <f t="shared" si="644"/>
        <v>#REF!</v>
      </c>
      <c r="X657" s="243" t="e">
        <f>#REF!</f>
        <v>#REF!</v>
      </c>
      <c r="Y657" s="287" t="e">
        <f t="shared" si="645"/>
        <v>#REF!</v>
      </c>
      <c r="Z657" s="102" t="e">
        <f t="shared" si="646"/>
        <v>#REF!</v>
      </c>
      <c r="AA657" s="244" t="e">
        <f t="shared" si="647"/>
        <v>#REF!</v>
      </c>
      <c r="AC657" s="102" t="e">
        <f t="shared" si="648"/>
        <v>#REF!</v>
      </c>
      <c r="AD657" s="103" t="e">
        <f t="shared" si="649"/>
        <v>#REF!</v>
      </c>
      <c r="AE657" s="245" t="e">
        <f t="shared" si="649"/>
        <v>#REF!</v>
      </c>
      <c r="AF657" s="245" t="e">
        <f t="shared" si="650"/>
        <v>#REF!</v>
      </c>
      <c r="AG657" s="103" t="e">
        <f t="shared" si="651"/>
        <v>#REF!</v>
      </c>
      <c r="AH657" s="102" t="e">
        <f t="shared" si="652"/>
        <v>#REF!</v>
      </c>
      <c r="AI657" s="102">
        <f t="shared" si="653"/>
        <v>1860</v>
      </c>
      <c r="AK657" s="103"/>
      <c r="AL657" s="134"/>
      <c r="AM657" s="257"/>
    </row>
    <row r="658" spans="1:552" s="106" customFormat="1" ht="13.5" hidden="1" outlineLevel="1" x14ac:dyDescent="0.15">
      <c r="A658" s="104" t="s">
        <v>988</v>
      </c>
      <c r="B658" s="20" t="s">
        <v>989</v>
      </c>
      <c r="C658" s="102">
        <v>1150</v>
      </c>
      <c r="D658" s="103">
        <v>35</v>
      </c>
      <c r="E658" s="103">
        <v>20</v>
      </c>
      <c r="F658" s="103" t="s">
        <v>1215</v>
      </c>
      <c r="G658" s="104"/>
      <c r="H658" s="104" t="s">
        <v>1177</v>
      </c>
      <c r="I658" s="239">
        <f t="shared" si="637"/>
        <v>17940</v>
      </c>
      <c r="J658" s="103"/>
      <c r="K658" s="290">
        <v>0.1</v>
      </c>
      <c r="L658" s="274">
        <v>0.45</v>
      </c>
      <c r="M658" s="240"/>
      <c r="N658" s="283">
        <v>0.03</v>
      </c>
      <c r="O658" s="241">
        <f t="shared" si="638"/>
        <v>0</v>
      </c>
      <c r="P658" s="241" t="e">
        <f t="shared" si="639"/>
        <v>#REF!</v>
      </c>
      <c r="Q658" s="241" t="e">
        <f t="shared" si="640"/>
        <v>#REF!</v>
      </c>
      <c r="R658" s="241">
        <f t="shared" si="641"/>
        <v>0</v>
      </c>
      <c r="S658" s="241" t="e">
        <f t="shared" si="642"/>
        <v>#REF!</v>
      </c>
      <c r="T658" s="103" t="e">
        <f>#REF!</f>
        <v>#REF!</v>
      </c>
      <c r="U658" s="295" t="e">
        <f>#REF!*'Акция психолога'!D658+(440000/3/365/4)</f>
        <v>#REF!</v>
      </c>
      <c r="V658" s="271">
        <f t="shared" si="643"/>
        <v>69</v>
      </c>
      <c r="W658" s="242" t="e">
        <f t="shared" si="644"/>
        <v>#REF!</v>
      </c>
      <c r="X658" s="281" t="e">
        <f>#REF!</f>
        <v>#REF!</v>
      </c>
      <c r="Y658" s="287" t="e">
        <f t="shared" si="645"/>
        <v>#REF!</v>
      </c>
      <c r="Z658" s="102" t="e">
        <f t="shared" si="646"/>
        <v>#REF!</v>
      </c>
      <c r="AA658" s="244" t="e">
        <f t="shared" si="647"/>
        <v>#REF!</v>
      </c>
      <c r="AB658" s="219"/>
      <c r="AC658" s="102" t="e">
        <f t="shared" si="648"/>
        <v>#REF!</v>
      </c>
      <c r="AD658" s="103" t="e">
        <f t="shared" si="649"/>
        <v>#REF!</v>
      </c>
      <c r="AE658" s="245" t="e">
        <f t="shared" si="649"/>
        <v>#REF!</v>
      </c>
      <c r="AF658" s="245" t="e">
        <f t="shared" si="650"/>
        <v>#REF!</v>
      </c>
      <c r="AG658" s="103" t="e">
        <f t="shared" si="651"/>
        <v>#REF!</v>
      </c>
      <c r="AH658" s="102" t="e">
        <f t="shared" si="652"/>
        <v>#REF!</v>
      </c>
      <c r="AI658" s="102">
        <f t="shared" si="653"/>
        <v>1150</v>
      </c>
      <c r="AK658" s="103" t="s">
        <v>40</v>
      </c>
      <c r="AL658" s="134">
        <f t="shared" si="654"/>
        <v>805</v>
      </c>
      <c r="AM658" s="257" t="s">
        <v>1225</v>
      </c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</row>
    <row r="659" spans="1:552" s="106" customFormat="1" ht="13.5" hidden="1" outlineLevel="1" x14ac:dyDescent="0.15">
      <c r="A659" s="104" t="s">
        <v>990</v>
      </c>
      <c r="B659" s="20" t="s">
        <v>991</v>
      </c>
      <c r="C659" s="102">
        <v>1300</v>
      </c>
      <c r="D659" s="103">
        <v>30</v>
      </c>
      <c r="E659" s="103">
        <v>20</v>
      </c>
      <c r="F659" s="103" t="s">
        <v>1215</v>
      </c>
      <c r="G659" s="104"/>
      <c r="H659" s="104" t="s">
        <v>1177</v>
      </c>
      <c r="I659" s="239">
        <f t="shared" si="637"/>
        <v>17940</v>
      </c>
      <c r="J659" s="103"/>
      <c r="K659" s="290">
        <v>0.1</v>
      </c>
      <c r="L659" s="274">
        <v>0.45</v>
      </c>
      <c r="M659" s="240"/>
      <c r="N659" s="283">
        <v>0.03</v>
      </c>
      <c r="O659" s="241">
        <f t="shared" si="638"/>
        <v>0</v>
      </c>
      <c r="P659" s="241" t="e">
        <f t="shared" si="639"/>
        <v>#REF!</v>
      </c>
      <c r="Q659" s="241" t="e">
        <f t="shared" si="640"/>
        <v>#REF!</v>
      </c>
      <c r="R659" s="241">
        <f t="shared" si="641"/>
        <v>0</v>
      </c>
      <c r="S659" s="241" t="e">
        <f t="shared" si="642"/>
        <v>#REF!</v>
      </c>
      <c r="T659" s="103" t="e">
        <f>#REF!</f>
        <v>#REF!</v>
      </c>
      <c r="U659" s="295" t="e">
        <f>#REF!*'Акция психолога'!D659+(440000/3/365/4)</f>
        <v>#REF!</v>
      </c>
      <c r="V659" s="271">
        <f t="shared" si="643"/>
        <v>78</v>
      </c>
      <c r="W659" s="242" t="e">
        <f t="shared" si="644"/>
        <v>#REF!</v>
      </c>
      <c r="X659" s="281" t="e">
        <f>#REF!</f>
        <v>#REF!</v>
      </c>
      <c r="Y659" s="287" t="e">
        <f t="shared" si="645"/>
        <v>#REF!</v>
      </c>
      <c r="Z659" s="102" t="e">
        <f t="shared" si="646"/>
        <v>#REF!</v>
      </c>
      <c r="AA659" s="244" t="e">
        <f t="shared" si="647"/>
        <v>#REF!</v>
      </c>
      <c r="AB659" s="219"/>
      <c r="AC659" s="102" t="e">
        <f t="shared" si="648"/>
        <v>#REF!</v>
      </c>
      <c r="AD659" s="103" t="e">
        <f t="shared" si="649"/>
        <v>#REF!</v>
      </c>
      <c r="AE659" s="245" t="e">
        <f t="shared" si="649"/>
        <v>#REF!</v>
      </c>
      <c r="AF659" s="245" t="e">
        <f t="shared" si="650"/>
        <v>#REF!</v>
      </c>
      <c r="AG659" s="103" t="e">
        <f t="shared" si="651"/>
        <v>#REF!</v>
      </c>
      <c r="AH659" s="102" t="e">
        <f t="shared" si="652"/>
        <v>#REF!</v>
      </c>
      <c r="AI659" s="102">
        <f t="shared" si="653"/>
        <v>1300</v>
      </c>
      <c r="AK659" s="103" t="s">
        <v>40</v>
      </c>
      <c r="AL659" s="134">
        <f t="shared" si="654"/>
        <v>909.99999999999989</v>
      </c>
      <c r="AM659" s="257" t="s">
        <v>1225</v>
      </c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</row>
    <row r="660" spans="1:552" s="106" customFormat="1" ht="13.5" hidden="1" outlineLevel="1" x14ac:dyDescent="0.15">
      <c r="A660" s="104" t="s">
        <v>992</v>
      </c>
      <c r="B660" s="20" t="s">
        <v>993</v>
      </c>
      <c r="C660" s="102">
        <v>1760</v>
      </c>
      <c r="D660" s="103">
        <v>50</v>
      </c>
      <c r="E660" s="103">
        <v>40</v>
      </c>
      <c r="F660" s="103" t="s">
        <v>1215</v>
      </c>
      <c r="G660" s="104"/>
      <c r="H660" s="104" t="s">
        <v>1177</v>
      </c>
      <c r="I660" s="239">
        <f t="shared" si="637"/>
        <v>17940</v>
      </c>
      <c r="J660" s="103"/>
      <c r="K660" s="290">
        <v>0.1</v>
      </c>
      <c r="L660" s="274">
        <v>0.45</v>
      </c>
      <c r="M660" s="240"/>
      <c r="N660" s="283">
        <v>0.03</v>
      </c>
      <c r="O660" s="241">
        <f t="shared" si="638"/>
        <v>0</v>
      </c>
      <c r="P660" s="241" t="e">
        <f t="shared" si="639"/>
        <v>#REF!</v>
      </c>
      <c r="Q660" s="241" t="e">
        <f t="shared" si="640"/>
        <v>#REF!</v>
      </c>
      <c r="R660" s="241">
        <f t="shared" si="641"/>
        <v>0</v>
      </c>
      <c r="S660" s="241" t="e">
        <f t="shared" si="642"/>
        <v>#REF!</v>
      </c>
      <c r="T660" s="103" t="e">
        <f>#REF!</f>
        <v>#REF!</v>
      </c>
      <c r="U660" s="295" t="e">
        <f>#REF!*'Акция психолога'!D660+(440000/3/365/4)</f>
        <v>#REF!</v>
      </c>
      <c r="V660" s="271">
        <f t="shared" si="643"/>
        <v>105.6</v>
      </c>
      <c r="W660" s="242" t="e">
        <f t="shared" si="644"/>
        <v>#REF!</v>
      </c>
      <c r="X660" s="281" t="e">
        <f>#REF!</f>
        <v>#REF!</v>
      </c>
      <c r="Y660" s="287" t="e">
        <f t="shared" si="645"/>
        <v>#REF!</v>
      </c>
      <c r="Z660" s="102" t="e">
        <f t="shared" si="646"/>
        <v>#REF!</v>
      </c>
      <c r="AA660" s="244" t="e">
        <f t="shared" si="647"/>
        <v>#REF!</v>
      </c>
      <c r="AB660" s="219"/>
      <c r="AC660" s="102" t="e">
        <f t="shared" si="648"/>
        <v>#REF!</v>
      </c>
      <c r="AD660" s="103" t="e">
        <f t="shared" si="649"/>
        <v>#REF!</v>
      </c>
      <c r="AE660" s="245" t="e">
        <f t="shared" si="649"/>
        <v>#REF!</v>
      </c>
      <c r="AF660" s="245" t="e">
        <f t="shared" si="650"/>
        <v>#REF!</v>
      </c>
      <c r="AG660" s="103" t="e">
        <f t="shared" si="651"/>
        <v>#REF!</v>
      </c>
      <c r="AH660" s="102" t="e">
        <f t="shared" si="652"/>
        <v>#REF!</v>
      </c>
      <c r="AI660" s="102">
        <f t="shared" si="653"/>
        <v>1760</v>
      </c>
      <c r="AK660" s="103" t="s">
        <v>40</v>
      </c>
      <c r="AL660" s="134">
        <f t="shared" si="654"/>
        <v>1232</v>
      </c>
      <c r="AM660" s="257" t="s">
        <v>1225</v>
      </c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</row>
    <row r="661" spans="1:552" s="106" customFormat="1" ht="13.5" hidden="1" outlineLevel="1" x14ac:dyDescent="0.15">
      <c r="A661" s="104" t="s">
        <v>994</v>
      </c>
      <c r="B661" s="20" t="s">
        <v>995</v>
      </c>
      <c r="C661" s="102">
        <v>1130</v>
      </c>
      <c r="D661" s="103">
        <v>40</v>
      </c>
      <c r="E661" s="103">
        <v>30</v>
      </c>
      <c r="F661" s="103" t="s">
        <v>1215</v>
      </c>
      <c r="G661" s="104"/>
      <c r="H661" s="104" t="s">
        <v>1177</v>
      </c>
      <c r="I661" s="239">
        <f t="shared" si="637"/>
        <v>17940</v>
      </c>
      <c r="J661" s="103"/>
      <c r="K661" s="290">
        <v>0.1</v>
      </c>
      <c r="L661" s="274">
        <v>0.45</v>
      </c>
      <c r="M661" s="240"/>
      <c r="N661" s="283">
        <v>0.03</v>
      </c>
      <c r="O661" s="241">
        <f t="shared" si="638"/>
        <v>0</v>
      </c>
      <c r="P661" s="241" t="e">
        <f t="shared" si="639"/>
        <v>#REF!</v>
      </c>
      <c r="Q661" s="241" t="e">
        <f t="shared" si="640"/>
        <v>#REF!</v>
      </c>
      <c r="R661" s="241">
        <f t="shared" si="641"/>
        <v>0</v>
      </c>
      <c r="S661" s="241" t="e">
        <f t="shared" si="642"/>
        <v>#REF!</v>
      </c>
      <c r="T661" s="103" t="e">
        <f>#REF!</f>
        <v>#REF!</v>
      </c>
      <c r="U661" s="295" t="e">
        <f>#REF!*'Акция психолога'!D661+(440000/3/365/4)</f>
        <v>#REF!</v>
      </c>
      <c r="V661" s="271">
        <f t="shared" si="643"/>
        <v>67.8</v>
      </c>
      <c r="W661" s="242" t="e">
        <f t="shared" si="644"/>
        <v>#REF!</v>
      </c>
      <c r="X661" s="281" t="e">
        <f>#REF!</f>
        <v>#REF!</v>
      </c>
      <c r="Y661" s="287" t="e">
        <f t="shared" si="645"/>
        <v>#REF!</v>
      </c>
      <c r="Z661" s="102" t="e">
        <f t="shared" si="646"/>
        <v>#REF!</v>
      </c>
      <c r="AA661" s="244" t="e">
        <f t="shared" si="647"/>
        <v>#REF!</v>
      </c>
      <c r="AB661" s="219"/>
      <c r="AC661" s="102" t="e">
        <f t="shared" si="648"/>
        <v>#REF!</v>
      </c>
      <c r="AD661" s="103" t="e">
        <f t="shared" si="649"/>
        <v>#REF!</v>
      </c>
      <c r="AE661" s="245" t="e">
        <f t="shared" si="649"/>
        <v>#REF!</v>
      </c>
      <c r="AF661" s="245" t="e">
        <f t="shared" si="650"/>
        <v>#REF!</v>
      </c>
      <c r="AG661" s="103" t="e">
        <f t="shared" si="651"/>
        <v>#REF!</v>
      </c>
      <c r="AH661" s="102" t="e">
        <f t="shared" si="652"/>
        <v>#REF!</v>
      </c>
      <c r="AI661" s="102">
        <f t="shared" si="653"/>
        <v>1130</v>
      </c>
      <c r="AK661" s="103" t="s">
        <v>40</v>
      </c>
      <c r="AL661" s="134">
        <f t="shared" si="654"/>
        <v>791</v>
      </c>
      <c r="AM661" s="257" t="s">
        <v>1225</v>
      </c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</row>
    <row r="662" spans="1:552" s="106" customFormat="1" ht="13.5" hidden="1" outlineLevel="1" x14ac:dyDescent="0.15">
      <c r="A662" s="104" t="s">
        <v>996</v>
      </c>
      <c r="B662" s="20" t="s">
        <v>997</v>
      </c>
      <c r="C662" s="102">
        <v>1130</v>
      </c>
      <c r="D662" s="103">
        <v>40</v>
      </c>
      <c r="E662" s="103">
        <v>30</v>
      </c>
      <c r="F662" s="103" t="s">
        <v>1215</v>
      </c>
      <c r="G662" s="104"/>
      <c r="H662" s="104" t="s">
        <v>1177</v>
      </c>
      <c r="I662" s="239">
        <f t="shared" si="637"/>
        <v>17940</v>
      </c>
      <c r="J662" s="103"/>
      <c r="K662" s="290">
        <v>0.1</v>
      </c>
      <c r="L662" s="274">
        <v>0.45</v>
      </c>
      <c r="M662" s="240"/>
      <c r="N662" s="283">
        <v>0.03</v>
      </c>
      <c r="O662" s="241">
        <f t="shared" si="638"/>
        <v>0</v>
      </c>
      <c r="P662" s="241" t="e">
        <f t="shared" si="639"/>
        <v>#REF!</v>
      </c>
      <c r="Q662" s="241" t="e">
        <f t="shared" si="640"/>
        <v>#REF!</v>
      </c>
      <c r="R662" s="241">
        <f t="shared" si="641"/>
        <v>0</v>
      </c>
      <c r="S662" s="241" t="e">
        <f t="shared" si="642"/>
        <v>#REF!</v>
      </c>
      <c r="T662" s="103" t="e">
        <f>#REF!</f>
        <v>#REF!</v>
      </c>
      <c r="U662" s="295" t="e">
        <f>#REF!*'Акция психолога'!D662+(440000/3/365/4)</f>
        <v>#REF!</v>
      </c>
      <c r="V662" s="271">
        <f t="shared" si="643"/>
        <v>67.8</v>
      </c>
      <c r="W662" s="242" t="e">
        <f t="shared" si="644"/>
        <v>#REF!</v>
      </c>
      <c r="X662" s="281" t="e">
        <f>#REF!</f>
        <v>#REF!</v>
      </c>
      <c r="Y662" s="287" t="e">
        <f t="shared" si="645"/>
        <v>#REF!</v>
      </c>
      <c r="Z662" s="102" t="e">
        <f t="shared" si="646"/>
        <v>#REF!</v>
      </c>
      <c r="AA662" s="244" t="e">
        <f t="shared" si="647"/>
        <v>#REF!</v>
      </c>
      <c r="AB662" s="219"/>
      <c r="AC662" s="102" t="e">
        <f t="shared" si="648"/>
        <v>#REF!</v>
      </c>
      <c r="AD662" s="103" t="e">
        <f t="shared" si="649"/>
        <v>#REF!</v>
      </c>
      <c r="AE662" s="245" t="e">
        <f t="shared" si="649"/>
        <v>#REF!</v>
      </c>
      <c r="AF662" s="245" t="e">
        <f t="shared" si="650"/>
        <v>#REF!</v>
      </c>
      <c r="AG662" s="103" t="e">
        <f t="shared" si="651"/>
        <v>#REF!</v>
      </c>
      <c r="AH662" s="102" t="e">
        <f t="shared" si="652"/>
        <v>#REF!</v>
      </c>
      <c r="AI662" s="102">
        <f t="shared" si="653"/>
        <v>1130</v>
      </c>
      <c r="AK662" s="103" t="s">
        <v>40</v>
      </c>
      <c r="AL662" s="134">
        <f t="shared" si="654"/>
        <v>791</v>
      </c>
      <c r="AM662" s="257" t="s">
        <v>1225</v>
      </c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</row>
    <row r="663" spans="1:552" s="106" customFormat="1" ht="13.5" hidden="1" outlineLevel="1" x14ac:dyDescent="0.15">
      <c r="A663" s="104" t="s">
        <v>998</v>
      </c>
      <c r="B663" s="20" t="s">
        <v>999</v>
      </c>
      <c r="C663" s="102">
        <v>2250</v>
      </c>
      <c r="D663" s="103">
        <v>70</v>
      </c>
      <c r="E663" s="103">
        <v>60</v>
      </c>
      <c r="F663" s="103" t="s">
        <v>1215</v>
      </c>
      <c r="G663" s="104"/>
      <c r="H663" s="104" t="s">
        <v>1177</v>
      </c>
      <c r="I663" s="239">
        <f t="shared" si="637"/>
        <v>17940</v>
      </c>
      <c r="J663" s="103"/>
      <c r="K663" s="290">
        <v>0.1</v>
      </c>
      <c r="L663" s="274">
        <v>0.45</v>
      </c>
      <c r="M663" s="240"/>
      <c r="N663" s="283">
        <v>0.03</v>
      </c>
      <c r="O663" s="241">
        <f t="shared" si="638"/>
        <v>0</v>
      </c>
      <c r="P663" s="241" t="e">
        <f t="shared" si="639"/>
        <v>#REF!</v>
      </c>
      <c r="Q663" s="241" t="e">
        <f t="shared" si="640"/>
        <v>#REF!</v>
      </c>
      <c r="R663" s="241">
        <f t="shared" si="641"/>
        <v>0</v>
      </c>
      <c r="S663" s="241" t="e">
        <f t="shared" si="642"/>
        <v>#REF!</v>
      </c>
      <c r="T663" s="103" t="e">
        <f>#REF!</f>
        <v>#REF!</v>
      </c>
      <c r="U663" s="295" t="e">
        <f>#REF!*'Акция психолога'!D663+(440000/3/365/4)</f>
        <v>#REF!</v>
      </c>
      <c r="V663" s="271">
        <f t="shared" si="643"/>
        <v>135</v>
      </c>
      <c r="W663" s="242" t="e">
        <f t="shared" si="644"/>
        <v>#REF!</v>
      </c>
      <c r="X663" s="281" t="e">
        <f>#REF!</f>
        <v>#REF!</v>
      </c>
      <c r="Y663" s="287" t="e">
        <f t="shared" si="645"/>
        <v>#REF!</v>
      </c>
      <c r="Z663" s="102" t="e">
        <f t="shared" si="646"/>
        <v>#REF!</v>
      </c>
      <c r="AA663" s="244" t="e">
        <f t="shared" si="647"/>
        <v>#REF!</v>
      </c>
      <c r="AB663" s="219"/>
      <c r="AC663" s="102" t="e">
        <f t="shared" si="648"/>
        <v>#REF!</v>
      </c>
      <c r="AD663" s="103" t="e">
        <f t="shared" si="649"/>
        <v>#REF!</v>
      </c>
      <c r="AE663" s="245" t="e">
        <f t="shared" si="649"/>
        <v>#REF!</v>
      </c>
      <c r="AF663" s="245" t="e">
        <f t="shared" si="650"/>
        <v>#REF!</v>
      </c>
      <c r="AG663" s="103" t="e">
        <f t="shared" si="651"/>
        <v>#REF!</v>
      </c>
      <c r="AH663" s="102" t="e">
        <f t="shared" si="652"/>
        <v>#REF!</v>
      </c>
      <c r="AI663" s="102">
        <f t="shared" si="653"/>
        <v>2250</v>
      </c>
      <c r="AK663" s="103" t="s">
        <v>40</v>
      </c>
      <c r="AL663" s="134">
        <f t="shared" si="654"/>
        <v>1575</v>
      </c>
      <c r="AM663" s="257" t="s">
        <v>1225</v>
      </c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</row>
    <row r="664" spans="1:552" s="106" customFormat="1" ht="13.5" hidden="1" outlineLevel="1" x14ac:dyDescent="0.15">
      <c r="A664" s="104" t="s">
        <v>1000</v>
      </c>
      <c r="B664" s="20" t="s">
        <v>1001</v>
      </c>
      <c r="C664" s="102">
        <v>3200</v>
      </c>
      <c r="D664" s="103">
        <v>100</v>
      </c>
      <c r="E664" s="103">
        <v>90</v>
      </c>
      <c r="F664" s="103" t="s">
        <v>1215</v>
      </c>
      <c r="G664" s="104"/>
      <c r="H664" s="104" t="s">
        <v>1177</v>
      </c>
      <c r="I664" s="239">
        <f t="shared" si="637"/>
        <v>17940</v>
      </c>
      <c r="J664" s="103"/>
      <c r="K664" s="290">
        <v>0.1</v>
      </c>
      <c r="L664" s="274">
        <v>0.45</v>
      </c>
      <c r="M664" s="240"/>
      <c r="N664" s="283">
        <v>0.03</v>
      </c>
      <c r="O664" s="241">
        <f t="shared" si="638"/>
        <v>0</v>
      </c>
      <c r="P664" s="241" t="e">
        <f t="shared" si="639"/>
        <v>#REF!</v>
      </c>
      <c r="Q664" s="241" t="e">
        <f t="shared" si="640"/>
        <v>#REF!</v>
      </c>
      <c r="R664" s="241">
        <f t="shared" si="641"/>
        <v>0</v>
      </c>
      <c r="S664" s="241" t="e">
        <f t="shared" si="642"/>
        <v>#REF!</v>
      </c>
      <c r="T664" s="103" t="e">
        <f>#REF!</f>
        <v>#REF!</v>
      </c>
      <c r="U664" s="295" t="e">
        <f>#REF!*'Акция психолога'!D664+(440000/3/365/4)</f>
        <v>#REF!</v>
      </c>
      <c r="V664" s="271">
        <f t="shared" si="643"/>
        <v>192</v>
      </c>
      <c r="W664" s="242" t="e">
        <f t="shared" si="644"/>
        <v>#REF!</v>
      </c>
      <c r="X664" s="281" t="e">
        <f>#REF!</f>
        <v>#REF!</v>
      </c>
      <c r="Y664" s="287" t="e">
        <f t="shared" si="645"/>
        <v>#REF!</v>
      </c>
      <c r="Z664" s="102" t="e">
        <f t="shared" si="646"/>
        <v>#REF!</v>
      </c>
      <c r="AA664" s="244" t="e">
        <f t="shared" si="647"/>
        <v>#REF!</v>
      </c>
      <c r="AB664" s="219"/>
      <c r="AC664" s="102" t="e">
        <f t="shared" si="648"/>
        <v>#REF!</v>
      </c>
      <c r="AD664" s="103" t="e">
        <f t="shared" si="649"/>
        <v>#REF!</v>
      </c>
      <c r="AE664" s="245" t="e">
        <f t="shared" si="649"/>
        <v>#REF!</v>
      </c>
      <c r="AF664" s="245" t="e">
        <f t="shared" si="650"/>
        <v>#REF!</v>
      </c>
      <c r="AG664" s="103" t="e">
        <f t="shared" si="651"/>
        <v>#REF!</v>
      </c>
      <c r="AH664" s="102" t="e">
        <f t="shared" si="652"/>
        <v>#REF!</v>
      </c>
      <c r="AI664" s="102">
        <f t="shared" si="653"/>
        <v>3200</v>
      </c>
      <c r="AK664" s="103" t="s">
        <v>40</v>
      </c>
      <c r="AL664" s="134">
        <f t="shared" si="654"/>
        <v>2240</v>
      </c>
      <c r="AM664" s="257" t="s">
        <v>1225</v>
      </c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</row>
    <row r="665" spans="1:552" s="106" customFormat="1" ht="13.5" hidden="1" outlineLevel="1" x14ac:dyDescent="0.15">
      <c r="A665" s="104" t="s">
        <v>1002</v>
      </c>
      <c r="B665" s="20" t="s">
        <v>1003</v>
      </c>
      <c r="C665" s="102">
        <v>1820</v>
      </c>
      <c r="D665" s="103">
        <v>50</v>
      </c>
      <c r="E665" s="103">
        <v>40</v>
      </c>
      <c r="F665" s="103" t="s">
        <v>1215</v>
      </c>
      <c r="G665" s="104"/>
      <c r="H665" s="104" t="s">
        <v>1177</v>
      </c>
      <c r="I665" s="239">
        <f t="shared" si="637"/>
        <v>17940</v>
      </c>
      <c r="J665" s="103"/>
      <c r="K665" s="290">
        <v>0.1</v>
      </c>
      <c r="L665" s="274">
        <v>0.45</v>
      </c>
      <c r="M665" s="240"/>
      <c r="N665" s="283">
        <v>0.03</v>
      </c>
      <c r="O665" s="241">
        <f t="shared" si="638"/>
        <v>0</v>
      </c>
      <c r="P665" s="241" t="e">
        <f t="shared" si="639"/>
        <v>#REF!</v>
      </c>
      <c r="Q665" s="241" t="e">
        <f t="shared" si="640"/>
        <v>#REF!</v>
      </c>
      <c r="R665" s="241">
        <f t="shared" si="641"/>
        <v>0</v>
      </c>
      <c r="S665" s="241" t="e">
        <f t="shared" si="642"/>
        <v>#REF!</v>
      </c>
      <c r="T665" s="103" t="e">
        <f>#REF!</f>
        <v>#REF!</v>
      </c>
      <c r="U665" s="295" t="e">
        <f>#REF!*'Акция психолога'!D665+(440000/3/365/4)</f>
        <v>#REF!</v>
      </c>
      <c r="V665" s="271">
        <f t="shared" si="643"/>
        <v>109.2</v>
      </c>
      <c r="W665" s="242" t="e">
        <f t="shared" si="644"/>
        <v>#REF!</v>
      </c>
      <c r="X665" s="281" t="e">
        <f>#REF!</f>
        <v>#REF!</v>
      </c>
      <c r="Y665" s="287" t="e">
        <f t="shared" si="645"/>
        <v>#REF!</v>
      </c>
      <c r="Z665" s="102" t="e">
        <f t="shared" si="646"/>
        <v>#REF!</v>
      </c>
      <c r="AA665" s="244" t="e">
        <f t="shared" si="647"/>
        <v>#REF!</v>
      </c>
      <c r="AB665" s="219"/>
      <c r="AC665" s="102" t="e">
        <f t="shared" si="648"/>
        <v>#REF!</v>
      </c>
      <c r="AD665" s="103" t="e">
        <f t="shared" si="649"/>
        <v>#REF!</v>
      </c>
      <c r="AE665" s="245" t="e">
        <f t="shared" si="649"/>
        <v>#REF!</v>
      </c>
      <c r="AF665" s="245" t="e">
        <f t="shared" si="650"/>
        <v>#REF!</v>
      </c>
      <c r="AG665" s="103" t="e">
        <f t="shared" si="651"/>
        <v>#REF!</v>
      </c>
      <c r="AH665" s="102" t="e">
        <f t="shared" si="652"/>
        <v>#REF!</v>
      </c>
      <c r="AI665" s="102">
        <f t="shared" si="653"/>
        <v>1820</v>
      </c>
      <c r="AK665" s="103" t="s">
        <v>40</v>
      </c>
      <c r="AL665" s="134">
        <f t="shared" si="654"/>
        <v>1274</v>
      </c>
      <c r="AM665" s="257" t="s">
        <v>1225</v>
      </c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</row>
    <row r="666" spans="1:552" s="106" customFormat="1" ht="13.5" hidden="1" outlineLevel="1" x14ac:dyDescent="0.15">
      <c r="A666" s="104" t="s">
        <v>1004</v>
      </c>
      <c r="B666" s="20" t="s">
        <v>1005</v>
      </c>
      <c r="C666" s="102">
        <v>2580</v>
      </c>
      <c r="D666" s="103">
        <v>70</v>
      </c>
      <c r="E666" s="103">
        <v>60</v>
      </c>
      <c r="F666" s="103" t="s">
        <v>1215</v>
      </c>
      <c r="G666" s="104"/>
      <c r="H666" s="104" t="s">
        <v>1177</v>
      </c>
      <c r="I666" s="239">
        <f t="shared" si="637"/>
        <v>17940</v>
      </c>
      <c r="J666" s="103"/>
      <c r="K666" s="290">
        <v>0.1</v>
      </c>
      <c r="L666" s="274">
        <v>0.45</v>
      </c>
      <c r="M666" s="240"/>
      <c r="N666" s="283">
        <v>0.03</v>
      </c>
      <c r="O666" s="241">
        <f t="shared" si="638"/>
        <v>0</v>
      </c>
      <c r="P666" s="241" t="e">
        <f t="shared" si="639"/>
        <v>#REF!</v>
      </c>
      <c r="Q666" s="241" t="e">
        <f t="shared" si="640"/>
        <v>#REF!</v>
      </c>
      <c r="R666" s="241">
        <f t="shared" si="641"/>
        <v>0</v>
      </c>
      <c r="S666" s="241" t="e">
        <f t="shared" si="642"/>
        <v>#REF!</v>
      </c>
      <c r="T666" s="103" t="e">
        <f>#REF!</f>
        <v>#REF!</v>
      </c>
      <c r="U666" s="295" t="e">
        <f>#REF!*'Акция психолога'!D666+(440000/3/365/4)</f>
        <v>#REF!</v>
      </c>
      <c r="V666" s="271">
        <f t="shared" si="643"/>
        <v>154.79999999999998</v>
      </c>
      <c r="W666" s="242" t="e">
        <f t="shared" si="644"/>
        <v>#REF!</v>
      </c>
      <c r="X666" s="281" t="e">
        <f>#REF!</f>
        <v>#REF!</v>
      </c>
      <c r="Y666" s="287" t="e">
        <f t="shared" si="645"/>
        <v>#REF!</v>
      </c>
      <c r="Z666" s="102" t="e">
        <f t="shared" si="646"/>
        <v>#REF!</v>
      </c>
      <c r="AA666" s="244" t="e">
        <f t="shared" si="647"/>
        <v>#REF!</v>
      </c>
      <c r="AB666" s="219"/>
      <c r="AC666" s="102" t="e">
        <f t="shared" si="648"/>
        <v>#REF!</v>
      </c>
      <c r="AD666" s="103" t="e">
        <f t="shared" si="649"/>
        <v>#REF!</v>
      </c>
      <c r="AE666" s="245" t="e">
        <f t="shared" si="649"/>
        <v>#REF!</v>
      </c>
      <c r="AF666" s="245" t="e">
        <f t="shared" si="650"/>
        <v>#REF!</v>
      </c>
      <c r="AG666" s="103" t="e">
        <f t="shared" si="651"/>
        <v>#REF!</v>
      </c>
      <c r="AH666" s="102" t="e">
        <f t="shared" si="652"/>
        <v>#REF!</v>
      </c>
      <c r="AI666" s="102">
        <f t="shared" si="653"/>
        <v>2580</v>
      </c>
      <c r="AK666" s="103" t="s">
        <v>40</v>
      </c>
      <c r="AL666" s="134">
        <f t="shared" si="654"/>
        <v>1805.9999999999998</v>
      </c>
      <c r="AM666" s="257" t="s">
        <v>1225</v>
      </c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</row>
    <row r="667" spans="1:552" s="106" customFormat="1" ht="13.5" hidden="1" outlineLevel="1" x14ac:dyDescent="0.15">
      <c r="A667" s="104" t="s">
        <v>1006</v>
      </c>
      <c r="B667" s="20" t="s">
        <v>1007</v>
      </c>
      <c r="C667" s="102">
        <v>5500</v>
      </c>
      <c r="D667" s="103">
        <v>95</v>
      </c>
      <c r="E667" s="103">
        <v>75</v>
      </c>
      <c r="F667" s="103" t="s">
        <v>1216</v>
      </c>
      <c r="G667" s="104"/>
      <c r="H667" s="104" t="s">
        <v>1177</v>
      </c>
      <c r="I667" s="239">
        <f t="shared" si="637"/>
        <v>17940</v>
      </c>
      <c r="J667" s="103"/>
      <c r="K667" s="290">
        <v>0.1</v>
      </c>
      <c r="L667" s="296">
        <v>0.3</v>
      </c>
      <c r="M667" s="240"/>
      <c r="N667" s="283">
        <v>0.03</v>
      </c>
      <c r="O667" s="103">
        <f t="shared" si="638"/>
        <v>0</v>
      </c>
      <c r="P667" s="103" t="e">
        <f t="shared" si="639"/>
        <v>#REF!</v>
      </c>
      <c r="Q667" s="103" t="e">
        <f t="shared" si="640"/>
        <v>#REF!</v>
      </c>
      <c r="R667" s="103">
        <f t="shared" si="641"/>
        <v>0</v>
      </c>
      <c r="S667" s="103" t="e">
        <f t="shared" si="642"/>
        <v>#REF!</v>
      </c>
      <c r="T667" s="103" t="e">
        <f>#REF!</f>
        <v>#REF!</v>
      </c>
      <c r="U667" s="295" t="e">
        <f>#REF!*'Акция психолога'!D667+(2503380+(160250*3))/3/365/4</f>
        <v>#REF!</v>
      </c>
      <c r="V667" s="271">
        <f t="shared" si="643"/>
        <v>330</v>
      </c>
      <c r="W667" s="242" t="e">
        <f t="shared" si="644"/>
        <v>#REF!</v>
      </c>
      <c r="X667" s="243" t="e">
        <f>#REF!</f>
        <v>#REF!</v>
      </c>
      <c r="Y667" s="287" t="e">
        <f t="shared" si="645"/>
        <v>#REF!</v>
      </c>
      <c r="Z667" s="102" t="e">
        <f t="shared" si="646"/>
        <v>#REF!</v>
      </c>
      <c r="AA667" s="244" t="e">
        <f t="shared" si="647"/>
        <v>#REF!</v>
      </c>
      <c r="AB667" s="219"/>
      <c r="AC667" s="102" t="e">
        <f t="shared" si="648"/>
        <v>#REF!</v>
      </c>
      <c r="AD667" s="103" t="e">
        <f t="shared" si="649"/>
        <v>#REF!</v>
      </c>
      <c r="AE667" s="245" t="e">
        <f t="shared" si="649"/>
        <v>#REF!</v>
      </c>
      <c r="AF667" s="245" t="e">
        <f t="shared" si="650"/>
        <v>#REF!</v>
      </c>
      <c r="AG667" s="103" t="e">
        <f t="shared" si="651"/>
        <v>#REF!</v>
      </c>
      <c r="AH667" s="102" t="e">
        <f t="shared" si="652"/>
        <v>#REF!</v>
      </c>
      <c r="AI667" s="102">
        <f t="shared" si="653"/>
        <v>5500</v>
      </c>
      <c r="AK667" s="103" t="s">
        <v>40</v>
      </c>
      <c r="AL667" s="134">
        <f t="shared" si="654"/>
        <v>3849.9999999999995</v>
      </c>
      <c r="AM667" s="257" t="s">
        <v>1225</v>
      </c>
      <c r="AO667" s="142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</row>
    <row r="668" spans="1:552" s="106" customFormat="1" ht="13.5" hidden="1" outlineLevel="1" x14ac:dyDescent="0.15">
      <c r="A668" s="104" t="s">
        <v>1008</v>
      </c>
      <c r="B668" s="20" t="s">
        <v>1009</v>
      </c>
      <c r="C668" s="102">
        <v>2600</v>
      </c>
      <c r="D668" s="103">
        <v>40</v>
      </c>
      <c r="E668" s="103"/>
      <c r="F668" s="103"/>
      <c r="G668" s="104"/>
      <c r="H668" s="104" t="s">
        <v>1177</v>
      </c>
      <c r="I668" s="239">
        <f t="shared" si="637"/>
        <v>17940</v>
      </c>
      <c r="J668" s="103"/>
      <c r="K668" s="290">
        <v>0.1</v>
      </c>
      <c r="L668" s="274">
        <v>0.38</v>
      </c>
      <c r="M668" s="240"/>
      <c r="N668" s="283">
        <v>0.03</v>
      </c>
      <c r="O668" s="241">
        <f t="shared" si="638"/>
        <v>0</v>
      </c>
      <c r="P668" s="241" t="e">
        <f t="shared" si="639"/>
        <v>#REF!</v>
      </c>
      <c r="Q668" s="241" t="e">
        <f t="shared" si="640"/>
        <v>#REF!</v>
      </c>
      <c r="R668" s="241">
        <f t="shared" si="641"/>
        <v>0</v>
      </c>
      <c r="S668" s="241" t="e">
        <f t="shared" si="642"/>
        <v>#REF!</v>
      </c>
      <c r="T668" s="103" t="e">
        <f>#REF!</f>
        <v>#REF!</v>
      </c>
      <c r="U668" s="271" t="e">
        <f>#REF!*'Акция психолога'!D668</f>
        <v>#REF!</v>
      </c>
      <c r="V668" s="271">
        <f t="shared" si="643"/>
        <v>156</v>
      </c>
      <c r="W668" s="242" t="e">
        <f t="shared" si="644"/>
        <v>#REF!</v>
      </c>
      <c r="X668" s="281" t="e">
        <f>#REF!</f>
        <v>#REF!</v>
      </c>
      <c r="Y668" s="287" t="e">
        <f t="shared" si="645"/>
        <v>#REF!</v>
      </c>
      <c r="Z668" s="102" t="e">
        <f t="shared" si="646"/>
        <v>#REF!</v>
      </c>
      <c r="AA668" s="244" t="e">
        <f t="shared" si="647"/>
        <v>#REF!</v>
      </c>
      <c r="AB668" s="219"/>
      <c r="AC668" s="102" t="e">
        <f t="shared" si="648"/>
        <v>#REF!</v>
      </c>
      <c r="AD668" s="103" t="e">
        <f t="shared" si="649"/>
        <v>#REF!</v>
      </c>
      <c r="AE668" s="245" t="e">
        <f t="shared" si="649"/>
        <v>#REF!</v>
      </c>
      <c r="AF668" s="245" t="e">
        <f t="shared" si="650"/>
        <v>#REF!</v>
      </c>
      <c r="AG668" s="103" t="e">
        <f t="shared" si="651"/>
        <v>#REF!</v>
      </c>
      <c r="AH668" s="102" t="e">
        <f t="shared" si="652"/>
        <v>#REF!</v>
      </c>
      <c r="AI668" s="102">
        <f t="shared" si="653"/>
        <v>2600</v>
      </c>
      <c r="AK668" s="103" t="s">
        <v>40</v>
      </c>
      <c r="AL668" s="134">
        <f t="shared" si="654"/>
        <v>1819.9999999999998</v>
      </c>
      <c r="AM668" s="257" t="s">
        <v>1225</v>
      </c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</row>
    <row r="669" spans="1:552" s="106" customFormat="1" ht="13.5" hidden="1" outlineLevel="1" x14ac:dyDescent="0.15">
      <c r="A669" s="104" t="s">
        <v>1010</v>
      </c>
      <c r="B669" s="20" t="s">
        <v>1011</v>
      </c>
      <c r="C669" s="102">
        <v>2600</v>
      </c>
      <c r="D669" s="103">
        <v>40</v>
      </c>
      <c r="E669" s="103"/>
      <c r="F669" s="103"/>
      <c r="G669" s="104"/>
      <c r="H669" s="104" t="s">
        <v>1177</v>
      </c>
      <c r="I669" s="239">
        <f t="shared" si="637"/>
        <v>17940</v>
      </c>
      <c r="J669" s="103"/>
      <c r="K669" s="290">
        <v>0.1</v>
      </c>
      <c r="L669" s="274">
        <v>0.38</v>
      </c>
      <c r="M669" s="240"/>
      <c r="N669" s="283">
        <v>0.03</v>
      </c>
      <c r="O669" s="241">
        <f t="shared" si="638"/>
        <v>0</v>
      </c>
      <c r="P669" s="241" t="e">
        <f t="shared" si="639"/>
        <v>#REF!</v>
      </c>
      <c r="Q669" s="241" t="e">
        <f t="shared" si="640"/>
        <v>#REF!</v>
      </c>
      <c r="R669" s="241">
        <f t="shared" si="641"/>
        <v>0</v>
      </c>
      <c r="S669" s="241" t="e">
        <f t="shared" si="642"/>
        <v>#REF!</v>
      </c>
      <c r="T669" s="103" t="e">
        <f>#REF!</f>
        <v>#REF!</v>
      </c>
      <c r="U669" s="271" t="e">
        <f>#REF!*'Акция психолога'!D669</f>
        <v>#REF!</v>
      </c>
      <c r="V669" s="271">
        <f t="shared" si="643"/>
        <v>156</v>
      </c>
      <c r="W669" s="242" t="e">
        <f t="shared" si="644"/>
        <v>#REF!</v>
      </c>
      <c r="X669" s="281" t="e">
        <f>#REF!</f>
        <v>#REF!</v>
      </c>
      <c r="Y669" s="287" t="e">
        <f t="shared" si="645"/>
        <v>#REF!</v>
      </c>
      <c r="Z669" s="102" t="e">
        <f t="shared" si="646"/>
        <v>#REF!</v>
      </c>
      <c r="AA669" s="244" t="e">
        <f t="shared" si="647"/>
        <v>#REF!</v>
      </c>
      <c r="AB669" s="219"/>
      <c r="AC669" s="102" t="e">
        <f t="shared" si="648"/>
        <v>#REF!</v>
      </c>
      <c r="AD669" s="103" t="e">
        <f t="shared" si="649"/>
        <v>#REF!</v>
      </c>
      <c r="AE669" s="245" t="e">
        <f t="shared" si="649"/>
        <v>#REF!</v>
      </c>
      <c r="AF669" s="245" t="e">
        <f t="shared" si="650"/>
        <v>#REF!</v>
      </c>
      <c r="AG669" s="103" t="e">
        <f t="shared" si="651"/>
        <v>#REF!</v>
      </c>
      <c r="AH669" s="102" t="e">
        <f t="shared" si="652"/>
        <v>#REF!</v>
      </c>
      <c r="AI669" s="102">
        <f t="shared" si="653"/>
        <v>2600</v>
      </c>
      <c r="AK669" s="103" t="s">
        <v>40</v>
      </c>
      <c r="AL669" s="134">
        <f t="shared" si="654"/>
        <v>1819.9999999999998</v>
      </c>
      <c r="AM669" s="257" t="s">
        <v>1225</v>
      </c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</row>
    <row r="670" spans="1:552" s="106" customFormat="1" ht="13.5" hidden="1" outlineLevel="1" x14ac:dyDescent="0.15">
      <c r="A670" s="104" t="s">
        <v>1012</v>
      </c>
      <c r="B670" s="20" t="s">
        <v>1013</v>
      </c>
      <c r="C670" s="102">
        <v>3450</v>
      </c>
      <c r="D670" s="103">
        <v>40</v>
      </c>
      <c r="E670" s="103"/>
      <c r="F670" s="103"/>
      <c r="G670" s="104"/>
      <c r="H670" s="104" t="s">
        <v>1177</v>
      </c>
      <c r="I670" s="239">
        <f t="shared" si="637"/>
        <v>17940</v>
      </c>
      <c r="J670" s="103"/>
      <c r="K670" s="290">
        <v>0.1</v>
      </c>
      <c r="L670" s="274">
        <v>0.38</v>
      </c>
      <c r="M670" s="240"/>
      <c r="N670" s="283">
        <v>0.03</v>
      </c>
      <c r="O670" s="241">
        <f t="shared" si="638"/>
        <v>0</v>
      </c>
      <c r="P670" s="241" t="e">
        <f t="shared" si="639"/>
        <v>#REF!</v>
      </c>
      <c r="Q670" s="241" t="e">
        <f t="shared" si="640"/>
        <v>#REF!</v>
      </c>
      <c r="R670" s="241">
        <f t="shared" si="641"/>
        <v>0</v>
      </c>
      <c r="S670" s="241" t="e">
        <f t="shared" si="642"/>
        <v>#REF!</v>
      </c>
      <c r="T670" s="103" t="e">
        <f>#REF!</f>
        <v>#REF!</v>
      </c>
      <c r="U670" s="271" t="e">
        <f>#REF!*'Акция психолога'!D670</f>
        <v>#REF!</v>
      </c>
      <c r="V670" s="271">
        <f t="shared" si="643"/>
        <v>207</v>
      </c>
      <c r="W670" s="242" t="e">
        <f t="shared" si="644"/>
        <v>#REF!</v>
      </c>
      <c r="X670" s="281" t="e">
        <f>#REF!</f>
        <v>#REF!</v>
      </c>
      <c r="Y670" s="287" t="e">
        <f t="shared" si="645"/>
        <v>#REF!</v>
      </c>
      <c r="Z670" s="102" t="e">
        <f t="shared" si="646"/>
        <v>#REF!</v>
      </c>
      <c r="AA670" s="244" t="e">
        <f t="shared" si="647"/>
        <v>#REF!</v>
      </c>
      <c r="AB670" s="219"/>
      <c r="AC670" s="102" t="e">
        <f t="shared" si="648"/>
        <v>#REF!</v>
      </c>
      <c r="AD670" s="103" t="e">
        <f t="shared" si="649"/>
        <v>#REF!</v>
      </c>
      <c r="AE670" s="245" t="e">
        <f t="shared" si="649"/>
        <v>#REF!</v>
      </c>
      <c r="AF670" s="245" t="e">
        <f t="shared" si="650"/>
        <v>#REF!</v>
      </c>
      <c r="AG670" s="103" t="e">
        <f t="shared" si="651"/>
        <v>#REF!</v>
      </c>
      <c r="AH670" s="102" t="e">
        <f t="shared" si="652"/>
        <v>#REF!</v>
      </c>
      <c r="AI670" s="102">
        <f t="shared" si="653"/>
        <v>3450</v>
      </c>
      <c r="AK670" s="103" t="s">
        <v>40</v>
      </c>
      <c r="AL670" s="134">
        <f t="shared" si="654"/>
        <v>2415</v>
      </c>
      <c r="AM670" s="257" t="s">
        <v>1225</v>
      </c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</row>
    <row r="671" spans="1:552" s="106" customFormat="1" ht="13.5" hidden="1" outlineLevel="1" x14ac:dyDescent="0.15">
      <c r="A671" s="104" t="s">
        <v>1014</v>
      </c>
      <c r="B671" s="20" t="s">
        <v>1015</v>
      </c>
      <c r="C671" s="102">
        <v>4300</v>
      </c>
      <c r="D671" s="103">
        <v>40</v>
      </c>
      <c r="E671" s="103"/>
      <c r="F671" s="103"/>
      <c r="G671" s="104"/>
      <c r="H671" s="104" t="s">
        <v>1177</v>
      </c>
      <c r="I671" s="239">
        <f t="shared" si="637"/>
        <v>17940</v>
      </c>
      <c r="J671" s="103"/>
      <c r="K671" s="290">
        <v>0.1</v>
      </c>
      <c r="L671" s="274">
        <v>0.38</v>
      </c>
      <c r="M671" s="240"/>
      <c r="N671" s="283">
        <v>0.03</v>
      </c>
      <c r="O671" s="241">
        <f t="shared" si="638"/>
        <v>0</v>
      </c>
      <c r="P671" s="241" t="e">
        <f t="shared" si="639"/>
        <v>#REF!</v>
      </c>
      <c r="Q671" s="241" t="e">
        <f t="shared" si="640"/>
        <v>#REF!</v>
      </c>
      <c r="R671" s="241">
        <f t="shared" si="641"/>
        <v>0</v>
      </c>
      <c r="S671" s="241" t="e">
        <f t="shared" si="642"/>
        <v>#REF!</v>
      </c>
      <c r="T671" s="103" t="e">
        <f>#REF!</f>
        <v>#REF!</v>
      </c>
      <c r="U671" s="271" t="e">
        <f>#REF!*'Акция психолога'!D671</f>
        <v>#REF!</v>
      </c>
      <c r="V671" s="271">
        <f t="shared" si="643"/>
        <v>258</v>
      </c>
      <c r="W671" s="242" t="e">
        <f t="shared" si="644"/>
        <v>#REF!</v>
      </c>
      <c r="X671" s="281" t="e">
        <f>#REF!</f>
        <v>#REF!</v>
      </c>
      <c r="Y671" s="287" t="e">
        <f t="shared" si="645"/>
        <v>#REF!</v>
      </c>
      <c r="Z671" s="102" t="e">
        <f t="shared" si="646"/>
        <v>#REF!</v>
      </c>
      <c r="AA671" s="244" t="e">
        <f t="shared" si="647"/>
        <v>#REF!</v>
      </c>
      <c r="AB671" s="219"/>
      <c r="AC671" s="102" t="e">
        <f t="shared" si="648"/>
        <v>#REF!</v>
      </c>
      <c r="AD671" s="103" t="e">
        <f t="shared" si="649"/>
        <v>#REF!</v>
      </c>
      <c r="AE671" s="245" t="e">
        <f t="shared" si="649"/>
        <v>#REF!</v>
      </c>
      <c r="AF671" s="245" t="e">
        <f t="shared" si="650"/>
        <v>#REF!</v>
      </c>
      <c r="AG671" s="103" t="e">
        <f t="shared" si="651"/>
        <v>#REF!</v>
      </c>
      <c r="AH671" s="102" t="e">
        <f t="shared" si="652"/>
        <v>#REF!</v>
      </c>
      <c r="AI671" s="102">
        <f t="shared" si="653"/>
        <v>4300</v>
      </c>
      <c r="AK671" s="103" t="s">
        <v>40</v>
      </c>
      <c r="AL671" s="134">
        <f t="shared" si="654"/>
        <v>3010</v>
      </c>
      <c r="AM671" s="257" t="s">
        <v>1225</v>
      </c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</row>
    <row r="672" spans="1:552" s="106" customFormat="1" ht="25.5" hidden="1" outlineLevel="1" x14ac:dyDescent="0.2">
      <c r="A672" s="104" t="s">
        <v>1016</v>
      </c>
      <c r="B672" s="272" t="s">
        <v>1017</v>
      </c>
      <c r="C672" s="102">
        <v>5500</v>
      </c>
      <c r="D672" s="103">
        <v>40</v>
      </c>
      <c r="E672" s="103">
        <v>5</v>
      </c>
      <c r="F672" s="103"/>
      <c r="G672" s="104"/>
      <c r="H672" s="104" t="s">
        <v>1177</v>
      </c>
      <c r="I672" s="239">
        <f t="shared" si="637"/>
        <v>17940</v>
      </c>
      <c r="J672" s="103"/>
      <c r="K672" s="290">
        <v>0.1</v>
      </c>
      <c r="L672" s="274">
        <v>0.48</v>
      </c>
      <c r="M672" s="240"/>
      <c r="N672" s="283">
        <v>0.03</v>
      </c>
      <c r="O672" s="241">
        <f t="shared" si="638"/>
        <v>0</v>
      </c>
      <c r="P672" s="241" t="e">
        <f t="shared" si="639"/>
        <v>#REF!</v>
      </c>
      <c r="Q672" s="241" t="e">
        <f t="shared" si="640"/>
        <v>#REF!</v>
      </c>
      <c r="R672" s="241">
        <f t="shared" si="641"/>
        <v>0</v>
      </c>
      <c r="S672" s="241" t="e">
        <f t="shared" si="642"/>
        <v>#REF!</v>
      </c>
      <c r="T672" s="103" t="e">
        <f>#REF!</f>
        <v>#REF!</v>
      </c>
      <c r="U672" s="271" t="e">
        <f>#REF!*'Акция психолога'!D672</f>
        <v>#REF!</v>
      </c>
      <c r="V672" s="271">
        <f t="shared" si="643"/>
        <v>330</v>
      </c>
      <c r="W672" s="242" t="e">
        <f t="shared" si="644"/>
        <v>#REF!</v>
      </c>
      <c r="X672" s="281" t="e">
        <f>#REF!</f>
        <v>#REF!</v>
      </c>
      <c r="Y672" s="287" t="e">
        <f t="shared" si="645"/>
        <v>#REF!</v>
      </c>
      <c r="Z672" s="102" t="e">
        <f t="shared" si="646"/>
        <v>#REF!</v>
      </c>
      <c r="AA672" s="244" t="e">
        <f t="shared" si="647"/>
        <v>#REF!</v>
      </c>
      <c r="AB672" s="219"/>
      <c r="AC672" s="102" t="e">
        <f t="shared" si="648"/>
        <v>#REF!</v>
      </c>
      <c r="AD672" s="103" t="e">
        <f t="shared" si="649"/>
        <v>#REF!</v>
      </c>
      <c r="AE672" s="245" t="e">
        <f t="shared" si="649"/>
        <v>#REF!</v>
      </c>
      <c r="AF672" s="245" t="e">
        <f t="shared" si="650"/>
        <v>#REF!</v>
      </c>
      <c r="AG672" s="103" t="e">
        <f t="shared" si="651"/>
        <v>#REF!</v>
      </c>
      <c r="AH672" s="102" t="e">
        <f t="shared" si="652"/>
        <v>#REF!</v>
      </c>
      <c r="AI672" s="102">
        <f t="shared" si="653"/>
        <v>5500</v>
      </c>
      <c r="AK672" s="103" t="s">
        <v>40</v>
      </c>
      <c r="AL672" s="134">
        <f t="shared" si="654"/>
        <v>3849.9999999999995</v>
      </c>
      <c r="AM672" s="257" t="s">
        <v>1225</v>
      </c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</row>
    <row r="673" spans="1:552" s="106" customFormat="1" ht="25.5" hidden="1" outlineLevel="1" x14ac:dyDescent="0.2">
      <c r="A673" s="104" t="s">
        <v>1018</v>
      </c>
      <c r="B673" s="272" t="s">
        <v>1143</v>
      </c>
      <c r="C673" s="102">
        <v>6200</v>
      </c>
      <c r="D673" s="103">
        <v>60</v>
      </c>
      <c r="E673" s="103">
        <v>5</v>
      </c>
      <c r="F673" s="103"/>
      <c r="G673" s="104"/>
      <c r="H673" s="104" t="s">
        <v>1177</v>
      </c>
      <c r="I673" s="239">
        <f t="shared" si="637"/>
        <v>17940</v>
      </c>
      <c r="J673" s="103"/>
      <c r="K673" s="290">
        <v>0.1</v>
      </c>
      <c r="L673" s="274">
        <v>0.48</v>
      </c>
      <c r="M673" s="240"/>
      <c r="N673" s="283">
        <v>0.03</v>
      </c>
      <c r="O673" s="241">
        <f t="shared" si="638"/>
        <v>0</v>
      </c>
      <c r="P673" s="241" t="e">
        <f t="shared" si="639"/>
        <v>#REF!</v>
      </c>
      <c r="Q673" s="241" t="e">
        <f t="shared" si="640"/>
        <v>#REF!</v>
      </c>
      <c r="R673" s="241">
        <f t="shared" si="641"/>
        <v>0</v>
      </c>
      <c r="S673" s="241" t="e">
        <f t="shared" si="642"/>
        <v>#REF!</v>
      </c>
      <c r="T673" s="103" t="e">
        <f>#REF!</f>
        <v>#REF!</v>
      </c>
      <c r="U673" s="271" t="e">
        <f>#REF!*'Акция психолога'!D673</f>
        <v>#REF!</v>
      </c>
      <c r="V673" s="271">
        <f t="shared" si="643"/>
        <v>372</v>
      </c>
      <c r="W673" s="242" t="e">
        <f t="shared" si="644"/>
        <v>#REF!</v>
      </c>
      <c r="X673" s="281" t="e">
        <f>#REF!</f>
        <v>#REF!</v>
      </c>
      <c r="Y673" s="287" t="e">
        <f t="shared" si="645"/>
        <v>#REF!</v>
      </c>
      <c r="Z673" s="102" t="e">
        <f t="shared" si="646"/>
        <v>#REF!</v>
      </c>
      <c r="AA673" s="244" t="e">
        <f t="shared" si="647"/>
        <v>#REF!</v>
      </c>
      <c r="AB673" s="219"/>
      <c r="AC673" s="102" t="e">
        <f t="shared" si="648"/>
        <v>#REF!</v>
      </c>
      <c r="AD673" s="103" t="e">
        <f t="shared" si="649"/>
        <v>#REF!</v>
      </c>
      <c r="AE673" s="245" t="e">
        <f t="shared" si="649"/>
        <v>#REF!</v>
      </c>
      <c r="AF673" s="245" t="e">
        <f t="shared" si="650"/>
        <v>#REF!</v>
      </c>
      <c r="AG673" s="103" t="e">
        <f t="shared" si="651"/>
        <v>#REF!</v>
      </c>
      <c r="AH673" s="102" t="e">
        <f t="shared" si="652"/>
        <v>#REF!</v>
      </c>
      <c r="AI673" s="102">
        <f t="shared" si="653"/>
        <v>6200</v>
      </c>
      <c r="AK673" s="103" t="s">
        <v>40</v>
      </c>
      <c r="AL673" s="134">
        <f t="shared" si="654"/>
        <v>4340</v>
      </c>
      <c r="AM673" s="257" t="s">
        <v>1225</v>
      </c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</row>
    <row r="674" spans="1:552" s="106" customFormat="1" ht="13.5" hidden="1" outlineLevel="1" x14ac:dyDescent="0.2">
      <c r="A674" s="104" t="s">
        <v>1019</v>
      </c>
      <c r="B674" s="273" t="s">
        <v>1184</v>
      </c>
      <c r="C674" s="102">
        <v>350</v>
      </c>
      <c r="D674" s="103">
        <v>5</v>
      </c>
      <c r="E674" s="103"/>
      <c r="F674" s="103"/>
      <c r="G674" s="104"/>
      <c r="H674" s="104" t="s">
        <v>1177</v>
      </c>
      <c r="I674" s="239">
        <f t="shared" si="637"/>
        <v>17940</v>
      </c>
      <c r="J674" s="103"/>
      <c r="K674" s="290">
        <v>0.1</v>
      </c>
      <c r="L674" s="274">
        <v>0.38</v>
      </c>
      <c r="M674" s="240"/>
      <c r="N674" s="283">
        <v>0.03</v>
      </c>
      <c r="O674" s="241">
        <f t="shared" si="638"/>
        <v>0</v>
      </c>
      <c r="P674" s="241" t="e">
        <f t="shared" si="639"/>
        <v>#REF!</v>
      </c>
      <c r="Q674" s="241" t="e">
        <f t="shared" si="640"/>
        <v>#REF!</v>
      </c>
      <c r="R674" s="241">
        <f t="shared" si="641"/>
        <v>0</v>
      </c>
      <c r="S674" s="241" t="e">
        <f t="shared" si="642"/>
        <v>#REF!</v>
      </c>
      <c r="T674" s="103" t="e">
        <f>#REF!</f>
        <v>#REF!</v>
      </c>
      <c r="U674" s="271" t="e">
        <f>#REF!*'Акция психолога'!D674</f>
        <v>#REF!</v>
      </c>
      <c r="V674" s="271">
        <f t="shared" si="643"/>
        <v>21</v>
      </c>
      <c r="W674" s="242" t="e">
        <f t="shared" si="644"/>
        <v>#REF!</v>
      </c>
      <c r="X674" s="281" t="e">
        <f>#REF!</f>
        <v>#REF!</v>
      </c>
      <c r="Y674" s="287" t="e">
        <f t="shared" si="645"/>
        <v>#REF!</v>
      </c>
      <c r="Z674" s="102" t="e">
        <f t="shared" si="646"/>
        <v>#REF!</v>
      </c>
      <c r="AA674" s="244" t="e">
        <f t="shared" si="647"/>
        <v>#REF!</v>
      </c>
      <c r="AB674" s="219"/>
      <c r="AC674" s="102" t="e">
        <f t="shared" si="648"/>
        <v>#REF!</v>
      </c>
      <c r="AD674" s="103" t="e">
        <f t="shared" si="649"/>
        <v>#REF!</v>
      </c>
      <c r="AE674" s="245" t="e">
        <f t="shared" si="649"/>
        <v>#REF!</v>
      </c>
      <c r="AF674" s="245" t="e">
        <f t="shared" si="650"/>
        <v>#REF!</v>
      </c>
      <c r="AG674" s="103" t="e">
        <f t="shared" si="651"/>
        <v>#REF!</v>
      </c>
      <c r="AH674" s="102" t="e">
        <f t="shared" si="652"/>
        <v>#REF!</v>
      </c>
      <c r="AI674" s="102">
        <f t="shared" si="653"/>
        <v>350</v>
      </c>
      <c r="AK674" s="103" t="s">
        <v>40</v>
      </c>
      <c r="AL674" s="134">
        <f t="shared" si="654"/>
        <v>244.99999999999997</v>
      </c>
      <c r="AM674" s="257" t="s">
        <v>1225</v>
      </c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</row>
    <row r="675" spans="1:552" s="106" customFormat="1" ht="13.5" hidden="1" outlineLevel="1" x14ac:dyDescent="0.2">
      <c r="A675" s="104" t="s">
        <v>1020</v>
      </c>
      <c r="B675" s="272" t="s">
        <v>1021</v>
      </c>
      <c r="C675" s="102">
        <v>2400</v>
      </c>
      <c r="D675" s="103">
        <v>40</v>
      </c>
      <c r="E675" s="103"/>
      <c r="F675" s="103"/>
      <c r="G675" s="104"/>
      <c r="H675" s="104" t="s">
        <v>1177</v>
      </c>
      <c r="I675" s="239">
        <f t="shared" si="637"/>
        <v>17940</v>
      </c>
      <c r="J675" s="103"/>
      <c r="K675" s="290">
        <v>0.1</v>
      </c>
      <c r="L675" s="274">
        <v>0.48</v>
      </c>
      <c r="M675" s="240"/>
      <c r="N675" s="283">
        <v>0.03</v>
      </c>
      <c r="O675" s="241">
        <f t="shared" si="638"/>
        <v>0</v>
      </c>
      <c r="P675" s="241" t="e">
        <f t="shared" si="639"/>
        <v>#REF!</v>
      </c>
      <c r="Q675" s="241" t="e">
        <f t="shared" si="640"/>
        <v>#REF!</v>
      </c>
      <c r="R675" s="241">
        <f t="shared" si="641"/>
        <v>0</v>
      </c>
      <c r="S675" s="241" t="e">
        <f t="shared" si="642"/>
        <v>#REF!</v>
      </c>
      <c r="T675" s="103" t="e">
        <f>#REF!</f>
        <v>#REF!</v>
      </c>
      <c r="U675" s="271" t="e">
        <f>#REF!*'Акция психолога'!D675</f>
        <v>#REF!</v>
      </c>
      <c r="V675" s="271">
        <f t="shared" si="643"/>
        <v>144</v>
      </c>
      <c r="W675" s="242" t="e">
        <f t="shared" si="644"/>
        <v>#REF!</v>
      </c>
      <c r="X675" s="281" t="e">
        <f>#REF!</f>
        <v>#REF!</v>
      </c>
      <c r="Y675" s="287" t="e">
        <f t="shared" si="645"/>
        <v>#REF!</v>
      </c>
      <c r="Z675" s="102" t="e">
        <f t="shared" si="646"/>
        <v>#REF!</v>
      </c>
      <c r="AA675" s="244" t="e">
        <f t="shared" si="647"/>
        <v>#REF!</v>
      </c>
      <c r="AB675" s="219"/>
      <c r="AC675" s="102" t="e">
        <f t="shared" si="648"/>
        <v>#REF!</v>
      </c>
      <c r="AD675" s="103" t="e">
        <f t="shared" si="649"/>
        <v>#REF!</v>
      </c>
      <c r="AE675" s="245" t="e">
        <f t="shared" si="649"/>
        <v>#REF!</v>
      </c>
      <c r="AF675" s="245" t="e">
        <f t="shared" si="650"/>
        <v>#REF!</v>
      </c>
      <c r="AG675" s="103" t="e">
        <f t="shared" si="651"/>
        <v>#REF!</v>
      </c>
      <c r="AH675" s="102" t="e">
        <f t="shared" si="652"/>
        <v>#REF!</v>
      </c>
      <c r="AI675" s="102">
        <f t="shared" si="653"/>
        <v>2400</v>
      </c>
      <c r="AK675" s="103" t="s">
        <v>40</v>
      </c>
      <c r="AL675" s="134">
        <f t="shared" si="654"/>
        <v>1680</v>
      </c>
      <c r="AM675" s="257" t="s">
        <v>1225</v>
      </c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</row>
    <row r="676" spans="1:552" s="106" customFormat="1" ht="13.5" hidden="1" outlineLevel="1" x14ac:dyDescent="0.2">
      <c r="A676" s="104" t="s">
        <v>1022</v>
      </c>
      <c r="B676" s="272" t="s">
        <v>1023</v>
      </c>
      <c r="C676" s="102">
        <v>2800</v>
      </c>
      <c r="D676" s="103">
        <v>40</v>
      </c>
      <c r="E676" s="103"/>
      <c r="F676" s="103"/>
      <c r="G676" s="104"/>
      <c r="H676" s="104" t="s">
        <v>1177</v>
      </c>
      <c r="I676" s="239">
        <f t="shared" si="637"/>
        <v>17940</v>
      </c>
      <c r="J676" s="103"/>
      <c r="K676" s="290">
        <v>0.1</v>
      </c>
      <c r="L676" s="274">
        <v>0.48</v>
      </c>
      <c r="M676" s="240"/>
      <c r="N676" s="283">
        <v>0.03</v>
      </c>
      <c r="O676" s="241">
        <f t="shared" si="638"/>
        <v>0</v>
      </c>
      <c r="P676" s="241" t="e">
        <f t="shared" si="639"/>
        <v>#REF!</v>
      </c>
      <c r="Q676" s="241" t="e">
        <f t="shared" si="640"/>
        <v>#REF!</v>
      </c>
      <c r="R676" s="241">
        <f t="shared" si="641"/>
        <v>0</v>
      </c>
      <c r="S676" s="241" t="e">
        <f t="shared" si="642"/>
        <v>#REF!</v>
      </c>
      <c r="T676" s="103" t="e">
        <f>#REF!</f>
        <v>#REF!</v>
      </c>
      <c r="U676" s="271" t="e">
        <f>#REF!*'Акция психолога'!D676</f>
        <v>#REF!</v>
      </c>
      <c r="V676" s="271">
        <f t="shared" si="643"/>
        <v>168</v>
      </c>
      <c r="W676" s="242" t="e">
        <f t="shared" si="644"/>
        <v>#REF!</v>
      </c>
      <c r="X676" s="281" t="e">
        <f>#REF!</f>
        <v>#REF!</v>
      </c>
      <c r="Y676" s="287" t="e">
        <f t="shared" si="645"/>
        <v>#REF!</v>
      </c>
      <c r="Z676" s="102" t="e">
        <f t="shared" si="646"/>
        <v>#REF!</v>
      </c>
      <c r="AA676" s="244" t="e">
        <f t="shared" si="647"/>
        <v>#REF!</v>
      </c>
      <c r="AB676" s="219"/>
      <c r="AC676" s="102" t="e">
        <f t="shared" si="648"/>
        <v>#REF!</v>
      </c>
      <c r="AD676" s="103" t="e">
        <f t="shared" si="649"/>
        <v>#REF!</v>
      </c>
      <c r="AE676" s="245" t="e">
        <f t="shared" si="649"/>
        <v>#REF!</v>
      </c>
      <c r="AF676" s="245" t="e">
        <f t="shared" si="650"/>
        <v>#REF!</v>
      </c>
      <c r="AG676" s="103" t="e">
        <f t="shared" si="651"/>
        <v>#REF!</v>
      </c>
      <c r="AH676" s="102" t="e">
        <f t="shared" si="652"/>
        <v>#REF!</v>
      </c>
      <c r="AI676" s="102">
        <f t="shared" si="653"/>
        <v>2800</v>
      </c>
      <c r="AK676" s="103" t="s">
        <v>40</v>
      </c>
      <c r="AL676" s="134">
        <f t="shared" si="654"/>
        <v>1959.9999999999998</v>
      </c>
      <c r="AM676" s="257" t="s">
        <v>1225</v>
      </c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</row>
    <row r="677" spans="1:552" s="106" customFormat="1" ht="13.5" hidden="1" outlineLevel="1" x14ac:dyDescent="0.2">
      <c r="A677" s="104" t="s">
        <v>1024</v>
      </c>
      <c r="B677" s="272" t="s">
        <v>1025</v>
      </c>
      <c r="C677" s="102">
        <v>3200</v>
      </c>
      <c r="D677" s="103">
        <v>40</v>
      </c>
      <c r="E677" s="103"/>
      <c r="F677" s="103"/>
      <c r="G677" s="104"/>
      <c r="H677" s="104" t="s">
        <v>1177</v>
      </c>
      <c r="I677" s="239">
        <f t="shared" si="637"/>
        <v>17940</v>
      </c>
      <c r="J677" s="103"/>
      <c r="K677" s="290">
        <v>0.1</v>
      </c>
      <c r="L677" s="274">
        <v>0.48</v>
      </c>
      <c r="M677" s="240"/>
      <c r="N677" s="283">
        <v>0.03</v>
      </c>
      <c r="O677" s="241">
        <f t="shared" si="638"/>
        <v>0</v>
      </c>
      <c r="P677" s="241" t="e">
        <f t="shared" si="639"/>
        <v>#REF!</v>
      </c>
      <c r="Q677" s="241" t="e">
        <f t="shared" si="640"/>
        <v>#REF!</v>
      </c>
      <c r="R677" s="241">
        <f t="shared" si="641"/>
        <v>0</v>
      </c>
      <c r="S677" s="241" t="e">
        <f t="shared" si="642"/>
        <v>#REF!</v>
      </c>
      <c r="T677" s="103" t="e">
        <f>#REF!</f>
        <v>#REF!</v>
      </c>
      <c r="U677" s="271" t="e">
        <f>#REF!*'Акция психолога'!D677</f>
        <v>#REF!</v>
      </c>
      <c r="V677" s="271">
        <f t="shared" si="643"/>
        <v>192</v>
      </c>
      <c r="W677" s="242" t="e">
        <f t="shared" si="644"/>
        <v>#REF!</v>
      </c>
      <c r="X677" s="281" t="e">
        <f>#REF!</f>
        <v>#REF!</v>
      </c>
      <c r="Y677" s="287" t="e">
        <f t="shared" si="645"/>
        <v>#REF!</v>
      </c>
      <c r="Z677" s="102" t="e">
        <f t="shared" si="646"/>
        <v>#REF!</v>
      </c>
      <c r="AA677" s="244" t="e">
        <f t="shared" si="647"/>
        <v>#REF!</v>
      </c>
      <c r="AB677" s="219"/>
      <c r="AC677" s="102" t="e">
        <f t="shared" si="648"/>
        <v>#REF!</v>
      </c>
      <c r="AD677" s="103" t="e">
        <f t="shared" si="649"/>
        <v>#REF!</v>
      </c>
      <c r="AE677" s="245" t="e">
        <f t="shared" si="649"/>
        <v>#REF!</v>
      </c>
      <c r="AF677" s="245" t="e">
        <f t="shared" si="650"/>
        <v>#REF!</v>
      </c>
      <c r="AG677" s="103" t="e">
        <f t="shared" si="651"/>
        <v>#REF!</v>
      </c>
      <c r="AH677" s="102" t="e">
        <f t="shared" si="652"/>
        <v>#REF!</v>
      </c>
      <c r="AI677" s="102">
        <f t="shared" si="653"/>
        <v>3200</v>
      </c>
      <c r="AK677" s="103" t="s">
        <v>40</v>
      </c>
      <c r="AL677" s="134">
        <f t="shared" si="654"/>
        <v>2240</v>
      </c>
      <c r="AM677" s="257" t="s">
        <v>1225</v>
      </c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</row>
    <row r="678" spans="1:552" s="106" customFormat="1" ht="25.5" hidden="1" outlineLevel="1" x14ac:dyDescent="0.15">
      <c r="A678" s="104" t="s">
        <v>1026</v>
      </c>
      <c r="B678" s="20" t="s">
        <v>1027</v>
      </c>
      <c r="C678" s="102">
        <v>1500</v>
      </c>
      <c r="D678" s="103">
        <v>40</v>
      </c>
      <c r="E678" s="103">
        <v>15</v>
      </c>
      <c r="F678" s="4" t="s">
        <v>1220</v>
      </c>
      <c r="G678" s="104"/>
      <c r="H678" s="104" t="s">
        <v>1177</v>
      </c>
      <c r="I678" s="239">
        <f t="shared" si="637"/>
        <v>17940</v>
      </c>
      <c r="J678" s="103"/>
      <c r="K678" s="290">
        <v>0.1</v>
      </c>
      <c r="L678" s="274">
        <v>0.38</v>
      </c>
      <c r="M678" s="240"/>
      <c r="N678" s="283">
        <v>0.03</v>
      </c>
      <c r="O678" s="241">
        <f t="shared" si="638"/>
        <v>0</v>
      </c>
      <c r="P678" s="241" t="e">
        <f t="shared" si="639"/>
        <v>#REF!</v>
      </c>
      <c r="Q678" s="241" t="e">
        <f t="shared" si="640"/>
        <v>#REF!</v>
      </c>
      <c r="R678" s="241">
        <f t="shared" si="641"/>
        <v>0</v>
      </c>
      <c r="S678" s="241" t="e">
        <f t="shared" si="642"/>
        <v>#REF!</v>
      </c>
      <c r="T678" s="103" t="e">
        <f>#REF!</f>
        <v>#REF!</v>
      </c>
      <c r="U678" s="295" t="e">
        <f>#REF!*'Акция психолога'!D678+(88000/3/365/4)</f>
        <v>#REF!</v>
      </c>
      <c r="V678" s="271">
        <f t="shared" si="643"/>
        <v>90</v>
      </c>
      <c r="W678" s="242" t="e">
        <f t="shared" si="644"/>
        <v>#REF!</v>
      </c>
      <c r="X678" s="281" t="e">
        <f>#REF!</f>
        <v>#REF!</v>
      </c>
      <c r="Y678" s="287" t="e">
        <f t="shared" si="645"/>
        <v>#REF!</v>
      </c>
      <c r="Z678" s="102" t="e">
        <f t="shared" si="646"/>
        <v>#REF!</v>
      </c>
      <c r="AA678" s="244" t="e">
        <f t="shared" si="647"/>
        <v>#REF!</v>
      </c>
      <c r="AB678" s="219"/>
      <c r="AC678" s="102" t="e">
        <f t="shared" si="648"/>
        <v>#REF!</v>
      </c>
      <c r="AD678" s="103" t="e">
        <f t="shared" si="649"/>
        <v>#REF!</v>
      </c>
      <c r="AE678" s="245" t="e">
        <f t="shared" si="649"/>
        <v>#REF!</v>
      </c>
      <c r="AF678" s="245" t="e">
        <f t="shared" si="650"/>
        <v>#REF!</v>
      </c>
      <c r="AG678" s="103" t="e">
        <f t="shared" si="651"/>
        <v>#REF!</v>
      </c>
      <c r="AH678" s="102" t="e">
        <f t="shared" si="652"/>
        <v>#REF!</v>
      </c>
      <c r="AI678" s="102">
        <f t="shared" si="653"/>
        <v>1500</v>
      </c>
      <c r="AK678" s="103" t="s">
        <v>40</v>
      </c>
      <c r="AL678" s="134">
        <f t="shared" si="654"/>
        <v>1050</v>
      </c>
      <c r="AM678" s="257" t="s">
        <v>1225</v>
      </c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</row>
    <row r="679" spans="1:552" s="106" customFormat="1" ht="25.5" hidden="1" outlineLevel="1" x14ac:dyDescent="0.15">
      <c r="A679" s="104" t="s">
        <v>1028</v>
      </c>
      <c r="B679" s="20" t="s">
        <v>1029</v>
      </c>
      <c r="C679" s="102">
        <v>2500</v>
      </c>
      <c r="D679" s="103">
        <v>45</v>
      </c>
      <c r="E679" s="103"/>
      <c r="F679" s="62" t="s">
        <v>1221</v>
      </c>
      <c r="G679" s="104"/>
      <c r="H679" s="104" t="s">
        <v>1177</v>
      </c>
      <c r="I679" s="239">
        <f t="shared" si="637"/>
        <v>17940</v>
      </c>
      <c r="J679" s="103"/>
      <c r="K679" s="290">
        <v>0.1</v>
      </c>
      <c r="L679" s="274">
        <v>0.38</v>
      </c>
      <c r="M679" s="240"/>
      <c r="N679" s="283">
        <v>0.03</v>
      </c>
      <c r="O679" s="103">
        <f t="shared" si="638"/>
        <v>0</v>
      </c>
      <c r="P679" s="103" t="e">
        <f t="shared" si="639"/>
        <v>#REF!</v>
      </c>
      <c r="Q679" s="103" t="e">
        <f t="shared" si="640"/>
        <v>#REF!</v>
      </c>
      <c r="R679" s="103">
        <f t="shared" si="641"/>
        <v>0</v>
      </c>
      <c r="S679" s="103" t="e">
        <f t="shared" si="642"/>
        <v>#REF!</v>
      </c>
      <c r="T679" s="103" t="e">
        <f>#REF!</f>
        <v>#REF!</v>
      </c>
      <c r="U679" s="295" t="e">
        <f>#REF!*'Акция психолога'!D679+(748000/3/365/4)</f>
        <v>#REF!</v>
      </c>
      <c r="V679" s="271">
        <f t="shared" si="643"/>
        <v>150</v>
      </c>
      <c r="W679" s="242" t="e">
        <f t="shared" si="644"/>
        <v>#REF!</v>
      </c>
      <c r="X679" s="243" t="e">
        <f>#REF!</f>
        <v>#REF!</v>
      </c>
      <c r="Y679" s="287" t="e">
        <f t="shared" si="645"/>
        <v>#REF!</v>
      </c>
      <c r="Z679" s="102" t="e">
        <f t="shared" si="646"/>
        <v>#REF!</v>
      </c>
      <c r="AA679" s="244" t="e">
        <f t="shared" si="647"/>
        <v>#REF!</v>
      </c>
      <c r="AB679" s="219"/>
      <c r="AC679" s="102" t="e">
        <f t="shared" si="648"/>
        <v>#REF!</v>
      </c>
      <c r="AD679" s="103" t="e">
        <f t="shared" si="649"/>
        <v>#REF!</v>
      </c>
      <c r="AE679" s="245" t="e">
        <f t="shared" si="649"/>
        <v>#REF!</v>
      </c>
      <c r="AF679" s="245" t="e">
        <f t="shared" si="650"/>
        <v>#REF!</v>
      </c>
      <c r="AG679" s="103" t="e">
        <f t="shared" si="651"/>
        <v>#REF!</v>
      </c>
      <c r="AH679" s="102" t="e">
        <f t="shared" si="652"/>
        <v>#REF!</v>
      </c>
      <c r="AI679" s="102">
        <f t="shared" si="653"/>
        <v>2500</v>
      </c>
      <c r="AK679" s="103" t="s">
        <v>40</v>
      </c>
      <c r="AL679" s="134">
        <f t="shared" si="654"/>
        <v>1750</v>
      </c>
      <c r="AM679" s="257" t="s">
        <v>1225</v>
      </c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</row>
    <row r="680" spans="1:552" s="106" customFormat="1" ht="13.5" hidden="1" outlineLevel="1" x14ac:dyDescent="0.15">
      <c r="A680" s="104" t="s">
        <v>1030</v>
      </c>
      <c r="B680" s="20" t="s">
        <v>1031</v>
      </c>
      <c r="C680" s="102">
        <v>3100</v>
      </c>
      <c r="D680" s="103">
        <v>60</v>
      </c>
      <c r="E680" s="103"/>
      <c r="F680" s="103"/>
      <c r="G680" s="104"/>
      <c r="H680" s="104" t="s">
        <v>1177</v>
      </c>
      <c r="I680" s="239">
        <f t="shared" si="637"/>
        <v>17940</v>
      </c>
      <c r="J680" s="103"/>
      <c r="K680" s="290">
        <v>0.1</v>
      </c>
      <c r="L680" s="274">
        <v>0.38</v>
      </c>
      <c r="M680" s="240"/>
      <c r="N680" s="283">
        <v>0.03</v>
      </c>
      <c r="O680" s="103">
        <f t="shared" si="638"/>
        <v>0</v>
      </c>
      <c r="P680" s="103" t="e">
        <f t="shared" si="639"/>
        <v>#REF!</v>
      </c>
      <c r="Q680" s="103" t="e">
        <f t="shared" si="640"/>
        <v>#REF!</v>
      </c>
      <c r="R680" s="103">
        <f t="shared" si="641"/>
        <v>0</v>
      </c>
      <c r="S680" s="103" t="e">
        <f t="shared" si="642"/>
        <v>#REF!</v>
      </c>
      <c r="T680" s="103" t="e">
        <f>#REF!</f>
        <v>#REF!</v>
      </c>
      <c r="U680" s="271" t="e">
        <f>#REF!*'Акция психолога'!D680</f>
        <v>#REF!</v>
      </c>
      <c r="V680" s="271">
        <f t="shared" si="643"/>
        <v>186</v>
      </c>
      <c r="W680" s="242" t="e">
        <f t="shared" si="644"/>
        <v>#REF!</v>
      </c>
      <c r="X680" s="243" t="e">
        <f>#REF!</f>
        <v>#REF!</v>
      </c>
      <c r="Y680" s="287" t="e">
        <f t="shared" si="645"/>
        <v>#REF!</v>
      </c>
      <c r="Z680" s="102" t="e">
        <f t="shared" si="646"/>
        <v>#REF!</v>
      </c>
      <c r="AA680" s="244" t="e">
        <f t="shared" si="647"/>
        <v>#REF!</v>
      </c>
      <c r="AB680" s="219"/>
      <c r="AC680" s="102" t="e">
        <f t="shared" si="648"/>
        <v>#REF!</v>
      </c>
      <c r="AD680" s="103" t="e">
        <f t="shared" si="649"/>
        <v>#REF!</v>
      </c>
      <c r="AE680" s="245" t="e">
        <f t="shared" si="649"/>
        <v>#REF!</v>
      </c>
      <c r="AF680" s="245" t="e">
        <f t="shared" si="650"/>
        <v>#REF!</v>
      </c>
      <c r="AG680" s="103" t="e">
        <f t="shared" si="651"/>
        <v>#REF!</v>
      </c>
      <c r="AH680" s="102" t="e">
        <f t="shared" si="652"/>
        <v>#REF!</v>
      </c>
      <c r="AI680" s="102">
        <f t="shared" si="653"/>
        <v>3100</v>
      </c>
      <c r="AK680" s="103" t="s">
        <v>40</v>
      </c>
      <c r="AL680" s="134">
        <f t="shared" si="654"/>
        <v>2170</v>
      </c>
      <c r="AM680" s="257" t="s">
        <v>1225</v>
      </c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</row>
    <row r="681" spans="1:552" s="106" customFormat="1" ht="13.5" hidden="1" outlineLevel="1" x14ac:dyDescent="0.15">
      <c r="A681" s="104" t="s">
        <v>1032</v>
      </c>
      <c r="B681" s="20" t="s">
        <v>1033</v>
      </c>
      <c r="C681" s="102">
        <v>1800</v>
      </c>
      <c r="D681" s="103">
        <v>50</v>
      </c>
      <c r="E681" s="103"/>
      <c r="F681" s="103"/>
      <c r="G681" s="104"/>
      <c r="H681" s="104" t="s">
        <v>1177</v>
      </c>
      <c r="I681" s="239">
        <f t="shared" si="637"/>
        <v>17940</v>
      </c>
      <c r="J681" s="103"/>
      <c r="K681" s="290">
        <v>0.1</v>
      </c>
      <c r="L681" s="274">
        <v>0.5</v>
      </c>
      <c r="M681" s="240"/>
      <c r="N681" s="283">
        <v>0.03</v>
      </c>
      <c r="O681" s="241">
        <f t="shared" si="638"/>
        <v>0</v>
      </c>
      <c r="P681" s="241" t="e">
        <f t="shared" si="639"/>
        <v>#REF!</v>
      </c>
      <c r="Q681" s="241" t="e">
        <f t="shared" si="640"/>
        <v>#REF!</v>
      </c>
      <c r="R681" s="241">
        <f t="shared" si="641"/>
        <v>0</v>
      </c>
      <c r="S681" s="241" t="e">
        <f t="shared" si="642"/>
        <v>#REF!</v>
      </c>
      <c r="T681" s="103" t="e">
        <f>#REF!</f>
        <v>#REF!</v>
      </c>
      <c r="U681" s="271" t="e">
        <f>#REF!*'Акция психолога'!D681</f>
        <v>#REF!</v>
      </c>
      <c r="V681" s="271">
        <f t="shared" si="643"/>
        <v>108</v>
      </c>
      <c r="W681" s="242" t="e">
        <f t="shared" si="644"/>
        <v>#REF!</v>
      </c>
      <c r="X681" s="281" t="e">
        <f>#REF!</f>
        <v>#REF!</v>
      </c>
      <c r="Y681" s="287" t="e">
        <f t="shared" si="645"/>
        <v>#REF!</v>
      </c>
      <c r="Z681" s="102" t="e">
        <f t="shared" si="646"/>
        <v>#REF!</v>
      </c>
      <c r="AA681" s="244" t="e">
        <f t="shared" si="647"/>
        <v>#REF!</v>
      </c>
      <c r="AB681" s="219"/>
      <c r="AC681" s="102" t="e">
        <f t="shared" si="648"/>
        <v>#REF!</v>
      </c>
      <c r="AD681" s="103" t="e">
        <f t="shared" si="649"/>
        <v>#REF!</v>
      </c>
      <c r="AE681" s="245" t="e">
        <f t="shared" si="649"/>
        <v>#REF!</v>
      </c>
      <c r="AF681" s="245" t="e">
        <f t="shared" si="650"/>
        <v>#REF!</v>
      </c>
      <c r="AG681" s="103" t="e">
        <f t="shared" si="651"/>
        <v>#REF!</v>
      </c>
      <c r="AH681" s="102" t="e">
        <f t="shared" si="652"/>
        <v>#REF!</v>
      </c>
      <c r="AI681" s="102">
        <f t="shared" si="653"/>
        <v>1800</v>
      </c>
      <c r="AK681" s="103" t="s">
        <v>40</v>
      </c>
      <c r="AL681" s="134">
        <f t="shared" si="654"/>
        <v>1260</v>
      </c>
      <c r="AM681" s="257" t="s">
        <v>1225</v>
      </c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</row>
    <row r="682" spans="1:552" s="106" customFormat="1" ht="13.5" hidden="1" outlineLevel="1" x14ac:dyDescent="0.15">
      <c r="A682" s="104" t="s">
        <v>1034</v>
      </c>
      <c r="B682" s="20" t="s">
        <v>1035</v>
      </c>
      <c r="C682" s="102">
        <v>2300</v>
      </c>
      <c r="D682" s="103">
        <v>70</v>
      </c>
      <c r="E682" s="103"/>
      <c r="F682" s="103"/>
      <c r="G682" s="104"/>
      <c r="H682" s="104" t="s">
        <v>1177</v>
      </c>
      <c r="I682" s="239">
        <f t="shared" si="637"/>
        <v>17940</v>
      </c>
      <c r="J682" s="103"/>
      <c r="K682" s="290">
        <v>0.1</v>
      </c>
      <c r="L682" s="274">
        <v>0.5</v>
      </c>
      <c r="M682" s="240"/>
      <c r="N682" s="283">
        <v>0.03</v>
      </c>
      <c r="O682" s="241">
        <f t="shared" si="638"/>
        <v>0</v>
      </c>
      <c r="P682" s="241" t="e">
        <f t="shared" si="639"/>
        <v>#REF!</v>
      </c>
      <c r="Q682" s="241" t="e">
        <f t="shared" si="640"/>
        <v>#REF!</v>
      </c>
      <c r="R682" s="241">
        <f t="shared" si="641"/>
        <v>0</v>
      </c>
      <c r="S682" s="241" t="e">
        <f t="shared" si="642"/>
        <v>#REF!</v>
      </c>
      <c r="T682" s="103" t="e">
        <f>#REF!</f>
        <v>#REF!</v>
      </c>
      <c r="U682" s="271" t="e">
        <f>#REF!*'Акция психолога'!D682</f>
        <v>#REF!</v>
      </c>
      <c r="V682" s="271">
        <f t="shared" si="643"/>
        <v>138</v>
      </c>
      <c r="W682" s="242" t="e">
        <f t="shared" si="644"/>
        <v>#REF!</v>
      </c>
      <c r="X682" s="281" t="e">
        <f>#REF!</f>
        <v>#REF!</v>
      </c>
      <c r="Y682" s="287" t="e">
        <f t="shared" si="645"/>
        <v>#REF!</v>
      </c>
      <c r="Z682" s="102" t="e">
        <f t="shared" si="646"/>
        <v>#REF!</v>
      </c>
      <c r="AA682" s="244" t="e">
        <f t="shared" si="647"/>
        <v>#REF!</v>
      </c>
      <c r="AB682" s="219"/>
      <c r="AC682" s="102" t="e">
        <f t="shared" si="648"/>
        <v>#REF!</v>
      </c>
      <c r="AD682" s="103" t="e">
        <f t="shared" si="649"/>
        <v>#REF!</v>
      </c>
      <c r="AE682" s="245" t="e">
        <f t="shared" si="649"/>
        <v>#REF!</v>
      </c>
      <c r="AF682" s="245" t="e">
        <f t="shared" si="650"/>
        <v>#REF!</v>
      </c>
      <c r="AG682" s="103" t="e">
        <f t="shared" si="651"/>
        <v>#REF!</v>
      </c>
      <c r="AH682" s="102" t="e">
        <f t="shared" si="652"/>
        <v>#REF!</v>
      </c>
      <c r="AI682" s="102">
        <f t="shared" si="653"/>
        <v>2300</v>
      </c>
      <c r="AK682" s="103" t="s">
        <v>40</v>
      </c>
      <c r="AL682" s="134">
        <f t="shared" si="654"/>
        <v>1610</v>
      </c>
      <c r="AM682" s="257" t="s">
        <v>1225</v>
      </c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</row>
    <row r="683" spans="1:552" s="106" customFormat="1" ht="13.5" hidden="1" outlineLevel="1" x14ac:dyDescent="0.15">
      <c r="A683" s="104" t="s">
        <v>1036</v>
      </c>
      <c r="B683" s="20" t="s">
        <v>1037</v>
      </c>
      <c r="C683" s="102">
        <v>3380</v>
      </c>
      <c r="D683" s="103">
        <v>100</v>
      </c>
      <c r="E683" s="103"/>
      <c r="F683" s="103"/>
      <c r="G683" s="104"/>
      <c r="H683" s="104" t="s">
        <v>1177</v>
      </c>
      <c r="I683" s="239">
        <f t="shared" si="637"/>
        <v>17940</v>
      </c>
      <c r="J683" s="103"/>
      <c r="K683" s="290">
        <v>0.1</v>
      </c>
      <c r="L683" s="274">
        <v>0.5</v>
      </c>
      <c r="M683" s="240"/>
      <c r="N683" s="283">
        <v>0.03</v>
      </c>
      <c r="O683" s="241">
        <f t="shared" si="638"/>
        <v>0</v>
      </c>
      <c r="P683" s="241" t="e">
        <f t="shared" si="639"/>
        <v>#REF!</v>
      </c>
      <c r="Q683" s="241" t="e">
        <f t="shared" si="640"/>
        <v>#REF!</v>
      </c>
      <c r="R683" s="241">
        <f t="shared" si="641"/>
        <v>0</v>
      </c>
      <c r="S683" s="241" t="e">
        <f t="shared" si="642"/>
        <v>#REF!</v>
      </c>
      <c r="T683" s="103" t="e">
        <f>#REF!</f>
        <v>#REF!</v>
      </c>
      <c r="U683" s="271" t="e">
        <f>#REF!*'Акция психолога'!D683</f>
        <v>#REF!</v>
      </c>
      <c r="V683" s="271">
        <f t="shared" si="643"/>
        <v>202.79999999999998</v>
      </c>
      <c r="W683" s="242" t="e">
        <f t="shared" si="644"/>
        <v>#REF!</v>
      </c>
      <c r="X683" s="281" t="e">
        <f>#REF!</f>
        <v>#REF!</v>
      </c>
      <c r="Y683" s="287" t="e">
        <f t="shared" si="645"/>
        <v>#REF!</v>
      </c>
      <c r="Z683" s="102" t="e">
        <f t="shared" si="646"/>
        <v>#REF!</v>
      </c>
      <c r="AA683" s="244" t="e">
        <f t="shared" si="647"/>
        <v>#REF!</v>
      </c>
      <c r="AB683" s="219"/>
      <c r="AC683" s="102" t="e">
        <f t="shared" si="648"/>
        <v>#REF!</v>
      </c>
      <c r="AD683" s="103" t="e">
        <f t="shared" si="649"/>
        <v>#REF!</v>
      </c>
      <c r="AE683" s="245" t="e">
        <f t="shared" si="649"/>
        <v>#REF!</v>
      </c>
      <c r="AF683" s="245" t="e">
        <f t="shared" si="650"/>
        <v>#REF!</v>
      </c>
      <c r="AG683" s="103" t="e">
        <f t="shared" si="651"/>
        <v>#REF!</v>
      </c>
      <c r="AH683" s="102" t="e">
        <f t="shared" si="652"/>
        <v>#REF!</v>
      </c>
      <c r="AI683" s="102">
        <f t="shared" si="653"/>
        <v>3380</v>
      </c>
      <c r="AK683" s="103" t="s">
        <v>40</v>
      </c>
      <c r="AL683" s="134">
        <f t="shared" si="654"/>
        <v>2366</v>
      </c>
      <c r="AM683" s="257" t="s">
        <v>1225</v>
      </c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</row>
    <row r="684" spans="1:552" s="106" customFormat="1" ht="13.5" hidden="1" outlineLevel="1" x14ac:dyDescent="0.15">
      <c r="A684" s="104" t="s">
        <v>1038</v>
      </c>
      <c r="B684" s="20" t="s">
        <v>1039</v>
      </c>
      <c r="C684" s="102">
        <v>1800</v>
      </c>
      <c r="D684" s="103">
        <v>50</v>
      </c>
      <c r="E684" s="103"/>
      <c r="F684" s="103"/>
      <c r="G684" s="104"/>
      <c r="H684" s="104" t="s">
        <v>1177</v>
      </c>
      <c r="I684" s="239">
        <f t="shared" si="637"/>
        <v>17940</v>
      </c>
      <c r="J684" s="103"/>
      <c r="K684" s="290">
        <v>0.1</v>
      </c>
      <c r="L684" s="274">
        <v>0.5</v>
      </c>
      <c r="M684" s="240"/>
      <c r="N684" s="283">
        <v>0.03</v>
      </c>
      <c r="O684" s="241">
        <f t="shared" si="638"/>
        <v>0</v>
      </c>
      <c r="P684" s="241" t="e">
        <f t="shared" si="639"/>
        <v>#REF!</v>
      </c>
      <c r="Q684" s="241" t="e">
        <f t="shared" si="640"/>
        <v>#REF!</v>
      </c>
      <c r="R684" s="241">
        <f t="shared" si="641"/>
        <v>0</v>
      </c>
      <c r="S684" s="241" t="e">
        <f t="shared" si="642"/>
        <v>#REF!</v>
      </c>
      <c r="T684" s="103" t="e">
        <f>#REF!</f>
        <v>#REF!</v>
      </c>
      <c r="U684" s="271" t="e">
        <f>#REF!*'Акция психолога'!D684</f>
        <v>#REF!</v>
      </c>
      <c r="V684" s="271">
        <f t="shared" si="643"/>
        <v>108</v>
      </c>
      <c r="W684" s="242" t="e">
        <f t="shared" si="644"/>
        <v>#REF!</v>
      </c>
      <c r="X684" s="281" t="e">
        <f>#REF!</f>
        <v>#REF!</v>
      </c>
      <c r="Y684" s="287" t="e">
        <f t="shared" si="645"/>
        <v>#REF!</v>
      </c>
      <c r="Z684" s="102" t="e">
        <f t="shared" si="646"/>
        <v>#REF!</v>
      </c>
      <c r="AA684" s="244" t="e">
        <f t="shared" si="647"/>
        <v>#REF!</v>
      </c>
      <c r="AB684" s="219"/>
      <c r="AC684" s="102" t="e">
        <f t="shared" si="648"/>
        <v>#REF!</v>
      </c>
      <c r="AD684" s="103" t="e">
        <f t="shared" si="649"/>
        <v>#REF!</v>
      </c>
      <c r="AE684" s="245" t="e">
        <f t="shared" si="649"/>
        <v>#REF!</v>
      </c>
      <c r="AF684" s="245" t="e">
        <f t="shared" si="650"/>
        <v>#REF!</v>
      </c>
      <c r="AG684" s="103" t="e">
        <f t="shared" si="651"/>
        <v>#REF!</v>
      </c>
      <c r="AH684" s="102" t="e">
        <f t="shared" si="652"/>
        <v>#REF!</v>
      </c>
      <c r="AI684" s="102">
        <f t="shared" si="653"/>
        <v>1800</v>
      </c>
      <c r="AK684" s="103" t="s">
        <v>40</v>
      </c>
      <c r="AL684" s="134">
        <f t="shared" si="654"/>
        <v>1260</v>
      </c>
      <c r="AM684" s="257" t="s">
        <v>1225</v>
      </c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</row>
    <row r="685" spans="1:552" s="106" customFormat="1" ht="13.5" hidden="1" outlineLevel="1" x14ac:dyDescent="0.15">
      <c r="A685" s="104" t="s">
        <v>1040</v>
      </c>
      <c r="B685" s="20" t="s">
        <v>1041</v>
      </c>
      <c r="C685" s="102">
        <v>2300</v>
      </c>
      <c r="D685" s="103">
        <v>70</v>
      </c>
      <c r="E685" s="103"/>
      <c r="F685" s="103"/>
      <c r="G685" s="104"/>
      <c r="H685" s="104" t="s">
        <v>1177</v>
      </c>
      <c r="I685" s="239">
        <f t="shared" si="637"/>
        <v>17940</v>
      </c>
      <c r="J685" s="103"/>
      <c r="K685" s="290">
        <v>0.1</v>
      </c>
      <c r="L685" s="274">
        <v>0.5</v>
      </c>
      <c r="M685" s="240"/>
      <c r="N685" s="283">
        <v>0.03</v>
      </c>
      <c r="O685" s="241">
        <f t="shared" si="638"/>
        <v>0</v>
      </c>
      <c r="P685" s="241" t="e">
        <f t="shared" si="639"/>
        <v>#REF!</v>
      </c>
      <c r="Q685" s="241" t="e">
        <f t="shared" si="640"/>
        <v>#REF!</v>
      </c>
      <c r="R685" s="241">
        <f t="shared" si="641"/>
        <v>0</v>
      </c>
      <c r="S685" s="241" t="e">
        <f t="shared" si="642"/>
        <v>#REF!</v>
      </c>
      <c r="T685" s="103" t="e">
        <f>#REF!</f>
        <v>#REF!</v>
      </c>
      <c r="U685" s="271" t="e">
        <f>#REF!*'Акция психолога'!D685</f>
        <v>#REF!</v>
      </c>
      <c r="V685" s="271">
        <f t="shared" si="643"/>
        <v>138</v>
      </c>
      <c r="W685" s="242" t="e">
        <f t="shared" si="644"/>
        <v>#REF!</v>
      </c>
      <c r="X685" s="281" t="e">
        <f>#REF!</f>
        <v>#REF!</v>
      </c>
      <c r="Y685" s="287" t="e">
        <f t="shared" si="645"/>
        <v>#REF!</v>
      </c>
      <c r="Z685" s="102" t="e">
        <f t="shared" si="646"/>
        <v>#REF!</v>
      </c>
      <c r="AA685" s="244" t="e">
        <f t="shared" si="647"/>
        <v>#REF!</v>
      </c>
      <c r="AB685" s="219"/>
      <c r="AC685" s="102" t="e">
        <f t="shared" si="648"/>
        <v>#REF!</v>
      </c>
      <c r="AD685" s="103" t="e">
        <f t="shared" si="649"/>
        <v>#REF!</v>
      </c>
      <c r="AE685" s="245" t="e">
        <f t="shared" si="649"/>
        <v>#REF!</v>
      </c>
      <c r="AF685" s="245" t="e">
        <f t="shared" si="650"/>
        <v>#REF!</v>
      </c>
      <c r="AG685" s="103" t="e">
        <f t="shared" si="651"/>
        <v>#REF!</v>
      </c>
      <c r="AH685" s="102" t="e">
        <f t="shared" si="652"/>
        <v>#REF!</v>
      </c>
      <c r="AI685" s="102">
        <f t="shared" si="653"/>
        <v>2300</v>
      </c>
      <c r="AK685" s="103" t="s">
        <v>40</v>
      </c>
      <c r="AL685" s="134">
        <f t="shared" si="654"/>
        <v>1610</v>
      </c>
      <c r="AM685" s="257" t="s">
        <v>1225</v>
      </c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</row>
    <row r="686" spans="1:552" s="106" customFormat="1" ht="13.5" hidden="1" outlineLevel="1" x14ac:dyDescent="0.15">
      <c r="A686" s="104" t="s">
        <v>1042</v>
      </c>
      <c r="B686" s="20" t="s">
        <v>1043</v>
      </c>
      <c r="C686" s="102">
        <v>3380</v>
      </c>
      <c r="D686" s="103">
        <v>100</v>
      </c>
      <c r="E686" s="103"/>
      <c r="F686" s="103"/>
      <c r="G686" s="104"/>
      <c r="H686" s="104" t="s">
        <v>1177</v>
      </c>
      <c r="I686" s="239">
        <f t="shared" si="637"/>
        <v>17940</v>
      </c>
      <c r="J686" s="103"/>
      <c r="K686" s="290">
        <v>0.1</v>
      </c>
      <c r="L686" s="274">
        <v>0.5</v>
      </c>
      <c r="M686" s="240"/>
      <c r="N686" s="283">
        <v>0.03</v>
      </c>
      <c r="O686" s="241">
        <f t="shared" si="638"/>
        <v>0</v>
      </c>
      <c r="P686" s="241" t="e">
        <f t="shared" si="639"/>
        <v>#REF!</v>
      </c>
      <c r="Q686" s="241" t="e">
        <f t="shared" si="640"/>
        <v>#REF!</v>
      </c>
      <c r="R686" s="241">
        <f t="shared" si="641"/>
        <v>0</v>
      </c>
      <c r="S686" s="241" t="e">
        <f t="shared" si="642"/>
        <v>#REF!</v>
      </c>
      <c r="T686" s="103" t="e">
        <f>#REF!</f>
        <v>#REF!</v>
      </c>
      <c r="U686" s="271" t="e">
        <f>#REF!*'Акция психолога'!D686</f>
        <v>#REF!</v>
      </c>
      <c r="V686" s="271">
        <f t="shared" si="643"/>
        <v>202.79999999999998</v>
      </c>
      <c r="W686" s="242" t="e">
        <f t="shared" si="644"/>
        <v>#REF!</v>
      </c>
      <c r="X686" s="281" t="e">
        <f>#REF!</f>
        <v>#REF!</v>
      </c>
      <c r="Y686" s="287" t="e">
        <f t="shared" si="645"/>
        <v>#REF!</v>
      </c>
      <c r="Z686" s="102" t="e">
        <f t="shared" si="646"/>
        <v>#REF!</v>
      </c>
      <c r="AA686" s="244" t="e">
        <f t="shared" si="647"/>
        <v>#REF!</v>
      </c>
      <c r="AB686" s="219"/>
      <c r="AC686" s="102" t="e">
        <f t="shared" si="648"/>
        <v>#REF!</v>
      </c>
      <c r="AD686" s="103" t="e">
        <f t="shared" si="649"/>
        <v>#REF!</v>
      </c>
      <c r="AE686" s="245" t="e">
        <f t="shared" si="649"/>
        <v>#REF!</v>
      </c>
      <c r="AF686" s="245" t="e">
        <f t="shared" si="650"/>
        <v>#REF!</v>
      </c>
      <c r="AG686" s="103" t="e">
        <f t="shared" si="651"/>
        <v>#REF!</v>
      </c>
      <c r="AH686" s="102" t="e">
        <f t="shared" si="652"/>
        <v>#REF!</v>
      </c>
      <c r="AI686" s="102">
        <f t="shared" si="653"/>
        <v>3380</v>
      </c>
      <c r="AK686" s="103" t="s">
        <v>40</v>
      </c>
      <c r="AL686" s="134">
        <f t="shared" si="654"/>
        <v>2366</v>
      </c>
      <c r="AM686" s="257" t="s">
        <v>1225</v>
      </c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</row>
    <row r="687" spans="1:552" s="106" customFormat="1" ht="13.5" hidden="1" outlineLevel="1" x14ac:dyDescent="0.15">
      <c r="A687" s="104" t="s">
        <v>1044</v>
      </c>
      <c r="B687" s="20" t="s">
        <v>1045</v>
      </c>
      <c r="C687" s="102">
        <v>1800</v>
      </c>
      <c r="D687" s="103">
        <v>50</v>
      </c>
      <c r="E687" s="103"/>
      <c r="F687" s="103"/>
      <c r="G687" s="104"/>
      <c r="H687" s="104" t="s">
        <v>1177</v>
      </c>
      <c r="I687" s="239">
        <f t="shared" si="637"/>
        <v>17940</v>
      </c>
      <c r="J687" s="103"/>
      <c r="K687" s="290">
        <v>0.1</v>
      </c>
      <c r="L687" s="274">
        <v>0.5</v>
      </c>
      <c r="M687" s="240"/>
      <c r="N687" s="283">
        <v>0.03</v>
      </c>
      <c r="O687" s="241">
        <f t="shared" si="638"/>
        <v>0</v>
      </c>
      <c r="P687" s="241" t="e">
        <f t="shared" si="639"/>
        <v>#REF!</v>
      </c>
      <c r="Q687" s="241" t="e">
        <f t="shared" si="640"/>
        <v>#REF!</v>
      </c>
      <c r="R687" s="241">
        <f t="shared" si="641"/>
        <v>0</v>
      </c>
      <c r="S687" s="241" t="e">
        <f t="shared" si="642"/>
        <v>#REF!</v>
      </c>
      <c r="T687" s="103" t="e">
        <f>#REF!</f>
        <v>#REF!</v>
      </c>
      <c r="U687" s="271" t="e">
        <f>#REF!*'Акция психолога'!D687</f>
        <v>#REF!</v>
      </c>
      <c r="V687" s="271">
        <f t="shared" si="643"/>
        <v>108</v>
      </c>
      <c r="W687" s="242" t="e">
        <f t="shared" si="644"/>
        <v>#REF!</v>
      </c>
      <c r="X687" s="281" t="e">
        <f>#REF!</f>
        <v>#REF!</v>
      </c>
      <c r="Y687" s="287" t="e">
        <f t="shared" si="645"/>
        <v>#REF!</v>
      </c>
      <c r="Z687" s="102" t="e">
        <f t="shared" si="646"/>
        <v>#REF!</v>
      </c>
      <c r="AA687" s="244" t="e">
        <f t="shared" si="647"/>
        <v>#REF!</v>
      </c>
      <c r="AB687" s="219"/>
      <c r="AC687" s="102" t="e">
        <f t="shared" si="648"/>
        <v>#REF!</v>
      </c>
      <c r="AD687" s="103" t="e">
        <f t="shared" si="649"/>
        <v>#REF!</v>
      </c>
      <c r="AE687" s="245" t="e">
        <f t="shared" si="649"/>
        <v>#REF!</v>
      </c>
      <c r="AF687" s="245" t="e">
        <f t="shared" si="650"/>
        <v>#REF!</v>
      </c>
      <c r="AG687" s="103" t="e">
        <f t="shared" si="651"/>
        <v>#REF!</v>
      </c>
      <c r="AH687" s="102" t="e">
        <f t="shared" si="652"/>
        <v>#REF!</v>
      </c>
      <c r="AI687" s="102">
        <f t="shared" si="653"/>
        <v>1800</v>
      </c>
      <c r="AK687" s="103" t="s">
        <v>40</v>
      </c>
      <c r="AL687" s="134">
        <f t="shared" si="654"/>
        <v>1260</v>
      </c>
      <c r="AM687" s="257" t="s">
        <v>1225</v>
      </c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</row>
    <row r="688" spans="1:552" s="106" customFormat="1" ht="13.5" hidden="1" outlineLevel="1" x14ac:dyDescent="0.15">
      <c r="A688" s="104" t="s">
        <v>1046</v>
      </c>
      <c r="B688" s="20" t="s">
        <v>1047</v>
      </c>
      <c r="C688" s="102">
        <v>2300</v>
      </c>
      <c r="D688" s="103">
        <v>70</v>
      </c>
      <c r="E688" s="103"/>
      <c r="F688" s="103"/>
      <c r="G688" s="104"/>
      <c r="H688" s="104" t="s">
        <v>1177</v>
      </c>
      <c r="I688" s="239">
        <f t="shared" si="637"/>
        <v>17940</v>
      </c>
      <c r="J688" s="103"/>
      <c r="K688" s="290">
        <v>0.1</v>
      </c>
      <c r="L688" s="274">
        <v>0.5</v>
      </c>
      <c r="M688" s="240"/>
      <c r="N688" s="283">
        <v>0.03</v>
      </c>
      <c r="O688" s="241">
        <f t="shared" si="638"/>
        <v>0</v>
      </c>
      <c r="P688" s="241" t="e">
        <f t="shared" si="639"/>
        <v>#REF!</v>
      </c>
      <c r="Q688" s="241" t="e">
        <f t="shared" si="640"/>
        <v>#REF!</v>
      </c>
      <c r="R688" s="241">
        <f t="shared" si="641"/>
        <v>0</v>
      </c>
      <c r="S688" s="241" t="e">
        <f t="shared" si="642"/>
        <v>#REF!</v>
      </c>
      <c r="T688" s="103" t="e">
        <f>#REF!</f>
        <v>#REF!</v>
      </c>
      <c r="U688" s="271" t="e">
        <f>#REF!*'Акция психолога'!D688</f>
        <v>#REF!</v>
      </c>
      <c r="V688" s="271">
        <f t="shared" si="643"/>
        <v>138</v>
      </c>
      <c r="W688" s="242" t="e">
        <f t="shared" si="644"/>
        <v>#REF!</v>
      </c>
      <c r="X688" s="281" t="e">
        <f>#REF!</f>
        <v>#REF!</v>
      </c>
      <c r="Y688" s="287" t="e">
        <f t="shared" si="645"/>
        <v>#REF!</v>
      </c>
      <c r="Z688" s="102" t="e">
        <f t="shared" si="646"/>
        <v>#REF!</v>
      </c>
      <c r="AA688" s="244" t="e">
        <f t="shared" si="647"/>
        <v>#REF!</v>
      </c>
      <c r="AB688" s="219"/>
      <c r="AC688" s="102" t="e">
        <f t="shared" si="648"/>
        <v>#REF!</v>
      </c>
      <c r="AD688" s="103" t="e">
        <f t="shared" si="649"/>
        <v>#REF!</v>
      </c>
      <c r="AE688" s="245" t="e">
        <f t="shared" si="649"/>
        <v>#REF!</v>
      </c>
      <c r="AF688" s="245" t="e">
        <f t="shared" si="650"/>
        <v>#REF!</v>
      </c>
      <c r="AG688" s="103" t="e">
        <f t="shared" si="651"/>
        <v>#REF!</v>
      </c>
      <c r="AH688" s="102" t="e">
        <f t="shared" si="652"/>
        <v>#REF!</v>
      </c>
      <c r="AI688" s="102">
        <f t="shared" si="653"/>
        <v>2300</v>
      </c>
      <c r="AK688" s="103" t="s">
        <v>40</v>
      </c>
      <c r="AL688" s="134">
        <f t="shared" si="654"/>
        <v>1610</v>
      </c>
      <c r="AM688" s="257" t="s">
        <v>1225</v>
      </c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</row>
    <row r="689" spans="1:552" s="106" customFormat="1" ht="13.5" hidden="1" outlineLevel="1" x14ac:dyDescent="0.15">
      <c r="A689" s="104" t="s">
        <v>1048</v>
      </c>
      <c r="B689" s="20" t="s">
        <v>1186</v>
      </c>
      <c r="C689" s="102">
        <v>3380</v>
      </c>
      <c r="D689" s="103">
        <v>100</v>
      </c>
      <c r="E689" s="103"/>
      <c r="F689" s="103"/>
      <c r="G689" s="104"/>
      <c r="H689" s="104" t="s">
        <v>1177</v>
      </c>
      <c r="I689" s="239">
        <f t="shared" si="637"/>
        <v>17940</v>
      </c>
      <c r="J689" s="103"/>
      <c r="K689" s="290">
        <v>0.1</v>
      </c>
      <c r="L689" s="274">
        <v>0.5</v>
      </c>
      <c r="M689" s="240"/>
      <c r="N689" s="283">
        <v>0.03</v>
      </c>
      <c r="O689" s="241">
        <f t="shared" si="638"/>
        <v>0</v>
      </c>
      <c r="P689" s="241" t="e">
        <f t="shared" si="639"/>
        <v>#REF!</v>
      </c>
      <c r="Q689" s="241" t="e">
        <f t="shared" si="640"/>
        <v>#REF!</v>
      </c>
      <c r="R689" s="241">
        <f t="shared" si="641"/>
        <v>0</v>
      </c>
      <c r="S689" s="241" t="e">
        <f t="shared" si="642"/>
        <v>#REF!</v>
      </c>
      <c r="T689" s="103" t="e">
        <f>#REF!</f>
        <v>#REF!</v>
      </c>
      <c r="U689" s="271" t="e">
        <f>#REF!*'Акция психолога'!D689</f>
        <v>#REF!</v>
      </c>
      <c r="V689" s="271">
        <f t="shared" si="643"/>
        <v>202.79999999999998</v>
      </c>
      <c r="W689" s="242" t="e">
        <f t="shared" si="644"/>
        <v>#REF!</v>
      </c>
      <c r="X689" s="281" t="e">
        <f>#REF!</f>
        <v>#REF!</v>
      </c>
      <c r="Y689" s="287" t="e">
        <f t="shared" si="645"/>
        <v>#REF!</v>
      </c>
      <c r="Z689" s="102" t="e">
        <f t="shared" si="646"/>
        <v>#REF!</v>
      </c>
      <c r="AA689" s="244" t="e">
        <f t="shared" si="647"/>
        <v>#REF!</v>
      </c>
      <c r="AB689" s="219"/>
      <c r="AC689" s="102" t="e">
        <f t="shared" si="648"/>
        <v>#REF!</v>
      </c>
      <c r="AD689" s="103" t="e">
        <f t="shared" si="649"/>
        <v>#REF!</v>
      </c>
      <c r="AE689" s="245" t="e">
        <f t="shared" si="649"/>
        <v>#REF!</v>
      </c>
      <c r="AF689" s="245" t="e">
        <f t="shared" si="650"/>
        <v>#REF!</v>
      </c>
      <c r="AG689" s="103" t="e">
        <f t="shared" si="651"/>
        <v>#REF!</v>
      </c>
      <c r="AH689" s="102" t="e">
        <f t="shared" si="652"/>
        <v>#REF!</v>
      </c>
      <c r="AI689" s="102">
        <f t="shared" si="653"/>
        <v>3380</v>
      </c>
      <c r="AK689" s="103" t="s">
        <v>40</v>
      </c>
      <c r="AL689" s="134">
        <f t="shared" si="654"/>
        <v>2366</v>
      </c>
      <c r="AM689" s="257" t="s">
        <v>1225</v>
      </c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</row>
    <row r="690" spans="1:552" s="106" customFormat="1" ht="13.5" hidden="1" outlineLevel="1" x14ac:dyDescent="0.15">
      <c r="A690" s="104" t="s">
        <v>1049</v>
      </c>
      <c r="B690" s="20" t="s">
        <v>1050</v>
      </c>
      <c r="C690" s="102">
        <v>1800</v>
      </c>
      <c r="D690" s="103">
        <v>50</v>
      </c>
      <c r="E690" s="103"/>
      <c r="F690" s="103"/>
      <c r="G690" s="104"/>
      <c r="H690" s="104" t="s">
        <v>1177</v>
      </c>
      <c r="I690" s="239">
        <f t="shared" si="637"/>
        <v>17940</v>
      </c>
      <c r="J690" s="103"/>
      <c r="K690" s="290">
        <v>0.1</v>
      </c>
      <c r="L690" s="274">
        <v>0.5</v>
      </c>
      <c r="M690" s="240"/>
      <c r="N690" s="283">
        <v>0.03</v>
      </c>
      <c r="O690" s="241">
        <f t="shared" si="638"/>
        <v>0</v>
      </c>
      <c r="P690" s="241" t="e">
        <f t="shared" si="639"/>
        <v>#REF!</v>
      </c>
      <c r="Q690" s="241" t="e">
        <f t="shared" si="640"/>
        <v>#REF!</v>
      </c>
      <c r="R690" s="241">
        <f t="shared" si="641"/>
        <v>0</v>
      </c>
      <c r="S690" s="241" t="e">
        <f t="shared" si="642"/>
        <v>#REF!</v>
      </c>
      <c r="T690" s="103" t="e">
        <f>#REF!</f>
        <v>#REF!</v>
      </c>
      <c r="U690" s="271" t="e">
        <f>#REF!*'Акция психолога'!D690</f>
        <v>#REF!</v>
      </c>
      <c r="V690" s="271">
        <f t="shared" si="643"/>
        <v>108</v>
      </c>
      <c r="W690" s="242" t="e">
        <f t="shared" si="644"/>
        <v>#REF!</v>
      </c>
      <c r="X690" s="281" t="e">
        <f>#REF!</f>
        <v>#REF!</v>
      </c>
      <c r="Y690" s="287" t="e">
        <f t="shared" si="645"/>
        <v>#REF!</v>
      </c>
      <c r="Z690" s="102" t="e">
        <f t="shared" si="646"/>
        <v>#REF!</v>
      </c>
      <c r="AA690" s="244" t="e">
        <f t="shared" si="647"/>
        <v>#REF!</v>
      </c>
      <c r="AB690" s="219"/>
      <c r="AC690" s="102" t="e">
        <f t="shared" si="648"/>
        <v>#REF!</v>
      </c>
      <c r="AD690" s="103" t="e">
        <f t="shared" si="649"/>
        <v>#REF!</v>
      </c>
      <c r="AE690" s="245" t="e">
        <f t="shared" si="649"/>
        <v>#REF!</v>
      </c>
      <c r="AF690" s="245" t="e">
        <f t="shared" si="650"/>
        <v>#REF!</v>
      </c>
      <c r="AG690" s="103" t="e">
        <f t="shared" si="651"/>
        <v>#REF!</v>
      </c>
      <c r="AH690" s="102" t="e">
        <f t="shared" si="652"/>
        <v>#REF!</v>
      </c>
      <c r="AI690" s="102">
        <f t="shared" si="653"/>
        <v>1800</v>
      </c>
      <c r="AK690" s="103" t="s">
        <v>40</v>
      </c>
      <c r="AL690" s="134">
        <f t="shared" si="654"/>
        <v>1260</v>
      </c>
      <c r="AM690" s="257" t="s">
        <v>1225</v>
      </c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</row>
    <row r="691" spans="1:552" s="106" customFormat="1" ht="13.5" hidden="1" outlineLevel="1" x14ac:dyDescent="0.15">
      <c r="A691" s="104" t="s">
        <v>1051</v>
      </c>
      <c r="B691" s="20" t="s">
        <v>1052</v>
      </c>
      <c r="C691" s="102">
        <v>2300</v>
      </c>
      <c r="D691" s="103">
        <v>70</v>
      </c>
      <c r="E691" s="103"/>
      <c r="F691" s="103"/>
      <c r="G691" s="104"/>
      <c r="H691" s="104" t="s">
        <v>1177</v>
      </c>
      <c r="I691" s="239">
        <f t="shared" si="637"/>
        <v>17940</v>
      </c>
      <c r="J691" s="103"/>
      <c r="K691" s="290">
        <v>0.1</v>
      </c>
      <c r="L691" s="274">
        <v>0.5</v>
      </c>
      <c r="M691" s="240"/>
      <c r="N691" s="283">
        <v>0.03</v>
      </c>
      <c r="O691" s="241">
        <f t="shared" si="638"/>
        <v>0</v>
      </c>
      <c r="P691" s="241" t="e">
        <f t="shared" si="639"/>
        <v>#REF!</v>
      </c>
      <c r="Q691" s="241" t="e">
        <f t="shared" si="640"/>
        <v>#REF!</v>
      </c>
      <c r="R691" s="241">
        <f t="shared" si="641"/>
        <v>0</v>
      </c>
      <c r="S691" s="241" t="e">
        <f t="shared" si="642"/>
        <v>#REF!</v>
      </c>
      <c r="T691" s="103" t="e">
        <f>#REF!</f>
        <v>#REF!</v>
      </c>
      <c r="U691" s="271" t="e">
        <f>#REF!*'Акция психолога'!D691</f>
        <v>#REF!</v>
      </c>
      <c r="V691" s="271">
        <f t="shared" si="643"/>
        <v>138</v>
      </c>
      <c r="W691" s="242" t="e">
        <f t="shared" si="644"/>
        <v>#REF!</v>
      </c>
      <c r="X691" s="281" t="e">
        <f>#REF!</f>
        <v>#REF!</v>
      </c>
      <c r="Y691" s="287" t="e">
        <f t="shared" si="645"/>
        <v>#REF!</v>
      </c>
      <c r="Z691" s="102" t="e">
        <f t="shared" si="646"/>
        <v>#REF!</v>
      </c>
      <c r="AA691" s="244" t="e">
        <f t="shared" si="647"/>
        <v>#REF!</v>
      </c>
      <c r="AB691" s="219"/>
      <c r="AC691" s="102" t="e">
        <f t="shared" si="648"/>
        <v>#REF!</v>
      </c>
      <c r="AD691" s="103" t="e">
        <f t="shared" si="649"/>
        <v>#REF!</v>
      </c>
      <c r="AE691" s="245" t="e">
        <f t="shared" si="649"/>
        <v>#REF!</v>
      </c>
      <c r="AF691" s="245" t="e">
        <f t="shared" si="650"/>
        <v>#REF!</v>
      </c>
      <c r="AG691" s="103" t="e">
        <f t="shared" si="651"/>
        <v>#REF!</v>
      </c>
      <c r="AH691" s="102" t="e">
        <f t="shared" si="652"/>
        <v>#REF!</v>
      </c>
      <c r="AI691" s="102">
        <f t="shared" si="653"/>
        <v>2300</v>
      </c>
      <c r="AK691" s="103" t="s">
        <v>40</v>
      </c>
      <c r="AL691" s="134">
        <f t="shared" si="654"/>
        <v>1610</v>
      </c>
      <c r="AM691" s="257" t="s">
        <v>1225</v>
      </c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</row>
    <row r="692" spans="1:552" s="106" customFormat="1" ht="13.5" hidden="1" outlineLevel="1" x14ac:dyDescent="0.15">
      <c r="A692" s="104" t="s">
        <v>1053</v>
      </c>
      <c r="B692" s="20" t="s">
        <v>1054</v>
      </c>
      <c r="C692" s="102">
        <v>500</v>
      </c>
      <c r="D692" s="103">
        <v>15</v>
      </c>
      <c r="E692" s="103"/>
      <c r="F692" s="103"/>
      <c r="G692" s="104"/>
      <c r="H692" s="104" t="s">
        <v>1177</v>
      </c>
      <c r="I692" s="239">
        <f t="shared" si="637"/>
        <v>17940</v>
      </c>
      <c r="J692" s="103"/>
      <c r="K692" s="290">
        <v>0.1</v>
      </c>
      <c r="L692" s="274">
        <v>0.5</v>
      </c>
      <c r="M692" s="240"/>
      <c r="N692" s="283">
        <v>0.03</v>
      </c>
      <c r="O692" s="241">
        <f t="shared" si="638"/>
        <v>0</v>
      </c>
      <c r="P692" s="241" t="e">
        <f t="shared" si="639"/>
        <v>#REF!</v>
      </c>
      <c r="Q692" s="241" t="e">
        <f t="shared" si="640"/>
        <v>#REF!</v>
      </c>
      <c r="R692" s="241">
        <f t="shared" si="641"/>
        <v>0</v>
      </c>
      <c r="S692" s="241" t="e">
        <f t="shared" si="642"/>
        <v>#REF!</v>
      </c>
      <c r="T692" s="103" t="e">
        <f>#REF!</f>
        <v>#REF!</v>
      </c>
      <c r="U692" s="271" t="e">
        <f>#REF!*'Акция психолога'!D692</f>
        <v>#REF!</v>
      </c>
      <c r="V692" s="271">
        <f t="shared" si="643"/>
        <v>30</v>
      </c>
      <c r="W692" s="242" t="e">
        <f t="shared" si="644"/>
        <v>#REF!</v>
      </c>
      <c r="X692" s="281" t="e">
        <f>#REF!</f>
        <v>#REF!</v>
      </c>
      <c r="Y692" s="287" t="e">
        <f t="shared" si="645"/>
        <v>#REF!</v>
      </c>
      <c r="Z692" s="102" t="e">
        <f t="shared" si="646"/>
        <v>#REF!</v>
      </c>
      <c r="AA692" s="244" t="e">
        <f t="shared" si="647"/>
        <v>#REF!</v>
      </c>
      <c r="AB692" s="219"/>
      <c r="AC692" s="102" t="e">
        <f t="shared" si="648"/>
        <v>#REF!</v>
      </c>
      <c r="AD692" s="103" t="e">
        <f t="shared" si="649"/>
        <v>#REF!</v>
      </c>
      <c r="AE692" s="245" t="e">
        <f t="shared" si="649"/>
        <v>#REF!</v>
      </c>
      <c r="AF692" s="245" t="e">
        <f t="shared" si="650"/>
        <v>#REF!</v>
      </c>
      <c r="AG692" s="103" t="e">
        <f t="shared" si="651"/>
        <v>#REF!</v>
      </c>
      <c r="AH692" s="102" t="e">
        <f t="shared" si="652"/>
        <v>#REF!</v>
      </c>
      <c r="AI692" s="102">
        <f t="shared" si="653"/>
        <v>500</v>
      </c>
      <c r="AK692" s="103" t="s">
        <v>40</v>
      </c>
      <c r="AL692" s="134">
        <f t="shared" si="654"/>
        <v>350</v>
      </c>
      <c r="AM692" s="257" t="s">
        <v>1225</v>
      </c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</row>
    <row r="693" spans="1:552" s="106" customFormat="1" ht="13.5" hidden="1" outlineLevel="1" x14ac:dyDescent="0.15">
      <c r="A693" s="104" t="s">
        <v>1055</v>
      </c>
      <c r="B693" s="20" t="s">
        <v>1056</v>
      </c>
      <c r="C693" s="102">
        <v>940</v>
      </c>
      <c r="D693" s="103">
        <v>25</v>
      </c>
      <c r="E693" s="103"/>
      <c r="F693" s="103"/>
      <c r="G693" s="104"/>
      <c r="H693" s="104" t="s">
        <v>1177</v>
      </c>
      <c r="I693" s="239">
        <f t="shared" si="637"/>
        <v>17940</v>
      </c>
      <c r="J693" s="103"/>
      <c r="K693" s="290">
        <v>0.1</v>
      </c>
      <c r="L693" s="274">
        <v>0.5</v>
      </c>
      <c r="M693" s="240"/>
      <c r="N693" s="283">
        <v>0.03</v>
      </c>
      <c r="O693" s="241">
        <f t="shared" si="638"/>
        <v>0</v>
      </c>
      <c r="P693" s="241" t="e">
        <f t="shared" si="639"/>
        <v>#REF!</v>
      </c>
      <c r="Q693" s="241" t="e">
        <f t="shared" si="640"/>
        <v>#REF!</v>
      </c>
      <c r="R693" s="241">
        <f t="shared" si="641"/>
        <v>0</v>
      </c>
      <c r="S693" s="241" t="e">
        <f t="shared" si="642"/>
        <v>#REF!</v>
      </c>
      <c r="T693" s="103" t="e">
        <f>#REF!</f>
        <v>#REF!</v>
      </c>
      <c r="U693" s="271" t="e">
        <f>#REF!*'Акция психолога'!D693</f>
        <v>#REF!</v>
      </c>
      <c r="V693" s="271">
        <f t="shared" si="643"/>
        <v>56.4</v>
      </c>
      <c r="W693" s="242" t="e">
        <f t="shared" si="644"/>
        <v>#REF!</v>
      </c>
      <c r="X693" s="281" t="e">
        <f>#REF!</f>
        <v>#REF!</v>
      </c>
      <c r="Y693" s="287" t="e">
        <f t="shared" si="645"/>
        <v>#REF!</v>
      </c>
      <c r="Z693" s="102" t="e">
        <f t="shared" si="646"/>
        <v>#REF!</v>
      </c>
      <c r="AA693" s="244" t="e">
        <f t="shared" si="647"/>
        <v>#REF!</v>
      </c>
      <c r="AB693" s="219"/>
      <c r="AC693" s="102" t="e">
        <f t="shared" si="648"/>
        <v>#REF!</v>
      </c>
      <c r="AD693" s="103" t="e">
        <f t="shared" si="649"/>
        <v>#REF!</v>
      </c>
      <c r="AE693" s="245" t="e">
        <f t="shared" si="649"/>
        <v>#REF!</v>
      </c>
      <c r="AF693" s="245" t="e">
        <f t="shared" si="650"/>
        <v>#REF!</v>
      </c>
      <c r="AG693" s="103" t="e">
        <f t="shared" si="651"/>
        <v>#REF!</v>
      </c>
      <c r="AH693" s="102" t="e">
        <f t="shared" si="652"/>
        <v>#REF!</v>
      </c>
      <c r="AI693" s="102">
        <f t="shared" si="653"/>
        <v>940</v>
      </c>
      <c r="AK693" s="103" t="s">
        <v>40</v>
      </c>
      <c r="AL693" s="134">
        <f t="shared" si="654"/>
        <v>658</v>
      </c>
      <c r="AM693" s="257" t="s">
        <v>1225</v>
      </c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</row>
    <row r="694" spans="1:552" s="106" customFormat="1" ht="13.5" hidden="1" outlineLevel="1" x14ac:dyDescent="0.15">
      <c r="A694" s="104" t="s">
        <v>1057</v>
      </c>
      <c r="B694" s="20" t="s">
        <v>1058</v>
      </c>
      <c r="C694" s="102">
        <v>1800</v>
      </c>
      <c r="D694" s="103">
        <v>50</v>
      </c>
      <c r="E694" s="103"/>
      <c r="F694" s="103"/>
      <c r="G694" s="104"/>
      <c r="H694" s="104" t="s">
        <v>1177</v>
      </c>
      <c r="I694" s="239">
        <f t="shared" si="637"/>
        <v>17940</v>
      </c>
      <c r="J694" s="103"/>
      <c r="K694" s="290">
        <v>0.1</v>
      </c>
      <c r="L694" s="274">
        <v>0.5</v>
      </c>
      <c r="M694" s="240"/>
      <c r="N694" s="283">
        <v>0.03</v>
      </c>
      <c r="O694" s="241">
        <f t="shared" si="638"/>
        <v>0</v>
      </c>
      <c r="P694" s="241" t="e">
        <f t="shared" si="639"/>
        <v>#REF!</v>
      </c>
      <c r="Q694" s="241" t="e">
        <f t="shared" si="640"/>
        <v>#REF!</v>
      </c>
      <c r="R694" s="241">
        <f t="shared" si="641"/>
        <v>0</v>
      </c>
      <c r="S694" s="241" t="e">
        <f t="shared" si="642"/>
        <v>#REF!</v>
      </c>
      <c r="T694" s="103" t="e">
        <f>#REF!</f>
        <v>#REF!</v>
      </c>
      <c r="U694" s="271" t="e">
        <f>#REF!*'Акция психолога'!D694</f>
        <v>#REF!</v>
      </c>
      <c r="V694" s="271">
        <f t="shared" si="643"/>
        <v>108</v>
      </c>
      <c r="W694" s="242" t="e">
        <f t="shared" si="644"/>
        <v>#REF!</v>
      </c>
      <c r="X694" s="281" t="e">
        <f>#REF!</f>
        <v>#REF!</v>
      </c>
      <c r="Y694" s="287" t="e">
        <f t="shared" si="645"/>
        <v>#REF!</v>
      </c>
      <c r="Z694" s="102" t="e">
        <f t="shared" si="646"/>
        <v>#REF!</v>
      </c>
      <c r="AA694" s="244" t="e">
        <f t="shared" si="647"/>
        <v>#REF!</v>
      </c>
      <c r="AB694" s="219"/>
      <c r="AC694" s="102" t="e">
        <f t="shared" si="648"/>
        <v>#REF!</v>
      </c>
      <c r="AD694" s="103" t="e">
        <f t="shared" si="649"/>
        <v>#REF!</v>
      </c>
      <c r="AE694" s="245" t="e">
        <f t="shared" si="649"/>
        <v>#REF!</v>
      </c>
      <c r="AF694" s="245" t="e">
        <f t="shared" si="650"/>
        <v>#REF!</v>
      </c>
      <c r="AG694" s="103" t="e">
        <f t="shared" si="651"/>
        <v>#REF!</v>
      </c>
      <c r="AH694" s="102" t="e">
        <f t="shared" si="652"/>
        <v>#REF!</v>
      </c>
      <c r="AI694" s="102">
        <f t="shared" si="653"/>
        <v>1800</v>
      </c>
      <c r="AK694" s="103" t="s">
        <v>40</v>
      </c>
      <c r="AL694" s="134">
        <f t="shared" si="654"/>
        <v>1260</v>
      </c>
      <c r="AM694" s="257" t="s">
        <v>1225</v>
      </c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</row>
    <row r="695" spans="1:552" s="106" customFormat="1" ht="13.5" hidden="1" outlineLevel="1" x14ac:dyDescent="0.15">
      <c r="A695" s="104" t="s">
        <v>1059</v>
      </c>
      <c r="B695" s="20" t="s">
        <v>1060</v>
      </c>
      <c r="C695" s="102">
        <v>1800</v>
      </c>
      <c r="D695" s="103">
        <v>50</v>
      </c>
      <c r="E695" s="103"/>
      <c r="F695" s="103"/>
      <c r="G695" s="104"/>
      <c r="H695" s="104" t="s">
        <v>1177</v>
      </c>
      <c r="I695" s="239">
        <f t="shared" si="637"/>
        <v>17940</v>
      </c>
      <c r="J695" s="103"/>
      <c r="K695" s="290">
        <v>0.1</v>
      </c>
      <c r="L695" s="274">
        <v>0.5</v>
      </c>
      <c r="M695" s="240"/>
      <c r="N695" s="283">
        <v>0.03</v>
      </c>
      <c r="O695" s="241">
        <f t="shared" si="638"/>
        <v>0</v>
      </c>
      <c r="P695" s="241" t="e">
        <f t="shared" si="639"/>
        <v>#REF!</v>
      </c>
      <c r="Q695" s="241" t="e">
        <f t="shared" si="640"/>
        <v>#REF!</v>
      </c>
      <c r="R695" s="241">
        <f t="shared" si="641"/>
        <v>0</v>
      </c>
      <c r="S695" s="241" t="e">
        <f t="shared" si="642"/>
        <v>#REF!</v>
      </c>
      <c r="T695" s="103" t="e">
        <f>#REF!</f>
        <v>#REF!</v>
      </c>
      <c r="U695" s="271" t="e">
        <f>#REF!*'Акция психолога'!D695</f>
        <v>#REF!</v>
      </c>
      <c r="V695" s="271">
        <f t="shared" si="643"/>
        <v>108</v>
      </c>
      <c r="W695" s="242" t="e">
        <f t="shared" si="644"/>
        <v>#REF!</v>
      </c>
      <c r="X695" s="281" t="e">
        <f>#REF!</f>
        <v>#REF!</v>
      </c>
      <c r="Y695" s="287" t="e">
        <f t="shared" si="645"/>
        <v>#REF!</v>
      </c>
      <c r="Z695" s="102" t="e">
        <f t="shared" si="646"/>
        <v>#REF!</v>
      </c>
      <c r="AA695" s="244" t="e">
        <f t="shared" si="647"/>
        <v>#REF!</v>
      </c>
      <c r="AB695" s="219"/>
      <c r="AC695" s="102" t="e">
        <f t="shared" si="648"/>
        <v>#REF!</v>
      </c>
      <c r="AD695" s="103" t="e">
        <f t="shared" si="649"/>
        <v>#REF!</v>
      </c>
      <c r="AE695" s="245" t="e">
        <f t="shared" si="649"/>
        <v>#REF!</v>
      </c>
      <c r="AF695" s="245" t="e">
        <f t="shared" si="650"/>
        <v>#REF!</v>
      </c>
      <c r="AG695" s="103" t="e">
        <f t="shared" si="651"/>
        <v>#REF!</v>
      </c>
      <c r="AH695" s="102" t="e">
        <f t="shared" si="652"/>
        <v>#REF!</v>
      </c>
      <c r="AI695" s="102">
        <f t="shared" si="653"/>
        <v>1800</v>
      </c>
      <c r="AK695" s="103" t="s">
        <v>40</v>
      </c>
      <c r="AL695" s="134">
        <f t="shared" si="654"/>
        <v>1260</v>
      </c>
      <c r="AM695" s="257" t="s">
        <v>1225</v>
      </c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</row>
    <row r="696" spans="1:552" s="106" customFormat="1" ht="13.5" hidden="1" outlineLevel="1" x14ac:dyDescent="0.15">
      <c r="A696" s="104" t="s">
        <v>1061</v>
      </c>
      <c r="B696" s="20" t="s">
        <v>1062</v>
      </c>
      <c r="C696" s="102">
        <v>2300</v>
      </c>
      <c r="D696" s="103">
        <v>70</v>
      </c>
      <c r="E696" s="103"/>
      <c r="F696" s="103"/>
      <c r="G696" s="104"/>
      <c r="H696" s="104" t="s">
        <v>1177</v>
      </c>
      <c r="I696" s="239">
        <f t="shared" si="637"/>
        <v>17940</v>
      </c>
      <c r="J696" s="103"/>
      <c r="K696" s="290">
        <v>0.1</v>
      </c>
      <c r="L696" s="274">
        <v>0.5</v>
      </c>
      <c r="M696" s="240"/>
      <c r="N696" s="283">
        <v>0.03</v>
      </c>
      <c r="O696" s="241">
        <f t="shared" si="638"/>
        <v>0</v>
      </c>
      <c r="P696" s="241" t="e">
        <f t="shared" si="639"/>
        <v>#REF!</v>
      </c>
      <c r="Q696" s="241" t="e">
        <f t="shared" si="640"/>
        <v>#REF!</v>
      </c>
      <c r="R696" s="241">
        <f t="shared" si="641"/>
        <v>0</v>
      </c>
      <c r="S696" s="241" t="e">
        <f t="shared" si="642"/>
        <v>#REF!</v>
      </c>
      <c r="T696" s="103" t="e">
        <f>#REF!</f>
        <v>#REF!</v>
      </c>
      <c r="U696" s="271" t="e">
        <f>#REF!*'Акция психолога'!D696</f>
        <v>#REF!</v>
      </c>
      <c r="V696" s="271">
        <f t="shared" si="643"/>
        <v>138</v>
      </c>
      <c r="W696" s="242" t="e">
        <f t="shared" si="644"/>
        <v>#REF!</v>
      </c>
      <c r="X696" s="281" t="e">
        <f>#REF!</f>
        <v>#REF!</v>
      </c>
      <c r="Y696" s="287" t="e">
        <f t="shared" si="645"/>
        <v>#REF!</v>
      </c>
      <c r="Z696" s="102" t="e">
        <f t="shared" si="646"/>
        <v>#REF!</v>
      </c>
      <c r="AA696" s="244" t="e">
        <f t="shared" si="647"/>
        <v>#REF!</v>
      </c>
      <c r="AB696" s="219"/>
      <c r="AC696" s="102" t="e">
        <f t="shared" si="648"/>
        <v>#REF!</v>
      </c>
      <c r="AD696" s="103" t="e">
        <f t="shared" si="649"/>
        <v>#REF!</v>
      </c>
      <c r="AE696" s="245" t="e">
        <f t="shared" si="649"/>
        <v>#REF!</v>
      </c>
      <c r="AF696" s="245" t="e">
        <f t="shared" si="650"/>
        <v>#REF!</v>
      </c>
      <c r="AG696" s="103" t="e">
        <f t="shared" si="651"/>
        <v>#REF!</v>
      </c>
      <c r="AH696" s="102" t="e">
        <f t="shared" si="652"/>
        <v>#REF!</v>
      </c>
      <c r="AI696" s="102">
        <f t="shared" si="653"/>
        <v>2300</v>
      </c>
      <c r="AK696" s="103" t="s">
        <v>40</v>
      </c>
      <c r="AL696" s="134">
        <f t="shared" si="654"/>
        <v>1610</v>
      </c>
      <c r="AM696" s="257" t="s">
        <v>1225</v>
      </c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</row>
    <row r="697" spans="1:552" s="106" customFormat="1" ht="13.5" hidden="1" outlineLevel="1" x14ac:dyDescent="0.15">
      <c r="A697" s="104" t="s">
        <v>1063</v>
      </c>
      <c r="B697" s="20" t="s">
        <v>1064</v>
      </c>
      <c r="C697" s="102">
        <v>3380</v>
      </c>
      <c r="D697" s="103">
        <v>100</v>
      </c>
      <c r="E697" s="103"/>
      <c r="F697" s="103"/>
      <c r="G697" s="104"/>
      <c r="H697" s="104" t="s">
        <v>1177</v>
      </c>
      <c r="I697" s="239">
        <f t="shared" si="637"/>
        <v>17940</v>
      </c>
      <c r="J697" s="103"/>
      <c r="K697" s="290">
        <v>0.1</v>
      </c>
      <c r="L697" s="274">
        <v>0.5</v>
      </c>
      <c r="M697" s="240"/>
      <c r="N697" s="283">
        <v>0.03</v>
      </c>
      <c r="O697" s="241">
        <f t="shared" si="638"/>
        <v>0</v>
      </c>
      <c r="P697" s="241" t="e">
        <f t="shared" si="639"/>
        <v>#REF!</v>
      </c>
      <c r="Q697" s="241" t="e">
        <f t="shared" si="640"/>
        <v>#REF!</v>
      </c>
      <c r="R697" s="241">
        <f t="shared" si="641"/>
        <v>0</v>
      </c>
      <c r="S697" s="241" t="e">
        <f t="shared" si="642"/>
        <v>#REF!</v>
      </c>
      <c r="T697" s="103" t="e">
        <f>#REF!</f>
        <v>#REF!</v>
      </c>
      <c r="U697" s="271" t="e">
        <f>#REF!*'Акция психолога'!D697</f>
        <v>#REF!</v>
      </c>
      <c r="V697" s="271">
        <f t="shared" si="643"/>
        <v>202.79999999999998</v>
      </c>
      <c r="W697" s="242" t="e">
        <f t="shared" si="644"/>
        <v>#REF!</v>
      </c>
      <c r="X697" s="281" t="e">
        <f>#REF!</f>
        <v>#REF!</v>
      </c>
      <c r="Y697" s="287" t="e">
        <f t="shared" si="645"/>
        <v>#REF!</v>
      </c>
      <c r="Z697" s="102" t="e">
        <f t="shared" si="646"/>
        <v>#REF!</v>
      </c>
      <c r="AA697" s="244" t="e">
        <f t="shared" si="647"/>
        <v>#REF!</v>
      </c>
      <c r="AB697" s="219"/>
      <c r="AC697" s="102" t="e">
        <f t="shared" si="648"/>
        <v>#REF!</v>
      </c>
      <c r="AD697" s="103" t="e">
        <f t="shared" si="649"/>
        <v>#REF!</v>
      </c>
      <c r="AE697" s="245" t="e">
        <f t="shared" si="649"/>
        <v>#REF!</v>
      </c>
      <c r="AF697" s="245" t="e">
        <f t="shared" si="650"/>
        <v>#REF!</v>
      </c>
      <c r="AG697" s="103" t="e">
        <f t="shared" si="651"/>
        <v>#REF!</v>
      </c>
      <c r="AH697" s="102" t="e">
        <f t="shared" si="652"/>
        <v>#REF!</v>
      </c>
      <c r="AI697" s="102">
        <f t="shared" si="653"/>
        <v>3380</v>
      </c>
      <c r="AK697" s="103" t="s">
        <v>40</v>
      </c>
      <c r="AL697" s="134">
        <f t="shared" si="654"/>
        <v>2366</v>
      </c>
      <c r="AM697" s="257" t="s">
        <v>1225</v>
      </c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</row>
    <row r="698" spans="1:552" s="106" customFormat="1" ht="13.5" hidden="1" outlineLevel="1" x14ac:dyDescent="0.15">
      <c r="A698" s="104" t="s">
        <v>1065</v>
      </c>
      <c r="B698" s="20" t="s">
        <v>1066</v>
      </c>
      <c r="C698" s="102">
        <v>1800</v>
      </c>
      <c r="D698" s="103">
        <v>50</v>
      </c>
      <c r="E698" s="103"/>
      <c r="F698" s="103"/>
      <c r="G698" s="104"/>
      <c r="H698" s="104" t="s">
        <v>1177</v>
      </c>
      <c r="I698" s="239">
        <f t="shared" si="637"/>
        <v>17940</v>
      </c>
      <c r="J698" s="103"/>
      <c r="K698" s="290">
        <v>0.1</v>
      </c>
      <c r="L698" s="274">
        <v>0.5</v>
      </c>
      <c r="M698" s="240"/>
      <c r="N698" s="283">
        <v>0.03</v>
      </c>
      <c r="O698" s="241">
        <f t="shared" si="638"/>
        <v>0</v>
      </c>
      <c r="P698" s="241" t="e">
        <f t="shared" si="639"/>
        <v>#REF!</v>
      </c>
      <c r="Q698" s="241" t="e">
        <f t="shared" si="640"/>
        <v>#REF!</v>
      </c>
      <c r="R698" s="241">
        <f t="shared" si="641"/>
        <v>0</v>
      </c>
      <c r="S698" s="241" t="e">
        <f t="shared" si="642"/>
        <v>#REF!</v>
      </c>
      <c r="T698" s="103" t="e">
        <f>#REF!</f>
        <v>#REF!</v>
      </c>
      <c r="U698" s="271" t="e">
        <f>#REF!*'Акция психолога'!D698</f>
        <v>#REF!</v>
      </c>
      <c r="V698" s="271">
        <f t="shared" si="643"/>
        <v>108</v>
      </c>
      <c r="W698" s="242" t="e">
        <f t="shared" si="644"/>
        <v>#REF!</v>
      </c>
      <c r="X698" s="281" t="e">
        <f>#REF!</f>
        <v>#REF!</v>
      </c>
      <c r="Y698" s="287" t="e">
        <f t="shared" si="645"/>
        <v>#REF!</v>
      </c>
      <c r="Z698" s="102" t="e">
        <f t="shared" si="646"/>
        <v>#REF!</v>
      </c>
      <c r="AA698" s="244" t="e">
        <f t="shared" si="647"/>
        <v>#REF!</v>
      </c>
      <c r="AB698" s="219"/>
      <c r="AC698" s="102" t="e">
        <f t="shared" si="648"/>
        <v>#REF!</v>
      </c>
      <c r="AD698" s="103" t="e">
        <f t="shared" si="649"/>
        <v>#REF!</v>
      </c>
      <c r="AE698" s="245" t="e">
        <f t="shared" si="649"/>
        <v>#REF!</v>
      </c>
      <c r="AF698" s="245" t="e">
        <f t="shared" si="650"/>
        <v>#REF!</v>
      </c>
      <c r="AG698" s="103" t="e">
        <f t="shared" si="651"/>
        <v>#REF!</v>
      </c>
      <c r="AH698" s="102" t="e">
        <f t="shared" si="652"/>
        <v>#REF!</v>
      </c>
      <c r="AI698" s="102">
        <f t="shared" si="653"/>
        <v>1800</v>
      </c>
      <c r="AK698" s="103" t="s">
        <v>40</v>
      </c>
      <c r="AL698" s="134">
        <f t="shared" si="654"/>
        <v>1260</v>
      </c>
      <c r="AM698" s="257" t="s">
        <v>1225</v>
      </c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</row>
    <row r="699" spans="1:552" s="106" customFormat="1" ht="13.5" hidden="1" outlineLevel="1" x14ac:dyDescent="0.15">
      <c r="A699" s="104" t="s">
        <v>1067</v>
      </c>
      <c r="B699" s="20" t="s">
        <v>1068</v>
      </c>
      <c r="C699" s="102">
        <v>2300</v>
      </c>
      <c r="D699" s="103">
        <v>70</v>
      </c>
      <c r="E699" s="103"/>
      <c r="F699" s="103"/>
      <c r="G699" s="104"/>
      <c r="H699" s="104" t="s">
        <v>1177</v>
      </c>
      <c r="I699" s="239">
        <f t="shared" si="637"/>
        <v>17940</v>
      </c>
      <c r="J699" s="103"/>
      <c r="K699" s="290">
        <v>0.1</v>
      </c>
      <c r="L699" s="274">
        <v>0.5</v>
      </c>
      <c r="M699" s="240"/>
      <c r="N699" s="283">
        <v>0.03</v>
      </c>
      <c r="O699" s="241">
        <f t="shared" si="638"/>
        <v>0</v>
      </c>
      <c r="P699" s="241" t="e">
        <f t="shared" si="639"/>
        <v>#REF!</v>
      </c>
      <c r="Q699" s="241" t="e">
        <f t="shared" si="640"/>
        <v>#REF!</v>
      </c>
      <c r="R699" s="241">
        <f t="shared" si="641"/>
        <v>0</v>
      </c>
      <c r="S699" s="241" t="e">
        <f t="shared" si="642"/>
        <v>#REF!</v>
      </c>
      <c r="T699" s="103" t="e">
        <f>#REF!</f>
        <v>#REF!</v>
      </c>
      <c r="U699" s="271" t="e">
        <f>#REF!*'Акция психолога'!D699</f>
        <v>#REF!</v>
      </c>
      <c r="V699" s="271">
        <f t="shared" si="643"/>
        <v>138</v>
      </c>
      <c r="W699" s="242" t="e">
        <f t="shared" si="644"/>
        <v>#REF!</v>
      </c>
      <c r="X699" s="281" t="e">
        <f>#REF!</f>
        <v>#REF!</v>
      </c>
      <c r="Y699" s="287" t="e">
        <f t="shared" si="645"/>
        <v>#REF!</v>
      </c>
      <c r="Z699" s="102" t="e">
        <f t="shared" si="646"/>
        <v>#REF!</v>
      </c>
      <c r="AA699" s="244" t="e">
        <f t="shared" si="647"/>
        <v>#REF!</v>
      </c>
      <c r="AB699" s="219"/>
      <c r="AC699" s="102" t="e">
        <f t="shared" si="648"/>
        <v>#REF!</v>
      </c>
      <c r="AD699" s="103" t="e">
        <f t="shared" si="649"/>
        <v>#REF!</v>
      </c>
      <c r="AE699" s="245" t="e">
        <f t="shared" si="649"/>
        <v>#REF!</v>
      </c>
      <c r="AF699" s="245" t="e">
        <f t="shared" si="650"/>
        <v>#REF!</v>
      </c>
      <c r="AG699" s="103" t="e">
        <f t="shared" si="651"/>
        <v>#REF!</v>
      </c>
      <c r="AH699" s="102" t="e">
        <f t="shared" si="652"/>
        <v>#REF!</v>
      </c>
      <c r="AI699" s="102">
        <f t="shared" si="653"/>
        <v>2300</v>
      </c>
      <c r="AK699" s="103" t="s">
        <v>40</v>
      </c>
      <c r="AL699" s="134">
        <f t="shared" si="654"/>
        <v>1610</v>
      </c>
      <c r="AM699" s="257" t="s">
        <v>1225</v>
      </c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</row>
    <row r="700" spans="1:552" s="106" customFormat="1" ht="13.5" hidden="1" outlineLevel="1" x14ac:dyDescent="0.15">
      <c r="A700" s="104" t="s">
        <v>1069</v>
      </c>
      <c r="B700" s="20" t="s">
        <v>1070</v>
      </c>
      <c r="C700" s="102">
        <v>3380</v>
      </c>
      <c r="D700" s="103">
        <v>100</v>
      </c>
      <c r="E700" s="103"/>
      <c r="F700" s="103"/>
      <c r="G700" s="104"/>
      <c r="H700" s="104" t="s">
        <v>1177</v>
      </c>
      <c r="I700" s="239">
        <f t="shared" si="637"/>
        <v>17940</v>
      </c>
      <c r="J700" s="103"/>
      <c r="K700" s="290">
        <v>0.1</v>
      </c>
      <c r="L700" s="274">
        <v>0.5</v>
      </c>
      <c r="M700" s="240"/>
      <c r="N700" s="283">
        <v>0.03</v>
      </c>
      <c r="O700" s="241">
        <f t="shared" si="638"/>
        <v>0</v>
      </c>
      <c r="P700" s="241" t="e">
        <f t="shared" si="639"/>
        <v>#REF!</v>
      </c>
      <c r="Q700" s="241" t="e">
        <f t="shared" si="640"/>
        <v>#REF!</v>
      </c>
      <c r="R700" s="241">
        <f t="shared" si="641"/>
        <v>0</v>
      </c>
      <c r="S700" s="241" t="e">
        <f t="shared" si="642"/>
        <v>#REF!</v>
      </c>
      <c r="T700" s="103" t="e">
        <f>#REF!</f>
        <v>#REF!</v>
      </c>
      <c r="U700" s="271" t="e">
        <f>#REF!*'Акция психолога'!D700</f>
        <v>#REF!</v>
      </c>
      <c r="V700" s="271">
        <f t="shared" si="643"/>
        <v>202.79999999999998</v>
      </c>
      <c r="W700" s="242" t="e">
        <f t="shared" si="644"/>
        <v>#REF!</v>
      </c>
      <c r="X700" s="281" t="e">
        <f>#REF!</f>
        <v>#REF!</v>
      </c>
      <c r="Y700" s="287" t="e">
        <f t="shared" si="645"/>
        <v>#REF!</v>
      </c>
      <c r="Z700" s="102" t="e">
        <f t="shared" si="646"/>
        <v>#REF!</v>
      </c>
      <c r="AA700" s="244" t="e">
        <f t="shared" si="647"/>
        <v>#REF!</v>
      </c>
      <c r="AB700" s="219"/>
      <c r="AC700" s="102" t="e">
        <f t="shared" si="648"/>
        <v>#REF!</v>
      </c>
      <c r="AD700" s="103" t="e">
        <f t="shared" si="649"/>
        <v>#REF!</v>
      </c>
      <c r="AE700" s="245" t="e">
        <f t="shared" si="649"/>
        <v>#REF!</v>
      </c>
      <c r="AF700" s="245" t="e">
        <f t="shared" si="650"/>
        <v>#REF!</v>
      </c>
      <c r="AG700" s="103" t="e">
        <f t="shared" si="651"/>
        <v>#REF!</v>
      </c>
      <c r="AH700" s="102" t="e">
        <f t="shared" si="652"/>
        <v>#REF!</v>
      </c>
      <c r="AI700" s="102">
        <f t="shared" si="653"/>
        <v>3380</v>
      </c>
      <c r="AK700" s="103" t="s">
        <v>40</v>
      </c>
      <c r="AL700" s="134">
        <f t="shared" si="654"/>
        <v>2366</v>
      </c>
      <c r="AM700" s="257" t="s">
        <v>1225</v>
      </c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</row>
    <row r="701" spans="1:552" s="106" customFormat="1" ht="13.5" hidden="1" outlineLevel="1" x14ac:dyDescent="0.15">
      <c r="A701" s="104" t="s">
        <v>1071</v>
      </c>
      <c r="B701" s="20" t="s">
        <v>1072</v>
      </c>
      <c r="C701" s="102">
        <v>1800</v>
      </c>
      <c r="D701" s="103">
        <v>50</v>
      </c>
      <c r="E701" s="103"/>
      <c r="F701" s="103"/>
      <c r="G701" s="104"/>
      <c r="H701" s="104" t="s">
        <v>1177</v>
      </c>
      <c r="I701" s="239">
        <f t="shared" si="637"/>
        <v>17940</v>
      </c>
      <c r="J701" s="103"/>
      <c r="K701" s="290">
        <v>0.1</v>
      </c>
      <c r="L701" s="274">
        <v>0.5</v>
      </c>
      <c r="M701" s="240"/>
      <c r="N701" s="283">
        <v>0.03</v>
      </c>
      <c r="O701" s="241">
        <f t="shared" si="638"/>
        <v>0</v>
      </c>
      <c r="P701" s="241" t="e">
        <f t="shared" si="639"/>
        <v>#REF!</v>
      </c>
      <c r="Q701" s="241" t="e">
        <f t="shared" si="640"/>
        <v>#REF!</v>
      </c>
      <c r="R701" s="241">
        <f t="shared" si="641"/>
        <v>0</v>
      </c>
      <c r="S701" s="241" t="e">
        <f t="shared" si="642"/>
        <v>#REF!</v>
      </c>
      <c r="T701" s="103" t="e">
        <f>#REF!</f>
        <v>#REF!</v>
      </c>
      <c r="U701" s="271" t="e">
        <f>#REF!*'Акция психолога'!D701</f>
        <v>#REF!</v>
      </c>
      <c r="V701" s="271">
        <f t="shared" si="643"/>
        <v>108</v>
      </c>
      <c r="W701" s="242" t="e">
        <f t="shared" si="644"/>
        <v>#REF!</v>
      </c>
      <c r="X701" s="281" t="e">
        <f>#REF!</f>
        <v>#REF!</v>
      </c>
      <c r="Y701" s="287" t="e">
        <f t="shared" si="645"/>
        <v>#REF!</v>
      </c>
      <c r="Z701" s="102" t="e">
        <f t="shared" si="646"/>
        <v>#REF!</v>
      </c>
      <c r="AA701" s="244" t="e">
        <f t="shared" si="647"/>
        <v>#REF!</v>
      </c>
      <c r="AB701" s="219"/>
      <c r="AC701" s="102" t="e">
        <f t="shared" si="648"/>
        <v>#REF!</v>
      </c>
      <c r="AD701" s="103" t="e">
        <f t="shared" si="649"/>
        <v>#REF!</v>
      </c>
      <c r="AE701" s="245" t="e">
        <f t="shared" si="649"/>
        <v>#REF!</v>
      </c>
      <c r="AF701" s="245" t="e">
        <f t="shared" si="650"/>
        <v>#REF!</v>
      </c>
      <c r="AG701" s="103" t="e">
        <f t="shared" si="651"/>
        <v>#REF!</v>
      </c>
      <c r="AH701" s="102" t="e">
        <f t="shared" si="652"/>
        <v>#REF!</v>
      </c>
      <c r="AI701" s="102">
        <f t="shared" si="653"/>
        <v>1800</v>
      </c>
      <c r="AK701" s="103" t="s">
        <v>40</v>
      </c>
      <c r="AL701" s="134">
        <f t="shared" si="654"/>
        <v>1260</v>
      </c>
      <c r="AM701" s="257" t="s">
        <v>1225</v>
      </c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</row>
    <row r="702" spans="1:552" s="106" customFormat="1" ht="13.5" hidden="1" outlineLevel="1" x14ac:dyDescent="0.15">
      <c r="A702" s="104" t="s">
        <v>1073</v>
      </c>
      <c r="B702" s="20" t="s">
        <v>1074</v>
      </c>
      <c r="C702" s="102">
        <v>2300</v>
      </c>
      <c r="D702" s="103">
        <v>70</v>
      </c>
      <c r="E702" s="103"/>
      <c r="F702" s="103"/>
      <c r="G702" s="104"/>
      <c r="H702" s="104" t="s">
        <v>1177</v>
      </c>
      <c r="I702" s="239">
        <f t="shared" si="637"/>
        <v>17940</v>
      </c>
      <c r="J702" s="103"/>
      <c r="K702" s="290">
        <v>0.1</v>
      </c>
      <c r="L702" s="274">
        <v>0.5</v>
      </c>
      <c r="M702" s="240"/>
      <c r="N702" s="283">
        <v>0.03</v>
      </c>
      <c r="O702" s="241">
        <f t="shared" si="638"/>
        <v>0</v>
      </c>
      <c r="P702" s="241" t="e">
        <f t="shared" si="639"/>
        <v>#REF!</v>
      </c>
      <c r="Q702" s="241" t="e">
        <f t="shared" si="640"/>
        <v>#REF!</v>
      </c>
      <c r="R702" s="241">
        <f t="shared" si="641"/>
        <v>0</v>
      </c>
      <c r="S702" s="241" t="e">
        <f t="shared" si="642"/>
        <v>#REF!</v>
      </c>
      <c r="T702" s="103" t="e">
        <f>#REF!</f>
        <v>#REF!</v>
      </c>
      <c r="U702" s="271" t="e">
        <f>#REF!*'Акция психолога'!D702</f>
        <v>#REF!</v>
      </c>
      <c r="V702" s="271">
        <f t="shared" si="643"/>
        <v>138</v>
      </c>
      <c r="W702" s="242" t="e">
        <f t="shared" si="644"/>
        <v>#REF!</v>
      </c>
      <c r="X702" s="281" t="e">
        <f>#REF!</f>
        <v>#REF!</v>
      </c>
      <c r="Y702" s="287" t="e">
        <f t="shared" si="645"/>
        <v>#REF!</v>
      </c>
      <c r="Z702" s="102" t="e">
        <f t="shared" si="646"/>
        <v>#REF!</v>
      </c>
      <c r="AA702" s="244" t="e">
        <f t="shared" si="647"/>
        <v>#REF!</v>
      </c>
      <c r="AB702" s="219"/>
      <c r="AC702" s="102" t="e">
        <f t="shared" si="648"/>
        <v>#REF!</v>
      </c>
      <c r="AD702" s="103" t="e">
        <f t="shared" si="649"/>
        <v>#REF!</v>
      </c>
      <c r="AE702" s="245" t="e">
        <f t="shared" si="649"/>
        <v>#REF!</v>
      </c>
      <c r="AF702" s="245" t="e">
        <f t="shared" si="650"/>
        <v>#REF!</v>
      </c>
      <c r="AG702" s="103" t="e">
        <f t="shared" si="651"/>
        <v>#REF!</v>
      </c>
      <c r="AH702" s="102" t="e">
        <f t="shared" si="652"/>
        <v>#REF!</v>
      </c>
      <c r="AI702" s="102">
        <f t="shared" si="653"/>
        <v>2300</v>
      </c>
      <c r="AK702" s="103" t="s">
        <v>40</v>
      </c>
      <c r="AL702" s="134">
        <f t="shared" si="654"/>
        <v>1610</v>
      </c>
      <c r="AM702" s="257" t="s">
        <v>1225</v>
      </c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</row>
    <row r="703" spans="1:552" s="106" customFormat="1" ht="13.5" hidden="1" outlineLevel="1" x14ac:dyDescent="0.15">
      <c r="A703" s="104" t="s">
        <v>1075</v>
      </c>
      <c r="B703" s="20" t="s">
        <v>1076</v>
      </c>
      <c r="C703" s="102">
        <v>3380</v>
      </c>
      <c r="D703" s="103">
        <v>100</v>
      </c>
      <c r="E703" s="103"/>
      <c r="F703" s="103"/>
      <c r="G703" s="104"/>
      <c r="H703" s="104" t="s">
        <v>1177</v>
      </c>
      <c r="I703" s="239">
        <f t="shared" si="637"/>
        <v>17940</v>
      </c>
      <c r="J703" s="103"/>
      <c r="K703" s="290">
        <v>0.1</v>
      </c>
      <c r="L703" s="274">
        <v>0.5</v>
      </c>
      <c r="M703" s="240"/>
      <c r="N703" s="283">
        <v>0.03</v>
      </c>
      <c r="O703" s="241">
        <f t="shared" si="638"/>
        <v>0</v>
      </c>
      <c r="P703" s="241" t="e">
        <f t="shared" si="639"/>
        <v>#REF!</v>
      </c>
      <c r="Q703" s="241" t="e">
        <f t="shared" si="640"/>
        <v>#REF!</v>
      </c>
      <c r="R703" s="241">
        <f t="shared" si="641"/>
        <v>0</v>
      </c>
      <c r="S703" s="241" t="e">
        <f t="shared" si="642"/>
        <v>#REF!</v>
      </c>
      <c r="T703" s="103" t="e">
        <f>#REF!</f>
        <v>#REF!</v>
      </c>
      <c r="U703" s="271" t="e">
        <f>#REF!*'Акция психолога'!D703</f>
        <v>#REF!</v>
      </c>
      <c r="V703" s="271">
        <f t="shared" si="643"/>
        <v>202.79999999999998</v>
      </c>
      <c r="W703" s="242" t="e">
        <f t="shared" si="644"/>
        <v>#REF!</v>
      </c>
      <c r="X703" s="281" t="e">
        <f>#REF!</f>
        <v>#REF!</v>
      </c>
      <c r="Y703" s="287" t="e">
        <f t="shared" si="645"/>
        <v>#REF!</v>
      </c>
      <c r="Z703" s="102" t="e">
        <f t="shared" si="646"/>
        <v>#REF!</v>
      </c>
      <c r="AA703" s="244" t="e">
        <f t="shared" si="647"/>
        <v>#REF!</v>
      </c>
      <c r="AB703" s="219"/>
      <c r="AC703" s="102" t="e">
        <f t="shared" si="648"/>
        <v>#REF!</v>
      </c>
      <c r="AD703" s="103" t="e">
        <f t="shared" si="649"/>
        <v>#REF!</v>
      </c>
      <c r="AE703" s="245" t="e">
        <f t="shared" si="649"/>
        <v>#REF!</v>
      </c>
      <c r="AF703" s="245" t="e">
        <f t="shared" si="650"/>
        <v>#REF!</v>
      </c>
      <c r="AG703" s="103" t="e">
        <f t="shared" si="651"/>
        <v>#REF!</v>
      </c>
      <c r="AH703" s="102" t="e">
        <f t="shared" si="652"/>
        <v>#REF!</v>
      </c>
      <c r="AI703" s="102">
        <f t="shared" si="653"/>
        <v>3380</v>
      </c>
      <c r="AK703" s="103" t="s">
        <v>40</v>
      </c>
      <c r="AL703" s="134">
        <f t="shared" si="654"/>
        <v>2366</v>
      </c>
      <c r="AM703" s="257" t="s">
        <v>1225</v>
      </c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</row>
    <row r="704" spans="1:552" s="106" customFormat="1" ht="13.5" hidden="1" outlineLevel="1" x14ac:dyDescent="0.15">
      <c r="A704" s="104" t="s">
        <v>1077</v>
      </c>
      <c r="B704" s="20" t="s">
        <v>1078</v>
      </c>
      <c r="C704" s="102">
        <v>2460</v>
      </c>
      <c r="D704" s="103">
        <v>85</v>
      </c>
      <c r="E704" s="103"/>
      <c r="F704" s="103"/>
      <c r="G704" s="104"/>
      <c r="H704" s="104" t="s">
        <v>1177</v>
      </c>
      <c r="I704" s="239">
        <f t="shared" si="637"/>
        <v>17940</v>
      </c>
      <c r="J704" s="103"/>
      <c r="K704" s="290">
        <v>0.1</v>
      </c>
      <c r="L704" s="274">
        <v>0.5</v>
      </c>
      <c r="M704" s="240"/>
      <c r="N704" s="283">
        <v>0.03</v>
      </c>
      <c r="O704" s="241">
        <f t="shared" si="638"/>
        <v>0</v>
      </c>
      <c r="P704" s="241" t="e">
        <f t="shared" si="639"/>
        <v>#REF!</v>
      </c>
      <c r="Q704" s="241" t="e">
        <f t="shared" si="640"/>
        <v>#REF!</v>
      </c>
      <c r="R704" s="241">
        <f t="shared" si="641"/>
        <v>0</v>
      </c>
      <c r="S704" s="241" t="e">
        <f t="shared" si="642"/>
        <v>#REF!</v>
      </c>
      <c r="T704" s="103" t="e">
        <f>#REF!</f>
        <v>#REF!</v>
      </c>
      <c r="U704" s="271" t="e">
        <f>#REF!*'Акция психолога'!D704</f>
        <v>#REF!</v>
      </c>
      <c r="V704" s="271">
        <f t="shared" si="643"/>
        <v>147.6</v>
      </c>
      <c r="W704" s="242" t="e">
        <f t="shared" si="644"/>
        <v>#REF!</v>
      </c>
      <c r="X704" s="281" t="e">
        <f>#REF!</f>
        <v>#REF!</v>
      </c>
      <c r="Y704" s="287" t="e">
        <f t="shared" si="645"/>
        <v>#REF!</v>
      </c>
      <c r="Z704" s="102" t="e">
        <f t="shared" si="646"/>
        <v>#REF!</v>
      </c>
      <c r="AA704" s="244" t="e">
        <f t="shared" si="647"/>
        <v>#REF!</v>
      </c>
      <c r="AB704" s="219"/>
      <c r="AC704" s="102" t="e">
        <f t="shared" si="648"/>
        <v>#REF!</v>
      </c>
      <c r="AD704" s="103" t="e">
        <f t="shared" si="649"/>
        <v>#REF!</v>
      </c>
      <c r="AE704" s="245" t="e">
        <f t="shared" si="649"/>
        <v>#REF!</v>
      </c>
      <c r="AF704" s="245" t="e">
        <f t="shared" si="650"/>
        <v>#REF!</v>
      </c>
      <c r="AG704" s="103" t="e">
        <f t="shared" si="651"/>
        <v>#REF!</v>
      </c>
      <c r="AH704" s="102" t="e">
        <f t="shared" si="652"/>
        <v>#REF!</v>
      </c>
      <c r="AI704" s="102">
        <f t="shared" si="653"/>
        <v>2460</v>
      </c>
      <c r="AK704" s="103" t="s">
        <v>40</v>
      </c>
      <c r="AL704" s="134">
        <f t="shared" si="654"/>
        <v>1722</v>
      </c>
      <c r="AM704" s="257" t="s">
        <v>1225</v>
      </c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</row>
    <row r="705" spans="1:552" s="106" customFormat="1" ht="13.5" hidden="1" outlineLevel="1" x14ac:dyDescent="0.15">
      <c r="A705" s="104" t="s">
        <v>1079</v>
      </c>
      <c r="B705" s="20" t="s">
        <v>1080</v>
      </c>
      <c r="C705" s="102">
        <v>3400</v>
      </c>
      <c r="D705" s="103">
        <v>115</v>
      </c>
      <c r="E705" s="103"/>
      <c r="F705" s="103"/>
      <c r="G705" s="104"/>
      <c r="H705" s="104" t="s">
        <v>1177</v>
      </c>
      <c r="I705" s="239">
        <f t="shared" si="637"/>
        <v>17940</v>
      </c>
      <c r="J705" s="103"/>
      <c r="K705" s="290">
        <v>0.1</v>
      </c>
      <c r="L705" s="274">
        <v>0.5</v>
      </c>
      <c r="M705" s="240"/>
      <c r="N705" s="283">
        <v>0.03</v>
      </c>
      <c r="O705" s="241">
        <f t="shared" si="638"/>
        <v>0</v>
      </c>
      <c r="P705" s="241" t="e">
        <f t="shared" si="639"/>
        <v>#REF!</v>
      </c>
      <c r="Q705" s="241" t="e">
        <f t="shared" si="640"/>
        <v>#REF!</v>
      </c>
      <c r="R705" s="241">
        <f t="shared" si="641"/>
        <v>0</v>
      </c>
      <c r="S705" s="241" t="e">
        <f t="shared" si="642"/>
        <v>#REF!</v>
      </c>
      <c r="T705" s="103" t="e">
        <f>#REF!</f>
        <v>#REF!</v>
      </c>
      <c r="U705" s="271" t="e">
        <f>#REF!*'Акция психолога'!D705</f>
        <v>#REF!</v>
      </c>
      <c r="V705" s="271">
        <f t="shared" si="643"/>
        <v>204</v>
      </c>
      <c r="W705" s="242" t="e">
        <f t="shared" si="644"/>
        <v>#REF!</v>
      </c>
      <c r="X705" s="281" t="e">
        <f>#REF!</f>
        <v>#REF!</v>
      </c>
      <c r="Y705" s="287" t="e">
        <f t="shared" si="645"/>
        <v>#REF!</v>
      </c>
      <c r="Z705" s="102" t="e">
        <f t="shared" si="646"/>
        <v>#REF!</v>
      </c>
      <c r="AA705" s="244" t="e">
        <f t="shared" si="647"/>
        <v>#REF!</v>
      </c>
      <c r="AB705" s="219"/>
      <c r="AC705" s="102" t="e">
        <f t="shared" si="648"/>
        <v>#REF!</v>
      </c>
      <c r="AD705" s="103" t="e">
        <f t="shared" si="649"/>
        <v>#REF!</v>
      </c>
      <c r="AE705" s="245" t="e">
        <f t="shared" si="649"/>
        <v>#REF!</v>
      </c>
      <c r="AF705" s="245" t="e">
        <f t="shared" si="650"/>
        <v>#REF!</v>
      </c>
      <c r="AG705" s="103" t="e">
        <f t="shared" si="651"/>
        <v>#REF!</v>
      </c>
      <c r="AH705" s="102" t="e">
        <f t="shared" si="652"/>
        <v>#REF!</v>
      </c>
      <c r="AI705" s="102">
        <f t="shared" si="653"/>
        <v>3400</v>
      </c>
      <c r="AK705" s="103" t="s">
        <v>40</v>
      </c>
      <c r="AL705" s="134">
        <f t="shared" si="654"/>
        <v>2380</v>
      </c>
      <c r="AM705" s="257" t="s">
        <v>1225</v>
      </c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</row>
    <row r="706" spans="1:552" s="106" customFormat="1" ht="13.5" hidden="1" outlineLevel="1" x14ac:dyDescent="0.15">
      <c r="A706" s="104" t="s">
        <v>1081</v>
      </c>
      <c r="B706" s="20" t="s">
        <v>1082</v>
      </c>
      <c r="C706" s="102">
        <v>1800</v>
      </c>
      <c r="D706" s="103">
        <v>50</v>
      </c>
      <c r="E706" s="103"/>
      <c r="F706" s="103"/>
      <c r="G706" s="104"/>
      <c r="H706" s="104" t="s">
        <v>1177</v>
      </c>
      <c r="I706" s="239">
        <f t="shared" si="637"/>
        <v>17940</v>
      </c>
      <c r="J706" s="103"/>
      <c r="K706" s="290">
        <v>0.1</v>
      </c>
      <c r="L706" s="274">
        <v>0.5</v>
      </c>
      <c r="M706" s="240"/>
      <c r="N706" s="283">
        <v>0.03</v>
      </c>
      <c r="O706" s="241">
        <f t="shared" si="638"/>
        <v>0</v>
      </c>
      <c r="P706" s="241" t="e">
        <f t="shared" si="639"/>
        <v>#REF!</v>
      </c>
      <c r="Q706" s="241" t="e">
        <f t="shared" si="640"/>
        <v>#REF!</v>
      </c>
      <c r="R706" s="241">
        <f t="shared" si="641"/>
        <v>0</v>
      </c>
      <c r="S706" s="241" t="e">
        <f t="shared" si="642"/>
        <v>#REF!</v>
      </c>
      <c r="T706" s="103" t="e">
        <f>#REF!</f>
        <v>#REF!</v>
      </c>
      <c r="U706" s="271" t="e">
        <f>#REF!*'Акция психолога'!D706</f>
        <v>#REF!</v>
      </c>
      <c r="V706" s="271">
        <f t="shared" si="643"/>
        <v>108</v>
      </c>
      <c r="W706" s="242" t="e">
        <f t="shared" si="644"/>
        <v>#REF!</v>
      </c>
      <c r="X706" s="281" t="e">
        <f>#REF!</f>
        <v>#REF!</v>
      </c>
      <c r="Y706" s="287" t="e">
        <f t="shared" si="645"/>
        <v>#REF!</v>
      </c>
      <c r="Z706" s="102" t="e">
        <f t="shared" si="646"/>
        <v>#REF!</v>
      </c>
      <c r="AA706" s="244" t="e">
        <f t="shared" si="647"/>
        <v>#REF!</v>
      </c>
      <c r="AB706" s="219"/>
      <c r="AC706" s="102" t="e">
        <f t="shared" si="648"/>
        <v>#REF!</v>
      </c>
      <c r="AD706" s="103" t="e">
        <f t="shared" si="649"/>
        <v>#REF!</v>
      </c>
      <c r="AE706" s="245" t="e">
        <f t="shared" si="649"/>
        <v>#REF!</v>
      </c>
      <c r="AF706" s="245" t="e">
        <f t="shared" si="650"/>
        <v>#REF!</v>
      </c>
      <c r="AG706" s="103" t="e">
        <f t="shared" si="651"/>
        <v>#REF!</v>
      </c>
      <c r="AH706" s="102" t="e">
        <f t="shared" si="652"/>
        <v>#REF!</v>
      </c>
      <c r="AI706" s="102">
        <f t="shared" si="653"/>
        <v>1800</v>
      </c>
      <c r="AK706" s="103" t="s">
        <v>40</v>
      </c>
      <c r="AL706" s="134">
        <f t="shared" si="654"/>
        <v>1260</v>
      </c>
      <c r="AM706" s="257" t="s">
        <v>1225</v>
      </c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</row>
    <row r="707" spans="1:552" s="106" customFormat="1" ht="13.5" hidden="1" outlineLevel="1" x14ac:dyDescent="0.15">
      <c r="A707" s="104" t="s">
        <v>1083</v>
      </c>
      <c r="B707" s="20" t="s">
        <v>1084</v>
      </c>
      <c r="C707" s="102">
        <v>3300</v>
      </c>
      <c r="D707" s="103">
        <v>100</v>
      </c>
      <c r="E707" s="103"/>
      <c r="F707" s="103"/>
      <c r="G707" s="104"/>
      <c r="H707" s="104" t="s">
        <v>1177</v>
      </c>
      <c r="I707" s="239">
        <f t="shared" si="637"/>
        <v>17940</v>
      </c>
      <c r="J707" s="103"/>
      <c r="K707" s="290">
        <v>0.1</v>
      </c>
      <c r="L707" s="274">
        <v>0.5</v>
      </c>
      <c r="M707" s="240"/>
      <c r="N707" s="283">
        <v>0.03</v>
      </c>
      <c r="O707" s="241">
        <f t="shared" si="638"/>
        <v>0</v>
      </c>
      <c r="P707" s="241" t="e">
        <f t="shared" si="639"/>
        <v>#REF!</v>
      </c>
      <c r="Q707" s="241" t="e">
        <f t="shared" si="640"/>
        <v>#REF!</v>
      </c>
      <c r="R707" s="241">
        <f t="shared" si="641"/>
        <v>0</v>
      </c>
      <c r="S707" s="241" t="e">
        <f t="shared" si="642"/>
        <v>#REF!</v>
      </c>
      <c r="T707" s="103" t="e">
        <f>#REF!</f>
        <v>#REF!</v>
      </c>
      <c r="U707" s="271" t="e">
        <f>#REF!*'Акция психолога'!D707</f>
        <v>#REF!</v>
      </c>
      <c r="V707" s="271">
        <f t="shared" si="643"/>
        <v>198</v>
      </c>
      <c r="W707" s="242" t="e">
        <f t="shared" si="644"/>
        <v>#REF!</v>
      </c>
      <c r="X707" s="281" t="e">
        <f>#REF!</f>
        <v>#REF!</v>
      </c>
      <c r="Y707" s="287" t="e">
        <f t="shared" si="645"/>
        <v>#REF!</v>
      </c>
      <c r="Z707" s="102" t="e">
        <f t="shared" si="646"/>
        <v>#REF!</v>
      </c>
      <c r="AA707" s="244" t="e">
        <f t="shared" si="647"/>
        <v>#REF!</v>
      </c>
      <c r="AB707" s="219"/>
      <c r="AC707" s="102" t="e">
        <f t="shared" si="648"/>
        <v>#REF!</v>
      </c>
      <c r="AD707" s="103" t="e">
        <f t="shared" si="649"/>
        <v>#REF!</v>
      </c>
      <c r="AE707" s="245" t="e">
        <f t="shared" si="649"/>
        <v>#REF!</v>
      </c>
      <c r="AF707" s="245" t="e">
        <f t="shared" si="650"/>
        <v>#REF!</v>
      </c>
      <c r="AG707" s="103" t="e">
        <f t="shared" si="651"/>
        <v>#REF!</v>
      </c>
      <c r="AH707" s="102" t="e">
        <f t="shared" si="652"/>
        <v>#REF!</v>
      </c>
      <c r="AI707" s="102">
        <f t="shared" si="653"/>
        <v>3300</v>
      </c>
      <c r="AK707" s="103" t="s">
        <v>40</v>
      </c>
      <c r="AL707" s="134">
        <f t="shared" si="654"/>
        <v>2310</v>
      </c>
      <c r="AM707" s="257" t="s">
        <v>1225</v>
      </c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</row>
    <row r="708" spans="1:552" s="106" customFormat="1" ht="13.5" hidden="1" outlineLevel="1" x14ac:dyDescent="0.15">
      <c r="A708" s="104" t="s">
        <v>1085</v>
      </c>
      <c r="B708" s="20" t="s">
        <v>1086</v>
      </c>
      <c r="C708" s="102">
        <v>5800</v>
      </c>
      <c r="D708" s="103">
        <v>190</v>
      </c>
      <c r="E708" s="103"/>
      <c r="F708" s="103"/>
      <c r="G708" s="104"/>
      <c r="H708" s="104" t="s">
        <v>1177</v>
      </c>
      <c r="I708" s="239">
        <f t="shared" si="637"/>
        <v>17940</v>
      </c>
      <c r="J708" s="103"/>
      <c r="K708" s="290">
        <v>0.1</v>
      </c>
      <c r="L708" s="274">
        <v>0.5</v>
      </c>
      <c r="M708" s="240"/>
      <c r="N708" s="283">
        <v>0.03</v>
      </c>
      <c r="O708" s="241">
        <f t="shared" si="638"/>
        <v>0</v>
      </c>
      <c r="P708" s="241" t="e">
        <f t="shared" si="639"/>
        <v>#REF!</v>
      </c>
      <c r="Q708" s="241" t="e">
        <f t="shared" si="640"/>
        <v>#REF!</v>
      </c>
      <c r="R708" s="241">
        <f t="shared" si="641"/>
        <v>0</v>
      </c>
      <c r="S708" s="241" t="e">
        <f t="shared" si="642"/>
        <v>#REF!</v>
      </c>
      <c r="T708" s="103" t="e">
        <f>#REF!</f>
        <v>#REF!</v>
      </c>
      <c r="U708" s="271" t="e">
        <f>#REF!*'Акция психолога'!D708</f>
        <v>#REF!</v>
      </c>
      <c r="V708" s="271">
        <f t="shared" si="643"/>
        <v>348</v>
      </c>
      <c r="W708" s="242" t="e">
        <f t="shared" si="644"/>
        <v>#REF!</v>
      </c>
      <c r="X708" s="281" t="e">
        <f>#REF!</f>
        <v>#REF!</v>
      </c>
      <c r="Y708" s="287" t="e">
        <f t="shared" si="645"/>
        <v>#REF!</v>
      </c>
      <c r="Z708" s="102" t="e">
        <f t="shared" si="646"/>
        <v>#REF!</v>
      </c>
      <c r="AA708" s="244" t="e">
        <f t="shared" si="647"/>
        <v>#REF!</v>
      </c>
      <c r="AB708" s="219"/>
      <c r="AC708" s="102" t="e">
        <f t="shared" si="648"/>
        <v>#REF!</v>
      </c>
      <c r="AD708" s="103" t="e">
        <f t="shared" si="649"/>
        <v>#REF!</v>
      </c>
      <c r="AE708" s="245" t="e">
        <f t="shared" si="649"/>
        <v>#REF!</v>
      </c>
      <c r="AF708" s="245" t="e">
        <f t="shared" si="650"/>
        <v>#REF!</v>
      </c>
      <c r="AG708" s="103" t="e">
        <f t="shared" si="651"/>
        <v>#REF!</v>
      </c>
      <c r="AH708" s="102" t="e">
        <f t="shared" si="652"/>
        <v>#REF!</v>
      </c>
      <c r="AI708" s="102">
        <f t="shared" si="653"/>
        <v>5800</v>
      </c>
      <c r="AK708" s="103" t="s">
        <v>40</v>
      </c>
      <c r="AL708" s="134">
        <f t="shared" si="654"/>
        <v>4059.9999999999995</v>
      </c>
      <c r="AM708" s="257" t="s">
        <v>1225</v>
      </c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</row>
    <row r="709" spans="1:552" s="106" customFormat="1" ht="13.5" hidden="1" outlineLevel="1" x14ac:dyDescent="0.15">
      <c r="A709" s="104" t="s">
        <v>1087</v>
      </c>
      <c r="B709" s="20" t="s">
        <v>1088</v>
      </c>
      <c r="C709" s="102">
        <v>2750</v>
      </c>
      <c r="D709" s="103">
        <v>100</v>
      </c>
      <c r="E709" s="103"/>
      <c r="F709" s="103"/>
      <c r="G709" s="104"/>
      <c r="H709" s="104" t="s">
        <v>1177</v>
      </c>
      <c r="I709" s="239">
        <f t="shared" si="637"/>
        <v>17940</v>
      </c>
      <c r="J709" s="103"/>
      <c r="K709" s="290">
        <v>0.1</v>
      </c>
      <c r="L709" s="274">
        <v>0.5</v>
      </c>
      <c r="M709" s="240"/>
      <c r="N709" s="283">
        <v>0.03</v>
      </c>
      <c r="O709" s="241">
        <f t="shared" si="638"/>
        <v>0</v>
      </c>
      <c r="P709" s="241" t="e">
        <f t="shared" si="639"/>
        <v>#REF!</v>
      </c>
      <c r="Q709" s="241" t="e">
        <f t="shared" si="640"/>
        <v>#REF!</v>
      </c>
      <c r="R709" s="241">
        <f t="shared" si="641"/>
        <v>0</v>
      </c>
      <c r="S709" s="241" t="e">
        <f t="shared" si="642"/>
        <v>#REF!</v>
      </c>
      <c r="T709" s="103" t="e">
        <f>#REF!</f>
        <v>#REF!</v>
      </c>
      <c r="U709" s="271" t="e">
        <f>#REF!*'Акция психолога'!D709</f>
        <v>#REF!</v>
      </c>
      <c r="V709" s="271">
        <f t="shared" si="643"/>
        <v>165</v>
      </c>
      <c r="W709" s="242" t="e">
        <f t="shared" si="644"/>
        <v>#REF!</v>
      </c>
      <c r="X709" s="281" t="e">
        <f>#REF!</f>
        <v>#REF!</v>
      </c>
      <c r="Y709" s="287" t="e">
        <f t="shared" si="645"/>
        <v>#REF!</v>
      </c>
      <c r="Z709" s="102" t="e">
        <f t="shared" si="646"/>
        <v>#REF!</v>
      </c>
      <c r="AA709" s="244" t="e">
        <f t="shared" si="647"/>
        <v>#REF!</v>
      </c>
      <c r="AB709" s="219"/>
      <c r="AC709" s="102" t="e">
        <f t="shared" si="648"/>
        <v>#REF!</v>
      </c>
      <c r="AD709" s="103" t="e">
        <f t="shared" si="649"/>
        <v>#REF!</v>
      </c>
      <c r="AE709" s="245" t="e">
        <f t="shared" si="649"/>
        <v>#REF!</v>
      </c>
      <c r="AF709" s="245" t="e">
        <f t="shared" si="650"/>
        <v>#REF!</v>
      </c>
      <c r="AG709" s="103" t="e">
        <f t="shared" si="651"/>
        <v>#REF!</v>
      </c>
      <c r="AH709" s="102" t="e">
        <f t="shared" si="652"/>
        <v>#REF!</v>
      </c>
      <c r="AI709" s="102">
        <f t="shared" si="653"/>
        <v>2750</v>
      </c>
      <c r="AK709" s="103" t="s">
        <v>40</v>
      </c>
      <c r="AL709" s="134">
        <f t="shared" si="654"/>
        <v>1924.9999999999998</v>
      </c>
      <c r="AM709" s="257" t="s">
        <v>1225</v>
      </c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</row>
    <row r="710" spans="1:552" s="106" customFormat="1" ht="13.5" hidden="1" outlineLevel="1" x14ac:dyDescent="0.15">
      <c r="A710" s="104" t="s">
        <v>1089</v>
      </c>
      <c r="B710" s="20" t="s">
        <v>1090</v>
      </c>
      <c r="C710" s="102">
        <v>3650</v>
      </c>
      <c r="D710" s="103">
        <v>130</v>
      </c>
      <c r="E710" s="103"/>
      <c r="F710" s="103"/>
      <c r="G710" s="104"/>
      <c r="H710" s="104" t="s">
        <v>1177</v>
      </c>
      <c r="I710" s="239">
        <f t="shared" si="637"/>
        <v>17940</v>
      </c>
      <c r="J710" s="103"/>
      <c r="K710" s="290">
        <v>0.1</v>
      </c>
      <c r="L710" s="274">
        <v>0.5</v>
      </c>
      <c r="M710" s="240"/>
      <c r="N710" s="283">
        <v>0.03</v>
      </c>
      <c r="O710" s="241">
        <f t="shared" si="638"/>
        <v>0</v>
      </c>
      <c r="P710" s="241" t="e">
        <f t="shared" si="639"/>
        <v>#REF!</v>
      </c>
      <c r="Q710" s="241" t="e">
        <f t="shared" si="640"/>
        <v>#REF!</v>
      </c>
      <c r="R710" s="241">
        <f t="shared" si="641"/>
        <v>0</v>
      </c>
      <c r="S710" s="241" t="e">
        <f t="shared" si="642"/>
        <v>#REF!</v>
      </c>
      <c r="T710" s="103" t="e">
        <f>#REF!</f>
        <v>#REF!</v>
      </c>
      <c r="U710" s="271" t="e">
        <f>#REF!*'Акция психолога'!D710</f>
        <v>#REF!</v>
      </c>
      <c r="V710" s="271">
        <f t="shared" si="643"/>
        <v>219</v>
      </c>
      <c r="W710" s="242" t="e">
        <f t="shared" si="644"/>
        <v>#REF!</v>
      </c>
      <c r="X710" s="281" t="e">
        <f>#REF!</f>
        <v>#REF!</v>
      </c>
      <c r="Y710" s="287" t="e">
        <f t="shared" si="645"/>
        <v>#REF!</v>
      </c>
      <c r="Z710" s="102" t="e">
        <f t="shared" si="646"/>
        <v>#REF!</v>
      </c>
      <c r="AA710" s="244" t="e">
        <f t="shared" si="647"/>
        <v>#REF!</v>
      </c>
      <c r="AB710" s="219"/>
      <c r="AC710" s="102" t="e">
        <f t="shared" si="648"/>
        <v>#REF!</v>
      </c>
      <c r="AD710" s="103" t="e">
        <f t="shared" si="649"/>
        <v>#REF!</v>
      </c>
      <c r="AE710" s="245" t="e">
        <f t="shared" si="649"/>
        <v>#REF!</v>
      </c>
      <c r="AF710" s="245" t="e">
        <f t="shared" si="650"/>
        <v>#REF!</v>
      </c>
      <c r="AG710" s="103" t="e">
        <f t="shared" si="651"/>
        <v>#REF!</v>
      </c>
      <c r="AH710" s="102" t="e">
        <f t="shared" si="652"/>
        <v>#REF!</v>
      </c>
      <c r="AI710" s="102">
        <f t="shared" si="653"/>
        <v>3650</v>
      </c>
      <c r="AK710" s="103" t="s">
        <v>40</v>
      </c>
      <c r="AL710" s="134">
        <f t="shared" si="654"/>
        <v>2555</v>
      </c>
      <c r="AM710" s="257" t="s">
        <v>1225</v>
      </c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</row>
    <row r="711" spans="1:552" s="106" customFormat="1" ht="13.5" hidden="1" outlineLevel="1" x14ac:dyDescent="0.15">
      <c r="A711" s="104" t="s">
        <v>1091</v>
      </c>
      <c r="B711" s="20" t="s">
        <v>1092</v>
      </c>
      <c r="C711" s="102">
        <v>3300</v>
      </c>
      <c r="D711" s="103">
        <v>100</v>
      </c>
      <c r="E711" s="103"/>
      <c r="F711" s="103"/>
      <c r="G711" s="104"/>
      <c r="H711" s="104" t="s">
        <v>1177</v>
      </c>
      <c r="I711" s="239">
        <f t="shared" si="637"/>
        <v>17940</v>
      </c>
      <c r="J711" s="103"/>
      <c r="K711" s="290">
        <v>0.1</v>
      </c>
      <c r="L711" s="274">
        <v>0.5</v>
      </c>
      <c r="M711" s="240"/>
      <c r="N711" s="283">
        <v>0.03</v>
      </c>
      <c r="O711" s="241">
        <f t="shared" si="638"/>
        <v>0</v>
      </c>
      <c r="P711" s="241" t="e">
        <f t="shared" si="639"/>
        <v>#REF!</v>
      </c>
      <c r="Q711" s="241" t="e">
        <f t="shared" si="640"/>
        <v>#REF!</v>
      </c>
      <c r="R711" s="241">
        <f t="shared" si="641"/>
        <v>0</v>
      </c>
      <c r="S711" s="241" t="e">
        <f t="shared" si="642"/>
        <v>#REF!</v>
      </c>
      <c r="T711" s="103" t="e">
        <f>#REF!</f>
        <v>#REF!</v>
      </c>
      <c r="U711" s="271" t="e">
        <f>#REF!*'Акция психолога'!D711</f>
        <v>#REF!</v>
      </c>
      <c r="V711" s="271">
        <f t="shared" si="643"/>
        <v>198</v>
      </c>
      <c r="W711" s="242" t="e">
        <f t="shared" si="644"/>
        <v>#REF!</v>
      </c>
      <c r="X711" s="281" t="e">
        <f>#REF!</f>
        <v>#REF!</v>
      </c>
      <c r="Y711" s="287" t="e">
        <f t="shared" si="645"/>
        <v>#REF!</v>
      </c>
      <c r="Z711" s="102" t="e">
        <f t="shared" si="646"/>
        <v>#REF!</v>
      </c>
      <c r="AA711" s="244" t="e">
        <f t="shared" si="647"/>
        <v>#REF!</v>
      </c>
      <c r="AB711" s="219"/>
      <c r="AC711" s="102" t="e">
        <f t="shared" si="648"/>
        <v>#REF!</v>
      </c>
      <c r="AD711" s="103" t="e">
        <f t="shared" si="649"/>
        <v>#REF!</v>
      </c>
      <c r="AE711" s="245" t="e">
        <f t="shared" si="649"/>
        <v>#REF!</v>
      </c>
      <c r="AF711" s="245" t="e">
        <f t="shared" si="650"/>
        <v>#REF!</v>
      </c>
      <c r="AG711" s="103" t="e">
        <f t="shared" si="651"/>
        <v>#REF!</v>
      </c>
      <c r="AH711" s="102" t="e">
        <f t="shared" si="652"/>
        <v>#REF!</v>
      </c>
      <c r="AI711" s="102">
        <f t="shared" si="653"/>
        <v>3300</v>
      </c>
      <c r="AK711" s="103" t="s">
        <v>40</v>
      </c>
      <c r="AL711" s="134">
        <f t="shared" si="654"/>
        <v>2310</v>
      </c>
      <c r="AM711" s="257" t="s">
        <v>1225</v>
      </c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</row>
    <row r="712" spans="1:552" s="106" customFormat="1" ht="13.5" hidden="1" outlineLevel="1" x14ac:dyDescent="0.15">
      <c r="A712" s="104" t="s">
        <v>1093</v>
      </c>
      <c r="B712" s="20" t="s">
        <v>1094</v>
      </c>
      <c r="C712" s="102">
        <v>5800</v>
      </c>
      <c r="D712" s="103">
        <v>190</v>
      </c>
      <c r="E712" s="103"/>
      <c r="F712" s="103"/>
      <c r="G712" s="104"/>
      <c r="H712" s="104" t="s">
        <v>1177</v>
      </c>
      <c r="I712" s="239">
        <f t="shared" si="637"/>
        <v>17940</v>
      </c>
      <c r="J712" s="103"/>
      <c r="K712" s="290">
        <v>0.1</v>
      </c>
      <c r="L712" s="274">
        <v>0.5</v>
      </c>
      <c r="M712" s="240"/>
      <c r="N712" s="283">
        <v>0.03</v>
      </c>
      <c r="O712" s="241">
        <f t="shared" si="638"/>
        <v>0</v>
      </c>
      <c r="P712" s="241" t="e">
        <f t="shared" si="639"/>
        <v>#REF!</v>
      </c>
      <c r="Q712" s="241" t="e">
        <f t="shared" si="640"/>
        <v>#REF!</v>
      </c>
      <c r="R712" s="241">
        <f t="shared" si="641"/>
        <v>0</v>
      </c>
      <c r="S712" s="241" t="e">
        <f t="shared" si="642"/>
        <v>#REF!</v>
      </c>
      <c r="T712" s="103" t="e">
        <f>#REF!</f>
        <v>#REF!</v>
      </c>
      <c r="U712" s="271" t="e">
        <f>#REF!*'Акция психолога'!D712</f>
        <v>#REF!</v>
      </c>
      <c r="V712" s="271">
        <f t="shared" si="643"/>
        <v>348</v>
      </c>
      <c r="W712" s="242" t="e">
        <f t="shared" si="644"/>
        <v>#REF!</v>
      </c>
      <c r="X712" s="281" t="e">
        <f>#REF!</f>
        <v>#REF!</v>
      </c>
      <c r="Y712" s="287" t="e">
        <f t="shared" si="645"/>
        <v>#REF!</v>
      </c>
      <c r="Z712" s="102" t="e">
        <f t="shared" si="646"/>
        <v>#REF!</v>
      </c>
      <c r="AA712" s="244" t="e">
        <f t="shared" si="647"/>
        <v>#REF!</v>
      </c>
      <c r="AB712" s="219"/>
      <c r="AC712" s="102" t="e">
        <f t="shared" si="648"/>
        <v>#REF!</v>
      </c>
      <c r="AD712" s="103" t="e">
        <f t="shared" si="649"/>
        <v>#REF!</v>
      </c>
      <c r="AE712" s="245" t="e">
        <f t="shared" si="649"/>
        <v>#REF!</v>
      </c>
      <c r="AF712" s="245" t="e">
        <f t="shared" si="650"/>
        <v>#REF!</v>
      </c>
      <c r="AG712" s="103" t="e">
        <f t="shared" si="651"/>
        <v>#REF!</v>
      </c>
      <c r="AH712" s="102" t="e">
        <f t="shared" si="652"/>
        <v>#REF!</v>
      </c>
      <c r="AI712" s="102">
        <f t="shared" si="653"/>
        <v>5800</v>
      </c>
      <c r="AK712" s="103" t="s">
        <v>40</v>
      </c>
      <c r="AL712" s="134">
        <f t="shared" si="654"/>
        <v>4059.9999999999995</v>
      </c>
      <c r="AM712" s="257" t="s">
        <v>1225</v>
      </c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</row>
    <row r="713" spans="1:552" s="106" customFormat="1" ht="13.5" hidden="1" outlineLevel="1" x14ac:dyDescent="0.15">
      <c r="A713" s="104" t="s">
        <v>1095</v>
      </c>
      <c r="B713" s="20" t="s">
        <v>1096</v>
      </c>
      <c r="C713" s="102">
        <v>550</v>
      </c>
      <c r="D713" s="103">
        <v>15</v>
      </c>
      <c r="E713" s="103"/>
      <c r="F713" s="103"/>
      <c r="G713" s="104"/>
      <c r="H713" s="104" t="s">
        <v>1177</v>
      </c>
      <c r="I713" s="239">
        <f t="shared" ref="I713:I749" si="655">((247*12)+(52*7)+(52*5))*60/12</f>
        <v>17940</v>
      </c>
      <c r="J713" s="103"/>
      <c r="K713" s="290">
        <v>0.1</v>
      </c>
      <c r="L713" s="274">
        <v>0.5</v>
      </c>
      <c r="M713" s="240"/>
      <c r="N713" s="283">
        <v>0.03</v>
      </c>
      <c r="O713" s="241">
        <f t="shared" ref="O713:O749" si="656">J713/I713*D713</f>
        <v>0</v>
      </c>
      <c r="P713" s="241" t="e">
        <f t="shared" ref="P713:P749" si="657">(C713-T713-U713)*K713</f>
        <v>#REF!</v>
      </c>
      <c r="Q713" s="241" t="e">
        <f t="shared" ref="Q713:Q749" si="658">(C713-T713-U713)*L713</f>
        <v>#REF!</v>
      </c>
      <c r="R713" s="241">
        <f t="shared" ref="R713:R749" si="659">(C713*M713)</f>
        <v>0</v>
      </c>
      <c r="S713" s="241" t="e">
        <f t="shared" ref="S713:S749" si="660">(C713-T713-U713)*N713</f>
        <v>#REF!</v>
      </c>
      <c r="T713" s="103" t="e">
        <f>#REF!</f>
        <v>#REF!</v>
      </c>
      <c r="U713" s="271" t="e">
        <f>#REF!*'Акция психолога'!D713</f>
        <v>#REF!</v>
      </c>
      <c r="V713" s="271">
        <f t="shared" ref="V713:V749" si="661">C713*0.06</f>
        <v>33</v>
      </c>
      <c r="W713" s="242" t="e">
        <f t="shared" ref="W713:W749" si="662">SUM(O713:V713)</f>
        <v>#REF!</v>
      </c>
      <c r="X713" s="281" t="e">
        <f>#REF!</f>
        <v>#REF!</v>
      </c>
      <c r="Y713" s="287" t="e">
        <f t="shared" ref="Y713:Y749" si="663">25000/I713*D713*X713</f>
        <v>#REF!</v>
      </c>
      <c r="Z713" s="102" t="e">
        <f t="shared" ref="Z713:Z749" si="664">W713+Y713</f>
        <v>#REF!</v>
      </c>
      <c r="AA713" s="244" t="e">
        <f t="shared" ref="AA713:AA749" si="665">(C713-Z713)/Z713</f>
        <v>#REF!</v>
      </c>
      <c r="AB713" s="219"/>
      <c r="AC713" s="102" t="e">
        <f t="shared" ref="AC713:AC749" si="666">AD713+AE713+AF713</f>
        <v>#REF!</v>
      </c>
      <c r="AD713" s="103" t="e">
        <f t="shared" ref="AD713:AE739" si="667">T713</f>
        <v>#REF!</v>
      </c>
      <c r="AE713" s="245" t="e">
        <f t="shared" si="667"/>
        <v>#REF!</v>
      </c>
      <c r="AF713" s="245" t="e">
        <f t="shared" ref="AF713:AF749" si="668">(C713-Z713)*0.15</f>
        <v>#REF!</v>
      </c>
      <c r="AG713" s="103" t="e">
        <f t="shared" ref="AG713:AG749" si="669">AE713+AF713</f>
        <v>#REF!</v>
      </c>
      <c r="AH713" s="102" t="e">
        <f t="shared" ref="AH713:AH749" si="670">AI713-AC713</f>
        <v>#REF!</v>
      </c>
      <c r="AI713" s="102">
        <f t="shared" ref="AI713:AI749" si="671">C713</f>
        <v>550</v>
      </c>
      <c r="AK713" s="103" t="s">
        <v>40</v>
      </c>
      <c r="AL713" s="134">
        <f t="shared" ref="AL713:AL749" si="672">C713*0.7</f>
        <v>385</v>
      </c>
      <c r="AM713" s="257" t="s">
        <v>1225</v>
      </c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</row>
    <row r="714" spans="1:552" s="106" customFormat="1" ht="13.5" hidden="1" outlineLevel="1" x14ac:dyDescent="0.15">
      <c r="A714" s="104" t="s">
        <v>1097</v>
      </c>
      <c r="B714" s="20" t="s">
        <v>1098</v>
      </c>
      <c r="C714" s="102">
        <v>1090</v>
      </c>
      <c r="D714" s="103">
        <v>30</v>
      </c>
      <c r="E714" s="103"/>
      <c r="F714" s="103"/>
      <c r="G714" s="104"/>
      <c r="H714" s="104" t="s">
        <v>1177</v>
      </c>
      <c r="I714" s="239">
        <f t="shared" si="655"/>
        <v>17940</v>
      </c>
      <c r="J714" s="103"/>
      <c r="K714" s="290">
        <v>0.1</v>
      </c>
      <c r="L714" s="274">
        <v>0.5</v>
      </c>
      <c r="M714" s="240"/>
      <c r="N714" s="283">
        <v>0.03</v>
      </c>
      <c r="O714" s="241">
        <f t="shared" si="656"/>
        <v>0</v>
      </c>
      <c r="P714" s="241" t="e">
        <f t="shared" si="657"/>
        <v>#REF!</v>
      </c>
      <c r="Q714" s="241" t="e">
        <f t="shared" si="658"/>
        <v>#REF!</v>
      </c>
      <c r="R714" s="241">
        <f t="shared" si="659"/>
        <v>0</v>
      </c>
      <c r="S714" s="241" t="e">
        <f t="shared" si="660"/>
        <v>#REF!</v>
      </c>
      <c r="T714" s="103" t="e">
        <f>#REF!</f>
        <v>#REF!</v>
      </c>
      <c r="U714" s="271" t="e">
        <f>#REF!*'Акция психолога'!D714</f>
        <v>#REF!</v>
      </c>
      <c r="V714" s="271">
        <f t="shared" si="661"/>
        <v>65.399999999999991</v>
      </c>
      <c r="W714" s="242" t="e">
        <f t="shared" si="662"/>
        <v>#REF!</v>
      </c>
      <c r="X714" s="281" t="e">
        <f>#REF!</f>
        <v>#REF!</v>
      </c>
      <c r="Y714" s="287" t="e">
        <f t="shared" si="663"/>
        <v>#REF!</v>
      </c>
      <c r="Z714" s="102" t="e">
        <f t="shared" si="664"/>
        <v>#REF!</v>
      </c>
      <c r="AA714" s="244" t="e">
        <f t="shared" si="665"/>
        <v>#REF!</v>
      </c>
      <c r="AB714" s="219"/>
      <c r="AC714" s="102" t="e">
        <f t="shared" si="666"/>
        <v>#REF!</v>
      </c>
      <c r="AD714" s="103" t="e">
        <f t="shared" si="667"/>
        <v>#REF!</v>
      </c>
      <c r="AE714" s="245" t="e">
        <f t="shared" si="667"/>
        <v>#REF!</v>
      </c>
      <c r="AF714" s="245" t="e">
        <f t="shared" si="668"/>
        <v>#REF!</v>
      </c>
      <c r="AG714" s="103" t="e">
        <f t="shared" si="669"/>
        <v>#REF!</v>
      </c>
      <c r="AH714" s="102" t="e">
        <f t="shared" si="670"/>
        <v>#REF!</v>
      </c>
      <c r="AI714" s="102">
        <f t="shared" si="671"/>
        <v>1090</v>
      </c>
      <c r="AK714" s="103" t="s">
        <v>40</v>
      </c>
      <c r="AL714" s="134">
        <f t="shared" si="672"/>
        <v>763</v>
      </c>
      <c r="AM714" s="257" t="s">
        <v>1225</v>
      </c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</row>
    <row r="715" spans="1:552" s="106" customFormat="1" ht="13.5" hidden="1" outlineLevel="1" x14ac:dyDescent="0.15">
      <c r="A715" s="104" t="s">
        <v>1099</v>
      </c>
      <c r="B715" s="20" t="s">
        <v>1100</v>
      </c>
      <c r="C715" s="102">
        <v>1740</v>
      </c>
      <c r="D715" s="103">
        <v>50</v>
      </c>
      <c r="E715" s="103"/>
      <c r="F715" s="103"/>
      <c r="G715" s="104"/>
      <c r="H715" s="104" t="s">
        <v>1177</v>
      </c>
      <c r="I715" s="239">
        <f t="shared" si="655"/>
        <v>17940</v>
      </c>
      <c r="J715" s="103"/>
      <c r="K715" s="290">
        <v>0.1</v>
      </c>
      <c r="L715" s="274">
        <v>0.5</v>
      </c>
      <c r="M715" s="240"/>
      <c r="N715" s="283">
        <v>0.03</v>
      </c>
      <c r="O715" s="241">
        <f t="shared" si="656"/>
        <v>0</v>
      </c>
      <c r="P715" s="241" t="e">
        <f t="shared" si="657"/>
        <v>#REF!</v>
      </c>
      <c r="Q715" s="241" t="e">
        <f t="shared" si="658"/>
        <v>#REF!</v>
      </c>
      <c r="R715" s="241">
        <f t="shared" si="659"/>
        <v>0</v>
      </c>
      <c r="S715" s="241" t="e">
        <f t="shared" si="660"/>
        <v>#REF!</v>
      </c>
      <c r="T715" s="103" t="e">
        <f>#REF!</f>
        <v>#REF!</v>
      </c>
      <c r="U715" s="271" t="e">
        <f>#REF!*'Акция психолога'!D715</f>
        <v>#REF!</v>
      </c>
      <c r="V715" s="271">
        <f t="shared" si="661"/>
        <v>104.39999999999999</v>
      </c>
      <c r="W715" s="242" t="e">
        <f t="shared" si="662"/>
        <v>#REF!</v>
      </c>
      <c r="X715" s="281" t="e">
        <f>#REF!</f>
        <v>#REF!</v>
      </c>
      <c r="Y715" s="287" t="e">
        <f t="shared" si="663"/>
        <v>#REF!</v>
      </c>
      <c r="Z715" s="102" t="e">
        <f t="shared" si="664"/>
        <v>#REF!</v>
      </c>
      <c r="AA715" s="244" t="e">
        <f t="shared" si="665"/>
        <v>#REF!</v>
      </c>
      <c r="AB715" s="219"/>
      <c r="AC715" s="102" t="e">
        <f t="shared" si="666"/>
        <v>#REF!</v>
      </c>
      <c r="AD715" s="103" t="e">
        <f t="shared" si="667"/>
        <v>#REF!</v>
      </c>
      <c r="AE715" s="245" t="e">
        <f t="shared" si="667"/>
        <v>#REF!</v>
      </c>
      <c r="AF715" s="245" t="e">
        <f t="shared" si="668"/>
        <v>#REF!</v>
      </c>
      <c r="AG715" s="103" t="e">
        <f t="shared" si="669"/>
        <v>#REF!</v>
      </c>
      <c r="AH715" s="102" t="e">
        <f t="shared" si="670"/>
        <v>#REF!</v>
      </c>
      <c r="AI715" s="102">
        <f t="shared" si="671"/>
        <v>1740</v>
      </c>
      <c r="AK715" s="103" t="s">
        <v>40</v>
      </c>
      <c r="AL715" s="134">
        <f t="shared" si="672"/>
        <v>1218</v>
      </c>
      <c r="AM715" s="257" t="s">
        <v>1225</v>
      </c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</row>
    <row r="716" spans="1:552" s="106" customFormat="1" ht="13.5" hidden="1" outlineLevel="1" x14ac:dyDescent="0.15">
      <c r="A716" s="104" t="s">
        <v>1101</v>
      </c>
      <c r="B716" s="20" t="s">
        <v>1102</v>
      </c>
      <c r="C716" s="102">
        <v>2220</v>
      </c>
      <c r="D716" s="103">
        <v>70</v>
      </c>
      <c r="E716" s="103"/>
      <c r="F716" s="103"/>
      <c r="G716" s="104"/>
      <c r="H716" s="104" t="s">
        <v>1177</v>
      </c>
      <c r="I716" s="239">
        <f t="shared" si="655"/>
        <v>17940</v>
      </c>
      <c r="J716" s="103"/>
      <c r="K716" s="290">
        <v>0.1</v>
      </c>
      <c r="L716" s="274">
        <v>0.5</v>
      </c>
      <c r="M716" s="240"/>
      <c r="N716" s="283">
        <v>0.03</v>
      </c>
      <c r="O716" s="241">
        <f t="shared" si="656"/>
        <v>0</v>
      </c>
      <c r="P716" s="241" t="e">
        <f t="shared" si="657"/>
        <v>#REF!</v>
      </c>
      <c r="Q716" s="241" t="e">
        <f t="shared" si="658"/>
        <v>#REF!</v>
      </c>
      <c r="R716" s="241">
        <f t="shared" si="659"/>
        <v>0</v>
      </c>
      <c r="S716" s="241" t="e">
        <f t="shared" si="660"/>
        <v>#REF!</v>
      </c>
      <c r="T716" s="103" t="e">
        <f>#REF!</f>
        <v>#REF!</v>
      </c>
      <c r="U716" s="271" t="e">
        <f>#REF!*'Акция психолога'!D716</f>
        <v>#REF!</v>
      </c>
      <c r="V716" s="271">
        <f t="shared" si="661"/>
        <v>133.19999999999999</v>
      </c>
      <c r="W716" s="242" t="e">
        <f t="shared" si="662"/>
        <v>#REF!</v>
      </c>
      <c r="X716" s="281" t="e">
        <f>#REF!</f>
        <v>#REF!</v>
      </c>
      <c r="Y716" s="287" t="e">
        <f t="shared" si="663"/>
        <v>#REF!</v>
      </c>
      <c r="Z716" s="102" t="e">
        <f t="shared" si="664"/>
        <v>#REF!</v>
      </c>
      <c r="AA716" s="244" t="e">
        <f t="shared" si="665"/>
        <v>#REF!</v>
      </c>
      <c r="AB716" s="219"/>
      <c r="AC716" s="102" t="e">
        <f t="shared" si="666"/>
        <v>#REF!</v>
      </c>
      <c r="AD716" s="103" t="e">
        <f t="shared" si="667"/>
        <v>#REF!</v>
      </c>
      <c r="AE716" s="245" t="e">
        <f t="shared" si="667"/>
        <v>#REF!</v>
      </c>
      <c r="AF716" s="245" t="e">
        <f t="shared" si="668"/>
        <v>#REF!</v>
      </c>
      <c r="AG716" s="103" t="e">
        <f t="shared" si="669"/>
        <v>#REF!</v>
      </c>
      <c r="AH716" s="102" t="e">
        <f t="shared" si="670"/>
        <v>#REF!</v>
      </c>
      <c r="AI716" s="102">
        <f t="shared" si="671"/>
        <v>2220</v>
      </c>
      <c r="AK716" s="103" t="s">
        <v>40</v>
      </c>
      <c r="AL716" s="134">
        <f t="shared" si="672"/>
        <v>1554</v>
      </c>
      <c r="AM716" s="257" t="s">
        <v>1225</v>
      </c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</row>
    <row r="717" spans="1:552" s="106" customFormat="1" ht="13.5" hidden="1" outlineLevel="1" x14ac:dyDescent="0.15">
      <c r="A717" s="104" t="s">
        <v>1103</v>
      </c>
      <c r="B717" s="20" t="s">
        <v>1104</v>
      </c>
      <c r="C717" s="102">
        <v>500</v>
      </c>
      <c r="D717" s="103">
        <v>20</v>
      </c>
      <c r="E717" s="103"/>
      <c r="F717" s="103"/>
      <c r="G717" s="104"/>
      <c r="H717" s="104" t="s">
        <v>1177</v>
      </c>
      <c r="I717" s="239">
        <f t="shared" si="655"/>
        <v>17940</v>
      </c>
      <c r="J717" s="103"/>
      <c r="K717" s="290">
        <v>0.1</v>
      </c>
      <c r="L717" s="274">
        <v>0.5</v>
      </c>
      <c r="M717" s="240"/>
      <c r="N717" s="283">
        <v>0.03</v>
      </c>
      <c r="O717" s="241">
        <f t="shared" si="656"/>
        <v>0</v>
      </c>
      <c r="P717" s="241" t="e">
        <f t="shared" si="657"/>
        <v>#REF!</v>
      </c>
      <c r="Q717" s="241" t="e">
        <f t="shared" si="658"/>
        <v>#REF!</v>
      </c>
      <c r="R717" s="241">
        <f t="shared" si="659"/>
        <v>0</v>
      </c>
      <c r="S717" s="241" t="e">
        <f t="shared" si="660"/>
        <v>#REF!</v>
      </c>
      <c r="T717" s="103" t="e">
        <f>#REF!</f>
        <v>#REF!</v>
      </c>
      <c r="U717" s="271" t="e">
        <f>#REF!*'Акция психолога'!D717</f>
        <v>#REF!</v>
      </c>
      <c r="V717" s="271">
        <f t="shared" si="661"/>
        <v>30</v>
      </c>
      <c r="W717" s="242" t="e">
        <f t="shared" si="662"/>
        <v>#REF!</v>
      </c>
      <c r="X717" s="281" t="e">
        <f>#REF!</f>
        <v>#REF!</v>
      </c>
      <c r="Y717" s="287" t="e">
        <f t="shared" si="663"/>
        <v>#REF!</v>
      </c>
      <c r="Z717" s="102" t="e">
        <f t="shared" si="664"/>
        <v>#REF!</v>
      </c>
      <c r="AA717" s="244" t="e">
        <f t="shared" si="665"/>
        <v>#REF!</v>
      </c>
      <c r="AB717" s="219"/>
      <c r="AC717" s="102" t="e">
        <f t="shared" si="666"/>
        <v>#REF!</v>
      </c>
      <c r="AD717" s="103" t="e">
        <f t="shared" si="667"/>
        <v>#REF!</v>
      </c>
      <c r="AE717" s="245" t="e">
        <f t="shared" si="667"/>
        <v>#REF!</v>
      </c>
      <c r="AF717" s="245" t="e">
        <f t="shared" si="668"/>
        <v>#REF!</v>
      </c>
      <c r="AG717" s="103" t="e">
        <f t="shared" si="669"/>
        <v>#REF!</v>
      </c>
      <c r="AH717" s="102" t="e">
        <f t="shared" si="670"/>
        <v>#REF!</v>
      </c>
      <c r="AI717" s="102">
        <f t="shared" si="671"/>
        <v>500</v>
      </c>
      <c r="AK717" s="103" t="s">
        <v>40</v>
      </c>
      <c r="AL717" s="134">
        <f t="shared" si="672"/>
        <v>350</v>
      </c>
      <c r="AM717" s="257" t="s">
        <v>1225</v>
      </c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</row>
    <row r="718" spans="1:552" s="106" customFormat="1" ht="13.5" hidden="1" outlineLevel="1" x14ac:dyDescent="0.15">
      <c r="A718" s="104" t="s">
        <v>1105</v>
      </c>
      <c r="B718" s="20" t="s">
        <v>1106</v>
      </c>
      <c r="C718" s="102">
        <v>940</v>
      </c>
      <c r="D718" s="103">
        <v>30</v>
      </c>
      <c r="E718" s="103"/>
      <c r="F718" s="103"/>
      <c r="G718" s="104"/>
      <c r="H718" s="104" t="s">
        <v>1177</v>
      </c>
      <c r="I718" s="239">
        <f t="shared" si="655"/>
        <v>17940</v>
      </c>
      <c r="J718" s="103"/>
      <c r="K718" s="290">
        <v>0.1</v>
      </c>
      <c r="L718" s="274">
        <v>0.5</v>
      </c>
      <c r="M718" s="240"/>
      <c r="N718" s="283">
        <v>0.03</v>
      </c>
      <c r="O718" s="241">
        <f t="shared" si="656"/>
        <v>0</v>
      </c>
      <c r="P718" s="241" t="e">
        <f t="shared" si="657"/>
        <v>#REF!</v>
      </c>
      <c r="Q718" s="241" t="e">
        <f t="shared" si="658"/>
        <v>#REF!</v>
      </c>
      <c r="R718" s="241">
        <f t="shared" si="659"/>
        <v>0</v>
      </c>
      <c r="S718" s="241" t="e">
        <f t="shared" si="660"/>
        <v>#REF!</v>
      </c>
      <c r="T718" s="103" t="e">
        <f>#REF!</f>
        <v>#REF!</v>
      </c>
      <c r="U718" s="271" t="e">
        <f>#REF!*'Акция психолога'!D718</f>
        <v>#REF!</v>
      </c>
      <c r="V718" s="271">
        <f t="shared" si="661"/>
        <v>56.4</v>
      </c>
      <c r="W718" s="242" t="e">
        <f t="shared" si="662"/>
        <v>#REF!</v>
      </c>
      <c r="X718" s="281" t="e">
        <f>#REF!</f>
        <v>#REF!</v>
      </c>
      <c r="Y718" s="287" t="e">
        <f t="shared" si="663"/>
        <v>#REF!</v>
      </c>
      <c r="Z718" s="102" t="e">
        <f t="shared" si="664"/>
        <v>#REF!</v>
      </c>
      <c r="AA718" s="244" t="e">
        <f t="shared" si="665"/>
        <v>#REF!</v>
      </c>
      <c r="AB718" s="219"/>
      <c r="AC718" s="102" t="e">
        <f t="shared" si="666"/>
        <v>#REF!</v>
      </c>
      <c r="AD718" s="103" t="e">
        <f t="shared" si="667"/>
        <v>#REF!</v>
      </c>
      <c r="AE718" s="245" t="e">
        <f t="shared" si="667"/>
        <v>#REF!</v>
      </c>
      <c r="AF718" s="245" t="e">
        <f t="shared" si="668"/>
        <v>#REF!</v>
      </c>
      <c r="AG718" s="103" t="e">
        <f t="shared" si="669"/>
        <v>#REF!</v>
      </c>
      <c r="AH718" s="102" t="e">
        <f t="shared" si="670"/>
        <v>#REF!</v>
      </c>
      <c r="AI718" s="102">
        <f t="shared" si="671"/>
        <v>940</v>
      </c>
      <c r="AK718" s="103" t="s">
        <v>40</v>
      </c>
      <c r="AL718" s="134">
        <f t="shared" si="672"/>
        <v>658</v>
      </c>
      <c r="AM718" s="257" t="s">
        <v>1225</v>
      </c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</row>
    <row r="719" spans="1:552" s="106" customFormat="1" ht="13.5" hidden="1" outlineLevel="1" x14ac:dyDescent="0.15">
      <c r="A719" s="104" t="s">
        <v>1142</v>
      </c>
      <c r="B719" s="20" t="s">
        <v>1181</v>
      </c>
      <c r="C719" s="102">
        <v>1400</v>
      </c>
      <c r="D719" s="103">
        <v>40</v>
      </c>
      <c r="E719" s="103"/>
      <c r="F719" s="103"/>
      <c r="G719" s="104"/>
      <c r="H719" s="104" t="s">
        <v>1177</v>
      </c>
      <c r="I719" s="239">
        <f t="shared" si="655"/>
        <v>17940</v>
      </c>
      <c r="J719" s="103"/>
      <c r="K719" s="290">
        <v>0.1</v>
      </c>
      <c r="L719" s="274">
        <v>0.5</v>
      </c>
      <c r="M719" s="240"/>
      <c r="N719" s="283">
        <v>0.03</v>
      </c>
      <c r="O719" s="241">
        <f t="shared" si="656"/>
        <v>0</v>
      </c>
      <c r="P719" s="241" t="e">
        <f t="shared" si="657"/>
        <v>#REF!</v>
      </c>
      <c r="Q719" s="241" t="e">
        <f t="shared" si="658"/>
        <v>#REF!</v>
      </c>
      <c r="R719" s="241">
        <f t="shared" si="659"/>
        <v>0</v>
      </c>
      <c r="S719" s="241" t="e">
        <f t="shared" si="660"/>
        <v>#REF!</v>
      </c>
      <c r="T719" s="103" t="e">
        <f>#REF!</f>
        <v>#REF!</v>
      </c>
      <c r="U719" s="271" t="e">
        <f>#REF!*'Акция психолога'!D719</f>
        <v>#REF!</v>
      </c>
      <c r="V719" s="271">
        <f t="shared" si="661"/>
        <v>84</v>
      </c>
      <c r="W719" s="242" t="e">
        <f t="shared" si="662"/>
        <v>#REF!</v>
      </c>
      <c r="X719" s="281" t="e">
        <f>#REF!</f>
        <v>#REF!</v>
      </c>
      <c r="Y719" s="287" t="e">
        <f t="shared" si="663"/>
        <v>#REF!</v>
      </c>
      <c r="Z719" s="102" t="e">
        <f t="shared" si="664"/>
        <v>#REF!</v>
      </c>
      <c r="AA719" s="244" t="e">
        <f t="shared" si="665"/>
        <v>#REF!</v>
      </c>
      <c r="AB719" s="219"/>
      <c r="AC719" s="102" t="e">
        <f t="shared" si="666"/>
        <v>#REF!</v>
      </c>
      <c r="AD719" s="103" t="e">
        <f t="shared" si="667"/>
        <v>#REF!</v>
      </c>
      <c r="AE719" s="245" t="e">
        <f t="shared" si="667"/>
        <v>#REF!</v>
      </c>
      <c r="AF719" s="245" t="e">
        <f t="shared" si="668"/>
        <v>#REF!</v>
      </c>
      <c r="AG719" s="103" t="e">
        <f t="shared" si="669"/>
        <v>#REF!</v>
      </c>
      <c r="AH719" s="102" t="e">
        <f t="shared" si="670"/>
        <v>#REF!</v>
      </c>
      <c r="AI719" s="102">
        <f t="shared" si="671"/>
        <v>1400</v>
      </c>
      <c r="AK719" s="103" t="s">
        <v>40</v>
      </c>
      <c r="AL719" s="134">
        <f t="shared" si="672"/>
        <v>979.99999999999989</v>
      </c>
      <c r="AM719" s="257" t="s">
        <v>1225</v>
      </c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</row>
    <row r="720" spans="1:552" s="106" customFormat="1" ht="13.5" hidden="1" outlineLevel="1" x14ac:dyDescent="0.15">
      <c r="A720" s="104" t="s">
        <v>1107</v>
      </c>
      <c r="B720" s="20" t="s">
        <v>1108</v>
      </c>
      <c r="C720" s="102">
        <v>1800</v>
      </c>
      <c r="D720" s="103">
        <v>50</v>
      </c>
      <c r="E720" s="103"/>
      <c r="F720" s="103"/>
      <c r="G720" s="104"/>
      <c r="H720" s="104" t="s">
        <v>1177</v>
      </c>
      <c r="I720" s="239">
        <f t="shared" si="655"/>
        <v>17940</v>
      </c>
      <c r="J720" s="103"/>
      <c r="K720" s="290">
        <v>0.1</v>
      </c>
      <c r="L720" s="274">
        <v>0.5</v>
      </c>
      <c r="M720" s="240"/>
      <c r="N720" s="283">
        <v>0.03</v>
      </c>
      <c r="O720" s="241">
        <f t="shared" si="656"/>
        <v>0</v>
      </c>
      <c r="P720" s="241" t="e">
        <f t="shared" si="657"/>
        <v>#REF!</v>
      </c>
      <c r="Q720" s="241" t="e">
        <f t="shared" si="658"/>
        <v>#REF!</v>
      </c>
      <c r="R720" s="241">
        <f t="shared" si="659"/>
        <v>0</v>
      </c>
      <c r="S720" s="241" t="e">
        <f t="shared" si="660"/>
        <v>#REF!</v>
      </c>
      <c r="T720" s="103" t="e">
        <f>#REF!</f>
        <v>#REF!</v>
      </c>
      <c r="U720" s="271" t="e">
        <f>#REF!*'Акция психолога'!D720</f>
        <v>#REF!</v>
      </c>
      <c r="V720" s="271">
        <f t="shared" si="661"/>
        <v>108</v>
      </c>
      <c r="W720" s="242" t="e">
        <f t="shared" si="662"/>
        <v>#REF!</v>
      </c>
      <c r="X720" s="281" t="e">
        <f>#REF!</f>
        <v>#REF!</v>
      </c>
      <c r="Y720" s="287" t="e">
        <f t="shared" si="663"/>
        <v>#REF!</v>
      </c>
      <c r="Z720" s="102" t="e">
        <f t="shared" si="664"/>
        <v>#REF!</v>
      </c>
      <c r="AA720" s="244" t="e">
        <f t="shared" si="665"/>
        <v>#REF!</v>
      </c>
      <c r="AB720" s="219"/>
      <c r="AC720" s="102" t="e">
        <f t="shared" si="666"/>
        <v>#REF!</v>
      </c>
      <c r="AD720" s="103" t="e">
        <f t="shared" si="667"/>
        <v>#REF!</v>
      </c>
      <c r="AE720" s="245" t="e">
        <f t="shared" si="667"/>
        <v>#REF!</v>
      </c>
      <c r="AF720" s="245" t="e">
        <f t="shared" si="668"/>
        <v>#REF!</v>
      </c>
      <c r="AG720" s="103" t="e">
        <f t="shared" si="669"/>
        <v>#REF!</v>
      </c>
      <c r="AH720" s="102" t="e">
        <f t="shared" si="670"/>
        <v>#REF!</v>
      </c>
      <c r="AI720" s="102">
        <f t="shared" si="671"/>
        <v>1800</v>
      </c>
      <c r="AK720" s="103" t="s">
        <v>40</v>
      </c>
      <c r="AL720" s="134">
        <f t="shared" si="672"/>
        <v>1260</v>
      </c>
      <c r="AM720" s="257" t="s">
        <v>1225</v>
      </c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</row>
    <row r="721" spans="1:552" s="106" customFormat="1" ht="13.5" hidden="1" outlineLevel="1" x14ac:dyDescent="0.15">
      <c r="A721" s="104" t="s">
        <v>1109</v>
      </c>
      <c r="B721" s="20" t="s">
        <v>1110</v>
      </c>
      <c r="C721" s="102">
        <v>2300</v>
      </c>
      <c r="D721" s="103">
        <v>70</v>
      </c>
      <c r="E721" s="103"/>
      <c r="F721" s="103"/>
      <c r="G721" s="104"/>
      <c r="H721" s="104" t="s">
        <v>1177</v>
      </c>
      <c r="I721" s="239">
        <f t="shared" si="655"/>
        <v>17940</v>
      </c>
      <c r="J721" s="103"/>
      <c r="K721" s="290">
        <v>0.1</v>
      </c>
      <c r="L721" s="274">
        <v>0.5</v>
      </c>
      <c r="M721" s="240"/>
      <c r="N721" s="283">
        <v>0.03</v>
      </c>
      <c r="O721" s="241">
        <f t="shared" si="656"/>
        <v>0</v>
      </c>
      <c r="P721" s="241" t="e">
        <f t="shared" si="657"/>
        <v>#REF!</v>
      </c>
      <c r="Q721" s="241" t="e">
        <f t="shared" si="658"/>
        <v>#REF!</v>
      </c>
      <c r="R721" s="241">
        <f t="shared" si="659"/>
        <v>0</v>
      </c>
      <c r="S721" s="241" t="e">
        <f t="shared" si="660"/>
        <v>#REF!</v>
      </c>
      <c r="T721" s="103" t="e">
        <f>#REF!</f>
        <v>#REF!</v>
      </c>
      <c r="U721" s="271" t="e">
        <f>#REF!*'Акция психолога'!D721</f>
        <v>#REF!</v>
      </c>
      <c r="V721" s="271">
        <f t="shared" si="661"/>
        <v>138</v>
      </c>
      <c r="W721" s="242" t="e">
        <f t="shared" si="662"/>
        <v>#REF!</v>
      </c>
      <c r="X721" s="281" t="e">
        <f>#REF!</f>
        <v>#REF!</v>
      </c>
      <c r="Y721" s="287" t="e">
        <f t="shared" si="663"/>
        <v>#REF!</v>
      </c>
      <c r="Z721" s="102" t="e">
        <f t="shared" si="664"/>
        <v>#REF!</v>
      </c>
      <c r="AA721" s="244" t="e">
        <f t="shared" si="665"/>
        <v>#REF!</v>
      </c>
      <c r="AB721" s="219"/>
      <c r="AC721" s="102" t="e">
        <f t="shared" si="666"/>
        <v>#REF!</v>
      </c>
      <c r="AD721" s="103" t="e">
        <f t="shared" si="667"/>
        <v>#REF!</v>
      </c>
      <c r="AE721" s="245" t="e">
        <f t="shared" si="667"/>
        <v>#REF!</v>
      </c>
      <c r="AF721" s="245" t="e">
        <f t="shared" si="668"/>
        <v>#REF!</v>
      </c>
      <c r="AG721" s="103" t="e">
        <f t="shared" si="669"/>
        <v>#REF!</v>
      </c>
      <c r="AH721" s="102" t="e">
        <f t="shared" si="670"/>
        <v>#REF!</v>
      </c>
      <c r="AI721" s="102">
        <f t="shared" si="671"/>
        <v>2300</v>
      </c>
      <c r="AK721" s="103" t="s">
        <v>40</v>
      </c>
      <c r="AL721" s="134">
        <f t="shared" si="672"/>
        <v>1610</v>
      </c>
      <c r="AM721" s="257" t="s">
        <v>1225</v>
      </c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</row>
    <row r="722" spans="1:552" s="106" customFormat="1" ht="13.5" hidden="1" outlineLevel="1" x14ac:dyDescent="0.15">
      <c r="A722" s="104" t="s">
        <v>1111</v>
      </c>
      <c r="B722" s="20" t="s">
        <v>1112</v>
      </c>
      <c r="C722" s="102">
        <v>220</v>
      </c>
      <c r="D722" s="103">
        <v>7</v>
      </c>
      <c r="E722" s="103"/>
      <c r="F722" s="103"/>
      <c r="G722" s="104"/>
      <c r="H722" s="104" t="s">
        <v>1177</v>
      </c>
      <c r="I722" s="239">
        <f t="shared" si="655"/>
        <v>17940</v>
      </c>
      <c r="J722" s="103"/>
      <c r="K722" s="290">
        <v>0.1</v>
      </c>
      <c r="L722" s="274">
        <v>0.5</v>
      </c>
      <c r="M722" s="240"/>
      <c r="N722" s="283">
        <v>0.03</v>
      </c>
      <c r="O722" s="241">
        <f t="shared" si="656"/>
        <v>0</v>
      </c>
      <c r="P722" s="241" t="e">
        <f t="shared" si="657"/>
        <v>#REF!</v>
      </c>
      <c r="Q722" s="241" t="e">
        <f t="shared" si="658"/>
        <v>#REF!</v>
      </c>
      <c r="R722" s="241">
        <f t="shared" si="659"/>
        <v>0</v>
      </c>
      <c r="S722" s="241" t="e">
        <f t="shared" si="660"/>
        <v>#REF!</v>
      </c>
      <c r="T722" s="103" t="e">
        <f>#REF!</f>
        <v>#REF!</v>
      </c>
      <c r="U722" s="271" t="e">
        <f>#REF!*'Акция психолога'!D722</f>
        <v>#REF!</v>
      </c>
      <c r="V722" s="271">
        <f t="shared" si="661"/>
        <v>13.2</v>
      </c>
      <c r="W722" s="242" t="e">
        <f t="shared" si="662"/>
        <v>#REF!</v>
      </c>
      <c r="X722" s="281" t="e">
        <f>#REF!</f>
        <v>#REF!</v>
      </c>
      <c r="Y722" s="287" t="e">
        <f t="shared" si="663"/>
        <v>#REF!</v>
      </c>
      <c r="Z722" s="102" t="e">
        <f t="shared" si="664"/>
        <v>#REF!</v>
      </c>
      <c r="AA722" s="244" t="e">
        <f t="shared" si="665"/>
        <v>#REF!</v>
      </c>
      <c r="AB722" s="219"/>
      <c r="AC722" s="102" t="e">
        <f t="shared" si="666"/>
        <v>#REF!</v>
      </c>
      <c r="AD722" s="103" t="e">
        <f t="shared" si="667"/>
        <v>#REF!</v>
      </c>
      <c r="AE722" s="245" t="e">
        <f t="shared" si="667"/>
        <v>#REF!</v>
      </c>
      <c r="AF722" s="245" t="e">
        <f t="shared" si="668"/>
        <v>#REF!</v>
      </c>
      <c r="AG722" s="103" t="e">
        <f t="shared" si="669"/>
        <v>#REF!</v>
      </c>
      <c r="AH722" s="102" t="e">
        <f t="shared" si="670"/>
        <v>#REF!</v>
      </c>
      <c r="AI722" s="102">
        <f t="shared" si="671"/>
        <v>220</v>
      </c>
      <c r="AK722" s="103" t="s">
        <v>40</v>
      </c>
      <c r="AL722" s="134">
        <f t="shared" si="672"/>
        <v>154</v>
      </c>
      <c r="AM722" s="257" t="s">
        <v>1225</v>
      </c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</row>
    <row r="723" spans="1:552" s="106" customFormat="1" ht="13.5" hidden="1" outlineLevel="1" x14ac:dyDescent="0.15">
      <c r="A723" s="104" t="s">
        <v>1113</v>
      </c>
      <c r="B723" s="20" t="s">
        <v>1114</v>
      </c>
      <c r="C723" s="102">
        <v>740</v>
      </c>
      <c r="D723" s="103">
        <v>20</v>
      </c>
      <c r="E723" s="103"/>
      <c r="F723" s="103"/>
      <c r="G723" s="104"/>
      <c r="H723" s="104" t="s">
        <v>1177</v>
      </c>
      <c r="I723" s="239">
        <f t="shared" si="655"/>
        <v>17940</v>
      </c>
      <c r="J723" s="103"/>
      <c r="K723" s="290">
        <v>0.1</v>
      </c>
      <c r="L723" s="274">
        <v>0.5</v>
      </c>
      <c r="M723" s="240"/>
      <c r="N723" s="283">
        <v>0.03</v>
      </c>
      <c r="O723" s="241">
        <f t="shared" si="656"/>
        <v>0</v>
      </c>
      <c r="P723" s="241" t="e">
        <f t="shared" si="657"/>
        <v>#REF!</v>
      </c>
      <c r="Q723" s="241" t="e">
        <f t="shared" si="658"/>
        <v>#REF!</v>
      </c>
      <c r="R723" s="241">
        <f t="shared" si="659"/>
        <v>0</v>
      </c>
      <c r="S723" s="241" t="e">
        <f t="shared" si="660"/>
        <v>#REF!</v>
      </c>
      <c r="T723" s="103" t="e">
        <f>#REF!</f>
        <v>#REF!</v>
      </c>
      <c r="U723" s="271" t="e">
        <f>#REF!*'Акция психолога'!D723</f>
        <v>#REF!</v>
      </c>
      <c r="V723" s="271">
        <f t="shared" si="661"/>
        <v>44.4</v>
      </c>
      <c r="W723" s="242" t="e">
        <f t="shared" si="662"/>
        <v>#REF!</v>
      </c>
      <c r="X723" s="281" t="e">
        <f>#REF!</f>
        <v>#REF!</v>
      </c>
      <c r="Y723" s="287" t="e">
        <f t="shared" si="663"/>
        <v>#REF!</v>
      </c>
      <c r="Z723" s="102" t="e">
        <f t="shared" si="664"/>
        <v>#REF!</v>
      </c>
      <c r="AA723" s="244" t="e">
        <f t="shared" si="665"/>
        <v>#REF!</v>
      </c>
      <c r="AB723" s="219"/>
      <c r="AC723" s="102" t="e">
        <f t="shared" si="666"/>
        <v>#REF!</v>
      </c>
      <c r="AD723" s="103" t="e">
        <f t="shared" si="667"/>
        <v>#REF!</v>
      </c>
      <c r="AE723" s="245" t="e">
        <f t="shared" si="667"/>
        <v>#REF!</v>
      </c>
      <c r="AF723" s="245" t="e">
        <f t="shared" si="668"/>
        <v>#REF!</v>
      </c>
      <c r="AG723" s="103" t="e">
        <f t="shared" si="669"/>
        <v>#REF!</v>
      </c>
      <c r="AH723" s="102" t="e">
        <f t="shared" si="670"/>
        <v>#REF!</v>
      </c>
      <c r="AI723" s="102">
        <f t="shared" si="671"/>
        <v>740</v>
      </c>
      <c r="AK723" s="103" t="s">
        <v>40</v>
      </c>
      <c r="AL723" s="134">
        <f t="shared" si="672"/>
        <v>518</v>
      </c>
      <c r="AM723" s="257" t="s">
        <v>1225</v>
      </c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</row>
    <row r="724" spans="1:552" s="106" customFormat="1" ht="13.5" hidden="1" outlineLevel="1" x14ac:dyDescent="0.15">
      <c r="A724" s="104" t="s">
        <v>1182</v>
      </c>
      <c r="B724" s="20" t="s">
        <v>1183</v>
      </c>
      <c r="C724" s="102">
        <v>1380</v>
      </c>
      <c r="D724" s="103">
        <v>35</v>
      </c>
      <c r="E724" s="103"/>
      <c r="F724" s="103"/>
      <c r="G724" s="104"/>
      <c r="H724" s="104" t="s">
        <v>1177</v>
      </c>
      <c r="I724" s="239">
        <f t="shared" si="655"/>
        <v>17940</v>
      </c>
      <c r="J724" s="103"/>
      <c r="K724" s="290">
        <v>0.1</v>
      </c>
      <c r="L724" s="274">
        <v>0.5</v>
      </c>
      <c r="M724" s="240"/>
      <c r="N724" s="283">
        <v>0.03</v>
      </c>
      <c r="O724" s="241">
        <f t="shared" si="656"/>
        <v>0</v>
      </c>
      <c r="P724" s="241" t="e">
        <f t="shared" si="657"/>
        <v>#REF!</v>
      </c>
      <c r="Q724" s="241" t="e">
        <f t="shared" si="658"/>
        <v>#REF!</v>
      </c>
      <c r="R724" s="241">
        <f t="shared" si="659"/>
        <v>0</v>
      </c>
      <c r="S724" s="241" t="e">
        <f t="shared" si="660"/>
        <v>#REF!</v>
      </c>
      <c r="T724" s="103" t="e">
        <f>#REF!</f>
        <v>#REF!</v>
      </c>
      <c r="U724" s="271" t="e">
        <f>#REF!*'Акция психолога'!D724</f>
        <v>#REF!</v>
      </c>
      <c r="V724" s="271">
        <f t="shared" si="661"/>
        <v>82.8</v>
      </c>
      <c r="W724" s="242" t="e">
        <f t="shared" si="662"/>
        <v>#REF!</v>
      </c>
      <c r="X724" s="281" t="e">
        <f>#REF!</f>
        <v>#REF!</v>
      </c>
      <c r="Y724" s="287" t="e">
        <f t="shared" si="663"/>
        <v>#REF!</v>
      </c>
      <c r="Z724" s="102" t="e">
        <f t="shared" si="664"/>
        <v>#REF!</v>
      </c>
      <c r="AA724" s="244" t="e">
        <f t="shared" si="665"/>
        <v>#REF!</v>
      </c>
      <c r="AB724" s="219"/>
      <c r="AC724" s="102" t="e">
        <f t="shared" si="666"/>
        <v>#REF!</v>
      </c>
      <c r="AD724" s="103" t="e">
        <f t="shared" si="667"/>
        <v>#REF!</v>
      </c>
      <c r="AE724" s="245" t="e">
        <f t="shared" si="667"/>
        <v>#REF!</v>
      </c>
      <c r="AF724" s="245" t="e">
        <f t="shared" si="668"/>
        <v>#REF!</v>
      </c>
      <c r="AG724" s="103" t="e">
        <f t="shared" si="669"/>
        <v>#REF!</v>
      </c>
      <c r="AH724" s="102" t="e">
        <f t="shared" si="670"/>
        <v>#REF!</v>
      </c>
      <c r="AI724" s="102">
        <f t="shared" si="671"/>
        <v>1380</v>
      </c>
      <c r="AK724" s="103" t="s">
        <v>40</v>
      </c>
      <c r="AL724" s="134">
        <f t="shared" si="672"/>
        <v>965.99999999999989</v>
      </c>
      <c r="AM724" s="257" t="s">
        <v>1225</v>
      </c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</row>
    <row r="725" spans="1:552" s="106" customFormat="1" ht="13.5" hidden="1" outlineLevel="1" x14ac:dyDescent="0.15">
      <c r="A725" s="104" t="s">
        <v>1115</v>
      </c>
      <c r="B725" s="20" t="s">
        <v>1116</v>
      </c>
      <c r="C725" s="102">
        <v>940</v>
      </c>
      <c r="D725" s="103">
        <v>30</v>
      </c>
      <c r="E725" s="103"/>
      <c r="F725" s="103"/>
      <c r="G725" s="104"/>
      <c r="H725" s="104" t="s">
        <v>1177</v>
      </c>
      <c r="I725" s="239">
        <f t="shared" si="655"/>
        <v>17940</v>
      </c>
      <c r="J725" s="103"/>
      <c r="K725" s="290">
        <v>0.1</v>
      </c>
      <c r="L725" s="274">
        <v>0.5</v>
      </c>
      <c r="M725" s="240"/>
      <c r="N725" s="283">
        <v>0.03</v>
      </c>
      <c r="O725" s="241">
        <f t="shared" si="656"/>
        <v>0</v>
      </c>
      <c r="P725" s="241" t="e">
        <f t="shared" si="657"/>
        <v>#REF!</v>
      </c>
      <c r="Q725" s="241" t="e">
        <f t="shared" si="658"/>
        <v>#REF!</v>
      </c>
      <c r="R725" s="241">
        <f t="shared" si="659"/>
        <v>0</v>
      </c>
      <c r="S725" s="241" t="e">
        <f t="shared" si="660"/>
        <v>#REF!</v>
      </c>
      <c r="T725" s="103" t="e">
        <f>#REF!</f>
        <v>#REF!</v>
      </c>
      <c r="U725" s="271" t="e">
        <f>#REF!*'Акция психолога'!D725</f>
        <v>#REF!</v>
      </c>
      <c r="V725" s="271">
        <f t="shared" si="661"/>
        <v>56.4</v>
      </c>
      <c r="W725" s="242" t="e">
        <f t="shared" si="662"/>
        <v>#REF!</v>
      </c>
      <c r="X725" s="281" t="e">
        <f>#REF!</f>
        <v>#REF!</v>
      </c>
      <c r="Y725" s="287" t="e">
        <f t="shared" si="663"/>
        <v>#REF!</v>
      </c>
      <c r="Z725" s="102" t="e">
        <f t="shared" si="664"/>
        <v>#REF!</v>
      </c>
      <c r="AA725" s="244" t="e">
        <f t="shared" si="665"/>
        <v>#REF!</v>
      </c>
      <c r="AB725" s="219"/>
      <c r="AC725" s="102" t="e">
        <f t="shared" si="666"/>
        <v>#REF!</v>
      </c>
      <c r="AD725" s="103" t="e">
        <f t="shared" si="667"/>
        <v>#REF!</v>
      </c>
      <c r="AE725" s="245" t="e">
        <f t="shared" si="667"/>
        <v>#REF!</v>
      </c>
      <c r="AF725" s="245" t="e">
        <f t="shared" si="668"/>
        <v>#REF!</v>
      </c>
      <c r="AG725" s="103" t="e">
        <f t="shared" si="669"/>
        <v>#REF!</v>
      </c>
      <c r="AH725" s="102" t="e">
        <f t="shared" si="670"/>
        <v>#REF!</v>
      </c>
      <c r="AI725" s="102">
        <f t="shared" si="671"/>
        <v>940</v>
      </c>
      <c r="AK725" s="103" t="s">
        <v>40</v>
      </c>
      <c r="AL725" s="134">
        <f t="shared" si="672"/>
        <v>658</v>
      </c>
      <c r="AM725" s="257" t="s">
        <v>1225</v>
      </c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</row>
    <row r="726" spans="1:552" s="106" customFormat="1" ht="13.5" hidden="1" outlineLevel="1" x14ac:dyDescent="0.15">
      <c r="A726" s="104" t="s">
        <v>1117</v>
      </c>
      <c r="B726" s="20" t="s">
        <v>1118</v>
      </c>
      <c r="C726" s="102">
        <v>1380</v>
      </c>
      <c r="D726" s="103">
        <v>40</v>
      </c>
      <c r="E726" s="103"/>
      <c r="F726" s="103"/>
      <c r="G726" s="104"/>
      <c r="H726" s="104" t="s">
        <v>1177</v>
      </c>
      <c r="I726" s="239">
        <f t="shared" si="655"/>
        <v>17940</v>
      </c>
      <c r="J726" s="103"/>
      <c r="K726" s="290">
        <v>0.1</v>
      </c>
      <c r="L726" s="274">
        <v>0.5</v>
      </c>
      <c r="M726" s="240"/>
      <c r="N726" s="283">
        <v>0.03</v>
      </c>
      <c r="O726" s="241">
        <f t="shared" si="656"/>
        <v>0</v>
      </c>
      <c r="P726" s="241" t="e">
        <f t="shared" si="657"/>
        <v>#REF!</v>
      </c>
      <c r="Q726" s="241" t="e">
        <f t="shared" si="658"/>
        <v>#REF!</v>
      </c>
      <c r="R726" s="241">
        <f t="shared" si="659"/>
        <v>0</v>
      </c>
      <c r="S726" s="241" t="e">
        <f t="shared" si="660"/>
        <v>#REF!</v>
      </c>
      <c r="T726" s="103" t="e">
        <f>#REF!</f>
        <v>#REF!</v>
      </c>
      <c r="U726" s="271" t="e">
        <f>#REF!*'Акция психолога'!D726</f>
        <v>#REF!</v>
      </c>
      <c r="V726" s="271">
        <f t="shared" si="661"/>
        <v>82.8</v>
      </c>
      <c r="W726" s="242" t="e">
        <f t="shared" si="662"/>
        <v>#REF!</v>
      </c>
      <c r="X726" s="281" t="e">
        <f>#REF!</f>
        <v>#REF!</v>
      </c>
      <c r="Y726" s="287" t="e">
        <f t="shared" si="663"/>
        <v>#REF!</v>
      </c>
      <c r="Z726" s="102" t="e">
        <f t="shared" si="664"/>
        <v>#REF!</v>
      </c>
      <c r="AA726" s="244" t="e">
        <f t="shared" si="665"/>
        <v>#REF!</v>
      </c>
      <c r="AB726" s="219"/>
      <c r="AC726" s="102" t="e">
        <f t="shared" si="666"/>
        <v>#REF!</v>
      </c>
      <c r="AD726" s="103" t="e">
        <f t="shared" si="667"/>
        <v>#REF!</v>
      </c>
      <c r="AE726" s="245" t="e">
        <f t="shared" si="667"/>
        <v>#REF!</v>
      </c>
      <c r="AF726" s="245" t="e">
        <f t="shared" si="668"/>
        <v>#REF!</v>
      </c>
      <c r="AG726" s="103" t="e">
        <f t="shared" si="669"/>
        <v>#REF!</v>
      </c>
      <c r="AH726" s="102" t="e">
        <f t="shared" si="670"/>
        <v>#REF!</v>
      </c>
      <c r="AI726" s="102">
        <f t="shared" si="671"/>
        <v>1380</v>
      </c>
      <c r="AK726" s="103" t="s">
        <v>40</v>
      </c>
      <c r="AL726" s="134">
        <f t="shared" si="672"/>
        <v>965.99999999999989</v>
      </c>
      <c r="AM726" s="257" t="s">
        <v>1225</v>
      </c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</row>
    <row r="727" spans="1:552" s="106" customFormat="1" ht="13.5" hidden="1" outlineLevel="1" x14ac:dyDescent="0.15">
      <c r="A727" s="104" t="s">
        <v>1119</v>
      </c>
      <c r="B727" s="20" t="s">
        <v>1120</v>
      </c>
      <c r="C727" s="102">
        <v>1800</v>
      </c>
      <c r="D727" s="103">
        <v>50</v>
      </c>
      <c r="E727" s="103"/>
      <c r="F727" s="103"/>
      <c r="G727" s="104"/>
      <c r="H727" s="104" t="s">
        <v>1177</v>
      </c>
      <c r="I727" s="239">
        <f t="shared" si="655"/>
        <v>17940</v>
      </c>
      <c r="J727" s="103"/>
      <c r="K727" s="290">
        <v>0.1</v>
      </c>
      <c r="L727" s="274">
        <v>0.5</v>
      </c>
      <c r="M727" s="240"/>
      <c r="N727" s="283">
        <v>0.03</v>
      </c>
      <c r="O727" s="241">
        <f t="shared" si="656"/>
        <v>0</v>
      </c>
      <c r="P727" s="241" t="e">
        <f t="shared" si="657"/>
        <v>#REF!</v>
      </c>
      <c r="Q727" s="241" t="e">
        <f t="shared" si="658"/>
        <v>#REF!</v>
      </c>
      <c r="R727" s="241">
        <f t="shared" si="659"/>
        <v>0</v>
      </c>
      <c r="S727" s="241" t="e">
        <f t="shared" si="660"/>
        <v>#REF!</v>
      </c>
      <c r="T727" s="103" t="e">
        <f>#REF!</f>
        <v>#REF!</v>
      </c>
      <c r="U727" s="271" t="e">
        <f>#REF!*'Акция психолога'!D727</f>
        <v>#REF!</v>
      </c>
      <c r="V727" s="271">
        <f t="shared" si="661"/>
        <v>108</v>
      </c>
      <c r="W727" s="242" t="e">
        <f t="shared" si="662"/>
        <v>#REF!</v>
      </c>
      <c r="X727" s="281" t="e">
        <f>#REF!</f>
        <v>#REF!</v>
      </c>
      <c r="Y727" s="287" t="e">
        <f t="shared" si="663"/>
        <v>#REF!</v>
      </c>
      <c r="Z727" s="102" t="e">
        <f t="shared" si="664"/>
        <v>#REF!</v>
      </c>
      <c r="AA727" s="244" t="e">
        <f t="shared" si="665"/>
        <v>#REF!</v>
      </c>
      <c r="AB727" s="219"/>
      <c r="AC727" s="102" t="e">
        <f t="shared" si="666"/>
        <v>#REF!</v>
      </c>
      <c r="AD727" s="103" t="e">
        <f t="shared" si="667"/>
        <v>#REF!</v>
      </c>
      <c r="AE727" s="245" t="e">
        <f t="shared" si="667"/>
        <v>#REF!</v>
      </c>
      <c r="AF727" s="245" t="e">
        <f t="shared" si="668"/>
        <v>#REF!</v>
      </c>
      <c r="AG727" s="103" t="e">
        <f t="shared" si="669"/>
        <v>#REF!</v>
      </c>
      <c r="AH727" s="102" t="e">
        <f t="shared" si="670"/>
        <v>#REF!</v>
      </c>
      <c r="AI727" s="102">
        <f t="shared" si="671"/>
        <v>1800</v>
      </c>
      <c r="AK727" s="103" t="s">
        <v>40</v>
      </c>
      <c r="AL727" s="134">
        <f t="shared" si="672"/>
        <v>1260</v>
      </c>
      <c r="AM727" s="257" t="s">
        <v>1225</v>
      </c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</row>
    <row r="728" spans="1:552" s="106" customFormat="1" ht="13.5" hidden="1" outlineLevel="1" x14ac:dyDescent="0.15">
      <c r="A728" s="104" t="s">
        <v>1121</v>
      </c>
      <c r="B728" s="20" t="s">
        <v>1122</v>
      </c>
      <c r="C728" s="102">
        <v>300</v>
      </c>
      <c r="D728" s="103">
        <v>15</v>
      </c>
      <c r="E728" s="103"/>
      <c r="F728" s="103"/>
      <c r="G728" s="104"/>
      <c r="H728" s="104" t="s">
        <v>1177</v>
      </c>
      <c r="I728" s="239">
        <f t="shared" si="655"/>
        <v>17940</v>
      </c>
      <c r="J728" s="103"/>
      <c r="K728" s="290">
        <v>0.1</v>
      </c>
      <c r="L728" s="274">
        <v>0.5</v>
      </c>
      <c r="M728" s="240"/>
      <c r="N728" s="283">
        <v>0.03</v>
      </c>
      <c r="O728" s="241">
        <f t="shared" si="656"/>
        <v>0</v>
      </c>
      <c r="P728" s="241" t="e">
        <f t="shared" si="657"/>
        <v>#REF!</v>
      </c>
      <c r="Q728" s="241" t="e">
        <f t="shared" si="658"/>
        <v>#REF!</v>
      </c>
      <c r="R728" s="241">
        <f t="shared" si="659"/>
        <v>0</v>
      </c>
      <c r="S728" s="241" t="e">
        <f t="shared" si="660"/>
        <v>#REF!</v>
      </c>
      <c r="T728" s="103" t="e">
        <f>#REF!</f>
        <v>#REF!</v>
      </c>
      <c r="U728" s="271" t="e">
        <f>#REF!*'Акция психолога'!D728</f>
        <v>#REF!</v>
      </c>
      <c r="V728" s="271">
        <f t="shared" si="661"/>
        <v>18</v>
      </c>
      <c r="W728" s="242" t="e">
        <f t="shared" si="662"/>
        <v>#REF!</v>
      </c>
      <c r="X728" s="281" t="e">
        <f>#REF!</f>
        <v>#REF!</v>
      </c>
      <c r="Y728" s="287" t="e">
        <f t="shared" si="663"/>
        <v>#REF!</v>
      </c>
      <c r="Z728" s="102" t="e">
        <f t="shared" si="664"/>
        <v>#REF!</v>
      </c>
      <c r="AA728" s="244" t="e">
        <f t="shared" si="665"/>
        <v>#REF!</v>
      </c>
      <c r="AB728" s="219"/>
      <c r="AC728" s="102" t="e">
        <f t="shared" si="666"/>
        <v>#REF!</v>
      </c>
      <c r="AD728" s="103" t="e">
        <f t="shared" si="667"/>
        <v>#REF!</v>
      </c>
      <c r="AE728" s="245" t="e">
        <f t="shared" si="667"/>
        <v>#REF!</v>
      </c>
      <c r="AF728" s="245" t="e">
        <f t="shared" si="668"/>
        <v>#REF!</v>
      </c>
      <c r="AG728" s="103" t="e">
        <f t="shared" si="669"/>
        <v>#REF!</v>
      </c>
      <c r="AH728" s="102" t="e">
        <f t="shared" si="670"/>
        <v>#REF!</v>
      </c>
      <c r="AI728" s="102">
        <f t="shared" si="671"/>
        <v>300</v>
      </c>
      <c r="AK728" s="103" t="s">
        <v>40</v>
      </c>
      <c r="AL728" s="134">
        <f t="shared" si="672"/>
        <v>210</v>
      </c>
      <c r="AM728" s="257" t="s">
        <v>1225</v>
      </c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</row>
    <row r="729" spans="1:552" s="106" customFormat="1" ht="13.5" hidden="1" outlineLevel="1" x14ac:dyDescent="0.15">
      <c r="A729" s="104" t="s">
        <v>1123</v>
      </c>
      <c r="B729" s="20" t="s">
        <v>1124</v>
      </c>
      <c r="C729" s="102">
        <v>540</v>
      </c>
      <c r="D729" s="103">
        <v>25</v>
      </c>
      <c r="E729" s="103"/>
      <c r="F729" s="103"/>
      <c r="G729" s="104"/>
      <c r="H729" s="104" t="s">
        <v>1177</v>
      </c>
      <c r="I729" s="239">
        <f t="shared" si="655"/>
        <v>17940</v>
      </c>
      <c r="J729" s="103"/>
      <c r="K729" s="290">
        <v>0.1</v>
      </c>
      <c r="L729" s="274">
        <v>0.5</v>
      </c>
      <c r="M729" s="240"/>
      <c r="N729" s="283">
        <v>0.03</v>
      </c>
      <c r="O729" s="241">
        <f t="shared" si="656"/>
        <v>0</v>
      </c>
      <c r="P729" s="241" t="e">
        <f t="shared" si="657"/>
        <v>#REF!</v>
      </c>
      <c r="Q729" s="241" t="e">
        <f t="shared" si="658"/>
        <v>#REF!</v>
      </c>
      <c r="R729" s="241">
        <f t="shared" si="659"/>
        <v>0</v>
      </c>
      <c r="S729" s="241" t="e">
        <f t="shared" si="660"/>
        <v>#REF!</v>
      </c>
      <c r="T729" s="103" t="e">
        <f>#REF!</f>
        <v>#REF!</v>
      </c>
      <c r="U729" s="271" t="e">
        <f>#REF!*'Акция психолога'!D729</f>
        <v>#REF!</v>
      </c>
      <c r="V729" s="271">
        <f t="shared" si="661"/>
        <v>32.4</v>
      </c>
      <c r="W729" s="242" t="e">
        <f t="shared" si="662"/>
        <v>#REF!</v>
      </c>
      <c r="X729" s="281" t="e">
        <f>#REF!</f>
        <v>#REF!</v>
      </c>
      <c r="Y729" s="287" t="e">
        <f t="shared" si="663"/>
        <v>#REF!</v>
      </c>
      <c r="Z729" s="102" t="e">
        <f t="shared" si="664"/>
        <v>#REF!</v>
      </c>
      <c r="AA729" s="244" t="e">
        <f t="shared" si="665"/>
        <v>#REF!</v>
      </c>
      <c r="AB729" s="219"/>
      <c r="AC729" s="102" t="e">
        <f t="shared" si="666"/>
        <v>#REF!</v>
      </c>
      <c r="AD729" s="103" t="e">
        <f t="shared" si="667"/>
        <v>#REF!</v>
      </c>
      <c r="AE729" s="245" t="e">
        <f t="shared" si="667"/>
        <v>#REF!</v>
      </c>
      <c r="AF729" s="245" t="e">
        <f t="shared" si="668"/>
        <v>#REF!</v>
      </c>
      <c r="AG729" s="103" t="e">
        <f t="shared" si="669"/>
        <v>#REF!</v>
      </c>
      <c r="AH729" s="102" t="e">
        <f t="shared" si="670"/>
        <v>#REF!</v>
      </c>
      <c r="AI729" s="102">
        <f t="shared" si="671"/>
        <v>540</v>
      </c>
      <c r="AK729" s="103" t="s">
        <v>40</v>
      </c>
      <c r="AL729" s="134">
        <f t="shared" si="672"/>
        <v>378</v>
      </c>
      <c r="AM729" s="257" t="s">
        <v>1225</v>
      </c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</row>
    <row r="730" spans="1:552" s="106" customFormat="1" ht="13.5" hidden="1" outlineLevel="1" x14ac:dyDescent="0.15">
      <c r="A730" s="104" t="s">
        <v>1125</v>
      </c>
      <c r="B730" s="20" t="s">
        <v>1126</v>
      </c>
      <c r="C730" s="102">
        <v>690</v>
      </c>
      <c r="D730" s="103">
        <v>30</v>
      </c>
      <c r="E730" s="103"/>
      <c r="F730" s="103"/>
      <c r="G730" s="104"/>
      <c r="H730" s="104" t="s">
        <v>1177</v>
      </c>
      <c r="I730" s="239">
        <f t="shared" si="655"/>
        <v>17940</v>
      </c>
      <c r="J730" s="103"/>
      <c r="K730" s="290">
        <v>0.1</v>
      </c>
      <c r="L730" s="274">
        <v>0.5</v>
      </c>
      <c r="M730" s="240"/>
      <c r="N730" s="283">
        <v>0.03</v>
      </c>
      <c r="O730" s="241">
        <f t="shared" si="656"/>
        <v>0</v>
      </c>
      <c r="P730" s="241" t="e">
        <f t="shared" si="657"/>
        <v>#REF!</v>
      </c>
      <c r="Q730" s="241" t="e">
        <f t="shared" si="658"/>
        <v>#REF!</v>
      </c>
      <c r="R730" s="241">
        <f t="shared" si="659"/>
        <v>0</v>
      </c>
      <c r="S730" s="241" t="e">
        <f t="shared" si="660"/>
        <v>#REF!</v>
      </c>
      <c r="T730" s="103" t="e">
        <f>#REF!</f>
        <v>#REF!</v>
      </c>
      <c r="U730" s="271" t="e">
        <f>#REF!*'Акция психолога'!D730</f>
        <v>#REF!</v>
      </c>
      <c r="V730" s="271">
        <f t="shared" si="661"/>
        <v>41.4</v>
      </c>
      <c r="W730" s="242" t="e">
        <f t="shared" si="662"/>
        <v>#REF!</v>
      </c>
      <c r="X730" s="281" t="e">
        <f>#REF!</f>
        <v>#REF!</v>
      </c>
      <c r="Y730" s="287" t="e">
        <f t="shared" si="663"/>
        <v>#REF!</v>
      </c>
      <c r="Z730" s="102" t="e">
        <f t="shared" si="664"/>
        <v>#REF!</v>
      </c>
      <c r="AA730" s="244" t="e">
        <f t="shared" si="665"/>
        <v>#REF!</v>
      </c>
      <c r="AB730" s="219"/>
      <c r="AC730" s="102" t="e">
        <f t="shared" si="666"/>
        <v>#REF!</v>
      </c>
      <c r="AD730" s="103" t="e">
        <f t="shared" si="667"/>
        <v>#REF!</v>
      </c>
      <c r="AE730" s="245" t="e">
        <f t="shared" si="667"/>
        <v>#REF!</v>
      </c>
      <c r="AF730" s="245" t="e">
        <f t="shared" si="668"/>
        <v>#REF!</v>
      </c>
      <c r="AG730" s="103" t="e">
        <f t="shared" si="669"/>
        <v>#REF!</v>
      </c>
      <c r="AH730" s="102" t="e">
        <f t="shared" si="670"/>
        <v>#REF!</v>
      </c>
      <c r="AI730" s="102">
        <f t="shared" si="671"/>
        <v>690</v>
      </c>
      <c r="AK730" s="103" t="s">
        <v>40</v>
      </c>
      <c r="AL730" s="134">
        <f t="shared" si="672"/>
        <v>482.99999999999994</v>
      </c>
      <c r="AM730" s="257" t="s">
        <v>1225</v>
      </c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</row>
    <row r="731" spans="1:552" s="106" customFormat="1" ht="13.5" hidden="1" outlineLevel="1" x14ac:dyDescent="0.15">
      <c r="A731" s="104" t="s">
        <v>1127</v>
      </c>
      <c r="B731" s="20" t="s">
        <v>1128</v>
      </c>
      <c r="C731" s="102">
        <v>380</v>
      </c>
      <c r="D731" s="103">
        <v>15</v>
      </c>
      <c r="E731" s="103"/>
      <c r="F731" s="103"/>
      <c r="G731" s="104"/>
      <c r="H731" s="104" t="s">
        <v>1177</v>
      </c>
      <c r="I731" s="239">
        <f t="shared" si="655"/>
        <v>17940</v>
      </c>
      <c r="J731" s="103"/>
      <c r="K731" s="290">
        <v>0.1</v>
      </c>
      <c r="L731" s="274">
        <v>0.5</v>
      </c>
      <c r="M731" s="240"/>
      <c r="N731" s="283">
        <v>0.03</v>
      </c>
      <c r="O731" s="241">
        <f t="shared" si="656"/>
        <v>0</v>
      </c>
      <c r="P731" s="241" t="e">
        <f t="shared" si="657"/>
        <v>#REF!</v>
      </c>
      <c r="Q731" s="241" t="e">
        <f t="shared" si="658"/>
        <v>#REF!</v>
      </c>
      <c r="R731" s="241">
        <f t="shared" si="659"/>
        <v>0</v>
      </c>
      <c r="S731" s="241" t="e">
        <f t="shared" si="660"/>
        <v>#REF!</v>
      </c>
      <c r="T731" s="103" t="e">
        <f>#REF!</f>
        <v>#REF!</v>
      </c>
      <c r="U731" s="271" t="e">
        <f>#REF!*'Акция психолога'!D731</f>
        <v>#REF!</v>
      </c>
      <c r="V731" s="271">
        <f t="shared" si="661"/>
        <v>22.8</v>
      </c>
      <c r="W731" s="242" t="e">
        <f t="shared" si="662"/>
        <v>#REF!</v>
      </c>
      <c r="X731" s="281" t="e">
        <f>#REF!</f>
        <v>#REF!</v>
      </c>
      <c r="Y731" s="287" t="e">
        <f t="shared" si="663"/>
        <v>#REF!</v>
      </c>
      <c r="Z731" s="102" t="e">
        <f t="shared" si="664"/>
        <v>#REF!</v>
      </c>
      <c r="AA731" s="244" t="e">
        <f t="shared" si="665"/>
        <v>#REF!</v>
      </c>
      <c r="AB731" s="219"/>
      <c r="AC731" s="102" t="e">
        <f t="shared" si="666"/>
        <v>#REF!</v>
      </c>
      <c r="AD731" s="103" t="e">
        <f t="shared" si="667"/>
        <v>#REF!</v>
      </c>
      <c r="AE731" s="245" t="e">
        <f t="shared" si="667"/>
        <v>#REF!</v>
      </c>
      <c r="AF731" s="245" t="e">
        <f t="shared" si="668"/>
        <v>#REF!</v>
      </c>
      <c r="AG731" s="103" t="e">
        <f t="shared" si="669"/>
        <v>#REF!</v>
      </c>
      <c r="AH731" s="102" t="e">
        <f t="shared" si="670"/>
        <v>#REF!</v>
      </c>
      <c r="AI731" s="102">
        <f t="shared" si="671"/>
        <v>380</v>
      </c>
      <c r="AK731" s="103" t="s">
        <v>40</v>
      </c>
      <c r="AL731" s="134">
        <f t="shared" si="672"/>
        <v>266</v>
      </c>
      <c r="AM731" s="257" t="s">
        <v>1225</v>
      </c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</row>
    <row r="732" spans="1:552" s="106" customFormat="1" ht="13.5" hidden="1" outlineLevel="1" x14ac:dyDescent="0.15">
      <c r="A732" s="104" t="s">
        <v>1129</v>
      </c>
      <c r="B732" s="20" t="s">
        <v>1130</v>
      </c>
      <c r="C732" s="102">
        <v>980</v>
      </c>
      <c r="D732" s="103">
        <v>40</v>
      </c>
      <c r="E732" s="103"/>
      <c r="F732" s="103"/>
      <c r="G732" s="104"/>
      <c r="H732" s="104" t="s">
        <v>1177</v>
      </c>
      <c r="I732" s="239">
        <f t="shared" si="655"/>
        <v>17940</v>
      </c>
      <c r="J732" s="103"/>
      <c r="K732" s="290">
        <v>0.1</v>
      </c>
      <c r="L732" s="274">
        <v>0.5</v>
      </c>
      <c r="M732" s="240"/>
      <c r="N732" s="283">
        <v>0.03</v>
      </c>
      <c r="O732" s="241">
        <f t="shared" si="656"/>
        <v>0</v>
      </c>
      <c r="P732" s="241" t="e">
        <f t="shared" si="657"/>
        <v>#REF!</v>
      </c>
      <c r="Q732" s="241" t="e">
        <f t="shared" si="658"/>
        <v>#REF!</v>
      </c>
      <c r="R732" s="241">
        <f t="shared" si="659"/>
        <v>0</v>
      </c>
      <c r="S732" s="241" t="e">
        <f t="shared" si="660"/>
        <v>#REF!</v>
      </c>
      <c r="T732" s="103" t="e">
        <f>#REF!</f>
        <v>#REF!</v>
      </c>
      <c r="U732" s="271" t="e">
        <f>#REF!*'Акция психолога'!D732</f>
        <v>#REF!</v>
      </c>
      <c r="V732" s="271">
        <f t="shared" si="661"/>
        <v>58.8</v>
      </c>
      <c r="W732" s="242" t="e">
        <f t="shared" si="662"/>
        <v>#REF!</v>
      </c>
      <c r="X732" s="281" t="e">
        <f>#REF!</f>
        <v>#REF!</v>
      </c>
      <c r="Y732" s="287" t="e">
        <f t="shared" si="663"/>
        <v>#REF!</v>
      </c>
      <c r="Z732" s="102" t="e">
        <f t="shared" si="664"/>
        <v>#REF!</v>
      </c>
      <c r="AA732" s="244" t="e">
        <f t="shared" si="665"/>
        <v>#REF!</v>
      </c>
      <c r="AB732" s="219"/>
      <c r="AC732" s="102" t="e">
        <f t="shared" si="666"/>
        <v>#REF!</v>
      </c>
      <c r="AD732" s="103" t="e">
        <f t="shared" si="667"/>
        <v>#REF!</v>
      </c>
      <c r="AE732" s="245" t="e">
        <f t="shared" si="667"/>
        <v>#REF!</v>
      </c>
      <c r="AF732" s="245" t="e">
        <f t="shared" si="668"/>
        <v>#REF!</v>
      </c>
      <c r="AG732" s="103" t="e">
        <f t="shared" si="669"/>
        <v>#REF!</v>
      </c>
      <c r="AH732" s="102" t="e">
        <f t="shared" si="670"/>
        <v>#REF!</v>
      </c>
      <c r="AI732" s="102">
        <f t="shared" si="671"/>
        <v>980</v>
      </c>
      <c r="AK732" s="103" t="s">
        <v>40</v>
      </c>
      <c r="AL732" s="134">
        <f t="shared" si="672"/>
        <v>686</v>
      </c>
      <c r="AM732" s="257" t="s">
        <v>1225</v>
      </c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</row>
    <row r="733" spans="1:552" s="106" customFormat="1" ht="13.5" hidden="1" outlineLevel="1" x14ac:dyDescent="0.15">
      <c r="A733" s="104" t="s">
        <v>1131</v>
      </c>
      <c r="B733" s="20" t="s">
        <v>1132</v>
      </c>
      <c r="C733" s="102">
        <v>1280</v>
      </c>
      <c r="D733" s="103">
        <v>50</v>
      </c>
      <c r="E733" s="103"/>
      <c r="F733" s="103"/>
      <c r="G733" s="104"/>
      <c r="H733" s="104" t="s">
        <v>1177</v>
      </c>
      <c r="I733" s="239">
        <f t="shared" si="655"/>
        <v>17940</v>
      </c>
      <c r="J733" s="103"/>
      <c r="K733" s="290">
        <v>0.1</v>
      </c>
      <c r="L733" s="274">
        <v>0.5</v>
      </c>
      <c r="M733" s="240"/>
      <c r="N733" s="283">
        <v>0.03</v>
      </c>
      <c r="O733" s="241">
        <f t="shared" si="656"/>
        <v>0</v>
      </c>
      <c r="P733" s="241" t="e">
        <f t="shared" si="657"/>
        <v>#REF!</v>
      </c>
      <c r="Q733" s="241" t="e">
        <f t="shared" si="658"/>
        <v>#REF!</v>
      </c>
      <c r="R733" s="241">
        <f t="shared" si="659"/>
        <v>0</v>
      </c>
      <c r="S733" s="241" t="e">
        <f t="shared" si="660"/>
        <v>#REF!</v>
      </c>
      <c r="T733" s="103" t="e">
        <f>#REF!</f>
        <v>#REF!</v>
      </c>
      <c r="U733" s="271" t="e">
        <f>#REF!*'Акция психолога'!D733</f>
        <v>#REF!</v>
      </c>
      <c r="V733" s="271">
        <f t="shared" si="661"/>
        <v>76.8</v>
      </c>
      <c r="W733" s="242" t="e">
        <f t="shared" si="662"/>
        <v>#REF!</v>
      </c>
      <c r="X733" s="281" t="e">
        <f>#REF!</f>
        <v>#REF!</v>
      </c>
      <c r="Y733" s="287" t="e">
        <f t="shared" si="663"/>
        <v>#REF!</v>
      </c>
      <c r="Z733" s="102" t="e">
        <f t="shared" si="664"/>
        <v>#REF!</v>
      </c>
      <c r="AA733" s="244" t="e">
        <f t="shared" si="665"/>
        <v>#REF!</v>
      </c>
      <c r="AB733" s="219"/>
      <c r="AC733" s="102" t="e">
        <f t="shared" si="666"/>
        <v>#REF!</v>
      </c>
      <c r="AD733" s="103" t="e">
        <f t="shared" si="667"/>
        <v>#REF!</v>
      </c>
      <c r="AE733" s="245" t="e">
        <f t="shared" si="667"/>
        <v>#REF!</v>
      </c>
      <c r="AF733" s="245" t="e">
        <f t="shared" si="668"/>
        <v>#REF!</v>
      </c>
      <c r="AG733" s="103" t="e">
        <f t="shared" si="669"/>
        <v>#REF!</v>
      </c>
      <c r="AH733" s="102" t="e">
        <f t="shared" si="670"/>
        <v>#REF!</v>
      </c>
      <c r="AI733" s="102">
        <f t="shared" si="671"/>
        <v>1280</v>
      </c>
      <c r="AK733" s="103" t="s">
        <v>40</v>
      </c>
      <c r="AL733" s="134">
        <f t="shared" si="672"/>
        <v>896</v>
      </c>
      <c r="AM733" s="257" t="s">
        <v>1225</v>
      </c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</row>
    <row r="734" spans="1:552" s="106" customFormat="1" ht="13.5" hidden="1" outlineLevel="1" x14ac:dyDescent="0.15">
      <c r="A734" s="104" t="s">
        <v>1133</v>
      </c>
      <c r="B734" s="20" t="s">
        <v>1163</v>
      </c>
      <c r="C734" s="102">
        <v>4500</v>
      </c>
      <c r="D734" s="103">
        <v>60</v>
      </c>
      <c r="E734" s="103"/>
      <c r="F734" s="103"/>
      <c r="G734" s="104"/>
      <c r="H734" s="104" t="s">
        <v>1177</v>
      </c>
      <c r="I734" s="239">
        <f t="shared" si="655"/>
        <v>17940</v>
      </c>
      <c r="J734" s="103"/>
      <c r="K734" s="290">
        <v>0.1</v>
      </c>
      <c r="L734" s="274">
        <v>0.38</v>
      </c>
      <c r="M734" s="240"/>
      <c r="N734" s="240">
        <v>0.03</v>
      </c>
      <c r="O734" s="103">
        <f t="shared" si="656"/>
        <v>0</v>
      </c>
      <c r="P734" s="103" t="e">
        <f t="shared" si="657"/>
        <v>#REF!</v>
      </c>
      <c r="Q734" s="103" t="e">
        <f t="shared" si="658"/>
        <v>#REF!</v>
      </c>
      <c r="R734" s="103">
        <f t="shared" si="659"/>
        <v>0</v>
      </c>
      <c r="S734" s="103" t="e">
        <f t="shared" si="660"/>
        <v>#REF!</v>
      </c>
      <c r="T734" s="103" t="e">
        <f>#REF!</f>
        <v>#REF!</v>
      </c>
      <c r="U734" s="271" t="e">
        <f>#REF!*'Акция психолога'!D734</f>
        <v>#REF!</v>
      </c>
      <c r="V734" s="271">
        <f t="shared" si="661"/>
        <v>270</v>
      </c>
      <c r="W734" s="242" t="e">
        <f t="shared" ref="W734" si="673">SUM(O734:V734)</f>
        <v>#REF!</v>
      </c>
      <c r="X734" s="281" t="e">
        <f>#REF!</f>
        <v>#REF!</v>
      </c>
      <c r="Y734" s="287" t="e">
        <f t="shared" si="663"/>
        <v>#REF!</v>
      </c>
      <c r="Z734" s="102" t="e">
        <f t="shared" si="664"/>
        <v>#REF!</v>
      </c>
      <c r="AA734" s="244" t="e">
        <f t="shared" si="665"/>
        <v>#REF!</v>
      </c>
      <c r="AB734" s="219"/>
      <c r="AC734" s="102" t="e">
        <f t="shared" si="666"/>
        <v>#REF!</v>
      </c>
      <c r="AD734" s="103" t="e">
        <f t="shared" si="667"/>
        <v>#REF!</v>
      </c>
      <c r="AE734" s="245" t="e">
        <f t="shared" si="667"/>
        <v>#REF!</v>
      </c>
      <c r="AF734" s="245" t="e">
        <f t="shared" si="668"/>
        <v>#REF!</v>
      </c>
      <c r="AG734" s="103" t="e">
        <f t="shared" si="669"/>
        <v>#REF!</v>
      </c>
      <c r="AH734" s="102" t="e">
        <f t="shared" si="670"/>
        <v>#REF!</v>
      </c>
      <c r="AI734" s="102">
        <f t="shared" si="671"/>
        <v>4500</v>
      </c>
      <c r="AK734" s="103" t="s">
        <v>40</v>
      </c>
      <c r="AL734" s="134">
        <f t="shared" si="672"/>
        <v>3150</v>
      </c>
      <c r="AM734" s="257" t="s">
        <v>1225</v>
      </c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</row>
    <row r="735" spans="1:552" s="106" customFormat="1" ht="13.5" hidden="1" outlineLevel="1" x14ac:dyDescent="0.15">
      <c r="A735" s="104" t="s">
        <v>1134</v>
      </c>
      <c r="B735" s="20" t="s">
        <v>1135</v>
      </c>
      <c r="C735" s="102">
        <v>3760</v>
      </c>
      <c r="D735" s="103">
        <v>90</v>
      </c>
      <c r="E735" s="103"/>
      <c r="F735" s="103"/>
      <c r="G735" s="104"/>
      <c r="H735" s="104" t="s">
        <v>1177</v>
      </c>
      <c r="I735" s="239">
        <f t="shared" si="655"/>
        <v>17940</v>
      </c>
      <c r="J735" s="103"/>
      <c r="K735" s="290">
        <v>0.1</v>
      </c>
      <c r="L735" s="274">
        <v>0.4</v>
      </c>
      <c r="M735" s="240"/>
      <c r="N735" s="283">
        <v>0.03</v>
      </c>
      <c r="O735" s="241">
        <f t="shared" si="656"/>
        <v>0</v>
      </c>
      <c r="P735" s="241" t="e">
        <f t="shared" si="657"/>
        <v>#REF!</v>
      </c>
      <c r="Q735" s="241" t="e">
        <f t="shared" si="658"/>
        <v>#REF!</v>
      </c>
      <c r="R735" s="241">
        <f t="shared" si="659"/>
        <v>0</v>
      </c>
      <c r="S735" s="241" t="e">
        <f t="shared" si="660"/>
        <v>#REF!</v>
      </c>
      <c r="T735" s="103" t="e">
        <f>#REF!</f>
        <v>#REF!</v>
      </c>
      <c r="U735" s="271" t="e">
        <f>#REF!*'Акция психолога'!D735</f>
        <v>#REF!</v>
      </c>
      <c r="V735" s="271">
        <f t="shared" si="661"/>
        <v>225.6</v>
      </c>
      <c r="W735" s="242" t="e">
        <f t="shared" si="662"/>
        <v>#REF!</v>
      </c>
      <c r="X735" s="281" t="e">
        <f>#REF!</f>
        <v>#REF!</v>
      </c>
      <c r="Y735" s="287" t="e">
        <f t="shared" si="663"/>
        <v>#REF!</v>
      </c>
      <c r="Z735" s="102" t="e">
        <f t="shared" si="664"/>
        <v>#REF!</v>
      </c>
      <c r="AA735" s="244" t="e">
        <f t="shared" si="665"/>
        <v>#REF!</v>
      </c>
      <c r="AB735" s="219"/>
      <c r="AC735" s="102" t="e">
        <f t="shared" si="666"/>
        <v>#REF!</v>
      </c>
      <c r="AD735" s="103" t="e">
        <f t="shared" si="667"/>
        <v>#REF!</v>
      </c>
      <c r="AE735" s="245" t="e">
        <f t="shared" si="667"/>
        <v>#REF!</v>
      </c>
      <c r="AF735" s="245" t="e">
        <f t="shared" si="668"/>
        <v>#REF!</v>
      </c>
      <c r="AG735" s="103" t="e">
        <f t="shared" si="669"/>
        <v>#REF!</v>
      </c>
      <c r="AH735" s="102" t="e">
        <f t="shared" si="670"/>
        <v>#REF!</v>
      </c>
      <c r="AI735" s="102">
        <f t="shared" si="671"/>
        <v>3760</v>
      </c>
      <c r="AK735" s="103" t="s">
        <v>40</v>
      </c>
      <c r="AL735" s="134">
        <f t="shared" si="672"/>
        <v>2632</v>
      </c>
      <c r="AM735" s="257" t="s">
        <v>1225</v>
      </c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</row>
    <row r="736" spans="1:552" s="106" customFormat="1" ht="13.5" hidden="1" outlineLevel="1" x14ac:dyDescent="0.15">
      <c r="A736" s="104" t="s">
        <v>1136</v>
      </c>
      <c r="B736" s="20" t="s">
        <v>1137</v>
      </c>
      <c r="C736" s="102">
        <v>4400</v>
      </c>
      <c r="D736" s="103">
        <v>90</v>
      </c>
      <c r="E736" s="103"/>
      <c r="F736" s="103"/>
      <c r="G736" s="104"/>
      <c r="H736" s="104" t="s">
        <v>1177</v>
      </c>
      <c r="I736" s="239">
        <f t="shared" si="655"/>
        <v>17940</v>
      </c>
      <c r="J736" s="103"/>
      <c r="K736" s="290">
        <v>0.1</v>
      </c>
      <c r="L736" s="274">
        <v>0.4</v>
      </c>
      <c r="M736" s="240"/>
      <c r="N736" s="283">
        <v>0.03</v>
      </c>
      <c r="O736" s="241">
        <f t="shared" si="656"/>
        <v>0</v>
      </c>
      <c r="P736" s="241" t="e">
        <f t="shared" si="657"/>
        <v>#REF!</v>
      </c>
      <c r="Q736" s="241" t="e">
        <f t="shared" si="658"/>
        <v>#REF!</v>
      </c>
      <c r="R736" s="241">
        <f t="shared" si="659"/>
        <v>0</v>
      </c>
      <c r="S736" s="241" t="e">
        <f t="shared" si="660"/>
        <v>#REF!</v>
      </c>
      <c r="T736" s="103" t="e">
        <f>#REF!</f>
        <v>#REF!</v>
      </c>
      <c r="U736" s="271" t="e">
        <f>#REF!*'Акция психолога'!D736</f>
        <v>#REF!</v>
      </c>
      <c r="V736" s="271">
        <f t="shared" si="661"/>
        <v>264</v>
      </c>
      <c r="W736" s="242" t="e">
        <f t="shared" si="662"/>
        <v>#REF!</v>
      </c>
      <c r="X736" s="281" t="e">
        <f>#REF!</f>
        <v>#REF!</v>
      </c>
      <c r="Y736" s="287" t="e">
        <f t="shared" si="663"/>
        <v>#REF!</v>
      </c>
      <c r="Z736" s="102" t="e">
        <f t="shared" si="664"/>
        <v>#REF!</v>
      </c>
      <c r="AA736" s="244" t="e">
        <f t="shared" si="665"/>
        <v>#REF!</v>
      </c>
      <c r="AB736" s="219"/>
      <c r="AC736" s="102" t="e">
        <f t="shared" si="666"/>
        <v>#REF!</v>
      </c>
      <c r="AD736" s="103" t="e">
        <f t="shared" si="667"/>
        <v>#REF!</v>
      </c>
      <c r="AE736" s="245" t="e">
        <f t="shared" si="667"/>
        <v>#REF!</v>
      </c>
      <c r="AF736" s="245" t="e">
        <f t="shared" si="668"/>
        <v>#REF!</v>
      </c>
      <c r="AG736" s="103" t="e">
        <f t="shared" si="669"/>
        <v>#REF!</v>
      </c>
      <c r="AH736" s="102" t="e">
        <f t="shared" si="670"/>
        <v>#REF!</v>
      </c>
      <c r="AI736" s="102">
        <f t="shared" si="671"/>
        <v>4400</v>
      </c>
      <c r="AK736" s="103" t="s">
        <v>40</v>
      </c>
      <c r="AL736" s="134">
        <f t="shared" si="672"/>
        <v>3080</v>
      </c>
      <c r="AM736" s="257" t="s">
        <v>1225</v>
      </c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</row>
    <row r="737" spans="1:552" s="106" customFormat="1" ht="13.5" hidden="1" outlineLevel="1" x14ac:dyDescent="0.15">
      <c r="A737" s="104" t="s">
        <v>1138</v>
      </c>
      <c r="B737" s="20" t="s">
        <v>1139</v>
      </c>
      <c r="C737" s="102">
        <v>1480</v>
      </c>
      <c r="D737" s="103">
        <v>40</v>
      </c>
      <c r="E737" s="103"/>
      <c r="F737" s="103"/>
      <c r="G737" s="104"/>
      <c r="H737" s="104" t="s">
        <v>1177</v>
      </c>
      <c r="I737" s="239">
        <f t="shared" si="655"/>
        <v>17940</v>
      </c>
      <c r="J737" s="103"/>
      <c r="K737" s="290">
        <v>0.1</v>
      </c>
      <c r="L737" s="274">
        <v>0.5</v>
      </c>
      <c r="M737" s="240"/>
      <c r="N737" s="283">
        <v>0.03</v>
      </c>
      <c r="O737" s="103">
        <f t="shared" si="656"/>
        <v>0</v>
      </c>
      <c r="P737" s="103" t="e">
        <f t="shared" si="657"/>
        <v>#REF!</v>
      </c>
      <c r="Q737" s="103" t="e">
        <f t="shared" si="658"/>
        <v>#REF!</v>
      </c>
      <c r="R737" s="103">
        <f t="shared" si="659"/>
        <v>0</v>
      </c>
      <c r="S737" s="103" t="e">
        <f t="shared" si="660"/>
        <v>#REF!</v>
      </c>
      <c r="T737" s="103" t="e">
        <f>#REF!</f>
        <v>#REF!</v>
      </c>
      <c r="U737" s="271" t="e">
        <f>#REF!*'Акция психолога'!D737</f>
        <v>#REF!</v>
      </c>
      <c r="V737" s="271">
        <f t="shared" si="661"/>
        <v>88.8</v>
      </c>
      <c r="W737" s="242" t="e">
        <f t="shared" si="662"/>
        <v>#REF!</v>
      </c>
      <c r="X737" s="281" t="e">
        <f>#REF!</f>
        <v>#REF!</v>
      </c>
      <c r="Y737" s="287" t="e">
        <f t="shared" si="663"/>
        <v>#REF!</v>
      </c>
      <c r="Z737" s="102" t="e">
        <f t="shared" si="664"/>
        <v>#REF!</v>
      </c>
      <c r="AA737" s="244" t="e">
        <f t="shared" si="665"/>
        <v>#REF!</v>
      </c>
      <c r="AB737" s="219"/>
      <c r="AC737" s="102" t="e">
        <f t="shared" si="666"/>
        <v>#REF!</v>
      </c>
      <c r="AD737" s="103" t="e">
        <f t="shared" si="667"/>
        <v>#REF!</v>
      </c>
      <c r="AE737" s="245" t="e">
        <f t="shared" si="667"/>
        <v>#REF!</v>
      </c>
      <c r="AF737" s="245" t="e">
        <f t="shared" si="668"/>
        <v>#REF!</v>
      </c>
      <c r="AG737" s="103" t="e">
        <f t="shared" si="669"/>
        <v>#REF!</v>
      </c>
      <c r="AH737" s="102" t="e">
        <f t="shared" si="670"/>
        <v>#REF!</v>
      </c>
      <c r="AI737" s="102">
        <f t="shared" si="671"/>
        <v>1480</v>
      </c>
      <c r="AK737" s="103" t="s">
        <v>40</v>
      </c>
      <c r="AL737" s="134">
        <f t="shared" si="672"/>
        <v>1036</v>
      </c>
      <c r="AM737" s="257" t="s">
        <v>1225</v>
      </c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</row>
    <row r="738" spans="1:552" ht="13.5" hidden="1" outlineLevel="1" x14ac:dyDescent="0.15">
      <c r="A738" s="104" t="s">
        <v>1140</v>
      </c>
      <c r="B738" s="20" t="s">
        <v>1161</v>
      </c>
      <c r="C738" s="102">
        <v>1920</v>
      </c>
      <c r="D738" s="103">
        <v>50</v>
      </c>
      <c r="E738" s="103"/>
      <c r="F738" s="103"/>
      <c r="G738" s="104"/>
      <c r="H738" s="104" t="s">
        <v>1177</v>
      </c>
      <c r="I738" s="239">
        <f t="shared" si="655"/>
        <v>17940</v>
      </c>
      <c r="J738" s="103"/>
      <c r="K738" s="290">
        <v>0.1</v>
      </c>
      <c r="L738" s="274">
        <v>0.5</v>
      </c>
      <c r="M738" s="240"/>
      <c r="N738" s="283">
        <v>0.03</v>
      </c>
      <c r="O738" s="103">
        <f t="shared" si="656"/>
        <v>0</v>
      </c>
      <c r="P738" s="103" t="e">
        <f t="shared" si="657"/>
        <v>#REF!</v>
      </c>
      <c r="Q738" s="103" t="e">
        <f t="shared" si="658"/>
        <v>#REF!</v>
      </c>
      <c r="R738" s="103">
        <f t="shared" si="659"/>
        <v>0</v>
      </c>
      <c r="S738" s="103" t="e">
        <f t="shared" si="660"/>
        <v>#REF!</v>
      </c>
      <c r="T738" s="103" t="e">
        <f>#REF!</f>
        <v>#REF!</v>
      </c>
      <c r="U738" s="271" t="e">
        <f>#REF!*'Акция психолога'!D738</f>
        <v>#REF!</v>
      </c>
      <c r="V738" s="271">
        <f t="shared" si="661"/>
        <v>115.19999999999999</v>
      </c>
      <c r="W738" s="242" t="e">
        <f t="shared" si="662"/>
        <v>#REF!</v>
      </c>
      <c r="X738" s="281" t="e">
        <f>#REF!</f>
        <v>#REF!</v>
      </c>
      <c r="Y738" s="287" t="e">
        <f t="shared" si="663"/>
        <v>#REF!</v>
      </c>
      <c r="Z738" s="102" t="e">
        <f t="shared" si="664"/>
        <v>#REF!</v>
      </c>
      <c r="AA738" s="244" t="e">
        <f t="shared" si="665"/>
        <v>#REF!</v>
      </c>
      <c r="AC738" s="102" t="e">
        <f t="shared" si="666"/>
        <v>#REF!</v>
      </c>
      <c r="AD738" s="103" t="e">
        <f t="shared" si="667"/>
        <v>#REF!</v>
      </c>
      <c r="AE738" s="245" t="e">
        <f t="shared" si="667"/>
        <v>#REF!</v>
      </c>
      <c r="AF738" s="245" t="e">
        <f t="shared" si="668"/>
        <v>#REF!</v>
      </c>
      <c r="AG738" s="103" t="e">
        <f t="shared" si="669"/>
        <v>#REF!</v>
      </c>
      <c r="AH738" s="102" t="e">
        <f t="shared" si="670"/>
        <v>#REF!</v>
      </c>
      <c r="AI738" s="102">
        <f t="shared" si="671"/>
        <v>1920</v>
      </c>
      <c r="AK738" s="103" t="s">
        <v>40</v>
      </c>
      <c r="AL738" s="134">
        <f t="shared" si="672"/>
        <v>1344</v>
      </c>
      <c r="AM738" s="257" t="s">
        <v>1225</v>
      </c>
    </row>
    <row r="739" spans="1:552" ht="13.5" hidden="1" outlineLevel="1" x14ac:dyDescent="0.15">
      <c r="A739" s="104" t="s">
        <v>1141</v>
      </c>
      <c r="B739" s="20" t="s">
        <v>1162</v>
      </c>
      <c r="C739" s="102">
        <v>2300</v>
      </c>
      <c r="D739" s="103">
        <v>70</v>
      </c>
      <c r="E739" s="103"/>
      <c r="F739" s="103"/>
      <c r="G739" s="104"/>
      <c r="H739" s="104" t="s">
        <v>1177</v>
      </c>
      <c r="I739" s="239">
        <f t="shared" si="655"/>
        <v>17940</v>
      </c>
      <c r="J739" s="103"/>
      <c r="K739" s="290">
        <v>0.1</v>
      </c>
      <c r="L739" s="274">
        <v>0.5</v>
      </c>
      <c r="M739" s="240"/>
      <c r="N739" s="283">
        <v>0.03</v>
      </c>
      <c r="O739" s="103">
        <f t="shared" si="656"/>
        <v>0</v>
      </c>
      <c r="P739" s="103" t="e">
        <f t="shared" si="657"/>
        <v>#REF!</v>
      </c>
      <c r="Q739" s="103" t="e">
        <f t="shared" si="658"/>
        <v>#REF!</v>
      </c>
      <c r="R739" s="103">
        <f t="shared" si="659"/>
        <v>0</v>
      </c>
      <c r="S739" s="103" t="e">
        <f t="shared" si="660"/>
        <v>#REF!</v>
      </c>
      <c r="T739" s="103" t="e">
        <f>#REF!</f>
        <v>#REF!</v>
      </c>
      <c r="U739" s="271" t="e">
        <f>#REF!*'Акция психолога'!D739</f>
        <v>#REF!</v>
      </c>
      <c r="V739" s="271">
        <f t="shared" si="661"/>
        <v>138</v>
      </c>
      <c r="W739" s="242" t="e">
        <f t="shared" si="662"/>
        <v>#REF!</v>
      </c>
      <c r="X739" s="281" t="e">
        <f>#REF!</f>
        <v>#REF!</v>
      </c>
      <c r="Y739" s="287" t="e">
        <f t="shared" si="663"/>
        <v>#REF!</v>
      </c>
      <c r="Z739" s="102" t="e">
        <f t="shared" si="664"/>
        <v>#REF!</v>
      </c>
      <c r="AA739" s="244" t="e">
        <f t="shared" si="665"/>
        <v>#REF!</v>
      </c>
      <c r="AC739" s="102" t="e">
        <f t="shared" si="666"/>
        <v>#REF!</v>
      </c>
      <c r="AD739" s="103" t="e">
        <f t="shared" si="667"/>
        <v>#REF!</v>
      </c>
      <c r="AE739" s="245" t="e">
        <f t="shared" si="667"/>
        <v>#REF!</v>
      </c>
      <c r="AF739" s="245" t="e">
        <f t="shared" si="668"/>
        <v>#REF!</v>
      </c>
      <c r="AG739" s="103" t="e">
        <f t="shared" si="669"/>
        <v>#REF!</v>
      </c>
      <c r="AH739" s="102" t="e">
        <f t="shared" si="670"/>
        <v>#REF!</v>
      </c>
      <c r="AI739" s="102">
        <f t="shared" si="671"/>
        <v>2300</v>
      </c>
      <c r="AK739" s="103" t="s">
        <v>40</v>
      </c>
      <c r="AL739" s="134">
        <f t="shared" si="672"/>
        <v>1610</v>
      </c>
      <c r="AM739" s="257" t="s">
        <v>1225</v>
      </c>
    </row>
    <row r="740" spans="1:552" ht="13.5" hidden="1" outlineLevel="1" x14ac:dyDescent="0.15">
      <c r="A740" s="104">
        <v>23092</v>
      </c>
      <c r="B740" s="20" t="s">
        <v>1192</v>
      </c>
      <c r="C740" s="102">
        <v>3000</v>
      </c>
      <c r="D740" s="103">
        <v>35</v>
      </c>
      <c r="E740" s="103"/>
      <c r="F740" s="103" t="s">
        <v>1213</v>
      </c>
      <c r="G740" s="104"/>
      <c r="H740" s="104" t="s">
        <v>1177</v>
      </c>
      <c r="I740" s="239">
        <f t="shared" si="655"/>
        <v>17940</v>
      </c>
      <c r="J740" s="103"/>
      <c r="K740" s="290">
        <v>0.1</v>
      </c>
      <c r="L740" s="296">
        <v>0.3</v>
      </c>
      <c r="M740" s="240"/>
      <c r="N740" s="283">
        <v>0.03</v>
      </c>
      <c r="O740" s="103">
        <f t="shared" si="656"/>
        <v>0</v>
      </c>
      <c r="P740" s="103" t="e">
        <f t="shared" si="657"/>
        <v>#REF!</v>
      </c>
      <c r="Q740" s="103" t="e">
        <f t="shared" si="658"/>
        <v>#REF!</v>
      </c>
      <c r="R740" s="103">
        <f t="shared" si="659"/>
        <v>0</v>
      </c>
      <c r="S740" s="103" t="e">
        <f t="shared" si="660"/>
        <v>#REF!</v>
      </c>
      <c r="T740" s="103" t="e">
        <f>#REF!</f>
        <v>#REF!</v>
      </c>
      <c r="U740" s="295" t="e">
        <f>#REF!*'Акция психолога'!D740+(684600/3/365)/4</f>
        <v>#REF!</v>
      </c>
      <c r="V740" s="271">
        <f t="shared" si="661"/>
        <v>180</v>
      </c>
      <c r="W740" s="242" t="e">
        <f t="shared" si="662"/>
        <v>#REF!</v>
      </c>
      <c r="X740" s="281" t="e">
        <f>#REF!</f>
        <v>#REF!</v>
      </c>
      <c r="Y740" s="287" t="e">
        <f t="shared" si="663"/>
        <v>#REF!</v>
      </c>
      <c r="Z740" s="102" t="e">
        <f t="shared" si="664"/>
        <v>#REF!</v>
      </c>
      <c r="AA740" s="244" t="e">
        <f t="shared" si="665"/>
        <v>#REF!</v>
      </c>
      <c r="AC740" s="102" t="e">
        <f t="shared" si="666"/>
        <v>#REF!</v>
      </c>
      <c r="AD740" s="103" t="e">
        <f t="shared" ref="AD740:AE749" si="674">T740</f>
        <v>#REF!</v>
      </c>
      <c r="AE740" s="245" t="e">
        <f t="shared" si="674"/>
        <v>#REF!</v>
      </c>
      <c r="AF740" s="245" t="e">
        <f t="shared" si="668"/>
        <v>#REF!</v>
      </c>
      <c r="AG740" s="103" t="e">
        <f t="shared" si="669"/>
        <v>#REF!</v>
      </c>
      <c r="AH740" s="102" t="e">
        <f t="shared" si="670"/>
        <v>#REF!</v>
      </c>
      <c r="AI740" s="102">
        <f t="shared" si="671"/>
        <v>3000</v>
      </c>
      <c r="AK740" s="103"/>
      <c r="AL740" s="134">
        <f t="shared" si="672"/>
        <v>2100</v>
      </c>
      <c r="AM740" s="106" t="s">
        <v>1223</v>
      </c>
      <c r="AO740" s="142" t="s">
        <v>1203</v>
      </c>
    </row>
    <row r="741" spans="1:552" ht="13.5" hidden="1" outlineLevel="1" x14ac:dyDescent="0.15">
      <c r="A741" s="104">
        <v>23093</v>
      </c>
      <c r="B741" s="20" t="s">
        <v>1193</v>
      </c>
      <c r="C741" s="102">
        <v>3000</v>
      </c>
      <c r="D741" s="103">
        <v>35</v>
      </c>
      <c r="E741" s="103"/>
      <c r="F741" s="103" t="s">
        <v>1213</v>
      </c>
      <c r="G741" s="104"/>
      <c r="H741" s="104" t="s">
        <v>1177</v>
      </c>
      <c r="I741" s="239">
        <f t="shared" si="655"/>
        <v>17940</v>
      </c>
      <c r="J741" s="103"/>
      <c r="K741" s="290">
        <v>0.1</v>
      </c>
      <c r="L741" s="296">
        <v>0.3</v>
      </c>
      <c r="M741" s="240"/>
      <c r="N741" s="283">
        <v>0.03</v>
      </c>
      <c r="O741" s="103">
        <f t="shared" si="656"/>
        <v>0</v>
      </c>
      <c r="P741" s="103" t="e">
        <f t="shared" si="657"/>
        <v>#REF!</v>
      </c>
      <c r="Q741" s="103" t="e">
        <f t="shared" si="658"/>
        <v>#REF!</v>
      </c>
      <c r="R741" s="103">
        <f t="shared" si="659"/>
        <v>0</v>
      </c>
      <c r="S741" s="103" t="e">
        <f t="shared" si="660"/>
        <v>#REF!</v>
      </c>
      <c r="T741" s="103" t="e">
        <f>#REF!</f>
        <v>#REF!</v>
      </c>
      <c r="U741" s="295" t="e">
        <f>#REF!*'Акция психолога'!D741+(684600/3/365)/4</f>
        <v>#REF!</v>
      </c>
      <c r="V741" s="271">
        <f t="shared" si="661"/>
        <v>180</v>
      </c>
      <c r="W741" s="242" t="e">
        <f t="shared" si="662"/>
        <v>#REF!</v>
      </c>
      <c r="X741" s="281" t="e">
        <f>#REF!</f>
        <v>#REF!</v>
      </c>
      <c r="Y741" s="287" t="e">
        <f t="shared" si="663"/>
        <v>#REF!</v>
      </c>
      <c r="Z741" s="102" t="e">
        <f t="shared" si="664"/>
        <v>#REF!</v>
      </c>
      <c r="AA741" s="244" t="e">
        <f t="shared" si="665"/>
        <v>#REF!</v>
      </c>
      <c r="AC741" s="102" t="e">
        <f t="shared" si="666"/>
        <v>#REF!</v>
      </c>
      <c r="AD741" s="103" t="e">
        <f t="shared" si="674"/>
        <v>#REF!</v>
      </c>
      <c r="AE741" s="245" t="e">
        <f t="shared" si="674"/>
        <v>#REF!</v>
      </c>
      <c r="AF741" s="245" t="e">
        <f t="shared" si="668"/>
        <v>#REF!</v>
      </c>
      <c r="AG741" s="103" t="e">
        <f t="shared" si="669"/>
        <v>#REF!</v>
      </c>
      <c r="AH741" s="102" t="e">
        <f t="shared" si="670"/>
        <v>#REF!</v>
      </c>
      <c r="AI741" s="102">
        <f t="shared" si="671"/>
        <v>3000</v>
      </c>
      <c r="AK741" s="103"/>
      <c r="AL741" s="134">
        <f t="shared" si="672"/>
        <v>2100</v>
      </c>
      <c r="AM741" s="106" t="s">
        <v>1223</v>
      </c>
      <c r="AO741" s="142" t="s">
        <v>1204</v>
      </c>
    </row>
    <row r="742" spans="1:552" ht="13.5" hidden="1" outlineLevel="1" x14ac:dyDescent="0.15">
      <c r="A742" s="104">
        <v>23094</v>
      </c>
      <c r="B742" s="20" t="s">
        <v>1194</v>
      </c>
      <c r="C742" s="102">
        <v>6000</v>
      </c>
      <c r="D742" s="103">
        <v>75</v>
      </c>
      <c r="E742" s="103"/>
      <c r="F742" s="103" t="s">
        <v>1213</v>
      </c>
      <c r="G742" s="104"/>
      <c r="H742" s="104" t="s">
        <v>1177</v>
      </c>
      <c r="I742" s="239">
        <f t="shared" si="655"/>
        <v>17940</v>
      </c>
      <c r="J742" s="103"/>
      <c r="K742" s="290">
        <v>0.1</v>
      </c>
      <c r="L742" s="296">
        <v>0.3</v>
      </c>
      <c r="M742" s="240"/>
      <c r="N742" s="283">
        <v>0.03</v>
      </c>
      <c r="O742" s="103">
        <f t="shared" si="656"/>
        <v>0</v>
      </c>
      <c r="P742" s="103" t="e">
        <f t="shared" si="657"/>
        <v>#REF!</v>
      </c>
      <c r="Q742" s="103" t="e">
        <f t="shared" si="658"/>
        <v>#REF!</v>
      </c>
      <c r="R742" s="103">
        <f t="shared" si="659"/>
        <v>0</v>
      </c>
      <c r="S742" s="103" t="e">
        <f t="shared" si="660"/>
        <v>#REF!</v>
      </c>
      <c r="T742" s="103" t="e">
        <f>#REF!</f>
        <v>#REF!</v>
      </c>
      <c r="U742" s="295" t="e">
        <f>#REF!*'Акция психолога'!D742+(684600/3/365)/4</f>
        <v>#REF!</v>
      </c>
      <c r="V742" s="271">
        <f t="shared" si="661"/>
        <v>360</v>
      </c>
      <c r="W742" s="242" t="e">
        <f t="shared" si="662"/>
        <v>#REF!</v>
      </c>
      <c r="X742" s="281" t="e">
        <f>#REF!</f>
        <v>#REF!</v>
      </c>
      <c r="Y742" s="287" t="e">
        <f t="shared" si="663"/>
        <v>#REF!</v>
      </c>
      <c r="Z742" s="102" t="e">
        <f t="shared" si="664"/>
        <v>#REF!</v>
      </c>
      <c r="AA742" s="244" t="e">
        <f t="shared" si="665"/>
        <v>#REF!</v>
      </c>
      <c r="AC742" s="102" t="e">
        <f t="shared" si="666"/>
        <v>#REF!</v>
      </c>
      <c r="AD742" s="103" t="e">
        <f t="shared" si="674"/>
        <v>#REF!</v>
      </c>
      <c r="AE742" s="245" t="e">
        <f t="shared" si="674"/>
        <v>#REF!</v>
      </c>
      <c r="AF742" s="245" t="e">
        <f t="shared" si="668"/>
        <v>#REF!</v>
      </c>
      <c r="AG742" s="103" t="e">
        <f t="shared" si="669"/>
        <v>#REF!</v>
      </c>
      <c r="AH742" s="102" t="e">
        <f t="shared" si="670"/>
        <v>#REF!</v>
      </c>
      <c r="AI742" s="102">
        <f t="shared" si="671"/>
        <v>6000</v>
      </c>
      <c r="AK742" s="103"/>
      <c r="AL742" s="134">
        <f t="shared" si="672"/>
        <v>4200</v>
      </c>
      <c r="AM742" s="106" t="s">
        <v>1223</v>
      </c>
      <c r="AO742" s="142" t="s">
        <v>1205</v>
      </c>
    </row>
    <row r="743" spans="1:552" ht="25.5" hidden="1" outlineLevel="1" x14ac:dyDescent="0.15">
      <c r="A743" s="104">
        <v>23095</v>
      </c>
      <c r="B743" s="20" t="s">
        <v>1195</v>
      </c>
      <c r="C743" s="102">
        <v>3000</v>
      </c>
      <c r="D743" s="103">
        <v>45</v>
      </c>
      <c r="E743" s="103"/>
      <c r="F743" s="103" t="s">
        <v>1213</v>
      </c>
      <c r="G743" s="104"/>
      <c r="H743" s="104" t="s">
        <v>1177</v>
      </c>
      <c r="I743" s="239">
        <f t="shared" si="655"/>
        <v>17940</v>
      </c>
      <c r="J743" s="103"/>
      <c r="K743" s="290">
        <v>0.1</v>
      </c>
      <c r="L743" s="296">
        <v>0.3</v>
      </c>
      <c r="M743" s="240"/>
      <c r="N743" s="283">
        <v>0.03</v>
      </c>
      <c r="O743" s="103">
        <f t="shared" si="656"/>
        <v>0</v>
      </c>
      <c r="P743" s="103" t="e">
        <f t="shared" si="657"/>
        <v>#REF!</v>
      </c>
      <c r="Q743" s="103" t="e">
        <f t="shared" si="658"/>
        <v>#REF!</v>
      </c>
      <c r="R743" s="103">
        <f t="shared" si="659"/>
        <v>0</v>
      </c>
      <c r="S743" s="103" t="e">
        <f t="shared" si="660"/>
        <v>#REF!</v>
      </c>
      <c r="T743" s="103" t="e">
        <f>#REF!</f>
        <v>#REF!</v>
      </c>
      <c r="U743" s="295" t="e">
        <f>#REF!*'Акция психолога'!D743+(684600/3/365)/4</f>
        <v>#REF!</v>
      </c>
      <c r="V743" s="271">
        <f t="shared" si="661"/>
        <v>180</v>
      </c>
      <c r="W743" s="242" t="e">
        <f t="shared" si="662"/>
        <v>#REF!</v>
      </c>
      <c r="X743" s="281" t="e">
        <f>#REF!</f>
        <v>#REF!</v>
      </c>
      <c r="Y743" s="287" t="e">
        <f t="shared" si="663"/>
        <v>#REF!</v>
      </c>
      <c r="Z743" s="102" t="e">
        <f t="shared" si="664"/>
        <v>#REF!</v>
      </c>
      <c r="AA743" s="244" t="e">
        <f t="shared" si="665"/>
        <v>#REF!</v>
      </c>
      <c r="AC743" s="102" t="e">
        <f t="shared" si="666"/>
        <v>#REF!</v>
      </c>
      <c r="AD743" s="103" t="e">
        <f t="shared" si="674"/>
        <v>#REF!</v>
      </c>
      <c r="AE743" s="245" t="e">
        <f t="shared" si="674"/>
        <v>#REF!</v>
      </c>
      <c r="AF743" s="245" t="e">
        <f t="shared" si="668"/>
        <v>#REF!</v>
      </c>
      <c r="AG743" s="103" t="e">
        <f t="shared" si="669"/>
        <v>#REF!</v>
      </c>
      <c r="AH743" s="102" t="e">
        <f t="shared" si="670"/>
        <v>#REF!</v>
      </c>
      <c r="AI743" s="102">
        <f t="shared" si="671"/>
        <v>3000</v>
      </c>
      <c r="AK743" s="103"/>
      <c r="AL743" s="134">
        <f t="shared" si="672"/>
        <v>2100</v>
      </c>
      <c r="AM743" s="106" t="s">
        <v>1223</v>
      </c>
      <c r="AO743" s="142" t="s">
        <v>1206</v>
      </c>
    </row>
    <row r="744" spans="1:552" ht="13.5" hidden="1" outlineLevel="1" x14ac:dyDescent="0.15">
      <c r="A744" s="104">
        <v>23096</v>
      </c>
      <c r="B744" s="20" t="s">
        <v>1196</v>
      </c>
      <c r="C744" s="102">
        <v>2000</v>
      </c>
      <c r="D744" s="103">
        <v>35</v>
      </c>
      <c r="E744" s="103"/>
      <c r="F744" s="103" t="s">
        <v>1213</v>
      </c>
      <c r="G744" s="104"/>
      <c r="H744" s="104" t="s">
        <v>1177</v>
      </c>
      <c r="I744" s="239">
        <f t="shared" si="655"/>
        <v>17940</v>
      </c>
      <c r="J744" s="103"/>
      <c r="K744" s="290">
        <v>0.1</v>
      </c>
      <c r="L744" s="296">
        <v>0.3</v>
      </c>
      <c r="M744" s="240"/>
      <c r="N744" s="283">
        <v>0.03</v>
      </c>
      <c r="O744" s="103">
        <f t="shared" si="656"/>
        <v>0</v>
      </c>
      <c r="P744" s="103" t="e">
        <f t="shared" si="657"/>
        <v>#REF!</v>
      </c>
      <c r="Q744" s="103" t="e">
        <f t="shared" si="658"/>
        <v>#REF!</v>
      </c>
      <c r="R744" s="103">
        <f t="shared" si="659"/>
        <v>0</v>
      </c>
      <c r="S744" s="103" t="e">
        <f t="shared" si="660"/>
        <v>#REF!</v>
      </c>
      <c r="T744" s="103" t="e">
        <f>#REF!</f>
        <v>#REF!</v>
      </c>
      <c r="U744" s="295" t="e">
        <f>#REF!*'Акция психолога'!D744+(684600/3/365)/4</f>
        <v>#REF!</v>
      </c>
      <c r="V744" s="271">
        <f t="shared" si="661"/>
        <v>120</v>
      </c>
      <c r="W744" s="242" t="e">
        <f t="shared" si="662"/>
        <v>#REF!</v>
      </c>
      <c r="X744" s="281" t="e">
        <f>#REF!</f>
        <v>#REF!</v>
      </c>
      <c r="Y744" s="287" t="e">
        <f t="shared" si="663"/>
        <v>#REF!</v>
      </c>
      <c r="Z744" s="102" t="e">
        <f t="shared" si="664"/>
        <v>#REF!</v>
      </c>
      <c r="AA744" s="244" t="e">
        <f t="shared" si="665"/>
        <v>#REF!</v>
      </c>
      <c r="AC744" s="102" t="e">
        <f t="shared" si="666"/>
        <v>#REF!</v>
      </c>
      <c r="AD744" s="103" t="e">
        <f t="shared" si="674"/>
        <v>#REF!</v>
      </c>
      <c r="AE744" s="245" t="e">
        <f t="shared" si="674"/>
        <v>#REF!</v>
      </c>
      <c r="AF744" s="245" t="e">
        <f t="shared" si="668"/>
        <v>#REF!</v>
      </c>
      <c r="AG744" s="103" t="e">
        <f t="shared" si="669"/>
        <v>#REF!</v>
      </c>
      <c r="AH744" s="102" t="e">
        <f t="shared" si="670"/>
        <v>#REF!</v>
      </c>
      <c r="AI744" s="102">
        <f t="shared" si="671"/>
        <v>2000</v>
      </c>
      <c r="AK744" s="103"/>
      <c r="AL744" s="134">
        <f t="shared" si="672"/>
        <v>1400</v>
      </c>
      <c r="AM744" s="106" t="s">
        <v>1223</v>
      </c>
      <c r="AO744" s="142" t="s">
        <v>1207</v>
      </c>
    </row>
    <row r="745" spans="1:552" ht="13.5" hidden="1" outlineLevel="1" x14ac:dyDescent="0.15">
      <c r="A745" s="104">
        <v>23097</v>
      </c>
      <c r="B745" s="20" t="s">
        <v>1197</v>
      </c>
      <c r="C745" s="102">
        <v>3500</v>
      </c>
      <c r="D745" s="103">
        <v>35</v>
      </c>
      <c r="E745" s="103"/>
      <c r="F745" s="103" t="s">
        <v>1213</v>
      </c>
      <c r="G745" s="104"/>
      <c r="H745" s="104" t="s">
        <v>1177</v>
      </c>
      <c r="I745" s="239">
        <f t="shared" si="655"/>
        <v>17940</v>
      </c>
      <c r="J745" s="103"/>
      <c r="K745" s="290">
        <v>0.1</v>
      </c>
      <c r="L745" s="296">
        <v>0.3</v>
      </c>
      <c r="M745" s="240"/>
      <c r="N745" s="283">
        <v>0.03</v>
      </c>
      <c r="O745" s="103">
        <f t="shared" si="656"/>
        <v>0</v>
      </c>
      <c r="P745" s="103" t="e">
        <f t="shared" si="657"/>
        <v>#REF!</v>
      </c>
      <c r="Q745" s="103" t="e">
        <f t="shared" si="658"/>
        <v>#REF!</v>
      </c>
      <c r="R745" s="103">
        <f t="shared" si="659"/>
        <v>0</v>
      </c>
      <c r="S745" s="103" t="e">
        <f t="shared" si="660"/>
        <v>#REF!</v>
      </c>
      <c r="T745" s="103" t="e">
        <f>#REF!</f>
        <v>#REF!</v>
      </c>
      <c r="U745" s="295" t="e">
        <f>#REF!*'Акция психолога'!D745+(684600/3/365)/4</f>
        <v>#REF!</v>
      </c>
      <c r="V745" s="271">
        <f t="shared" si="661"/>
        <v>210</v>
      </c>
      <c r="W745" s="242" t="e">
        <f t="shared" si="662"/>
        <v>#REF!</v>
      </c>
      <c r="X745" s="281" t="e">
        <f>#REF!</f>
        <v>#REF!</v>
      </c>
      <c r="Y745" s="287" t="e">
        <f t="shared" si="663"/>
        <v>#REF!</v>
      </c>
      <c r="Z745" s="102" t="e">
        <f t="shared" si="664"/>
        <v>#REF!</v>
      </c>
      <c r="AA745" s="244" t="e">
        <f t="shared" si="665"/>
        <v>#REF!</v>
      </c>
      <c r="AC745" s="102" t="e">
        <f t="shared" si="666"/>
        <v>#REF!</v>
      </c>
      <c r="AD745" s="103" t="e">
        <f t="shared" si="674"/>
        <v>#REF!</v>
      </c>
      <c r="AE745" s="245" t="e">
        <f t="shared" si="674"/>
        <v>#REF!</v>
      </c>
      <c r="AF745" s="245" t="e">
        <f t="shared" si="668"/>
        <v>#REF!</v>
      </c>
      <c r="AG745" s="103" t="e">
        <f t="shared" si="669"/>
        <v>#REF!</v>
      </c>
      <c r="AH745" s="102" t="e">
        <f t="shared" si="670"/>
        <v>#REF!</v>
      </c>
      <c r="AI745" s="102">
        <f t="shared" si="671"/>
        <v>3500</v>
      </c>
      <c r="AK745" s="103"/>
      <c r="AL745" s="134">
        <f t="shared" si="672"/>
        <v>2450</v>
      </c>
      <c r="AM745" s="106" t="s">
        <v>1223</v>
      </c>
      <c r="AO745" s="142" t="s">
        <v>1208</v>
      </c>
    </row>
    <row r="746" spans="1:552" ht="13.5" hidden="1" outlineLevel="1" x14ac:dyDescent="0.15">
      <c r="A746" s="104">
        <v>23098</v>
      </c>
      <c r="B746" s="20" t="s">
        <v>1198</v>
      </c>
      <c r="C746" s="102">
        <v>7000</v>
      </c>
      <c r="D746" s="103">
        <v>35</v>
      </c>
      <c r="E746" s="103"/>
      <c r="F746" s="103" t="s">
        <v>1213</v>
      </c>
      <c r="G746" s="104"/>
      <c r="H746" s="104" t="s">
        <v>1177</v>
      </c>
      <c r="I746" s="239">
        <f t="shared" si="655"/>
        <v>17940</v>
      </c>
      <c r="J746" s="103"/>
      <c r="K746" s="290">
        <v>0.1</v>
      </c>
      <c r="L746" s="296">
        <v>0.3</v>
      </c>
      <c r="M746" s="240"/>
      <c r="N746" s="283">
        <v>0.03</v>
      </c>
      <c r="O746" s="103">
        <f t="shared" si="656"/>
        <v>0</v>
      </c>
      <c r="P746" s="103" t="e">
        <f t="shared" si="657"/>
        <v>#REF!</v>
      </c>
      <c r="Q746" s="103" t="e">
        <f t="shared" si="658"/>
        <v>#REF!</v>
      </c>
      <c r="R746" s="103">
        <f t="shared" si="659"/>
        <v>0</v>
      </c>
      <c r="S746" s="103" t="e">
        <f t="shared" si="660"/>
        <v>#REF!</v>
      </c>
      <c r="T746" s="103" t="e">
        <f>#REF!</f>
        <v>#REF!</v>
      </c>
      <c r="U746" s="295" t="e">
        <f>#REF!*'Акция психолога'!D746+(684600/3/365)/4</f>
        <v>#REF!</v>
      </c>
      <c r="V746" s="271">
        <f t="shared" si="661"/>
        <v>420</v>
      </c>
      <c r="W746" s="242" t="e">
        <f t="shared" si="662"/>
        <v>#REF!</v>
      </c>
      <c r="X746" s="281" t="e">
        <f>#REF!</f>
        <v>#REF!</v>
      </c>
      <c r="Y746" s="287" t="e">
        <f t="shared" si="663"/>
        <v>#REF!</v>
      </c>
      <c r="Z746" s="102" t="e">
        <f t="shared" si="664"/>
        <v>#REF!</v>
      </c>
      <c r="AA746" s="244" t="e">
        <f t="shared" si="665"/>
        <v>#REF!</v>
      </c>
      <c r="AC746" s="102" t="e">
        <f t="shared" si="666"/>
        <v>#REF!</v>
      </c>
      <c r="AD746" s="103" t="e">
        <f t="shared" si="674"/>
        <v>#REF!</v>
      </c>
      <c r="AE746" s="245" t="e">
        <f t="shared" si="674"/>
        <v>#REF!</v>
      </c>
      <c r="AF746" s="245" t="e">
        <f t="shared" si="668"/>
        <v>#REF!</v>
      </c>
      <c r="AG746" s="103" t="e">
        <f t="shared" si="669"/>
        <v>#REF!</v>
      </c>
      <c r="AH746" s="102" t="e">
        <f t="shared" si="670"/>
        <v>#REF!</v>
      </c>
      <c r="AI746" s="102">
        <f t="shared" si="671"/>
        <v>7000</v>
      </c>
      <c r="AK746" s="103"/>
      <c r="AL746" s="134">
        <f t="shared" si="672"/>
        <v>4900</v>
      </c>
      <c r="AM746" s="106" t="s">
        <v>1223</v>
      </c>
      <c r="AO746" s="142" t="s">
        <v>1209</v>
      </c>
    </row>
    <row r="747" spans="1:552" ht="13.5" hidden="1" outlineLevel="1" x14ac:dyDescent="0.15">
      <c r="A747" s="104">
        <v>23099</v>
      </c>
      <c r="B747" s="20" t="s">
        <v>1199</v>
      </c>
      <c r="C747" s="102">
        <v>3000</v>
      </c>
      <c r="D747" s="103">
        <v>35</v>
      </c>
      <c r="E747" s="103"/>
      <c r="F747" s="103" t="s">
        <v>1213</v>
      </c>
      <c r="G747" s="104"/>
      <c r="H747" s="104" t="s">
        <v>1177</v>
      </c>
      <c r="I747" s="239">
        <f t="shared" si="655"/>
        <v>17940</v>
      </c>
      <c r="J747" s="103"/>
      <c r="K747" s="290">
        <v>0.1</v>
      </c>
      <c r="L747" s="296">
        <v>0.3</v>
      </c>
      <c r="M747" s="240"/>
      <c r="N747" s="283">
        <v>0.03</v>
      </c>
      <c r="O747" s="103">
        <f t="shared" si="656"/>
        <v>0</v>
      </c>
      <c r="P747" s="103" t="e">
        <f t="shared" si="657"/>
        <v>#REF!</v>
      </c>
      <c r="Q747" s="103" t="e">
        <f t="shared" si="658"/>
        <v>#REF!</v>
      </c>
      <c r="R747" s="103">
        <f t="shared" si="659"/>
        <v>0</v>
      </c>
      <c r="S747" s="103" t="e">
        <f t="shared" si="660"/>
        <v>#REF!</v>
      </c>
      <c r="T747" s="103" t="e">
        <f>#REF!</f>
        <v>#REF!</v>
      </c>
      <c r="U747" s="295" t="e">
        <f>#REF!*'Акция психолога'!D747+(684600/3/365)/4</f>
        <v>#REF!</v>
      </c>
      <c r="V747" s="271">
        <f t="shared" si="661"/>
        <v>180</v>
      </c>
      <c r="W747" s="242" t="e">
        <f t="shared" si="662"/>
        <v>#REF!</v>
      </c>
      <c r="X747" s="281" t="e">
        <f>#REF!</f>
        <v>#REF!</v>
      </c>
      <c r="Y747" s="287" t="e">
        <f t="shared" si="663"/>
        <v>#REF!</v>
      </c>
      <c r="Z747" s="102" t="e">
        <f t="shared" si="664"/>
        <v>#REF!</v>
      </c>
      <c r="AA747" s="244" t="e">
        <f t="shared" si="665"/>
        <v>#REF!</v>
      </c>
      <c r="AC747" s="102" t="e">
        <f t="shared" si="666"/>
        <v>#REF!</v>
      </c>
      <c r="AD747" s="103" t="e">
        <f t="shared" si="674"/>
        <v>#REF!</v>
      </c>
      <c r="AE747" s="245" t="e">
        <f t="shared" si="674"/>
        <v>#REF!</v>
      </c>
      <c r="AF747" s="245" t="e">
        <f t="shared" si="668"/>
        <v>#REF!</v>
      </c>
      <c r="AG747" s="103" t="e">
        <f t="shared" si="669"/>
        <v>#REF!</v>
      </c>
      <c r="AH747" s="102" t="e">
        <f t="shared" si="670"/>
        <v>#REF!</v>
      </c>
      <c r="AI747" s="102">
        <f t="shared" si="671"/>
        <v>3000</v>
      </c>
      <c r="AK747" s="103"/>
      <c r="AL747" s="134">
        <f t="shared" si="672"/>
        <v>2100</v>
      </c>
      <c r="AM747" s="106" t="s">
        <v>1223</v>
      </c>
      <c r="AO747" s="142" t="s">
        <v>1210</v>
      </c>
    </row>
    <row r="748" spans="1:552" ht="13.5" hidden="1" outlineLevel="1" x14ac:dyDescent="0.15">
      <c r="A748" s="104">
        <v>23100</v>
      </c>
      <c r="B748" s="20" t="s">
        <v>1200</v>
      </c>
      <c r="C748" s="102">
        <v>3000</v>
      </c>
      <c r="D748" s="103">
        <v>35</v>
      </c>
      <c r="E748" s="103"/>
      <c r="F748" s="103" t="s">
        <v>1213</v>
      </c>
      <c r="G748" s="104"/>
      <c r="H748" s="104" t="s">
        <v>1177</v>
      </c>
      <c r="I748" s="239">
        <f t="shared" si="655"/>
        <v>17940</v>
      </c>
      <c r="J748" s="103"/>
      <c r="K748" s="290">
        <v>0.1</v>
      </c>
      <c r="L748" s="296">
        <v>0.3</v>
      </c>
      <c r="M748" s="240"/>
      <c r="N748" s="283">
        <v>0.03</v>
      </c>
      <c r="O748" s="103">
        <f t="shared" si="656"/>
        <v>0</v>
      </c>
      <c r="P748" s="103" t="e">
        <f t="shared" si="657"/>
        <v>#REF!</v>
      </c>
      <c r="Q748" s="103" t="e">
        <f t="shared" si="658"/>
        <v>#REF!</v>
      </c>
      <c r="R748" s="103">
        <f t="shared" si="659"/>
        <v>0</v>
      </c>
      <c r="S748" s="103" t="e">
        <f t="shared" si="660"/>
        <v>#REF!</v>
      </c>
      <c r="T748" s="103" t="e">
        <f>#REF!</f>
        <v>#REF!</v>
      </c>
      <c r="U748" s="295" t="e">
        <f>#REF!*'Акция психолога'!D748+(684600/3/365)/4</f>
        <v>#REF!</v>
      </c>
      <c r="V748" s="271">
        <f t="shared" si="661"/>
        <v>180</v>
      </c>
      <c r="W748" s="242" t="e">
        <f t="shared" si="662"/>
        <v>#REF!</v>
      </c>
      <c r="X748" s="281" t="e">
        <f>#REF!</f>
        <v>#REF!</v>
      </c>
      <c r="Y748" s="287" t="e">
        <f t="shared" si="663"/>
        <v>#REF!</v>
      </c>
      <c r="Z748" s="102" t="e">
        <f t="shared" si="664"/>
        <v>#REF!</v>
      </c>
      <c r="AA748" s="244" t="e">
        <f t="shared" si="665"/>
        <v>#REF!</v>
      </c>
      <c r="AC748" s="102" t="e">
        <f t="shared" si="666"/>
        <v>#REF!</v>
      </c>
      <c r="AD748" s="103" t="e">
        <f t="shared" si="674"/>
        <v>#REF!</v>
      </c>
      <c r="AE748" s="245" t="e">
        <f t="shared" si="674"/>
        <v>#REF!</v>
      </c>
      <c r="AF748" s="245" t="e">
        <f t="shared" si="668"/>
        <v>#REF!</v>
      </c>
      <c r="AG748" s="103" t="e">
        <f t="shared" si="669"/>
        <v>#REF!</v>
      </c>
      <c r="AH748" s="102" t="e">
        <f t="shared" si="670"/>
        <v>#REF!</v>
      </c>
      <c r="AI748" s="102">
        <f t="shared" si="671"/>
        <v>3000</v>
      </c>
      <c r="AK748" s="103"/>
      <c r="AL748" s="134">
        <f t="shared" si="672"/>
        <v>2100</v>
      </c>
      <c r="AM748" s="106" t="s">
        <v>1223</v>
      </c>
      <c r="AO748" s="142" t="s">
        <v>1211</v>
      </c>
    </row>
    <row r="749" spans="1:552" ht="25.5" hidden="1" outlineLevel="1" x14ac:dyDescent="0.15">
      <c r="A749" s="104" t="s">
        <v>1202</v>
      </c>
      <c r="B749" s="20" t="s">
        <v>1201</v>
      </c>
      <c r="C749" s="102">
        <v>3500</v>
      </c>
      <c r="D749" s="103">
        <v>45</v>
      </c>
      <c r="E749" s="103"/>
      <c r="F749" s="103" t="s">
        <v>1214</v>
      </c>
      <c r="G749" s="104"/>
      <c r="H749" s="104" t="s">
        <v>1177</v>
      </c>
      <c r="I749" s="239">
        <f t="shared" si="655"/>
        <v>17940</v>
      </c>
      <c r="J749" s="103"/>
      <c r="K749" s="290">
        <v>0.1</v>
      </c>
      <c r="L749" s="296">
        <v>0.3</v>
      </c>
      <c r="M749" s="240"/>
      <c r="N749" s="283">
        <v>0.03</v>
      </c>
      <c r="O749" s="103">
        <f t="shared" si="656"/>
        <v>0</v>
      </c>
      <c r="P749" s="103" t="e">
        <f t="shared" si="657"/>
        <v>#REF!</v>
      </c>
      <c r="Q749" s="103" t="e">
        <f t="shared" si="658"/>
        <v>#REF!</v>
      </c>
      <c r="R749" s="103">
        <f t="shared" si="659"/>
        <v>0</v>
      </c>
      <c r="S749" s="103" t="e">
        <f t="shared" si="660"/>
        <v>#REF!</v>
      </c>
      <c r="T749" s="103" t="e">
        <f>#REF!</f>
        <v>#REF!</v>
      </c>
      <c r="U749" s="295" t="e">
        <f>#REF!*'Акция психолога'!D749+(575000/3/365)/4</f>
        <v>#REF!</v>
      </c>
      <c r="V749" s="271">
        <f t="shared" si="661"/>
        <v>210</v>
      </c>
      <c r="W749" s="242" t="e">
        <f t="shared" si="662"/>
        <v>#REF!</v>
      </c>
      <c r="X749" s="281" t="e">
        <f>#REF!</f>
        <v>#REF!</v>
      </c>
      <c r="Y749" s="287" t="e">
        <f t="shared" si="663"/>
        <v>#REF!</v>
      </c>
      <c r="Z749" s="102" t="e">
        <f t="shared" si="664"/>
        <v>#REF!</v>
      </c>
      <c r="AA749" s="244" t="e">
        <f t="shared" si="665"/>
        <v>#REF!</v>
      </c>
      <c r="AC749" s="102" t="e">
        <f t="shared" si="666"/>
        <v>#REF!</v>
      </c>
      <c r="AD749" s="103" t="e">
        <f t="shared" si="674"/>
        <v>#REF!</v>
      </c>
      <c r="AE749" s="245" t="e">
        <f t="shared" si="674"/>
        <v>#REF!</v>
      </c>
      <c r="AF749" s="245" t="e">
        <f t="shared" si="668"/>
        <v>#REF!</v>
      </c>
      <c r="AG749" s="103" t="e">
        <f t="shared" si="669"/>
        <v>#REF!</v>
      </c>
      <c r="AH749" s="102" t="e">
        <f t="shared" si="670"/>
        <v>#REF!</v>
      </c>
      <c r="AI749" s="102">
        <f t="shared" si="671"/>
        <v>3500</v>
      </c>
      <c r="AK749" s="103"/>
      <c r="AL749" s="134">
        <f t="shared" si="672"/>
        <v>2450</v>
      </c>
      <c r="AM749" s="106" t="s">
        <v>1223</v>
      </c>
      <c r="AO749" s="142" t="s">
        <v>1212</v>
      </c>
    </row>
    <row r="750" spans="1:552" ht="13.5" hidden="1" outlineLevel="1" x14ac:dyDescent="0.15">
      <c r="A750" s="140"/>
      <c r="B750" s="79"/>
      <c r="C750" s="264"/>
      <c r="D750" s="134"/>
      <c r="E750" s="134"/>
      <c r="F750" s="134"/>
      <c r="G750" s="140"/>
      <c r="H750" s="140"/>
      <c r="I750" s="259"/>
      <c r="J750" s="134"/>
      <c r="K750" s="291"/>
      <c r="L750" s="292"/>
      <c r="M750" s="261"/>
      <c r="N750" s="286"/>
      <c r="O750" s="134"/>
      <c r="P750" s="134"/>
      <c r="Q750" s="134"/>
      <c r="R750" s="134"/>
      <c r="S750" s="134"/>
      <c r="T750" s="134"/>
      <c r="U750" s="279"/>
      <c r="V750" s="279"/>
      <c r="W750" s="263"/>
      <c r="X750" s="293"/>
      <c r="Y750" s="294"/>
      <c r="Z750" s="264"/>
      <c r="AA750" s="265"/>
      <c r="AC750" s="264"/>
      <c r="AD750" s="134"/>
      <c r="AE750" s="266"/>
      <c r="AF750" s="266"/>
      <c r="AG750" s="134"/>
      <c r="AH750" s="264"/>
      <c r="AI750" s="264"/>
      <c r="AK750" s="134"/>
      <c r="AL750" s="134"/>
    </row>
    <row r="751" spans="1:552" collapsed="1" x14ac:dyDescent="0.15"/>
    <row r="752" spans="1:552" s="12" customFormat="1" ht="10.5" customHeight="1" x14ac:dyDescent="0.15">
      <c r="A752" s="30"/>
      <c r="D752" s="134"/>
      <c r="E752" s="134"/>
      <c r="F752" s="134"/>
      <c r="G752" s="140"/>
      <c r="H752" s="140"/>
      <c r="I752" s="259"/>
      <c r="J752" s="134"/>
      <c r="K752" s="260"/>
      <c r="L752" s="260"/>
      <c r="M752" s="261"/>
      <c r="N752" s="286"/>
      <c r="O752" s="262"/>
      <c r="P752" s="262"/>
      <c r="Q752" s="262"/>
      <c r="R752" s="262"/>
      <c r="S752" s="262"/>
      <c r="T752" s="134"/>
      <c r="U752" s="279"/>
      <c r="V752" s="279"/>
      <c r="W752" s="263"/>
      <c r="X752" s="282"/>
      <c r="Y752" s="263"/>
      <c r="Z752" s="264"/>
      <c r="AA752" s="265"/>
      <c r="AB752" s="219"/>
      <c r="AC752" s="264"/>
      <c r="AD752" s="267"/>
      <c r="AE752" s="266"/>
      <c r="AF752" s="266"/>
      <c r="AG752" s="134"/>
      <c r="AH752" s="264"/>
      <c r="AI752" s="264"/>
      <c r="AJ752" s="105"/>
      <c r="AK752" s="134"/>
      <c r="AL752" s="134"/>
      <c r="AM752" s="105"/>
      <c r="AN752" s="105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</row>
    <row r="753" spans="1:60" s="12" customFormat="1" ht="13.5" x14ac:dyDescent="0.15">
      <c r="A753" s="30"/>
      <c r="B753" s="297"/>
      <c r="C753" s="297"/>
      <c r="D753" s="134"/>
      <c r="E753" s="134"/>
      <c r="F753" s="134"/>
      <c r="G753" s="140"/>
      <c r="H753" s="140"/>
      <c r="I753" s="259"/>
      <c r="J753" s="134"/>
      <c r="K753" s="260"/>
      <c r="L753" s="260"/>
      <c r="M753" s="261"/>
      <c r="N753" s="286"/>
      <c r="O753" s="262"/>
      <c r="P753" s="262"/>
      <c r="Q753" s="262"/>
      <c r="R753" s="262"/>
      <c r="S753" s="262"/>
      <c r="T753" s="134"/>
      <c r="U753" s="279"/>
      <c r="V753" s="279"/>
      <c r="W753" s="263"/>
      <c r="X753" s="282"/>
      <c r="Y753" s="263"/>
      <c r="Z753" s="264"/>
      <c r="AA753" s="265"/>
      <c r="AB753" s="219"/>
      <c r="AC753" s="264"/>
      <c r="AD753" s="267"/>
      <c r="AE753" s="266"/>
      <c r="AF753" s="266"/>
      <c r="AG753" s="134"/>
      <c r="AH753" s="264"/>
      <c r="AI753" s="264"/>
      <c r="AJ753" s="105"/>
      <c r="AK753" s="134"/>
      <c r="AL753" s="134"/>
      <c r="AM753" s="105"/>
      <c r="AN753" s="105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</row>
    <row r="754" spans="1:60" s="12" customFormat="1" ht="13.5" hidden="1" x14ac:dyDescent="0.15">
      <c r="A754" s="30"/>
      <c r="B754" s="79"/>
      <c r="C754" s="80"/>
      <c r="D754" s="134"/>
      <c r="E754" s="134"/>
      <c r="F754" s="134"/>
      <c r="G754" s="140"/>
      <c r="H754" s="140"/>
      <c r="I754" s="259"/>
      <c r="J754" s="134"/>
      <c r="K754" s="260"/>
      <c r="L754" s="260"/>
      <c r="M754" s="261"/>
      <c r="N754" s="286"/>
      <c r="O754" s="262"/>
      <c r="P754" s="262"/>
      <c r="Q754" s="262"/>
      <c r="R754" s="262"/>
      <c r="S754" s="262"/>
      <c r="T754" s="134"/>
      <c r="U754" s="279"/>
      <c r="V754" s="279"/>
      <c r="W754" s="263"/>
      <c r="X754" s="282"/>
      <c r="Y754" s="263"/>
      <c r="Z754" s="264"/>
      <c r="AA754" s="265"/>
      <c r="AB754" s="219"/>
      <c r="AC754" s="264"/>
      <c r="AD754" s="134"/>
      <c r="AE754" s="266"/>
      <c r="AF754" s="266"/>
      <c r="AG754" s="134"/>
      <c r="AH754" s="264"/>
      <c r="AI754" s="264"/>
      <c r="AJ754" s="105"/>
      <c r="AK754" s="134"/>
      <c r="AL754" s="134"/>
      <c r="AM754" s="105"/>
      <c r="AN754" s="105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</row>
    <row r="755" spans="1:60" hidden="1" outlineLevel="1" x14ac:dyDescent="0.15">
      <c r="B755" s="87" t="s">
        <v>642</v>
      </c>
    </row>
    <row r="756" spans="1:60" hidden="1" outlineLevel="1" x14ac:dyDescent="0.15">
      <c r="B756" s="87"/>
    </row>
    <row r="757" spans="1:60" s="12" customFormat="1" ht="13.5" hidden="1" outlineLevel="1" x14ac:dyDescent="0.15">
      <c r="A757" s="30"/>
      <c r="B757" s="87" t="s">
        <v>584</v>
      </c>
      <c r="C757" s="80"/>
      <c r="D757" s="134"/>
      <c r="E757" s="134"/>
      <c r="F757" s="134"/>
      <c r="G757" s="140"/>
      <c r="H757" s="140"/>
      <c r="I757" s="259"/>
      <c r="J757" s="134"/>
      <c r="K757" s="260"/>
      <c r="L757" s="260"/>
      <c r="M757" s="261"/>
      <c r="N757" s="286"/>
      <c r="O757" s="262"/>
      <c r="P757" s="262"/>
      <c r="Q757" s="262"/>
      <c r="R757" s="262"/>
      <c r="S757" s="262"/>
      <c r="T757" s="134"/>
      <c r="U757" s="279"/>
      <c r="V757" s="279"/>
      <c r="W757" s="263"/>
      <c r="X757" s="282"/>
      <c r="Y757" s="263"/>
      <c r="Z757" s="264"/>
      <c r="AA757" s="265"/>
      <c r="AB757" s="219"/>
      <c r="AC757" s="264"/>
      <c r="AD757" s="134"/>
      <c r="AE757" s="266"/>
      <c r="AF757" s="266"/>
      <c r="AG757" s="134"/>
      <c r="AH757" s="264"/>
      <c r="AI757" s="264"/>
      <c r="AJ757" s="105"/>
      <c r="AK757" s="134"/>
      <c r="AL757" s="134"/>
      <c r="AM757" s="105"/>
      <c r="AN757" s="105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</row>
    <row r="758" spans="1:60" s="12" customFormat="1" ht="13.5" hidden="1" outlineLevel="1" x14ac:dyDescent="0.15">
      <c r="A758" s="30"/>
      <c r="B758" s="87"/>
      <c r="C758" s="80"/>
      <c r="D758" s="134"/>
      <c r="E758" s="134"/>
      <c r="F758" s="134"/>
      <c r="G758" s="140"/>
      <c r="H758" s="140"/>
      <c r="I758" s="259"/>
      <c r="J758" s="134"/>
      <c r="K758" s="260"/>
      <c r="L758" s="260"/>
      <c r="M758" s="261"/>
      <c r="N758" s="286"/>
      <c r="O758" s="262"/>
      <c r="P758" s="262"/>
      <c r="Q758" s="262"/>
      <c r="R758" s="262"/>
      <c r="S758" s="262"/>
      <c r="T758" s="134"/>
      <c r="U758" s="279"/>
      <c r="V758" s="279"/>
      <c r="W758" s="263"/>
      <c r="X758" s="282"/>
      <c r="Y758" s="263"/>
      <c r="Z758" s="264"/>
      <c r="AA758" s="265"/>
      <c r="AB758" s="219"/>
      <c r="AC758" s="264"/>
      <c r="AD758" s="134"/>
      <c r="AE758" s="266"/>
      <c r="AF758" s="266"/>
      <c r="AG758" s="134"/>
      <c r="AH758" s="264"/>
      <c r="AI758" s="264"/>
      <c r="AJ758" s="105"/>
      <c r="AK758" s="134"/>
      <c r="AL758" s="134"/>
      <c r="AM758" s="105"/>
      <c r="AN758" s="105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</row>
    <row r="759" spans="1:60" hidden="1" outlineLevel="1" x14ac:dyDescent="0.15">
      <c r="B759" s="87" t="s">
        <v>402</v>
      </c>
      <c r="C759" s="1"/>
      <c r="D759" s="106"/>
      <c r="E759" s="106"/>
      <c r="G759" s="106"/>
      <c r="H759" s="106"/>
      <c r="J759" s="106"/>
      <c r="K759" s="106"/>
      <c r="L759" s="106"/>
      <c r="M759" s="106"/>
      <c r="N759" s="280"/>
      <c r="AC759" s="106"/>
      <c r="AH759" s="106"/>
      <c r="AI759" s="106"/>
    </row>
    <row r="760" spans="1:60" hidden="1" outlineLevel="1" x14ac:dyDescent="0.15"/>
    <row r="761" spans="1:60" ht="41.25" hidden="1" customHeight="1" outlineLevel="1" x14ac:dyDescent="0.15">
      <c r="B761" s="344" t="s">
        <v>1226</v>
      </c>
      <c r="C761" s="344"/>
    </row>
    <row r="762" spans="1:60" collapsed="1" x14ac:dyDescent="0.15"/>
  </sheetData>
  <autoFilter ref="A11:UF749"/>
  <mergeCells count="20">
    <mergeCell ref="AH1:AI1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H10:AH11"/>
    <mergeCell ref="AI10:AI11"/>
    <mergeCell ref="AK10:AK11"/>
    <mergeCell ref="B761:C761"/>
    <mergeCell ref="J10:W10"/>
    <mergeCell ref="X10:Y10"/>
    <mergeCell ref="Z10:Z11"/>
    <mergeCell ref="AA10:AA11"/>
    <mergeCell ref="AC10:AC11"/>
    <mergeCell ref="AD10:AF10"/>
  </mergeCells>
  <conditionalFormatting sqref="AB13:AB14 AB17 AB35:AB40 AB42:AB43 AB71:AB73 AB231:AB233 AB285:AB290 AB378:AB389 AB391:AB397 AB399:AB403 AB283 AB500 AB413:AB416 AB423 AB426:AB431 AB135:AB145 AB757:AB758 AB433:AB440 AB45 AB76:AB79 AB337:AB341 AB21:AB23 AB366:AB372 AB511:AB517 AB25:AB29 AB523:AB564 AB752:AB754 AB237:AB244 AB319:AB332 AB63:AB69">
    <cfRule type="cellIs" dxfId="329" priority="330" operator="between">
      <formula>0.15</formula>
      <formula>0</formula>
    </cfRule>
  </conditionalFormatting>
  <conditionalFormatting sqref="AB13:AB14 AB17 AB35:AB40 AB42:AB43 AB71:AB73 AB231:AB233 AB285:AB290 AB378:AB389 AB391:AB397 AB399:AB403 AB283 AB500 AB413:AB416 AB423 AB426:AB431 AB135:AB145 AB757:AB758 AB433:AB440 AB45 AB76:AB79 AB337:AB341 AB21:AB23 AB366:AB372 AB511:AB517 AB25:AB29 AB523:AB564 AB752:AB754 AB237:AB244 AB319:AB332 AB63:AB69">
    <cfRule type="cellIs" dxfId="328" priority="329" operator="lessThan">
      <formula>0</formula>
    </cfRule>
  </conditionalFormatting>
  <conditionalFormatting sqref="AB125:AB130 AB161:AB170 AB192:AB194 AB255:AB261 AB263:AB279 AB316:AB317 AB465:AB471 AB507 AB292:AB294 AB458:AB463 AB247:AB252 AB486:AB499 AB196:AB200 AB296">
    <cfRule type="cellIs" dxfId="327" priority="328" operator="between">
      <formula>0.15</formula>
      <formula>0</formula>
    </cfRule>
  </conditionalFormatting>
  <conditionalFormatting sqref="AB125:AB130 AB161:AB170 AB192:AB194 AB255:AB261 AB263:AB279 AB316:AB317 AB465:AB471 AB507 AB292:AB294 AB458:AB463 AB247:AB252 AB486:AB499 AB196:AB200 AB296">
    <cfRule type="cellIs" dxfId="326" priority="327" operator="lessThan">
      <formula>0</formula>
    </cfRule>
  </conditionalFormatting>
  <conditionalFormatting sqref="AB342">
    <cfRule type="cellIs" dxfId="325" priority="326" operator="between">
      <formula>0.15</formula>
      <formula>0</formula>
    </cfRule>
  </conditionalFormatting>
  <conditionalFormatting sqref="AB342">
    <cfRule type="cellIs" dxfId="324" priority="325" operator="lessThan">
      <formula>0</formula>
    </cfRule>
  </conditionalFormatting>
  <conditionalFormatting sqref="AB291">
    <cfRule type="cellIs" dxfId="323" priority="324" operator="between">
      <formula>0.15</formula>
      <formula>0</formula>
    </cfRule>
  </conditionalFormatting>
  <conditionalFormatting sqref="AB291">
    <cfRule type="cellIs" dxfId="322" priority="323" operator="lessThan">
      <formula>0</formula>
    </cfRule>
  </conditionalFormatting>
  <conditionalFormatting sqref="AB404">
    <cfRule type="cellIs" dxfId="321" priority="322" operator="between">
      <formula>0.15</formula>
      <formula>0</formula>
    </cfRule>
  </conditionalFormatting>
  <conditionalFormatting sqref="AB404">
    <cfRule type="cellIs" dxfId="320" priority="321" operator="lessThan">
      <formula>0</formula>
    </cfRule>
  </conditionalFormatting>
  <conditionalFormatting sqref="AB41">
    <cfRule type="cellIs" dxfId="319" priority="320" operator="between">
      <formula>0.15</formula>
      <formula>0</formula>
    </cfRule>
  </conditionalFormatting>
  <conditionalFormatting sqref="AB41">
    <cfRule type="cellIs" dxfId="318" priority="319" operator="lessThan">
      <formula>0</formula>
    </cfRule>
  </conditionalFormatting>
  <conditionalFormatting sqref="AB374">
    <cfRule type="cellIs" dxfId="317" priority="318" operator="between">
      <formula>0.15</formula>
      <formula>0</formula>
    </cfRule>
  </conditionalFormatting>
  <conditionalFormatting sqref="AB374">
    <cfRule type="cellIs" dxfId="316" priority="317" operator="lessThan">
      <formula>0</formula>
    </cfRule>
  </conditionalFormatting>
  <conditionalFormatting sqref="AB221">
    <cfRule type="cellIs" dxfId="315" priority="316" operator="between">
      <formula>0.15</formula>
      <formula>0</formula>
    </cfRule>
  </conditionalFormatting>
  <conditionalFormatting sqref="AB221">
    <cfRule type="cellIs" dxfId="314" priority="315" operator="lessThan">
      <formula>0</formula>
    </cfRule>
  </conditionalFormatting>
  <conditionalFormatting sqref="AB222:AB229">
    <cfRule type="cellIs" dxfId="313" priority="314" operator="between">
      <formula>0.15</formula>
      <formula>0</formula>
    </cfRule>
  </conditionalFormatting>
  <conditionalFormatting sqref="AB222:AB229">
    <cfRule type="cellIs" dxfId="312" priority="313" operator="lessThan">
      <formula>0</formula>
    </cfRule>
  </conditionalFormatting>
  <conditionalFormatting sqref="AB343">
    <cfRule type="cellIs" dxfId="311" priority="312" operator="between">
      <formula>0.15</formula>
      <formula>0</formula>
    </cfRule>
  </conditionalFormatting>
  <conditionalFormatting sqref="AB343">
    <cfRule type="cellIs" dxfId="310" priority="311" operator="lessThan">
      <formula>0</formula>
    </cfRule>
  </conditionalFormatting>
  <conditionalFormatting sqref="AB405:AB407">
    <cfRule type="cellIs" dxfId="309" priority="310" operator="between">
      <formula>0.15</formula>
      <formula>0</formula>
    </cfRule>
  </conditionalFormatting>
  <conditionalFormatting sqref="AB405:AB407">
    <cfRule type="cellIs" dxfId="308" priority="309" operator="lessThan">
      <formula>0</formula>
    </cfRule>
  </conditionalFormatting>
  <conditionalFormatting sqref="AB441">
    <cfRule type="cellIs" dxfId="307" priority="308" operator="between">
      <formula>0.15</formula>
      <formula>0</formula>
    </cfRule>
  </conditionalFormatting>
  <conditionalFormatting sqref="AB441">
    <cfRule type="cellIs" dxfId="306" priority="307" operator="lessThan">
      <formula>0</formula>
    </cfRule>
  </conditionalFormatting>
  <conditionalFormatting sqref="AB298">
    <cfRule type="cellIs" dxfId="305" priority="306" operator="between">
      <formula>0.15</formula>
      <formula>0</formula>
    </cfRule>
  </conditionalFormatting>
  <conditionalFormatting sqref="AB298">
    <cfRule type="cellIs" dxfId="304" priority="305" operator="lessThan">
      <formula>0</formula>
    </cfRule>
  </conditionalFormatting>
  <conditionalFormatting sqref="AB297">
    <cfRule type="cellIs" dxfId="303" priority="304" operator="between">
      <formula>0.15</formula>
      <formula>0</formula>
    </cfRule>
  </conditionalFormatting>
  <conditionalFormatting sqref="AB297">
    <cfRule type="cellIs" dxfId="302" priority="303" operator="lessThan">
      <formula>0</formula>
    </cfRule>
  </conditionalFormatting>
  <conditionalFormatting sqref="AB44">
    <cfRule type="cellIs" dxfId="301" priority="302" operator="between">
      <formula>0.15</formula>
      <formula>0</formula>
    </cfRule>
  </conditionalFormatting>
  <conditionalFormatting sqref="AB44">
    <cfRule type="cellIs" dxfId="300" priority="301" operator="lessThan">
      <formula>0</formula>
    </cfRule>
  </conditionalFormatting>
  <conditionalFormatting sqref="AB408">
    <cfRule type="cellIs" dxfId="299" priority="300" operator="between">
      <formula>0.15</formula>
      <formula>0</formula>
    </cfRule>
  </conditionalFormatting>
  <conditionalFormatting sqref="AB408">
    <cfRule type="cellIs" dxfId="298" priority="299" operator="lessThan">
      <formula>0</formula>
    </cfRule>
  </conditionalFormatting>
  <conditionalFormatting sqref="AB409">
    <cfRule type="cellIs" dxfId="297" priority="298" operator="between">
      <formula>0.15</formula>
      <formula>0</formula>
    </cfRule>
  </conditionalFormatting>
  <conditionalFormatting sqref="AB409">
    <cfRule type="cellIs" dxfId="296" priority="297" operator="lessThan">
      <formula>0</formula>
    </cfRule>
  </conditionalFormatting>
  <conditionalFormatting sqref="AB410">
    <cfRule type="cellIs" dxfId="295" priority="296" operator="between">
      <formula>0.15</formula>
      <formula>0</formula>
    </cfRule>
  </conditionalFormatting>
  <conditionalFormatting sqref="AB410">
    <cfRule type="cellIs" dxfId="294" priority="295" operator="lessThan">
      <formula>0</formula>
    </cfRule>
  </conditionalFormatting>
  <conditionalFormatting sqref="AB411:AB412">
    <cfRule type="cellIs" dxfId="293" priority="294" operator="between">
      <formula>0.15</formula>
      <formula>0</formula>
    </cfRule>
  </conditionalFormatting>
  <conditionalFormatting sqref="AB411:AB412">
    <cfRule type="cellIs" dxfId="292" priority="293" operator="lessThan">
      <formula>0</formula>
    </cfRule>
  </conditionalFormatting>
  <conditionalFormatting sqref="AB390">
    <cfRule type="cellIs" dxfId="291" priority="292" operator="between">
      <formula>0.15</formula>
      <formula>0</formula>
    </cfRule>
  </conditionalFormatting>
  <conditionalFormatting sqref="AB390">
    <cfRule type="cellIs" dxfId="290" priority="291" operator="lessThan">
      <formula>0</formula>
    </cfRule>
  </conditionalFormatting>
  <conditionalFormatting sqref="AB16">
    <cfRule type="cellIs" dxfId="289" priority="290" operator="between">
      <formula>0.15</formula>
      <formula>0</formula>
    </cfRule>
  </conditionalFormatting>
  <conditionalFormatting sqref="AB16">
    <cfRule type="cellIs" dxfId="288" priority="289" operator="lessThan">
      <formula>0</formula>
    </cfRule>
  </conditionalFormatting>
  <conditionalFormatting sqref="AB18">
    <cfRule type="cellIs" dxfId="287" priority="288" operator="between">
      <formula>0.15</formula>
      <formula>0</formula>
    </cfRule>
  </conditionalFormatting>
  <conditionalFormatting sqref="AB18">
    <cfRule type="cellIs" dxfId="286" priority="287" operator="lessThan">
      <formula>0</formula>
    </cfRule>
  </conditionalFormatting>
  <conditionalFormatting sqref="AB20">
    <cfRule type="cellIs" dxfId="285" priority="286" operator="between">
      <formula>0.15</formula>
      <formula>0</formula>
    </cfRule>
  </conditionalFormatting>
  <conditionalFormatting sqref="AB20">
    <cfRule type="cellIs" dxfId="284" priority="285" operator="lessThan">
      <formula>0</formula>
    </cfRule>
  </conditionalFormatting>
  <conditionalFormatting sqref="AB30">
    <cfRule type="cellIs" dxfId="283" priority="284" operator="between">
      <formula>0.15</formula>
      <formula>0</formula>
    </cfRule>
  </conditionalFormatting>
  <conditionalFormatting sqref="AB30">
    <cfRule type="cellIs" dxfId="282" priority="283" operator="lessThan">
      <formula>0</formula>
    </cfRule>
  </conditionalFormatting>
  <conditionalFormatting sqref="AB34">
    <cfRule type="cellIs" dxfId="281" priority="282" operator="between">
      <formula>0.15</formula>
      <formula>0</formula>
    </cfRule>
  </conditionalFormatting>
  <conditionalFormatting sqref="AB34">
    <cfRule type="cellIs" dxfId="280" priority="281" operator="lessThan">
      <formula>0</formula>
    </cfRule>
  </conditionalFormatting>
  <conditionalFormatting sqref="AB345">
    <cfRule type="cellIs" dxfId="279" priority="279" operator="lessThan">
      <formula>0</formula>
    </cfRule>
  </conditionalFormatting>
  <conditionalFormatting sqref="AB345">
    <cfRule type="cellIs" dxfId="278" priority="280" operator="between">
      <formula>0.15</formula>
      <formula>0</formula>
    </cfRule>
  </conditionalFormatting>
  <conditionalFormatting sqref="AB234:AB235">
    <cfRule type="cellIs" dxfId="277" priority="278" operator="between">
      <formula>0.15</formula>
      <formula>0</formula>
    </cfRule>
  </conditionalFormatting>
  <conditionalFormatting sqref="AB234:AB235">
    <cfRule type="cellIs" dxfId="276" priority="277" operator="lessThan">
      <formula>0</formula>
    </cfRule>
  </conditionalFormatting>
  <conditionalFormatting sqref="AB46">
    <cfRule type="cellIs" dxfId="275" priority="276" operator="between">
      <formula>0.15</formula>
      <formula>0</formula>
    </cfRule>
  </conditionalFormatting>
  <conditionalFormatting sqref="AB46">
    <cfRule type="cellIs" dxfId="274" priority="275" operator="lessThan">
      <formula>0</formula>
    </cfRule>
  </conditionalFormatting>
  <conditionalFormatting sqref="AB280">
    <cfRule type="cellIs" dxfId="273" priority="274" operator="between">
      <formula>0.15</formula>
      <formula>0</formula>
    </cfRule>
  </conditionalFormatting>
  <conditionalFormatting sqref="AB280">
    <cfRule type="cellIs" dxfId="272" priority="273" operator="lessThan">
      <formula>0</formula>
    </cfRule>
  </conditionalFormatting>
  <conditionalFormatting sqref="AB281">
    <cfRule type="cellIs" dxfId="271" priority="272" operator="between">
      <formula>0.15</formula>
      <formula>0</formula>
    </cfRule>
  </conditionalFormatting>
  <conditionalFormatting sqref="AB281">
    <cfRule type="cellIs" dxfId="270" priority="271" operator="lessThan">
      <formula>0</formula>
    </cfRule>
  </conditionalFormatting>
  <conditionalFormatting sqref="AB282">
    <cfRule type="cellIs" dxfId="269" priority="270" operator="between">
      <formula>0.15</formula>
      <formula>0</formula>
    </cfRule>
  </conditionalFormatting>
  <conditionalFormatting sqref="AB282">
    <cfRule type="cellIs" dxfId="268" priority="269" operator="lessThan">
      <formula>0</formula>
    </cfRule>
  </conditionalFormatting>
  <conditionalFormatting sqref="AB344">
    <cfRule type="cellIs" dxfId="267" priority="268" operator="between">
      <formula>0.15</formula>
      <formula>0</formula>
    </cfRule>
  </conditionalFormatting>
  <conditionalFormatting sqref="AB344">
    <cfRule type="cellIs" dxfId="266" priority="267" operator="lessThan">
      <formula>0</formula>
    </cfRule>
  </conditionalFormatting>
  <conditionalFormatting sqref="AB442">
    <cfRule type="cellIs" dxfId="265" priority="266" operator="between">
      <formula>0.15</formula>
      <formula>0</formula>
    </cfRule>
  </conditionalFormatting>
  <conditionalFormatting sqref="AB442">
    <cfRule type="cellIs" dxfId="264" priority="265" operator="lessThan">
      <formula>0</formula>
    </cfRule>
  </conditionalFormatting>
  <conditionalFormatting sqref="AB49">
    <cfRule type="cellIs" dxfId="263" priority="264" operator="between">
      <formula>0.15</formula>
      <formula>0</formula>
    </cfRule>
  </conditionalFormatting>
  <conditionalFormatting sqref="AB49">
    <cfRule type="cellIs" dxfId="262" priority="263" operator="lessThan">
      <formula>0</formula>
    </cfRule>
  </conditionalFormatting>
  <conditionalFormatting sqref="AB333">
    <cfRule type="cellIs" dxfId="261" priority="262" operator="between">
      <formula>0.15</formula>
      <formula>0</formula>
    </cfRule>
  </conditionalFormatting>
  <conditionalFormatting sqref="AB333">
    <cfRule type="cellIs" dxfId="260" priority="261" operator="lessThan">
      <formula>0</formula>
    </cfRule>
  </conditionalFormatting>
  <conditionalFormatting sqref="AB346">
    <cfRule type="cellIs" dxfId="259" priority="260" operator="between">
      <formula>0.15</formula>
      <formula>0</formula>
    </cfRule>
  </conditionalFormatting>
  <conditionalFormatting sqref="AB346">
    <cfRule type="cellIs" dxfId="258" priority="259" operator="lessThan">
      <formula>0</formula>
    </cfRule>
  </conditionalFormatting>
  <conditionalFormatting sqref="AB301">
    <cfRule type="cellIs" dxfId="257" priority="258" operator="between">
      <formula>0.15</formula>
      <formula>0</formula>
    </cfRule>
  </conditionalFormatting>
  <conditionalFormatting sqref="AB301">
    <cfRule type="cellIs" dxfId="256" priority="257" operator="lessThan">
      <formula>0</formula>
    </cfRule>
  </conditionalFormatting>
  <conditionalFormatting sqref="AB302">
    <cfRule type="cellIs" dxfId="255" priority="256" operator="between">
      <formula>0.15</formula>
      <formula>0</formula>
    </cfRule>
  </conditionalFormatting>
  <conditionalFormatting sqref="AB302">
    <cfRule type="cellIs" dxfId="254" priority="255" operator="lessThan">
      <formula>0</formula>
    </cfRule>
  </conditionalFormatting>
  <conditionalFormatting sqref="AB303">
    <cfRule type="cellIs" dxfId="253" priority="254" operator="between">
      <formula>0.15</formula>
      <formula>0</formula>
    </cfRule>
  </conditionalFormatting>
  <conditionalFormatting sqref="AB303">
    <cfRule type="cellIs" dxfId="252" priority="253" operator="lessThan">
      <formula>0</formula>
    </cfRule>
  </conditionalFormatting>
  <conditionalFormatting sqref="AB304">
    <cfRule type="cellIs" dxfId="251" priority="252" operator="between">
      <formula>0.15</formula>
      <formula>0</formula>
    </cfRule>
  </conditionalFormatting>
  <conditionalFormatting sqref="AB304">
    <cfRule type="cellIs" dxfId="250" priority="251" operator="lessThan">
      <formula>0</formula>
    </cfRule>
  </conditionalFormatting>
  <conditionalFormatting sqref="AB131">
    <cfRule type="cellIs" dxfId="249" priority="250" operator="between">
      <formula>0.15</formula>
      <formula>0</formula>
    </cfRule>
  </conditionalFormatting>
  <conditionalFormatting sqref="AB131">
    <cfRule type="cellIs" dxfId="248" priority="249" operator="lessThan">
      <formula>0</formula>
    </cfRule>
  </conditionalFormatting>
  <conditionalFormatting sqref="AB132">
    <cfRule type="cellIs" dxfId="247" priority="248" operator="between">
      <formula>0.15</formula>
      <formula>0</formula>
    </cfRule>
  </conditionalFormatting>
  <conditionalFormatting sqref="AB132">
    <cfRule type="cellIs" dxfId="246" priority="247" operator="lessThan">
      <formula>0</formula>
    </cfRule>
  </conditionalFormatting>
  <conditionalFormatting sqref="AB133">
    <cfRule type="cellIs" dxfId="245" priority="246" operator="between">
      <formula>0.15</formula>
      <formula>0</formula>
    </cfRule>
  </conditionalFormatting>
  <conditionalFormatting sqref="AB133">
    <cfRule type="cellIs" dxfId="244" priority="245" operator="lessThan">
      <formula>0</formula>
    </cfRule>
  </conditionalFormatting>
  <conditionalFormatting sqref="AB146">
    <cfRule type="cellIs" dxfId="243" priority="244" operator="between">
      <formula>0.15</formula>
      <formula>0</formula>
    </cfRule>
  </conditionalFormatting>
  <conditionalFormatting sqref="AB146">
    <cfRule type="cellIs" dxfId="242" priority="243" operator="lessThan">
      <formula>0</formula>
    </cfRule>
  </conditionalFormatting>
  <conditionalFormatting sqref="AB147">
    <cfRule type="cellIs" dxfId="241" priority="242" operator="between">
      <formula>0.15</formula>
      <formula>0</formula>
    </cfRule>
  </conditionalFormatting>
  <conditionalFormatting sqref="AB147">
    <cfRule type="cellIs" dxfId="240" priority="241" operator="lessThan">
      <formula>0</formula>
    </cfRule>
  </conditionalFormatting>
  <conditionalFormatting sqref="AB148">
    <cfRule type="cellIs" dxfId="239" priority="240" operator="between">
      <formula>0.15</formula>
      <formula>0</formula>
    </cfRule>
  </conditionalFormatting>
  <conditionalFormatting sqref="AB148">
    <cfRule type="cellIs" dxfId="238" priority="239" operator="lessThan">
      <formula>0</formula>
    </cfRule>
  </conditionalFormatting>
  <conditionalFormatting sqref="AB149">
    <cfRule type="cellIs" dxfId="237" priority="238" operator="between">
      <formula>0.15</formula>
      <formula>0</formula>
    </cfRule>
  </conditionalFormatting>
  <conditionalFormatting sqref="AB149">
    <cfRule type="cellIs" dxfId="236" priority="237" operator="lessThan">
      <formula>0</formula>
    </cfRule>
  </conditionalFormatting>
  <conditionalFormatting sqref="AB150">
    <cfRule type="cellIs" dxfId="235" priority="236" operator="between">
      <formula>0.15</formula>
      <formula>0</formula>
    </cfRule>
  </conditionalFormatting>
  <conditionalFormatting sqref="AB150">
    <cfRule type="cellIs" dxfId="234" priority="235" operator="lessThan">
      <formula>0</formula>
    </cfRule>
  </conditionalFormatting>
  <conditionalFormatting sqref="AB201">
    <cfRule type="cellIs" dxfId="233" priority="234" operator="between">
      <formula>0.15</formula>
      <formula>0</formula>
    </cfRule>
  </conditionalFormatting>
  <conditionalFormatting sqref="AB201">
    <cfRule type="cellIs" dxfId="232" priority="233" operator="lessThan">
      <formula>0</formula>
    </cfRule>
  </conditionalFormatting>
  <conditionalFormatting sqref="AB202">
    <cfRule type="cellIs" dxfId="231" priority="232" operator="between">
      <formula>0.15</formula>
      <formula>0</formula>
    </cfRule>
  </conditionalFormatting>
  <conditionalFormatting sqref="AB202">
    <cfRule type="cellIs" dxfId="230" priority="231" operator="lessThan">
      <formula>0</formula>
    </cfRule>
  </conditionalFormatting>
  <conditionalFormatting sqref="AB203">
    <cfRule type="cellIs" dxfId="229" priority="230" operator="between">
      <formula>0.15</formula>
      <formula>0</formula>
    </cfRule>
  </conditionalFormatting>
  <conditionalFormatting sqref="AB203">
    <cfRule type="cellIs" dxfId="228" priority="229" operator="lessThan">
      <formula>0</formula>
    </cfRule>
  </conditionalFormatting>
  <conditionalFormatting sqref="AB204">
    <cfRule type="cellIs" dxfId="227" priority="228" operator="between">
      <formula>0.15</formula>
      <formula>0</formula>
    </cfRule>
  </conditionalFormatting>
  <conditionalFormatting sqref="AB204">
    <cfRule type="cellIs" dxfId="226" priority="227" operator="lessThan">
      <formula>0</formula>
    </cfRule>
  </conditionalFormatting>
  <conditionalFormatting sqref="AB205">
    <cfRule type="cellIs" dxfId="225" priority="226" operator="between">
      <formula>0.15</formula>
      <formula>0</formula>
    </cfRule>
  </conditionalFormatting>
  <conditionalFormatting sqref="AB205">
    <cfRule type="cellIs" dxfId="224" priority="225" operator="lessThan">
      <formula>0</formula>
    </cfRule>
  </conditionalFormatting>
  <conditionalFormatting sqref="AB206">
    <cfRule type="cellIs" dxfId="223" priority="224" operator="between">
      <formula>0.15</formula>
      <formula>0</formula>
    </cfRule>
  </conditionalFormatting>
  <conditionalFormatting sqref="AB206">
    <cfRule type="cellIs" dxfId="222" priority="223" operator="lessThan">
      <formula>0</formula>
    </cfRule>
  </conditionalFormatting>
  <conditionalFormatting sqref="AB207">
    <cfRule type="cellIs" dxfId="221" priority="222" operator="between">
      <formula>0.15</formula>
      <formula>0</formula>
    </cfRule>
  </conditionalFormatting>
  <conditionalFormatting sqref="AB207">
    <cfRule type="cellIs" dxfId="220" priority="221" operator="lessThan">
      <formula>0</formula>
    </cfRule>
  </conditionalFormatting>
  <conditionalFormatting sqref="AB208">
    <cfRule type="cellIs" dxfId="219" priority="220" operator="between">
      <formula>0.15</formula>
      <formula>0</formula>
    </cfRule>
  </conditionalFormatting>
  <conditionalFormatting sqref="AB208">
    <cfRule type="cellIs" dxfId="218" priority="219" operator="lessThan">
      <formula>0</formula>
    </cfRule>
  </conditionalFormatting>
  <conditionalFormatting sqref="AB209">
    <cfRule type="cellIs" dxfId="217" priority="218" operator="between">
      <formula>0.15</formula>
      <formula>0</formula>
    </cfRule>
  </conditionalFormatting>
  <conditionalFormatting sqref="AB209">
    <cfRule type="cellIs" dxfId="216" priority="217" operator="lessThan">
      <formula>0</formula>
    </cfRule>
  </conditionalFormatting>
  <conditionalFormatting sqref="AB210">
    <cfRule type="cellIs" dxfId="215" priority="216" operator="between">
      <formula>0.15</formula>
      <formula>0</formula>
    </cfRule>
  </conditionalFormatting>
  <conditionalFormatting sqref="AB210">
    <cfRule type="cellIs" dxfId="214" priority="215" operator="lessThan">
      <formula>0</formula>
    </cfRule>
  </conditionalFormatting>
  <conditionalFormatting sqref="AB211">
    <cfRule type="cellIs" dxfId="213" priority="214" operator="between">
      <formula>0.15</formula>
      <formula>0</formula>
    </cfRule>
  </conditionalFormatting>
  <conditionalFormatting sqref="AB211">
    <cfRule type="cellIs" dxfId="212" priority="213" operator="lessThan">
      <formula>0</formula>
    </cfRule>
  </conditionalFormatting>
  <conditionalFormatting sqref="AB212">
    <cfRule type="cellIs" dxfId="211" priority="212" operator="between">
      <formula>0.15</formula>
      <formula>0</formula>
    </cfRule>
  </conditionalFormatting>
  <conditionalFormatting sqref="AB212">
    <cfRule type="cellIs" dxfId="210" priority="211" operator="lessThan">
      <formula>0</formula>
    </cfRule>
  </conditionalFormatting>
  <conditionalFormatting sqref="AB213">
    <cfRule type="cellIs" dxfId="209" priority="210" operator="between">
      <formula>0.15</formula>
      <formula>0</formula>
    </cfRule>
  </conditionalFormatting>
  <conditionalFormatting sqref="AB213">
    <cfRule type="cellIs" dxfId="208" priority="209" operator="lessThan">
      <formula>0</formula>
    </cfRule>
  </conditionalFormatting>
  <conditionalFormatting sqref="AB214">
    <cfRule type="cellIs" dxfId="207" priority="208" operator="between">
      <formula>0.15</formula>
      <formula>0</formula>
    </cfRule>
  </conditionalFormatting>
  <conditionalFormatting sqref="AB214">
    <cfRule type="cellIs" dxfId="206" priority="207" operator="lessThan">
      <formula>0</formula>
    </cfRule>
  </conditionalFormatting>
  <conditionalFormatting sqref="AB215">
    <cfRule type="cellIs" dxfId="205" priority="206" operator="between">
      <formula>0.15</formula>
      <formula>0</formula>
    </cfRule>
  </conditionalFormatting>
  <conditionalFormatting sqref="AB215">
    <cfRule type="cellIs" dxfId="204" priority="205" operator="lessThan">
      <formula>0</formula>
    </cfRule>
  </conditionalFormatting>
  <conditionalFormatting sqref="AB216">
    <cfRule type="cellIs" dxfId="203" priority="204" operator="between">
      <formula>0.15</formula>
      <formula>0</formula>
    </cfRule>
  </conditionalFormatting>
  <conditionalFormatting sqref="AB216">
    <cfRule type="cellIs" dxfId="202" priority="203" operator="lessThan">
      <formula>0</formula>
    </cfRule>
  </conditionalFormatting>
  <conditionalFormatting sqref="AB171">
    <cfRule type="cellIs" dxfId="201" priority="202" operator="between">
      <formula>0.15</formula>
      <formula>0</formula>
    </cfRule>
  </conditionalFormatting>
  <conditionalFormatting sqref="AB171">
    <cfRule type="cellIs" dxfId="200" priority="201" operator="lessThan">
      <formula>0</formula>
    </cfRule>
  </conditionalFormatting>
  <conditionalFormatting sqref="AB172">
    <cfRule type="cellIs" dxfId="199" priority="200" operator="between">
      <formula>0.15</formula>
      <formula>0</formula>
    </cfRule>
  </conditionalFormatting>
  <conditionalFormatting sqref="AB172">
    <cfRule type="cellIs" dxfId="198" priority="199" operator="lessThan">
      <formula>0</formula>
    </cfRule>
  </conditionalFormatting>
  <conditionalFormatting sqref="AB173">
    <cfRule type="cellIs" dxfId="197" priority="198" operator="between">
      <formula>0.15</formula>
      <formula>0</formula>
    </cfRule>
  </conditionalFormatting>
  <conditionalFormatting sqref="AB173">
    <cfRule type="cellIs" dxfId="196" priority="197" operator="lessThan">
      <formula>0</formula>
    </cfRule>
  </conditionalFormatting>
  <conditionalFormatting sqref="AB174">
    <cfRule type="cellIs" dxfId="195" priority="196" operator="between">
      <formula>0.15</formula>
      <formula>0</formula>
    </cfRule>
  </conditionalFormatting>
  <conditionalFormatting sqref="AB174">
    <cfRule type="cellIs" dxfId="194" priority="195" operator="lessThan">
      <formula>0</formula>
    </cfRule>
  </conditionalFormatting>
  <conditionalFormatting sqref="AB175">
    <cfRule type="cellIs" dxfId="193" priority="194" operator="between">
      <formula>0.15</formula>
      <formula>0</formula>
    </cfRule>
  </conditionalFormatting>
  <conditionalFormatting sqref="AB175">
    <cfRule type="cellIs" dxfId="192" priority="193" operator="lessThan">
      <formula>0</formula>
    </cfRule>
  </conditionalFormatting>
  <conditionalFormatting sqref="AB176">
    <cfRule type="cellIs" dxfId="191" priority="192" operator="between">
      <formula>0.15</formula>
      <formula>0</formula>
    </cfRule>
  </conditionalFormatting>
  <conditionalFormatting sqref="AB176">
    <cfRule type="cellIs" dxfId="190" priority="191" operator="lessThan">
      <formula>0</formula>
    </cfRule>
  </conditionalFormatting>
  <conditionalFormatting sqref="AB177">
    <cfRule type="cellIs" dxfId="189" priority="190" operator="between">
      <formula>0.15</formula>
      <formula>0</formula>
    </cfRule>
  </conditionalFormatting>
  <conditionalFormatting sqref="AB177">
    <cfRule type="cellIs" dxfId="188" priority="189" operator="lessThan">
      <formula>0</formula>
    </cfRule>
  </conditionalFormatting>
  <conditionalFormatting sqref="AB178">
    <cfRule type="cellIs" dxfId="187" priority="188" operator="between">
      <formula>0.15</formula>
      <formula>0</formula>
    </cfRule>
  </conditionalFormatting>
  <conditionalFormatting sqref="AB178">
    <cfRule type="cellIs" dxfId="186" priority="187" operator="lessThan">
      <formula>0</formula>
    </cfRule>
  </conditionalFormatting>
  <conditionalFormatting sqref="AB179">
    <cfRule type="cellIs" dxfId="185" priority="186" operator="between">
      <formula>0.15</formula>
      <formula>0</formula>
    </cfRule>
  </conditionalFormatting>
  <conditionalFormatting sqref="AB179">
    <cfRule type="cellIs" dxfId="184" priority="185" operator="lessThan">
      <formula>0</formula>
    </cfRule>
  </conditionalFormatting>
  <conditionalFormatting sqref="AB180">
    <cfRule type="cellIs" dxfId="183" priority="184" operator="between">
      <formula>0.15</formula>
      <formula>0</formula>
    </cfRule>
  </conditionalFormatting>
  <conditionalFormatting sqref="AB180">
    <cfRule type="cellIs" dxfId="182" priority="183" operator="lessThan">
      <formula>0</formula>
    </cfRule>
  </conditionalFormatting>
  <conditionalFormatting sqref="AB181">
    <cfRule type="cellIs" dxfId="181" priority="182" operator="between">
      <formula>0.15</formula>
      <formula>0</formula>
    </cfRule>
  </conditionalFormatting>
  <conditionalFormatting sqref="AB181">
    <cfRule type="cellIs" dxfId="180" priority="181" operator="lessThan">
      <formula>0</formula>
    </cfRule>
  </conditionalFormatting>
  <conditionalFormatting sqref="AB182">
    <cfRule type="cellIs" dxfId="179" priority="180" operator="between">
      <formula>0.15</formula>
      <formula>0</formula>
    </cfRule>
  </conditionalFormatting>
  <conditionalFormatting sqref="AB182">
    <cfRule type="cellIs" dxfId="178" priority="179" operator="lessThan">
      <formula>0</formula>
    </cfRule>
  </conditionalFormatting>
  <conditionalFormatting sqref="AB183">
    <cfRule type="cellIs" dxfId="177" priority="178" operator="between">
      <formula>0.15</formula>
      <formula>0</formula>
    </cfRule>
  </conditionalFormatting>
  <conditionalFormatting sqref="AB183">
    <cfRule type="cellIs" dxfId="176" priority="177" operator="lessThan">
      <formula>0</formula>
    </cfRule>
  </conditionalFormatting>
  <conditionalFormatting sqref="AB184">
    <cfRule type="cellIs" dxfId="175" priority="176" operator="between">
      <formula>0.15</formula>
      <formula>0</formula>
    </cfRule>
  </conditionalFormatting>
  <conditionalFormatting sqref="AB184">
    <cfRule type="cellIs" dxfId="174" priority="175" operator="lessThan">
      <formula>0</formula>
    </cfRule>
  </conditionalFormatting>
  <conditionalFormatting sqref="AB185">
    <cfRule type="cellIs" dxfId="173" priority="174" operator="between">
      <formula>0.15</formula>
      <formula>0</formula>
    </cfRule>
  </conditionalFormatting>
  <conditionalFormatting sqref="AB185">
    <cfRule type="cellIs" dxfId="172" priority="173" operator="lessThan">
      <formula>0</formula>
    </cfRule>
  </conditionalFormatting>
  <conditionalFormatting sqref="AB186">
    <cfRule type="cellIs" dxfId="171" priority="172" operator="between">
      <formula>0.15</formula>
      <formula>0</formula>
    </cfRule>
  </conditionalFormatting>
  <conditionalFormatting sqref="AB186">
    <cfRule type="cellIs" dxfId="170" priority="171" operator="lessThan">
      <formula>0</formula>
    </cfRule>
  </conditionalFormatting>
  <conditionalFormatting sqref="AB187">
    <cfRule type="cellIs" dxfId="169" priority="170" operator="between">
      <formula>0.15</formula>
      <formula>0</formula>
    </cfRule>
  </conditionalFormatting>
  <conditionalFormatting sqref="AB187">
    <cfRule type="cellIs" dxfId="168" priority="169" operator="lessThan">
      <formula>0</formula>
    </cfRule>
  </conditionalFormatting>
  <conditionalFormatting sqref="AB188">
    <cfRule type="cellIs" dxfId="167" priority="168" operator="between">
      <formula>0.15</formula>
      <formula>0</formula>
    </cfRule>
  </conditionalFormatting>
  <conditionalFormatting sqref="AB188">
    <cfRule type="cellIs" dxfId="166" priority="167" operator="lessThan">
      <formula>0</formula>
    </cfRule>
  </conditionalFormatting>
  <conditionalFormatting sqref="AB217">
    <cfRule type="cellIs" dxfId="165" priority="166" operator="between">
      <formula>0.15</formula>
      <formula>0</formula>
    </cfRule>
  </conditionalFormatting>
  <conditionalFormatting sqref="AB217">
    <cfRule type="cellIs" dxfId="164" priority="165" operator="lessThan">
      <formula>0</formula>
    </cfRule>
  </conditionalFormatting>
  <conditionalFormatting sqref="AB375">
    <cfRule type="cellIs" dxfId="163" priority="164" operator="between">
      <formula>0.15</formula>
      <formula>0</formula>
    </cfRule>
  </conditionalFormatting>
  <conditionalFormatting sqref="AB375">
    <cfRule type="cellIs" dxfId="162" priority="163" operator="lessThan">
      <formula>0</formula>
    </cfRule>
  </conditionalFormatting>
  <conditionalFormatting sqref="AB151">
    <cfRule type="cellIs" dxfId="161" priority="162" operator="between">
      <formula>0.15</formula>
      <formula>0</formula>
    </cfRule>
  </conditionalFormatting>
  <conditionalFormatting sqref="AB151">
    <cfRule type="cellIs" dxfId="160" priority="161" operator="lessThan">
      <formula>0</formula>
    </cfRule>
  </conditionalFormatting>
  <conditionalFormatting sqref="AB152">
    <cfRule type="cellIs" dxfId="159" priority="160" operator="between">
      <formula>0.15</formula>
      <formula>0</formula>
    </cfRule>
  </conditionalFormatting>
  <conditionalFormatting sqref="AB152">
    <cfRule type="cellIs" dxfId="158" priority="159" operator="lessThan">
      <formula>0</formula>
    </cfRule>
  </conditionalFormatting>
  <conditionalFormatting sqref="AB153">
    <cfRule type="cellIs" dxfId="157" priority="158" operator="between">
      <formula>0.15</formula>
      <formula>0</formula>
    </cfRule>
  </conditionalFormatting>
  <conditionalFormatting sqref="AB153">
    <cfRule type="cellIs" dxfId="156" priority="157" operator="lessThan">
      <formula>0</formula>
    </cfRule>
  </conditionalFormatting>
  <conditionalFormatting sqref="AB154">
    <cfRule type="cellIs" dxfId="155" priority="156" operator="between">
      <formula>0.15</formula>
      <formula>0</formula>
    </cfRule>
  </conditionalFormatting>
  <conditionalFormatting sqref="AB154">
    <cfRule type="cellIs" dxfId="154" priority="155" operator="lessThan">
      <formula>0</formula>
    </cfRule>
  </conditionalFormatting>
  <conditionalFormatting sqref="AB155">
    <cfRule type="cellIs" dxfId="153" priority="154" operator="between">
      <formula>0.15</formula>
      <formula>0</formula>
    </cfRule>
  </conditionalFormatting>
  <conditionalFormatting sqref="AB155">
    <cfRule type="cellIs" dxfId="152" priority="153" operator="lessThan">
      <formula>0</formula>
    </cfRule>
  </conditionalFormatting>
  <conditionalFormatting sqref="AB156">
    <cfRule type="cellIs" dxfId="151" priority="152" operator="between">
      <formula>0.15</formula>
      <formula>0</formula>
    </cfRule>
  </conditionalFormatting>
  <conditionalFormatting sqref="AB156">
    <cfRule type="cellIs" dxfId="150" priority="151" operator="lessThan">
      <formula>0</formula>
    </cfRule>
  </conditionalFormatting>
  <conditionalFormatting sqref="AB334">
    <cfRule type="cellIs" dxfId="149" priority="150" operator="between">
      <formula>0.15</formula>
      <formula>0</formula>
    </cfRule>
  </conditionalFormatting>
  <conditionalFormatting sqref="AB334">
    <cfRule type="cellIs" dxfId="148" priority="149" operator="lessThan">
      <formula>0</formula>
    </cfRule>
  </conditionalFormatting>
  <conditionalFormatting sqref="AB335">
    <cfRule type="cellIs" dxfId="147" priority="148" operator="between">
      <formula>0.15</formula>
      <formula>0</formula>
    </cfRule>
  </conditionalFormatting>
  <conditionalFormatting sqref="AB335">
    <cfRule type="cellIs" dxfId="146" priority="147" operator="lessThan">
      <formula>0</formula>
    </cfRule>
  </conditionalFormatting>
  <conditionalFormatting sqref="AB305">
    <cfRule type="cellIs" dxfId="145" priority="146" operator="between">
      <formula>0.15</formula>
      <formula>0</formula>
    </cfRule>
  </conditionalFormatting>
  <conditionalFormatting sqref="AB305">
    <cfRule type="cellIs" dxfId="144" priority="145" operator="lessThan">
      <formula>0</formula>
    </cfRule>
  </conditionalFormatting>
  <conditionalFormatting sqref="AB306">
    <cfRule type="cellIs" dxfId="143" priority="144" operator="between">
      <formula>0.15</formula>
      <formula>0</formula>
    </cfRule>
  </conditionalFormatting>
  <conditionalFormatting sqref="AB306">
    <cfRule type="cellIs" dxfId="142" priority="143" operator="lessThan">
      <formula>0</formula>
    </cfRule>
  </conditionalFormatting>
  <conditionalFormatting sqref="AB307">
    <cfRule type="cellIs" dxfId="141" priority="142" operator="between">
      <formula>0.15</formula>
      <formula>0</formula>
    </cfRule>
  </conditionalFormatting>
  <conditionalFormatting sqref="AB307">
    <cfRule type="cellIs" dxfId="140" priority="141" operator="lessThan">
      <formula>0</formula>
    </cfRule>
  </conditionalFormatting>
  <conditionalFormatting sqref="AB308">
    <cfRule type="cellIs" dxfId="139" priority="140" operator="between">
      <formula>0.15</formula>
      <formula>0</formula>
    </cfRule>
  </conditionalFormatting>
  <conditionalFormatting sqref="AB308">
    <cfRule type="cellIs" dxfId="138" priority="139" operator="lessThan">
      <formula>0</formula>
    </cfRule>
  </conditionalFormatting>
  <conditionalFormatting sqref="AB311">
    <cfRule type="cellIs" dxfId="137" priority="138" operator="between">
      <formula>0.15</formula>
      <formula>0</formula>
    </cfRule>
  </conditionalFormatting>
  <conditionalFormatting sqref="AB311">
    <cfRule type="cellIs" dxfId="136" priority="137" operator="lessThan">
      <formula>0</formula>
    </cfRule>
  </conditionalFormatting>
  <conditionalFormatting sqref="AB80">
    <cfRule type="cellIs" dxfId="135" priority="136" operator="between">
      <formula>0.15</formula>
      <formula>0</formula>
    </cfRule>
  </conditionalFormatting>
  <conditionalFormatting sqref="AB80">
    <cfRule type="cellIs" dxfId="134" priority="135" operator="lessThan">
      <formula>0</formula>
    </cfRule>
  </conditionalFormatting>
  <conditionalFormatting sqref="AB81 AB83 AB85:AB87 AB89:AB106">
    <cfRule type="cellIs" dxfId="133" priority="134" operator="between">
      <formula>0.15</formula>
      <formula>0</formula>
    </cfRule>
  </conditionalFormatting>
  <conditionalFormatting sqref="AB81 AB83 AB85:AB87 AB89:AB106">
    <cfRule type="cellIs" dxfId="132" priority="133" operator="lessThan">
      <formula>0</formula>
    </cfRule>
  </conditionalFormatting>
  <conditionalFormatting sqref="AB108 AB110">
    <cfRule type="cellIs" dxfId="131" priority="132" operator="between">
      <formula>0.15</formula>
      <formula>0</formula>
    </cfRule>
  </conditionalFormatting>
  <conditionalFormatting sqref="AB108 AB110">
    <cfRule type="cellIs" dxfId="130" priority="131" operator="lessThan">
      <formula>0</formula>
    </cfRule>
  </conditionalFormatting>
  <conditionalFormatting sqref="AB418">
    <cfRule type="cellIs" dxfId="129" priority="130" operator="between">
      <formula>0.15</formula>
      <formula>0</formula>
    </cfRule>
  </conditionalFormatting>
  <conditionalFormatting sqref="AB418">
    <cfRule type="cellIs" dxfId="128" priority="129" operator="lessThan">
      <formula>0</formula>
    </cfRule>
  </conditionalFormatting>
  <conditionalFormatting sqref="AB157">
    <cfRule type="cellIs" dxfId="127" priority="128" operator="between">
      <formula>0.15</formula>
      <formula>0</formula>
    </cfRule>
  </conditionalFormatting>
  <conditionalFormatting sqref="AB157">
    <cfRule type="cellIs" dxfId="126" priority="127" operator="lessThan">
      <formula>0</formula>
    </cfRule>
  </conditionalFormatting>
  <conditionalFormatting sqref="AB47">
    <cfRule type="cellIs" dxfId="125" priority="126" operator="between">
      <formula>0.15</formula>
      <formula>0</formula>
    </cfRule>
  </conditionalFormatting>
  <conditionalFormatting sqref="AB47">
    <cfRule type="cellIs" dxfId="124" priority="125" operator="lessThan">
      <formula>0</formula>
    </cfRule>
  </conditionalFormatting>
  <conditionalFormatting sqref="AB566">
    <cfRule type="cellIs" dxfId="123" priority="124" operator="between">
      <formula>0.15</formula>
      <formula>0</formula>
    </cfRule>
  </conditionalFormatting>
  <conditionalFormatting sqref="AB566">
    <cfRule type="cellIs" dxfId="122" priority="123" operator="lessThan">
      <formula>0</formula>
    </cfRule>
  </conditionalFormatting>
  <conditionalFormatting sqref="AB567:AB571 AB573:AB595 AB597:AB647">
    <cfRule type="cellIs" dxfId="121" priority="122" operator="between">
      <formula>0.15</formula>
      <formula>0</formula>
    </cfRule>
  </conditionalFormatting>
  <conditionalFormatting sqref="AB567:AB571 AB573:AB595 AB597:AB647">
    <cfRule type="cellIs" dxfId="120" priority="121" operator="lessThan">
      <formula>0</formula>
    </cfRule>
  </conditionalFormatting>
  <conditionalFormatting sqref="AB50">
    <cfRule type="cellIs" dxfId="119" priority="120" operator="between">
      <formula>0.15</formula>
      <formula>0</formula>
    </cfRule>
  </conditionalFormatting>
  <conditionalFormatting sqref="AB50">
    <cfRule type="cellIs" dxfId="118" priority="119" operator="lessThan">
      <formula>0</formula>
    </cfRule>
  </conditionalFormatting>
  <conditionalFormatting sqref="AB432">
    <cfRule type="cellIs" dxfId="117" priority="118" operator="between">
      <formula>0.15</formula>
      <formula>0</formula>
    </cfRule>
  </conditionalFormatting>
  <conditionalFormatting sqref="AB432">
    <cfRule type="cellIs" dxfId="116" priority="117" operator="lessThan">
      <formula>0</formula>
    </cfRule>
  </conditionalFormatting>
  <conditionalFormatting sqref="AB74">
    <cfRule type="cellIs" dxfId="115" priority="116" operator="between">
      <formula>0.15</formula>
      <formula>0</formula>
    </cfRule>
  </conditionalFormatting>
  <conditionalFormatting sqref="AB74">
    <cfRule type="cellIs" dxfId="114" priority="115" operator="lessThan">
      <formula>0</formula>
    </cfRule>
  </conditionalFormatting>
  <conditionalFormatting sqref="AB398">
    <cfRule type="cellIs" dxfId="113" priority="114" operator="between">
      <formula>0.15</formula>
      <formula>0</formula>
    </cfRule>
  </conditionalFormatting>
  <conditionalFormatting sqref="AB398">
    <cfRule type="cellIs" dxfId="112" priority="113" operator="lessThan">
      <formula>0</formula>
    </cfRule>
  </conditionalFormatting>
  <conditionalFormatting sqref="AB596">
    <cfRule type="cellIs" dxfId="111" priority="112" operator="between">
      <formula>0.15</formula>
      <formula>0</formula>
    </cfRule>
  </conditionalFormatting>
  <conditionalFormatting sqref="AB596">
    <cfRule type="cellIs" dxfId="110" priority="111" operator="lessThan">
      <formula>0</formula>
    </cfRule>
  </conditionalFormatting>
  <conditionalFormatting sqref="AB572 AB518 AB376 AB373 AB318 AB309:AB310 AB253 AB111 AB109 AB107 AB88 AB84 AB82 AB75 AB62 AB51:AB56">
    <cfRule type="cellIs" dxfId="109" priority="110" operator="between">
      <formula>0.15</formula>
      <formula>0</formula>
    </cfRule>
  </conditionalFormatting>
  <conditionalFormatting sqref="AB572 AB518 AB376 AB373 AB318 AB309:AB310 AB253 AB111 AB109 AB107 AB88 AB84 AB82 AB75 AB62 AB51:AB56">
    <cfRule type="cellIs" dxfId="108" priority="109" operator="lessThan">
      <formula>0</formula>
    </cfRule>
  </conditionalFormatting>
  <conditionalFormatting sqref="AB347">
    <cfRule type="cellIs" dxfId="107" priority="108" operator="between">
      <formula>0.15</formula>
      <formula>0</formula>
    </cfRule>
  </conditionalFormatting>
  <conditionalFormatting sqref="AB347">
    <cfRule type="cellIs" dxfId="106" priority="107" operator="lessThan">
      <formula>0</formula>
    </cfRule>
  </conditionalFormatting>
  <conditionalFormatting sqref="AB348">
    <cfRule type="cellIs" dxfId="105" priority="106" operator="between">
      <formula>0.15</formula>
      <formula>0</formula>
    </cfRule>
  </conditionalFormatting>
  <conditionalFormatting sqref="AB348">
    <cfRule type="cellIs" dxfId="104" priority="105" operator="lessThan">
      <formula>0</formula>
    </cfRule>
  </conditionalFormatting>
  <conditionalFormatting sqref="AB349:AB353">
    <cfRule type="cellIs" dxfId="103" priority="104" operator="between">
      <formula>0.15</formula>
      <formula>0</formula>
    </cfRule>
  </conditionalFormatting>
  <conditionalFormatting sqref="AB349:AB353">
    <cfRule type="cellIs" dxfId="102" priority="103" operator="lessThan">
      <formula>0</formula>
    </cfRule>
  </conditionalFormatting>
  <conditionalFormatting sqref="AB354:AB356">
    <cfRule type="cellIs" dxfId="101" priority="102" operator="between">
      <formula>0.15</formula>
      <formula>0</formula>
    </cfRule>
  </conditionalFormatting>
  <conditionalFormatting sqref="AB354:AB356">
    <cfRule type="cellIs" dxfId="100" priority="101" operator="lessThan">
      <formula>0</formula>
    </cfRule>
  </conditionalFormatting>
  <conditionalFormatting sqref="AB357">
    <cfRule type="cellIs" dxfId="99" priority="100" operator="between">
      <formula>0.15</formula>
      <formula>0</formula>
    </cfRule>
  </conditionalFormatting>
  <conditionalFormatting sqref="AB357">
    <cfRule type="cellIs" dxfId="98" priority="99" operator="lessThan">
      <formula>0</formula>
    </cfRule>
  </conditionalFormatting>
  <conditionalFormatting sqref="AB158">
    <cfRule type="cellIs" dxfId="97" priority="98" operator="between">
      <formula>0.15</formula>
      <formula>0</formula>
    </cfRule>
  </conditionalFormatting>
  <conditionalFormatting sqref="AB158">
    <cfRule type="cellIs" dxfId="96" priority="97" operator="lessThan">
      <formula>0</formula>
    </cfRule>
  </conditionalFormatting>
  <conditionalFormatting sqref="AB218">
    <cfRule type="cellIs" dxfId="95" priority="96" operator="between">
      <formula>0.15</formula>
      <formula>0</formula>
    </cfRule>
  </conditionalFormatting>
  <conditionalFormatting sqref="AB218">
    <cfRule type="cellIs" dxfId="94" priority="95" operator="lessThan">
      <formula>0</formula>
    </cfRule>
  </conditionalFormatting>
  <conditionalFormatting sqref="AB419">
    <cfRule type="cellIs" dxfId="93" priority="94" operator="between">
      <formula>0.15</formula>
      <formula>0</formula>
    </cfRule>
  </conditionalFormatting>
  <conditionalFormatting sqref="AB419">
    <cfRule type="cellIs" dxfId="92" priority="93" operator="lessThan">
      <formula>0</formula>
    </cfRule>
  </conditionalFormatting>
  <conditionalFormatting sqref="AB420">
    <cfRule type="cellIs" dxfId="91" priority="92" operator="between">
      <formula>0.15</formula>
      <formula>0</formula>
    </cfRule>
  </conditionalFormatting>
  <conditionalFormatting sqref="AB420">
    <cfRule type="cellIs" dxfId="90" priority="91" operator="lessThan">
      <formula>0</formula>
    </cfRule>
  </conditionalFormatting>
  <conditionalFormatting sqref="AB112">
    <cfRule type="cellIs" dxfId="89" priority="90" operator="between">
      <formula>0.15</formula>
      <formula>0</formula>
    </cfRule>
  </conditionalFormatting>
  <conditionalFormatting sqref="AB112">
    <cfRule type="cellIs" dxfId="88" priority="89" operator="lessThan">
      <formula>0</formula>
    </cfRule>
  </conditionalFormatting>
  <conditionalFormatting sqref="AB421">
    <cfRule type="cellIs" dxfId="87" priority="88" operator="between">
      <formula>0.15</formula>
      <formula>0</formula>
    </cfRule>
  </conditionalFormatting>
  <conditionalFormatting sqref="AB421">
    <cfRule type="cellIs" dxfId="86" priority="87" operator="lessThan">
      <formula>0</formula>
    </cfRule>
  </conditionalFormatting>
  <conditionalFormatting sqref="AB219">
    <cfRule type="cellIs" dxfId="85" priority="86" operator="between">
      <formula>0.15</formula>
      <formula>0</formula>
    </cfRule>
  </conditionalFormatting>
  <conditionalFormatting sqref="AB219">
    <cfRule type="cellIs" dxfId="84" priority="85" operator="lessThan">
      <formula>0</formula>
    </cfRule>
  </conditionalFormatting>
  <conditionalFormatting sqref="AB159">
    <cfRule type="cellIs" dxfId="83" priority="84" operator="between">
      <formula>0.15</formula>
      <formula>0</formula>
    </cfRule>
  </conditionalFormatting>
  <conditionalFormatting sqref="AB159">
    <cfRule type="cellIs" dxfId="82" priority="83" operator="lessThan">
      <formula>0</formula>
    </cfRule>
  </conditionalFormatting>
  <conditionalFormatting sqref="AB189">
    <cfRule type="cellIs" dxfId="81" priority="82" operator="between">
      <formula>0.15</formula>
      <formula>0</formula>
    </cfRule>
  </conditionalFormatting>
  <conditionalFormatting sqref="AB189">
    <cfRule type="cellIs" dxfId="80" priority="81" operator="lessThan">
      <formula>0</formula>
    </cfRule>
  </conditionalFormatting>
  <conditionalFormatting sqref="AB190">
    <cfRule type="cellIs" dxfId="79" priority="80" operator="between">
      <formula>0.15</formula>
      <formula>0</formula>
    </cfRule>
  </conditionalFormatting>
  <conditionalFormatting sqref="AB190">
    <cfRule type="cellIs" dxfId="78" priority="79" operator="lessThan">
      <formula>0</formula>
    </cfRule>
  </conditionalFormatting>
  <conditionalFormatting sqref="AB312">
    <cfRule type="cellIs" dxfId="77" priority="78" operator="between">
      <formula>0.15</formula>
      <formula>0</formula>
    </cfRule>
  </conditionalFormatting>
  <conditionalFormatting sqref="AB312">
    <cfRule type="cellIs" dxfId="76" priority="77" operator="lessThan">
      <formula>0</formula>
    </cfRule>
  </conditionalFormatting>
  <conditionalFormatting sqref="AB57">
    <cfRule type="cellIs" dxfId="75" priority="76" operator="between">
      <formula>0.15</formula>
      <formula>0</formula>
    </cfRule>
  </conditionalFormatting>
  <conditionalFormatting sqref="AB57">
    <cfRule type="cellIs" dxfId="74" priority="75" operator="lessThan">
      <formula>0</formula>
    </cfRule>
  </conditionalFormatting>
  <conditionalFormatting sqref="AB58">
    <cfRule type="cellIs" dxfId="73" priority="74" operator="between">
      <formula>0.15</formula>
      <formula>0</formula>
    </cfRule>
  </conditionalFormatting>
  <conditionalFormatting sqref="AB58">
    <cfRule type="cellIs" dxfId="72" priority="73" operator="lessThan">
      <formula>0</formula>
    </cfRule>
  </conditionalFormatting>
  <conditionalFormatting sqref="AB113">
    <cfRule type="cellIs" dxfId="71" priority="72" operator="between">
      <formula>0.15</formula>
      <formula>0</formula>
    </cfRule>
  </conditionalFormatting>
  <conditionalFormatting sqref="AB113">
    <cfRule type="cellIs" dxfId="70" priority="71" operator="lessThan">
      <formula>0</formula>
    </cfRule>
  </conditionalFormatting>
  <conditionalFormatting sqref="AB32">
    <cfRule type="cellIs" dxfId="69" priority="70" operator="between">
      <formula>0.15</formula>
      <formula>0</formula>
    </cfRule>
  </conditionalFormatting>
  <conditionalFormatting sqref="AB32">
    <cfRule type="cellIs" dxfId="68" priority="69" operator="lessThan">
      <formula>0</formula>
    </cfRule>
  </conditionalFormatting>
  <conditionalFormatting sqref="AB33">
    <cfRule type="cellIs" dxfId="67" priority="68" operator="between">
      <formula>0.15</formula>
      <formula>0</formula>
    </cfRule>
  </conditionalFormatting>
  <conditionalFormatting sqref="AB33">
    <cfRule type="cellIs" dxfId="66" priority="67" operator="lessThan">
      <formula>0</formula>
    </cfRule>
  </conditionalFormatting>
  <conditionalFormatting sqref="AB114">
    <cfRule type="cellIs" dxfId="65" priority="66" operator="between">
      <formula>0.15</formula>
      <formula>0</formula>
    </cfRule>
  </conditionalFormatting>
  <conditionalFormatting sqref="AB114">
    <cfRule type="cellIs" dxfId="64" priority="65" operator="lessThan">
      <formula>0</formula>
    </cfRule>
  </conditionalFormatting>
  <conditionalFormatting sqref="AB509">
    <cfRule type="cellIs" dxfId="63" priority="64" operator="between">
      <formula>0.15</formula>
      <formula>0</formula>
    </cfRule>
  </conditionalFormatting>
  <conditionalFormatting sqref="AB509">
    <cfRule type="cellIs" dxfId="62" priority="63" operator="lessThan">
      <formula>0</formula>
    </cfRule>
  </conditionalFormatting>
  <conditionalFormatting sqref="AB15">
    <cfRule type="cellIs" dxfId="61" priority="62" operator="between">
      <formula>0.15</formula>
      <formula>0</formula>
    </cfRule>
  </conditionalFormatting>
  <conditionalFormatting sqref="AB15">
    <cfRule type="cellIs" dxfId="60" priority="61" operator="lessThan">
      <formula>0</formula>
    </cfRule>
  </conditionalFormatting>
  <conditionalFormatting sqref="AB24">
    <cfRule type="cellIs" dxfId="59" priority="60" operator="between">
      <formula>0.15</formula>
      <formula>0</formula>
    </cfRule>
  </conditionalFormatting>
  <conditionalFormatting sqref="AB24">
    <cfRule type="cellIs" dxfId="58" priority="59" operator="lessThan">
      <formula>0</formula>
    </cfRule>
  </conditionalFormatting>
  <conditionalFormatting sqref="AB48">
    <cfRule type="cellIs" dxfId="57" priority="58" operator="between">
      <formula>0.15</formula>
      <formula>0</formula>
    </cfRule>
  </conditionalFormatting>
  <conditionalFormatting sqref="AB48">
    <cfRule type="cellIs" dxfId="56" priority="57" operator="lessThan">
      <formula>0</formula>
    </cfRule>
  </conditionalFormatting>
  <conditionalFormatting sqref="AB195">
    <cfRule type="cellIs" dxfId="55" priority="56" operator="between">
      <formula>0.15</formula>
      <formula>0</formula>
    </cfRule>
  </conditionalFormatting>
  <conditionalFormatting sqref="AB195">
    <cfRule type="cellIs" dxfId="54" priority="55" operator="lessThan">
      <formula>0</formula>
    </cfRule>
  </conditionalFormatting>
  <conditionalFormatting sqref="AB295">
    <cfRule type="cellIs" dxfId="53" priority="54" operator="between">
      <formula>0.15</formula>
      <formula>0</formula>
    </cfRule>
  </conditionalFormatting>
  <conditionalFormatting sqref="AB295">
    <cfRule type="cellIs" dxfId="52" priority="53" operator="lessThan">
      <formula>0</formula>
    </cfRule>
  </conditionalFormatting>
  <conditionalFormatting sqref="AB115">
    <cfRule type="cellIs" dxfId="51" priority="52" operator="between">
      <formula>0.15</formula>
      <formula>0</formula>
    </cfRule>
  </conditionalFormatting>
  <conditionalFormatting sqref="AB115">
    <cfRule type="cellIs" dxfId="50" priority="51" operator="lessThan">
      <formula>0</formula>
    </cfRule>
  </conditionalFormatting>
  <conditionalFormatting sqref="AB116">
    <cfRule type="cellIs" dxfId="49" priority="50" operator="between">
      <formula>0.15</formula>
      <formula>0</formula>
    </cfRule>
  </conditionalFormatting>
  <conditionalFormatting sqref="AB116">
    <cfRule type="cellIs" dxfId="48" priority="49" operator="lessThan">
      <formula>0</formula>
    </cfRule>
  </conditionalFormatting>
  <conditionalFormatting sqref="AB117">
    <cfRule type="cellIs" dxfId="47" priority="48" operator="between">
      <formula>0.15</formula>
      <formula>0</formula>
    </cfRule>
  </conditionalFormatting>
  <conditionalFormatting sqref="AB117">
    <cfRule type="cellIs" dxfId="46" priority="47" operator="lessThan">
      <formula>0</formula>
    </cfRule>
  </conditionalFormatting>
  <conditionalFormatting sqref="AB118">
    <cfRule type="cellIs" dxfId="45" priority="46" operator="between">
      <formula>0.15</formula>
      <formula>0</formula>
    </cfRule>
  </conditionalFormatting>
  <conditionalFormatting sqref="AB118">
    <cfRule type="cellIs" dxfId="44" priority="45" operator="lessThan">
      <formula>0</formula>
    </cfRule>
  </conditionalFormatting>
  <conditionalFormatting sqref="AB119">
    <cfRule type="cellIs" dxfId="43" priority="44" operator="between">
      <formula>0.15</formula>
      <formula>0</formula>
    </cfRule>
  </conditionalFormatting>
  <conditionalFormatting sqref="AB119">
    <cfRule type="cellIs" dxfId="42" priority="43" operator="lessThan">
      <formula>0</formula>
    </cfRule>
  </conditionalFormatting>
  <conditionalFormatting sqref="AB19">
    <cfRule type="cellIs" dxfId="41" priority="42" operator="between">
      <formula>0.15</formula>
      <formula>0</formula>
    </cfRule>
  </conditionalFormatting>
  <conditionalFormatting sqref="AB19">
    <cfRule type="cellIs" dxfId="40" priority="41" operator="lessThan">
      <formula>0</formula>
    </cfRule>
  </conditionalFormatting>
  <conditionalFormatting sqref="AB358:AB364">
    <cfRule type="cellIs" dxfId="39" priority="40" operator="between">
      <formula>0.15</formula>
      <formula>0</formula>
    </cfRule>
  </conditionalFormatting>
  <conditionalFormatting sqref="AB358:AB364">
    <cfRule type="cellIs" dxfId="38" priority="39" operator="lessThan">
      <formula>0</formula>
    </cfRule>
  </conditionalFormatting>
  <conditionalFormatting sqref="AB120">
    <cfRule type="cellIs" dxfId="37" priority="38" operator="between">
      <formula>0.15</formula>
      <formula>0</formula>
    </cfRule>
  </conditionalFormatting>
  <conditionalFormatting sqref="AB120">
    <cfRule type="cellIs" dxfId="36" priority="37" operator="lessThan">
      <formula>0</formula>
    </cfRule>
  </conditionalFormatting>
  <conditionalFormatting sqref="AB481">
    <cfRule type="cellIs" dxfId="35" priority="36" operator="between">
      <formula>0.15</formula>
      <formula>0</formula>
    </cfRule>
  </conditionalFormatting>
  <conditionalFormatting sqref="AB481">
    <cfRule type="cellIs" dxfId="34" priority="35" operator="lessThan">
      <formula>0</formula>
    </cfRule>
  </conditionalFormatting>
  <conditionalFormatting sqref="AB482:AB483">
    <cfRule type="cellIs" dxfId="33" priority="34" operator="between">
      <formula>0.15</formula>
      <formula>0</formula>
    </cfRule>
  </conditionalFormatting>
  <conditionalFormatting sqref="AB482:AB483">
    <cfRule type="cellIs" dxfId="32" priority="33" operator="lessThan">
      <formula>0</formula>
    </cfRule>
  </conditionalFormatting>
  <conditionalFormatting sqref="AB313">
    <cfRule type="cellIs" dxfId="31" priority="32" operator="between">
      <formula>0.15</formula>
      <formula>0</formula>
    </cfRule>
  </conditionalFormatting>
  <conditionalFormatting sqref="AB313">
    <cfRule type="cellIs" dxfId="30" priority="31" operator="lessThan">
      <formula>0</formula>
    </cfRule>
  </conditionalFormatting>
  <conditionalFormatting sqref="AB121">
    <cfRule type="cellIs" dxfId="29" priority="30" operator="between">
      <formula>0.15</formula>
      <formula>0</formula>
    </cfRule>
  </conditionalFormatting>
  <conditionalFormatting sqref="AB121">
    <cfRule type="cellIs" dxfId="28" priority="29" operator="lessThan">
      <formula>0</formula>
    </cfRule>
  </conditionalFormatting>
  <conditionalFormatting sqref="AB520">
    <cfRule type="cellIs" dxfId="27" priority="28" operator="between">
      <formula>0.15</formula>
      <formula>0</formula>
    </cfRule>
  </conditionalFormatting>
  <conditionalFormatting sqref="AB520">
    <cfRule type="cellIs" dxfId="26" priority="27" operator="lessThan">
      <formula>0</formula>
    </cfRule>
  </conditionalFormatting>
  <conditionalFormatting sqref="AB417">
    <cfRule type="cellIs" dxfId="25" priority="26" operator="between">
      <formula>0.15</formula>
      <formula>0</formula>
    </cfRule>
  </conditionalFormatting>
  <conditionalFormatting sqref="AB417">
    <cfRule type="cellIs" dxfId="24" priority="25" operator="lessThan">
      <formula>0</formula>
    </cfRule>
  </conditionalFormatting>
  <conditionalFormatting sqref="AB508">
    <cfRule type="cellIs" dxfId="23" priority="24" operator="between">
      <formula>0.15</formula>
      <formula>0</formula>
    </cfRule>
  </conditionalFormatting>
  <conditionalFormatting sqref="AB508">
    <cfRule type="cellIs" dxfId="22" priority="23" operator="lessThan">
      <formula>0</formula>
    </cfRule>
  </conditionalFormatting>
  <conditionalFormatting sqref="AB122">
    <cfRule type="cellIs" dxfId="21" priority="22" operator="between">
      <formula>0.15</formula>
      <formula>0</formula>
    </cfRule>
  </conditionalFormatting>
  <conditionalFormatting sqref="AB122">
    <cfRule type="cellIs" dxfId="20" priority="21" operator="lessThan">
      <formula>0</formula>
    </cfRule>
  </conditionalFormatting>
  <conditionalFormatting sqref="AB648">
    <cfRule type="cellIs" dxfId="19" priority="20" operator="between">
      <formula>0.15</formula>
      <formula>0</formula>
    </cfRule>
  </conditionalFormatting>
  <conditionalFormatting sqref="AB648">
    <cfRule type="cellIs" dxfId="18" priority="19" operator="lessThan">
      <formula>0</formula>
    </cfRule>
  </conditionalFormatting>
  <conditionalFormatting sqref="AB444">
    <cfRule type="cellIs" dxfId="17" priority="18" operator="between">
      <formula>0.15</formula>
      <formula>0</formula>
    </cfRule>
  </conditionalFormatting>
  <conditionalFormatting sqref="AB444">
    <cfRule type="cellIs" dxfId="16" priority="17" operator="lessThan">
      <formula>0</formula>
    </cfRule>
  </conditionalFormatting>
  <conditionalFormatting sqref="AB445:AB449">
    <cfRule type="cellIs" dxfId="15" priority="16" operator="between">
      <formula>0.15</formula>
      <formula>0</formula>
    </cfRule>
  </conditionalFormatting>
  <conditionalFormatting sqref="AB445:AB449">
    <cfRule type="cellIs" dxfId="14" priority="15" operator="lessThan">
      <formula>0</formula>
    </cfRule>
  </conditionalFormatting>
  <conditionalFormatting sqref="AB450:AB455">
    <cfRule type="cellIs" dxfId="13" priority="14" operator="between">
      <formula>0.15</formula>
      <formula>0</formula>
    </cfRule>
  </conditionalFormatting>
  <conditionalFormatting sqref="AB450:AB455">
    <cfRule type="cellIs" dxfId="12" priority="13" operator="lessThan">
      <formula>0</formula>
    </cfRule>
  </conditionalFormatting>
  <conditionalFormatting sqref="AB484">
    <cfRule type="cellIs" dxfId="11" priority="12" operator="between">
      <formula>0.15</formula>
      <formula>0</formula>
    </cfRule>
  </conditionalFormatting>
  <conditionalFormatting sqref="AB484">
    <cfRule type="cellIs" dxfId="10" priority="11" operator="lessThan">
      <formula>0</formula>
    </cfRule>
  </conditionalFormatting>
  <conditionalFormatting sqref="AB314">
    <cfRule type="cellIs" dxfId="9" priority="10" operator="between">
      <formula>0.15</formula>
      <formula>0</formula>
    </cfRule>
  </conditionalFormatting>
  <conditionalFormatting sqref="AB314">
    <cfRule type="cellIs" dxfId="8" priority="9" operator="lessThan">
      <formula>0</formula>
    </cfRule>
  </conditionalFormatting>
  <conditionalFormatting sqref="AB456">
    <cfRule type="cellIs" dxfId="7" priority="8" operator="between">
      <formula>0.15</formula>
      <formula>0</formula>
    </cfRule>
  </conditionalFormatting>
  <conditionalFormatting sqref="AB456">
    <cfRule type="cellIs" dxfId="6" priority="7" operator="lessThan">
      <formula>0</formula>
    </cfRule>
  </conditionalFormatting>
  <conditionalFormatting sqref="AB59">
    <cfRule type="cellIs" dxfId="5" priority="6" operator="between">
      <formula>0.15</formula>
      <formula>0</formula>
    </cfRule>
  </conditionalFormatting>
  <conditionalFormatting sqref="AB59">
    <cfRule type="cellIs" dxfId="4" priority="5" operator="lessThan">
      <formula>0</formula>
    </cfRule>
  </conditionalFormatting>
  <conditionalFormatting sqref="AB31">
    <cfRule type="cellIs" dxfId="3" priority="4" operator="between">
      <formula>0.15</formula>
      <formula>0</formula>
    </cfRule>
  </conditionalFormatting>
  <conditionalFormatting sqref="AB31">
    <cfRule type="cellIs" dxfId="2" priority="3" operator="lessThan">
      <formula>0</formula>
    </cfRule>
  </conditionalFormatting>
  <conditionalFormatting sqref="AB60">
    <cfRule type="cellIs" dxfId="1" priority="2" operator="between">
      <formula>0.15</formula>
      <formula>0</formula>
    </cfRule>
  </conditionalFormatting>
  <conditionalFormatting sqref="AB60">
    <cfRule type="cellIs" dxfId="0" priority="1" operator="lessThan">
      <formula>0</formula>
    </cfRule>
  </conditionalFormatting>
  <printOptions horizontalCentered="1"/>
  <pageMargins left="0.70866141732283472" right="0.39370078740157483" top="0.39370078740157483" bottom="0.39370078740157483" header="0.19685039370078741" footer="0.19685039370078741"/>
  <pageSetup paperSize="9" fitToHeight="15" orientation="portrait" r:id="rId1"/>
  <headerFooter>
    <oddFooter>Страница  &amp;P из &amp;N</oddFooter>
  </headerFooter>
  <rowBreaks count="13" manualBreakCount="13">
    <brk id="42" max="36" man="1"/>
    <brk id="92" max="36" man="1"/>
    <brk id="154" max="36" man="1"/>
    <brk id="214" max="36" man="1"/>
    <brk id="253" max="36" man="1"/>
    <brk id="298" max="36" man="1"/>
    <brk id="341" max="36" man="1"/>
    <brk id="392" max="36" man="1"/>
    <brk id="440" max="36" man="1"/>
    <brk id="508" max="36" man="1"/>
    <brk id="527" max="36" man="1"/>
    <brk id="582" max="36" man="1"/>
    <brk id="635" max="3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J13"/>
  <sheetViews>
    <sheetView workbookViewId="0"/>
  </sheetViews>
  <sheetFormatPr defaultRowHeight="10.5" x14ac:dyDescent="0.15"/>
  <cols>
    <col min="1" max="1" width="19.1640625" customWidth="1"/>
    <col min="2" max="2" width="39" customWidth="1"/>
    <col min="3" max="4" width="25.33203125" customWidth="1"/>
    <col min="5" max="9" width="0" hidden="1" customWidth="1"/>
    <col min="10" max="10" width="10.83203125" bestFit="1" customWidth="1"/>
  </cols>
  <sheetData>
    <row r="4" spans="1:10" ht="12.75" x14ac:dyDescent="0.15">
      <c r="A4" s="346" t="s">
        <v>89</v>
      </c>
      <c r="B4" s="355" t="s">
        <v>90</v>
      </c>
      <c r="C4" s="346" t="s">
        <v>130</v>
      </c>
      <c r="D4" s="346" t="s">
        <v>840</v>
      </c>
      <c r="E4" s="346" t="s">
        <v>181</v>
      </c>
      <c r="F4" s="347" t="s">
        <v>182</v>
      </c>
      <c r="G4" s="348"/>
      <c r="H4" s="349"/>
      <c r="I4" s="200"/>
    </row>
    <row r="5" spans="1:10" ht="51" x14ac:dyDescent="0.15">
      <c r="A5" s="346"/>
      <c r="B5" s="356" t="s">
        <v>90</v>
      </c>
      <c r="C5" s="346" t="s">
        <v>130</v>
      </c>
      <c r="D5" s="346"/>
      <c r="E5" s="346"/>
      <c r="F5" s="55" t="s">
        <v>183</v>
      </c>
      <c r="G5" s="95" t="s">
        <v>184</v>
      </c>
      <c r="H5" s="95" t="s">
        <v>662</v>
      </c>
      <c r="I5" s="55" t="s">
        <v>813</v>
      </c>
    </row>
    <row r="6" spans="1:10" s="121" customFormat="1" ht="38.25" x14ac:dyDescent="0.15">
      <c r="A6" s="118">
        <v>1090</v>
      </c>
      <c r="B6" s="119" t="s">
        <v>881</v>
      </c>
      <c r="C6" s="16">
        <v>1500</v>
      </c>
      <c r="D6" s="16" t="e">
        <f>SUM(D7:D13)</f>
        <v>#REF!</v>
      </c>
      <c r="E6" s="16"/>
      <c r="F6" s="16"/>
      <c r="G6" s="16"/>
      <c r="H6" s="16"/>
      <c r="J6" s="121" t="s">
        <v>888</v>
      </c>
    </row>
    <row r="7" spans="1:10" s="121" customFormat="1" ht="12.75" x14ac:dyDescent="0.15">
      <c r="A7" s="26">
        <v>1001</v>
      </c>
      <c r="B7" s="20" t="s">
        <v>882</v>
      </c>
      <c r="C7" s="3" t="e">
        <f>(C6-C10-C11-C12-C13)/2</f>
        <v>#REF!</v>
      </c>
      <c r="D7" s="3">
        <v>130.90769401432183</v>
      </c>
      <c r="E7" s="3">
        <v>11.37818175</v>
      </c>
      <c r="F7" s="97">
        <v>65.748910834468802</v>
      </c>
      <c r="G7" s="97">
        <v>53.780601429853043</v>
      </c>
      <c r="H7" s="3">
        <v>119.52951226432185</v>
      </c>
      <c r="J7" s="207" t="e">
        <f>(C7-D7)*0.5</f>
        <v>#REF!</v>
      </c>
    </row>
    <row r="8" spans="1:10" s="121" customFormat="1" ht="12.75" x14ac:dyDescent="0.15">
      <c r="A8" s="26" t="s">
        <v>180</v>
      </c>
      <c r="B8" s="20" t="s">
        <v>885</v>
      </c>
      <c r="C8" s="67" t="e">
        <f>C7</f>
        <v>#REF!</v>
      </c>
      <c r="D8" s="3">
        <v>205.94760966732264</v>
      </c>
      <c r="E8" s="3">
        <v>40.486076222222223</v>
      </c>
      <c r="F8" s="97">
        <v>65.748910834468802</v>
      </c>
      <c r="G8" s="97">
        <v>99.712622610631598</v>
      </c>
      <c r="H8" s="3">
        <v>165.4615334451004</v>
      </c>
      <c r="J8" s="207" t="e">
        <f t="shared" ref="J8:J9" si="0">(C8-D8)*0.5</f>
        <v>#REF!</v>
      </c>
    </row>
    <row r="9" spans="1:10" s="121" customFormat="1" ht="12.75" x14ac:dyDescent="0.15">
      <c r="A9" s="26">
        <v>1009</v>
      </c>
      <c r="B9" s="20" t="s">
        <v>884</v>
      </c>
      <c r="C9" s="67" t="e">
        <f>C8</f>
        <v>#REF!</v>
      </c>
      <c r="D9" s="3">
        <v>179.16836638049278</v>
      </c>
      <c r="E9" s="3">
        <v>22.132455222222223</v>
      </c>
      <c r="F9" s="97">
        <v>65.748910834468802</v>
      </c>
      <c r="G9" s="97">
        <v>91.287000323801749</v>
      </c>
      <c r="H9" s="3">
        <v>157.03591115827055</v>
      </c>
      <c r="J9" s="207" t="e">
        <f t="shared" si="0"/>
        <v>#REF!</v>
      </c>
    </row>
    <row r="10" spans="1:10" s="121" customFormat="1" ht="12.75" x14ac:dyDescent="0.15">
      <c r="A10" s="26">
        <v>2004</v>
      </c>
      <c r="B10" s="20" t="s">
        <v>883</v>
      </c>
      <c r="C10" s="3" t="e">
        <f>#REF!</f>
        <v>#REF!</v>
      </c>
      <c r="D10" s="3" t="e">
        <f>C10</f>
        <v>#REF!</v>
      </c>
      <c r="E10" s="3"/>
      <c r="F10" s="97"/>
      <c r="G10" s="97"/>
      <c r="H10" s="3"/>
    </row>
    <row r="11" spans="1:10" ht="12.75" x14ac:dyDescent="0.15">
      <c r="A11" s="26">
        <v>16013</v>
      </c>
      <c r="B11" s="62" t="s">
        <v>809</v>
      </c>
      <c r="C11" s="205">
        <v>129</v>
      </c>
      <c r="D11" s="3">
        <f t="shared" ref="D11:D13" si="1">C11</f>
        <v>129</v>
      </c>
      <c r="E11" s="3"/>
      <c r="F11" s="97"/>
      <c r="G11" s="97"/>
      <c r="H11" s="3"/>
    </row>
    <row r="12" spans="1:10" ht="12.75" x14ac:dyDescent="0.15">
      <c r="A12" s="26" t="s">
        <v>887</v>
      </c>
      <c r="B12" s="62" t="s">
        <v>810</v>
      </c>
      <c r="C12" s="205">
        <v>110</v>
      </c>
      <c r="D12" s="3">
        <f t="shared" si="1"/>
        <v>110</v>
      </c>
      <c r="E12" s="3"/>
      <c r="F12" s="97"/>
      <c r="G12" s="97"/>
      <c r="H12" s="3"/>
    </row>
    <row r="13" spans="1:10" ht="12.75" x14ac:dyDescent="0.15">
      <c r="A13" s="26" t="s">
        <v>886</v>
      </c>
      <c r="B13" s="62" t="s">
        <v>811</v>
      </c>
      <c r="C13" s="206">
        <v>154</v>
      </c>
      <c r="D13" s="3">
        <f t="shared" si="1"/>
        <v>154</v>
      </c>
      <c r="E13" s="3"/>
      <c r="F13" s="97"/>
      <c r="G13" s="97"/>
      <c r="H13" s="3"/>
    </row>
  </sheetData>
  <mergeCells count="6">
    <mergeCell ref="E4:E5"/>
    <mergeCell ref="F4:H4"/>
    <mergeCell ref="A4:A5"/>
    <mergeCell ref="B4:B5"/>
    <mergeCell ref="C4:C5"/>
    <mergeCell ref="D4:D5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T686"/>
  <sheetViews>
    <sheetView tabSelected="1" topLeftCell="A628" workbookViewId="0">
      <selection activeCell="E658" sqref="E658"/>
    </sheetView>
  </sheetViews>
  <sheetFormatPr defaultColWidth="9.33203125" defaultRowHeight="12.75" outlineLevelRow="1" x14ac:dyDescent="0.15"/>
  <cols>
    <col min="1" max="1" width="10.6640625" style="31" customWidth="1"/>
    <col min="2" max="2" width="72" style="1" customWidth="1"/>
    <col min="3" max="3" width="20.33203125" style="42" customWidth="1"/>
    <col min="4" max="10" width="9.33203125" style="106" customWidth="1"/>
    <col min="11" max="22" width="9.33203125" style="106"/>
    <col min="23" max="16384" width="9.33203125" style="1"/>
  </cols>
  <sheetData>
    <row r="2" spans="1:22" x14ac:dyDescent="0.15">
      <c r="A2" s="23"/>
      <c r="B2" s="23"/>
      <c r="C2" s="335" t="s">
        <v>132</v>
      </c>
    </row>
    <row r="3" spans="1:22" x14ac:dyDescent="0.15">
      <c r="A3" s="23"/>
      <c r="B3" s="23"/>
      <c r="C3" s="335" t="s">
        <v>370</v>
      </c>
    </row>
    <row r="4" spans="1:22" x14ac:dyDescent="0.15">
      <c r="A4" s="23"/>
      <c r="B4" s="23"/>
      <c r="C4" s="335" t="s">
        <v>487</v>
      </c>
    </row>
    <row r="5" spans="1:22" x14ac:dyDescent="0.15">
      <c r="A5" s="23"/>
      <c r="B5" s="50"/>
      <c r="C5" s="335" t="s">
        <v>1267</v>
      </c>
    </row>
    <row r="6" spans="1:22" ht="15.75" x14ac:dyDescent="0.15">
      <c r="A6" s="23"/>
      <c r="B6" s="14"/>
      <c r="C6" s="51"/>
    </row>
    <row r="7" spans="1:22" ht="15.75" x14ac:dyDescent="0.15">
      <c r="A7" s="23"/>
      <c r="B7" s="337" t="s">
        <v>1268</v>
      </c>
      <c r="C7" s="52"/>
    </row>
    <row r="8" spans="1:22" ht="15.75" x14ac:dyDescent="0.15">
      <c r="A8" s="24"/>
      <c r="B8" s="14" t="s">
        <v>1269</v>
      </c>
    </row>
    <row r="9" spans="1:22" x14ac:dyDescent="0.15">
      <c r="A9" s="24"/>
    </row>
    <row r="11" spans="1:22" ht="12.75" customHeight="1" x14ac:dyDescent="0.15">
      <c r="A11" s="346" t="s">
        <v>89</v>
      </c>
      <c r="B11" s="355" t="s">
        <v>90</v>
      </c>
      <c r="C11" s="346" t="s">
        <v>130</v>
      </c>
    </row>
    <row r="12" spans="1:22" x14ac:dyDescent="0.15">
      <c r="A12" s="346"/>
      <c r="B12" s="356" t="s">
        <v>90</v>
      </c>
      <c r="C12" s="346" t="s">
        <v>130</v>
      </c>
    </row>
    <row r="13" spans="1:22" s="12" customFormat="1" ht="13.5" collapsed="1" x14ac:dyDescent="0.15">
      <c r="A13" s="25">
        <v>1000</v>
      </c>
      <c r="B13" s="56" t="s">
        <v>645</v>
      </c>
      <c r="C13" s="326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</row>
    <row r="14" spans="1:22" ht="10.5" customHeight="1" outlineLevel="1" x14ac:dyDescent="0.15">
      <c r="A14" s="26">
        <v>1001</v>
      </c>
      <c r="B14" s="20" t="s">
        <v>103</v>
      </c>
      <c r="C14" s="16">
        <v>1100</v>
      </c>
    </row>
    <row r="15" spans="1:22" outlineLevel="1" x14ac:dyDescent="0.15">
      <c r="A15" s="26">
        <v>1003</v>
      </c>
      <c r="B15" s="20" t="s">
        <v>0</v>
      </c>
      <c r="C15" s="16">
        <v>1500</v>
      </c>
    </row>
    <row r="16" spans="1:22" ht="25.5" outlineLevel="1" x14ac:dyDescent="0.15">
      <c r="A16" s="26">
        <v>1118</v>
      </c>
      <c r="B16" s="20" t="s">
        <v>906</v>
      </c>
      <c r="C16" s="16">
        <v>2000</v>
      </c>
    </row>
    <row r="17" spans="1:22" outlineLevel="1" x14ac:dyDescent="0.15">
      <c r="A17" s="26" t="s">
        <v>180</v>
      </c>
      <c r="B17" s="20" t="s">
        <v>366</v>
      </c>
      <c r="C17" s="16">
        <v>1800</v>
      </c>
    </row>
    <row r="18" spans="1:22" outlineLevel="1" x14ac:dyDescent="0.15">
      <c r="A18" s="26">
        <v>1007</v>
      </c>
      <c r="B18" s="20" t="s">
        <v>1</v>
      </c>
      <c r="C18" s="16">
        <v>1500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outlineLevel="1" x14ac:dyDescent="0.15">
      <c r="A19" s="26">
        <v>1009</v>
      </c>
      <c r="B19" s="20" t="s">
        <v>2</v>
      </c>
      <c r="C19" s="16">
        <v>1500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25.5" outlineLevel="1" x14ac:dyDescent="0.15">
      <c r="A20" s="26">
        <v>1121</v>
      </c>
      <c r="B20" s="20" t="s">
        <v>1258</v>
      </c>
      <c r="C20" s="16">
        <v>1000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outlineLevel="1" x14ac:dyDescent="0.15">
      <c r="A21" s="26" t="s">
        <v>280</v>
      </c>
      <c r="B21" s="20" t="s">
        <v>279</v>
      </c>
      <c r="C21" s="16">
        <v>1500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outlineLevel="1" x14ac:dyDescent="0.15">
      <c r="A22" s="26">
        <v>1011</v>
      </c>
      <c r="B22" s="20" t="s">
        <v>3</v>
      </c>
      <c r="C22" s="16">
        <v>1500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outlineLevel="1" x14ac:dyDescent="0.15">
      <c r="A23" s="26">
        <v>1017</v>
      </c>
      <c r="B23" s="20" t="s">
        <v>104</v>
      </c>
      <c r="C23" s="16">
        <v>1500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outlineLevel="1" x14ac:dyDescent="0.15">
      <c r="A24" s="26">
        <v>1021</v>
      </c>
      <c r="B24" s="20" t="s">
        <v>4</v>
      </c>
      <c r="C24" s="16">
        <v>1100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23.25" outlineLevel="1" x14ac:dyDescent="0.15">
      <c r="A25" s="26">
        <v>1022</v>
      </c>
      <c r="B25" s="20" t="s">
        <v>774</v>
      </c>
      <c r="C25" s="16">
        <v>550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outlineLevel="1" x14ac:dyDescent="0.15">
      <c r="A26" s="26">
        <v>1023</v>
      </c>
      <c r="B26" s="20" t="s">
        <v>5</v>
      </c>
      <c r="C26" s="16">
        <v>1500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outlineLevel="1" x14ac:dyDescent="0.15">
      <c r="A27" s="26">
        <v>1027</v>
      </c>
      <c r="B27" s="20" t="s">
        <v>105</v>
      </c>
      <c r="C27" s="16">
        <v>1500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outlineLevel="1" x14ac:dyDescent="0.15">
      <c r="A28" s="26">
        <v>1029</v>
      </c>
      <c r="B28" s="20" t="s">
        <v>6</v>
      </c>
      <c r="C28" s="16">
        <v>1100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outlineLevel="1" x14ac:dyDescent="0.15">
      <c r="A29" s="26">
        <v>1033</v>
      </c>
      <c r="B29" s="20" t="s">
        <v>912</v>
      </c>
      <c r="C29" s="16">
        <v>1800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outlineLevel="1" x14ac:dyDescent="0.15">
      <c r="A30" s="26">
        <v>1126</v>
      </c>
      <c r="B30" s="20" t="s">
        <v>7</v>
      </c>
      <c r="C30" s="16">
        <v>1500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outlineLevel="1" x14ac:dyDescent="0.15">
      <c r="A31" s="26">
        <v>1037</v>
      </c>
      <c r="B31" s="20" t="s">
        <v>263</v>
      </c>
      <c r="C31" s="16">
        <v>2800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outlineLevel="1" x14ac:dyDescent="0.15">
      <c r="A32" s="26">
        <v>1039</v>
      </c>
      <c r="B32" s="20" t="s">
        <v>106</v>
      </c>
      <c r="C32" s="16">
        <v>1500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outlineLevel="1" x14ac:dyDescent="0.15">
      <c r="A33" s="26">
        <v>1123</v>
      </c>
      <c r="B33" s="20" t="s">
        <v>1191</v>
      </c>
      <c r="C33" s="16">
        <v>2400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outlineLevel="1" x14ac:dyDescent="0.15">
      <c r="A34" s="26">
        <v>1119</v>
      </c>
      <c r="B34" s="20" t="s">
        <v>909</v>
      </c>
      <c r="C34" s="16">
        <v>1700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outlineLevel="1" x14ac:dyDescent="0.15">
      <c r="A35" s="26">
        <v>1120</v>
      </c>
      <c r="B35" s="20" t="s">
        <v>927</v>
      </c>
      <c r="C35" s="16">
        <v>2100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outlineLevel="1" x14ac:dyDescent="0.15">
      <c r="A36" s="26">
        <v>10072</v>
      </c>
      <c r="B36" s="20" t="s">
        <v>221</v>
      </c>
      <c r="C36" s="16">
        <v>2100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outlineLevel="1" x14ac:dyDescent="0.15">
      <c r="A37" s="26">
        <v>10070</v>
      </c>
      <c r="B37" s="20" t="s">
        <v>215</v>
      </c>
      <c r="C37" s="16">
        <v>1100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outlineLevel="1" x14ac:dyDescent="0.15">
      <c r="A38" s="26">
        <v>1046</v>
      </c>
      <c r="B38" s="20" t="s">
        <v>8</v>
      </c>
      <c r="C38" s="16">
        <v>400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25.5" outlineLevel="1" x14ac:dyDescent="0.15">
      <c r="A39" s="26">
        <v>1047</v>
      </c>
      <c r="B39" s="20" t="s">
        <v>131</v>
      </c>
      <c r="C39" s="16">
        <v>700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outlineLevel="1" x14ac:dyDescent="0.15">
      <c r="A40" s="26" t="s">
        <v>9</v>
      </c>
      <c r="B40" s="20" t="s">
        <v>171</v>
      </c>
      <c r="C40" s="16">
        <v>600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outlineLevel="1" x14ac:dyDescent="0.15">
      <c r="A41" s="26">
        <v>10071</v>
      </c>
      <c r="B41" s="20" t="s">
        <v>173</v>
      </c>
      <c r="C41" s="16">
        <v>1500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25.5" outlineLevel="1" x14ac:dyDescent="0.15">
      <c r="A42" s="26">
        <v>1090</v>
      </c>
      <c r="B42" s="20" t="s">
        <v>595</v>
      </c>
      <c r="C42" s="16">
        <v>1650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outlineLevel="1" x14ac:dyDescent="0.15">
      <c r="A43" s="26">
        <v>1091</v>
      </c>
      <c r="B43" s="20" t="s">
        <v>778</v>
      </c>
      <c r="C43" s="16">
        <v>800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outlineLevel="1" x14ac:dyDescent="0.15">
      <c r="A44" s="26" t="s">
        <v>206</v>
      </c>
      <c r="B44" s="20" t="s">
        <v>207</v>
      </c>
      <c r="C44" s="16">
        <v>300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outlineLevel="1" x14ac:dyDescent="0.15">
      <c r="A45" s="26">
        <v>10073</v>
      </c>
      <c r="B45" s="20" t="s">
        <v>288</v>
      </c>
      <c r="C45" s="16">
        <v>3100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25.5" outlineLevel="1" collapsed="1" x14ac:dyDescent="0.15">
      <c r="A46" s="26">
        <v>1093</v>
      </c>
      <c r="B46" s="20" t="s">
        <v>512</v>
      </c>
      <c r="C46" s="61">
        <v>1800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outlineLevel="1" x14ac:dyDescent="0.15">
      <c r="A47" s="26">
        <v>10074</v>
      </c>
      <c r="B47" s="32" t="s">
        <v>316</v>
      </c>
      <c r="C47" s="16">
        <v>2100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outlineLevel="1" x14ac:dyDescent="0.15">
      <c r="A48" s="26">
        <v>1099</v>
      </c>
      <c r="B48" s="20" t="s">
        <v>469</v>
      </c>
      <c r="C48" s="16">
        <v>700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outlineLevel="1" x14ac:dyDescent="0.15">
      <c r="A49" s="26">
        <v>1100</v>
      </c>
      <c r="B49" s="20" t="s">
        <v>655</v>
      </c>
      <c r="C49" s="16">
        <v>1250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25.5" outlineLevel="1" x14ac:dyDescent="0.15">
      <c r="A50" s="26">
        <v>1101</v>
      </c>
      <c r="B50" s="20" t="s">
        <v>513</v>
      </c>
      <c r="C50" s="16">
        <v>1250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outlineLevel="1" x14ac:dyDescent="0.15">
      <c r="A51" s="26">
        <v>1104</v>
      </c>
      <c r="B51" s="20" t="s">
        <v>496</v>
      </c>
      <c r="C51" s="16">
        <v>900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outlineLevel="1" x14ac:dyDescent="0.15">
      <c r="A52" s="26">
        <v>1107</v>
      </c>
      <c r="B52" s="20" t="s">
        <v>862</v>
      </c>
      <c r="C52" s="16">
        <v>2800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outlineLevel="1" x14ac:dyDescent="0.15">
      <c r="A53" s="26">
        <v>1109</v>
      </c>
      <c r="B53" s="20" t="s">
        <v>1245</v>
      </c>
      <c r="C53" s="16">
        <v>960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25.5" outlineLevel="1" x14ac:dyDescent="0.15">
      <c r="A54" s="26">
        <v>1110</v>
      </c>
      <c r="B54" s="20" t="s">
        <v>1244</v>
      </c>
      <c r="C54" s="16">
        <v>1100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outlineLevel="1" x14ac:dyDescent="0.15">
      <c r="A55" s="26">
        <v>1112</v>
      </c>
      <c r="B55" s="20" t="s">
        <v>1246</v>
      </c>
      <c r="C55" s="16">
        <v>2000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25.5" outlineLevel="1" x14ac:dyDescent="0.15">
      <c r="A56" s="26">
        <v>1113</v>
      </c>
      <c r="B56" s="20" t="s">
        <v>1247</v>
      </c>
      <c r="C56" s="16">
        <v>1260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25.5" outlineLevel="1" x14ac:dyDescent="0.15">
      <c r="A57" s="26">
        <v>1114</v>
      </c>
      <c r="B57" s="20" t="s">
        <v>1248</v>
      </c>
      <c r="C57" s="16">
        <v>560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outlineLevel="1" x14ac:dyDescent="0.15">
      <c r="A58" s="26">
        <v>1116</v>
      </c>
      <c r="B58" s="20" t="s">
        <v>898</v>
      </c>
      <c r="C58" s="16">
        <v>3300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outlineLevel="1" x14ac:dyDescent="0.15">
      <c r="A59" s="26">
        <v>1117</v>
      </c>
      <c r="B59" s="20" t="s">
        <v>899</v>
      </c>
      <c r="C59" s="16">
        <v>1600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outlineLevel="1" x14ac:dyDescent="0.15">
      <c r="A60" s="26">
        <v>1122</v>
      </c>
      <c r="B60" s="20" t="s">
        <v>1188</v>
      </c>
      <c r="C60" s="16">
        <v>3500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outlineLevel="1" x14ac:dyDescent="0.15">
      <c r="A61" s="26">
        <v>1124</v>
      </c>
      <c r="B61" s="20" t="s">
        <v>1231</v>
      </c>
      <c r="C61" s="16">
        <v>350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25.5" outlineLevel="1" x14ac:dyDescent="0.15">
      <c r="A62" s="26">
        <v>1125</v>
      </c>
      <c r="B62" s="20" t="s">
        <v>1232</v>
      </c>
      <c r="C62" s="16">
        <v>1000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outlineLevel="1" x14ac:dyDescent="0.15">
      <c r="A63" s="26">
        <v>1127</v>
      </c>
      <c r="B63" s="20" t="s">
        <v>1237</v>
      </c>
      <c r="C63" s="16">
        <v>1100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0.5" customHeight="1" outlineLevel="1" x14ac:dyDescent="0.15">
      <c r="A64" s="26">
        <v>1128</v>
      </c>
      <c r="B64" s="20" t="s">
        <v>1257</v>
      </c>
      <c r="C64" s="16">
        <v>2000</v>
      </c>
    </row>
    <row r="65" spans="1:22" ht="25.5" outlineLevel="1" x14ac:dyDescent="0.15">
      <c r="A65" s="26">
        <v>1130</v>
      </c>
      <c r="B65" s="20" t="s">
        <v>1238</v>
      </c>
      <c r="C65" s="16">
        <v>1700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25.5" outlineLevel="1" x14ac:dyDescent="0.15">
      <c r="A66" s="26">
        <v>1131</v>
      </c>
      <c r="B66" s="20" t="s">
        <v>1243</v>
      </c>
      <c r="C66" s="16">
        <v>3100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25.5" outlineLevel="1" x14ac:dyDescent="0.15">
      <c r="A67" s="26">
        <v>1132</v>
      </c>
      <c r="B67" s="20" t="s">
        <v>1256</v>
      </c>
      <c r="C67" s="16">
        <v>1100</v>
      </c>
    </row>
    <row r="68" spans="1:22" ht="25.5" outlineLevel="1" x14ac:dyDescent="0.15">
      <c r="A68" s="26">
        <v>1133</v>
      </c>
      <c r="B68" s="20" t="s">
        <v>1255</v>
      </c>
      <c r="C68" s="16">
        <v>1000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outlineLevel="1" x14ac:dyDescent="0.15">
      <c r="A69" s="26">
        <v>1134</v>
      </c>
      <c r="B69" s="20" t="s">
        <v>1252</v>
      </c>
      <c r="C69" s="16">
        <v>350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25.5" outlineLevel="1" x14ac:dyDescent="0.15">
      <c r="A70" s="26">
        <v>1135</v>
      </c>
      <c r="B70" s="20" t="s">
        <v>1271</v>
      </c>
      <c r="C70" s="16">
        <v>1000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25.5" outlineLevel="1" x14ac:dyDescent="0.15">
      <c r="A71" s="26">
        <v>1136</v>
      </c>
      <c r="B71" s="20" t="s">
        <v>1259</v>
      </c>
      <c r="C71" s="16">
        <v>1000</v>
      </c>
      <c r="D71" s="1"/>
      <c r="E71" s="1"/>
      <c r="F71" s="33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outlineLevel="1" x14ac:dyDescent="0.15">
      <c r="A72" s="26">
        <v>1137</v>
      </c>
      <c r="B72" s="20" t="s">
        <v>1260</v>
      </c>
      <c r="C72" s="16">
        <v>1000</v>
      </c>
      <c r="D72" s="1"/>
      <c r="E72" s="1"/>
      <c r="F72" s="33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2" customFormat="1" ht="13.5" x14ac:dyDescent="0.15">
      <c r="A73" s="25">
        <v>2000</v>
      </c>
      <c r="B73" s="56" t="s">
        <v>10</v>
      </c>
      <c r="C73" s="326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</row>
    <row r="75" spans="1:22" outlineLevel="1" x14ac:dyDescent="0.15">
      <c r="A75" s="26">
        <v>2001</v>
      </c>
      <c r="B75" s="20" t="s">
        <v>259</v>
      </c>
      <c r="C75" s="16">
        <v>690</v>
      </c>
    </row>
    <row r="76" spans="1:22" outlineLevel="1" x14ac:dyDescent="0.15">
      <c r="A76" s="26">
        <v>2004</v>
      </c>
      <c r="B76" s="20" t="s">
        <v>260</v>
      </c>
      <c r="C76" s="16">
        <v>400</v>
      </c>
    </row>
    <row r="77" spans="1:22" outlineLevel="1" x14ac:dyDescent="0.15">
      <c r="A77" s="26">
        <v>2003</v>
      </c>
      <c r="B77" s="20" t="s">
        <v>163</v>
      </c>
      <c r="C77" s="16">
        <v>2700</v>
      </c>
    </row>
    <row r="78" spans="1:22" outlineLevel="1" x14ac:dyDescent="0.15">
      <c r="A78" s="26">
        <v>2006</v>
      </c>
      <c r="B78" s="20" t="s">
        <v>491</v>
      </c>
      <c r="C78" s="16">
        <v>2700</v>
      </c>
    </row>
    <row r="79" spans="1:22" outlineLevel="1" x14ac:dyDescent="0.15">
      <c r="A79" s="26">
        <v>2007</v>
      </c>
      <c r="B79" s="20" t="s">
        <v>580</v>
      </c>
      <c r="C79" s="16">
        <v>2100</v>
      </c>
    </row>
    <row r="80" spans="1:22" outlineLevel="1" x14ac:dyDescent="0.15">
      <c r="A80" s="26">
        <v>2008</v>
      </c>
      <c r="B80" s="20" t="s">
        <v>581</v>
      </c>
      <c r="C80" s="16">
        <v>2000</v>
      </c>
    </row>
    <row r="81" spans="1:22" outlineLevel="1" x14ac:dyDescent="0.15">
      <c r="A81" s="26">
        <v>2009</v>
      </c>
      <c r="B81" s="20" t="s">
        <v>582</v>
      </c>
      <c r="C81" s="16">
        <v>2000</v>
      </c>
    </row>
    <row r="82" spans="1:22" outlineLevel="1" x14ac:dyDescent="0.15">
      <c r="A82" s="26">
        <v>2010</v>
      </c>
      <c r="B82" s="20" t="s">
        <v>585</v>
      </c>
      <c r="C82" s="16">
        <v>3950</v>
      </c>
    </row>
    <row r="83" spans="1:22" outlineLevel="1" x14ac:dyDescent="0.15">
      <c r="A83" s="26">
        <v>2012</v>
      </c>
      <c r="B83" s="20" t="s">
        <v>1249</v>
      </c>
      <c r="C83" s="16">
        <v>2700</v>
      </c>
    </row>
    <row r="84" spans="1:22" s="12" customFormat="1" ht="13.5" x14ac:dyDescent="0.15">
      <c r="A84" s="25">
        <v>3000</v>
      </c>
      <c r="B84" s="56" t="s">
        <v>178</v>
      </c>
      <c r="C84" s="326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</row>
    <row r="85" spans="1:22" outlineLevel="1" x14ac:dyDescent="0.15">
      <c r="A85" s="26">
        <v>3001</v>
      </c>
      <c r="B85" s="20" t="s">
        <v>12</v>
      </c>
      <c r="C85" s="16">
        <v>210</v>
      </c>
    </row>
    <row r="86" spans="1:22" outlineLevel="1" x14ac:dyDescent="0.15">
      <c r="A86" s="26">
        <v>3002</v>
      </c>
      <c r="B86" s="20" t="s">
        <v>14</v>
      </c>
      <c r="C86" s="16">
        <v>290</v>
      </c>
    </row>
    <row r="87" spans="1:22" outlineLevel="1" x14ac:dyDescent="0.15">
      <c r="A87" s="26">
        <v>3003</v>
      </c>
      <c r="B87" s="20" t="s">
        <v>15</v>
      </c>
      <c r="C87" s="16">
        <v>230</v>
      </c>
    </row>
    <row r="88" spans="1:22" outlineLevel="1" x14ac:dyDescent="0.15">
      <c r="A88" s="26">
        <v>3004</v>
      </c>
      <c r="B88" s="20" t="s">
        <v>1253</v>
      </c>
      <c r="C88" s="16">
        <v>500</v>
      </c>
    </row>
    <row r="89" spans="1:22" outlineLevel="1" x14ac:dyDescent="0.15">
      <c r="A89" s="26">
        <v>3009</v>
      </c>
      <c r="B89" s="20" t="s">
        <v>175</v>
      </c>
      <c r="C89" s="16">
        <v>600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25.5" outlineLevel="1" x14ac:dyDescent="0.15">
      <c r="A90" s="26">
        <v>3005</v>
      </c>
      <c r="B90" s="20" t="s">
        <v>1254</v>
      </c>
      <c r="C90" s="16">
        <v>660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25.5" outlineLevel="1" x14ac:dyDescent="0.15">
      <c r="A91" s="26">
        <v>3006</v>
      </c>
      <c r="B91" s="20" t="s">
        <v>780</v>
      </c>
      <c r="C91" s="16">
        <v>720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outlineLevel="1" x14ac:dyDescent="0.15">
      <c r="A92" s="26" t="s">
        <v>13</v>
      </c>
      <c r="B92" s="20" t="s">
        <v>169</v>
      </c>
      <c r="C92" s="16">
        <v>730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outlineLevel="1" x14ac:dyDescent="0.15">
      <c r="A93" s="26">
        <v>3008</v>
      </c>
      <c r="B93" s="62" t="s">
        <v>164</v>
      </c>
      <c r="C93" s="16">
        <v>570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outlineLevel="1" x14ac:dyDescent="0.15">
      <c r="A94" s="26">
        <v>3015</v>
      </c>
      <c r="B94" s="62" t="s">
        <v>610</v>
      </c>
      <c r="C94" s="16">
        <v>90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outlineLevel="1" x14ac:dyDescent="0.15">
      <c r="A95" s="26">
        <v>3016</v>
      </c>
      <c r="B95" s="62" t="s">
        <v>611</v>
      </c>
      <c r="C95" s="16">
        <v>150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outlineLevel="1" x14ac:dyDescent="0.15">
      <c r="A96" s="26">
        <v>3017</v>
      </c>
      <c r="B96" s="62" t="s">
        <v>612</v>
      </c>
      <c r="C96" s="16">
        <v>35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outlineLevel="1" x14ac:dyDescent="0.15">
      <c r="A97" s="26">
        <v>3018</v>
      </c>
      <c r="B97" s="62" t="s">
        <v>613</v>
      </c>
      <c r="C97" s="16">
        <v>45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outlineLevel="1" x14ac:dyDescent="0.15">
      <c r="A98" s="26">
        <v>3019</v>
      </c>
      <c r="B98" s="62" t="s">
        <v>614</v>
      </c>
      <c r="C98" s="16">
        <v>35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outlineLevel="1" x14ac:dyDescent="0.15">
      <c r="A99" s="26">
        <v>3020</v>
      </c>
      <c r="B99" s="62" t="s">
        <v>615</v>
      </c>
      <c r="C99" s="16">
        <v>15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outlineLevel="1" x14ac:dyDescent="0.15">
      <c r="A100" s="26">
        <v>3021</v>
      </c>
      <c r="B100" s="62" t="s">
        <v>616</v>
      </c>
      <c r="C100" s="16">
        <v>20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outlineLevel="1" x14ac:dyDescent="0.15">
      <c r="A101" s="26">
        <v>3022</v>
      </c>
      <c r="B101" s="62" t="s">
        <v>617</v>
      </c>
      <c r="C101" s="16">
        <v>130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outlineLevel="1" x14ac:dyDescent="0.15">
      <c r="A102" s="26">
        <v>3023</v>
      </c>
      <c r="B102" s="62" t="s">
        <v>618</v>
      </c>
      <c r="C102" s="16">
        <v>250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outlineLevel="1" x14ac:dyDescent="0.15">
      <c r="A103" s="26">
        <v>3024</v>
      </c>
      <c r="B103" s="62" t="s">
        <v>653</v>
      </c>
      <c r="C103" s="16">
        <v>30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outlineLevel="1" x14ac:dyDescent="0.15">
      <c r="A104" s="26">
        <v>3025</v>
      </c>
      <c r="B104" s="62" t="s">
        <v>619</v>
      </c>
      <c r="C104" s="16">
        <v>30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outlineLevel="1" x14ac:dyDescent="0.15">
      <c r="A105" s="26">
        <v>3026</v>
      </c>
      <c r="B105" s="62" t="s">
        <v>620</v>
      </c>
      <c r="C105" s="16">
        <v>20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outlineLevel="1" x14ac:dyDescent="0.15">
      <c r="A106" s="26">
        <v>3027</v>
      </c>
      <c r="B106" s="62" t="s">
        <v>621</v>
      </c>
      <c r="C106" s="16">
        <v>90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outlineLevel="1" x14ac:dyDescent="0.15">
      <c r="A107" s="26">
        <v>3028</v>
      </c>
      <c r="B107" s="62" t="s">
        <v>622</v>
      </c>
      <c r="C107" s="16">
        <v>80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7.25" customHeight="1" outlineLevel="1" x14ac:dyDescent="0.15">
      <c r="A108" s="26">
        <v>3029</v>
      </c>
      <c r="B108" s="62" t="s">
        <v>623</v>
      </c>
      <c r="C108" s="16">
        <v>130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outlineLevel="1" x14ac:dyDescent="0.15">
      <c r="A109" s="26">
        <v>3030</v>
      </c>
      <c r="B109" s="62" t="s">
        <v>624</v>
      </c>
      <c r="C109" s="16">
        <v>15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outlineLevel="1" x14ac:dyDescent="0.15">
      <c r="A110" s="26">
        <v>3031</v>
      </c>
      <c r="B110" s="62" t="s">
        <v>625</v>
      </c>
      <c r="C110" s="16">
        <v>40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outlineLevel="1" x14ac:dyDescent="0.15">
      <c r="A111" s="26">
        <v>3032</v>
      </c>
      <c r="B111" s="62" t="s">
        <v>626</v>
      </c>
      <c r="C111" s="16">
        <v>160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outlineLevel="1" x14ac:dyDescent="0.15">
      <c r="A112" s="26">
        <v>3033</v>
      </c>
      <c r="B112" s="62" t="s">
        <v>627</v>
      </c>
      <c r="C112" s="16">
        <v>290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outlineLevel="1" x14ac:dyDescent="0.15">
      <c r="A113" s="26">
        <v>3034</v>
      </c>
      <c r="B113" s="62" t="s">
        <v>628</v>
      </c>
      <c r="C113" s="16">
        <v>180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outlineLevel="1" x14ac:dyDescent="0.15">
      <c r="A114" s="26">
        <v>3035</v>
      </c>
      <c r="B114" s="62" t="s">
        <v>629</v>
      </c>
      <c r="C114" s="16">
        <v>310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outlineLevel="1" x14ac:dyDescent="0.15">
      <c r="A115" s="26">
        <v>3036</v>
      </c>
      <c r="B115" s="62" t="s">
        <v>630</v>
      </c>
      <c r="C115" s="16">
        <v>250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outlineLevel="1" x14ac:dyDescent="0.15">
      <c r="A116" s="26">
        <v>3037</v>
      </c>
      <c r="B116" s="62" t="s">
        <v>631</v>
      </c>
      <c r="C116" s="16">
        <v>280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outlineLevel="1" x14ac:dyDescent="0.15">
      <c r="A117" s="26">
        <v>3038</v>
      </c>
      <c r="B117" s="62" t="s">
        <v>632</v>
      </c>
      <c r="C117" s="16">
        <v>150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outlineLevel="1" x14ac:dyDescent="0.15">
      <c r="A118" s="26">
        <v>3039</v>
      </c>
      <c r="B118" s="62" t="s">
        <v>633</v>
      </c>
      <c r="C118" s="16">
        <v>320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outlineLevel="1" x14ac:dyDescent="0.15">
      <c r="A119" s="26">
        <v>3040</v>
      </c>
      <c r="B119" s="62" t="s">
        <v>634</v>
      </c>
      <c r="C119" s="16">
        <v>15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outlineLevel="1" x14ac:dyDescent="0.15">
      <c r="A120" s="26">
        <v>3041</v>
      </c>
      <c r="B120" s="62" t="s">
        <v>635</v>
      </c>
      <c r="C120" s="16">
        <v>20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outlineLevel="1" x14ac:dyDescent="0.15">
      <c r="A121" s="26">
        <v>3042</v>
      </c>
      <c r="B121" s="62" t="s">
        <v>636</v>
      </c>
      <c r="C121" s="16">
        <v>160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outlineLevel="1" x14ac:dyDescent="0.15">
      <c r="A122" s="26">
        <v>3043</v>
      </c>
      <c r="B122" s="62" t="s">
        <v>637</v>
      </c>
      <c r="C122" s="16">
        <v>500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outlineLevel="1" x14ac:dyDescent="0.15">
      <c r="A123" s="26">
        <v>3044</v>
      </c>
      <c r="B123" s="62" t="s">
        <v>638</v>
      </c>
      <c r="C123" s="16">
        <v>210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outlineLevel="1" x14ac:dyDescent="0.15">
      <c r="A124" s="26">
        <v>3046</v>
      </c>
      <c r="B124" s="62" t="s">
        <v>639</v>
      </c>
      <c r="C124" s="16">
        <v>15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outlineLevel="1" x14ac:dyDescent="0.15">
      <c r="A125" s="26">
        <v>3048</v>
      </c>
      <c r="B125" s="20" t="s">
        <v>956</v>
      </c>
      <c r="C125" s="16">
        <v>500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outlineLevel="1" x14ac:dyDescent="0.15">
      <c r="A126" s="26">
        <v>3049</v>
      </c>
      <c r="B126" s="20" t="s">
        <v>844</v>
      </c>
      <c r="C126" s="16">
        <v>1350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outlineLevel="1" x14ac:dyDescent="0.15">
      <c r="A127" s="26">
        <v>3050</v>
      </c>
      <c r="B127" s="62" t="s">
        <v>905</v>
      </c>
      <c r="C127" s="16">
        <v>350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outlineLevel="1" x14ac:dyDescent="0.15">
      <c r="A128" s="26">
        <v>3051</v>
      </c>
      <c r="B128" s="62" t="s">
        <v>911</v>
      </c>
      <c r="C128" s="16">
        <v>100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outlineLevel="1" x14ac:dyDescent="0.15">
      <c r="A129" s="26">
        <v>3052</v>
      </c>
      <c r="B129" s="20" t="s">
        <v>929</v>
      </c>
      <c r="C129" s="16">
        <v>850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outlineLevel="1" x14ac:dyDescent="0.15">
      <c r="A130" s="26">
        <v>3053</v>
      </c>
      <c r="B130" s="20" t="s">
        <v>930</v>
      </c>
      <c r="C130" s="16">
        <v>300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outlineLevel="1" x14ac:dyDescent="0.15">
      <c r="A131" s="26">
        <v>3054</v>
      </c>
      <c r="B131" s="20" t="s">
        <v>677</v>
      </c>
      <c r="C131" s="16">
        <v>850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outlineLevel="1" x14ac:dyDescent="0.15">
      <c r="A132" s="26">
        <v>3055</v>
      </c>
      <c r="B132" s="20" t="s">
        <v>678</v>
      </c>
      <c r="C132" s="16">
        <v>300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outlineLevel="1" x14ac:dyDescent="0.15">
      <c r="A133" s="26">
        <v>3056</v>
      </c>
      <c r="B133" s="20" t="s">
        <v>931</v>
      </c>
      <c r="C133" s="16">
        <v>300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outlineLevel="1" x14ac:dyDescent="0.15">
      <c r="A134" s="26">
        <v>3057</v>
      </c>
      <c r="B134" s="20" t="s">
        <v>951</v>
      </c>
      <c r="C134" s="16">
        <v>340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outlineLevel="1" x14ac:dyDescent="0.15">
      <c r="A135" s="26">
        <v>3058</v>
      </c>
      <c r="B135" s="20" t="s">
        <v>1270</v>
      </c>
      <c r="C135" s="16">
        <v>230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outlineLevel="1" x14ac:dyDescent="0.15">
      <c r="A136" s="26">
        <v>3059</v>
      </c>
      <c r="B136" s="20" t="s">
        <v>968</v>
      </c>
      <c r="C136" s="16">
        <v>2500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outlineLevel="1" x14ac:dyDescent="0.15">
      <c r="A137" s="26">
        <v>3060</v>
      </c>
      <c r="B137" s="20" t="s">
        <v>1235</v>
      </c>
      <c r="C137" s="16">
        <v>60</v>
      </c>
    </row>
    <row r="138" spans="1:22" outlineLevel="1" x14ac:dyDescent="0.15">
      <c r="A138" s="26">
        <v>3061</v>
      </c>
      <c r="B138" s="20" t="s">
        <v>1236</v>
      </c>
      <c r="C138" s="16">
        <v>250</v>
      </c>
    </row>
    <row r="139" spans="1:22" outlineLevel="1" x14ac:dyDescent="0.15">
      <c r="A139" s="26">
        <v>3062</v>
      </c>
      <c r="B139" s="20" t="s">
        <v>1272</v>
      </c>
      <c r="C139" s="16">
        <v>40</v>
      </c>
    </row>
    <row r="140" spans="1:22" s="12" customFormat="1" ht="13.5" x14ac:dyDescent="0.15">
      <c r="A140" s="25">
        <v>4000</v>
      </c>
      <c r="B140" s="56" t="s">
        <v>16</v>
      </c>
      <c r="C140" s="326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</row>
    <row r="141" spans="1:22" s="12" customFormat="1" ht="13.5" outlineLevel="1" x14ac:dyDescent="0.15">
      <c r="A141" s="25"/>
      <c r="B141" s="56" t="s">
        <v>296</v>
      </c>
      <c r="C141" s="326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</row>
    <row r="142" spans="1:22" outlineLevel="1" x14ac:dyDescent="0.15">
      <c r="A142" s="26">
        <v>40038</v>
      </c>
      <c r="B142" s="20" t="s">
        <v>112</v>
      </c>
      <c r="C142" s="16">
        <v>600</v>
      </c>
    </row>
    <row r="143" spans="1:22" outlineLevel="1" x14ac:dyDescent="0.15">
      <c r="A143" s="26">
        <v>40034</v>
      </c>
      <c r="B143" s="20" t="s">
        <v>27</v>
      </c>
      <c r="C143" s="16">
        <v>260</v>
      </c>
    </row>
    <row r="144" spans="1:22" outlineLevel="1" x14ac:dyDescent="0.15">
      <c r="A144" s="26">
        <v>40056</v>
      </c>
      <c r="B144" s="62" t="s">
        <v>587</v>
      </c>
      <c r="C144" s="16">
        <v>1550</v>
      </c>
    </row>
    <row r="145" spans="1:22" outlineLevel="1" x14ac:dyDescent="0.15">
      <c r="A145" s="26">
        <v>40054</v>
      </c>
      <c r="B145" s="62" t="s">
        <v>588</v>
      </c>
      <c r="C145" s="16">
        <v>1200</v>
      </c>
    </row>
    <row r="146" spans="1:22" outlineLevel="1" x14ac:dyDescent="0.15">
      <c r="A146" s="26">
        <v>40055</v>
      </c>
      <c r="B146" s="62" t="s">
        <v>199</v>
      </c>
      <c r="C146" s="16">
        <v>200</v>
      </c>
    </row>
    <row r="147" spans="1:22" outlineLevel="1" x14ac:dyDescent="0.15">
      <c r="A147" s="26">
        <v>40065</v>
      </c>
      <c r="B147" s="62" t="s">
        <v>297</v>
      </c>
      <c r="C147" s="16">
        <v>270</v>
      </c>
    </row>
    <row r="148" spans="1:22" outlineLevel="1" x14ac:dyDescent="0.15">
      <c r="A148" s="26">
        <v>40080</v>
      </c>
      <c r="B148" s="62" t="s">
        <v>589</v>
      </c>
      <c r="C148" s="16">
        <v>1280</v>
      </c>
    </row>
    <row r="149" spans="1:22" outlineLevel="1" x14ac:dyDescent="0.15">
      <c r="A149" s="26">
        <v>40081</v>
      </c>
      <c r="B149" s="62" t="s">
        <v>590</v>
      </c>
      <c r="C149" s="16">
        <v>1280</v>
      </c>
    </row>
    <row r="150" spans="1:22" outlineLevel="1" x14ac:dyDescent="0.15">
      <c r="A150" s="26">
        <v>40082</v>
      </c>
      <c r="B150" s="62" t="s">
        <v>591</v>
      </c>
      <c r="C150" s="16">
        <v>1280</v>
      </c>
    </row>
    <row r="151" spans="1:22" s="12" customFormat="1" ht="13.5" outlineLevel="1" x14ac:dyDescent="0.15">
      <c r="A151" s="25"/>
      <c r="B151" s="56" t="s">
        <v>107</v>
      </c>
      <c r="C151" s="326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</row>
    <row r="152" spans="1:22" outlineLevel="1" x14ac:dyDescent="0.15">
      <c r="A152" s="26">
        <v>40023</v>
      </c>
      <c r="B152" s="20" t="s">
        <v>520</v>
      </c>
      <c r="C152" s="16">
        <v>590</v>
      </c>
    </row>
    <row r="153" spans="1:22" outlineLevel="1" x14ac:dyDescent="0.15">
      <c r="A153" s="26">
        <v>40029</v>
      </c>
      <c r="B153" s="20" t="s">
        <v>26</v>
      </c>
      <c r="C153" s="16">
        <v>410</v>
      </c>
    </row>
    <row r="154" spans="1:22" outlineLevel="1" x14ac:dyDescent="0.15">
      <c r="A154" s="26">
        <v>4001</v>
      </c>
      <c r="B154" s="20" t="s">
        <v>17</v>
      </c>
      <c r="C154" s="16">
        <v>270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outlineLevel="1" x14ac:dyDescent="0.15">
      <c r="A155" s="26">
        <v>4003</v>
      </c>
      <c r="B155" s="20" t="s">
        <v>238</v>
      </c>
      <c r="C155" s="16">
        <v>430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outlineLevel="1" x14ac:dyDescent="0.15">
      <c r="A156" s="26">
        <v>4004</v>
      </c>
      <c r="B156" s="20" t="s">
        <v>18</v>
      </c>
      <c r="C156" s="16">
        <v>540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outlineLevel="1" x14ac:dyDescent="0.15">
      <c r="A157" s="26">
        <v>4005</v>
      </c>
      <c r="B157" s="20" t="s">
        <v>19</v>
      </c>
      <c r="C157" s="16">
        <v>560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outlineLevel="1" x14ac:dyDescent="0.15">
      <c r="A158" s="26">
        <v>4006</v>
      </c>
      <c r="B158" s="20" t="s">
        <v>20</v>
      </c>
      <c r="C158" s="16">
        <v>440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outlineLevel="1" x14ac:dyDescent="0.15">
      <c r="A159" s="26">
        <v>40045</v>
      </c>
      <c r="B159" s="62" t="s">
        <v>187</v>
      </c>
      <c r="C159" s="16">
        <v>1100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outlineLevel="1" x14ac:dyDescent="0.15">
      <c r="A160" s="26">
        <v>40046</v>
      </c>
      <c r="B160" s="62" t="s">
        <v>188</v>
      </c>
      <c r="C160" s="16">
        <v>580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outlineLevel="1" x14ac:dyDescent="0.15">
      <c r="A161" s="26">
        <v>40047</v>
      </c>
      <c r="B161" s="62" t="s">
        <v>189</v>
      </c>
      <c r="C161" s="16">
        <v>590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outlineLevel="1" x14ac:dyDescent="0.15">
      <c r="A162" s="26">
        <v>4007</v>
      </c>
      <c r="B162" s="20" t="s">
        <v>21</v>
      </c>
      <c r="C162" s="16">
        <v>510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outlineLevel="1" x14ac:dyDescent="0.15">
      <c r="A163" s="26">
        <v>40083</v>
      </c>
      <c r="B163" s="20" t="s">
        <v>517</v>
      </c>
      <c r="C163" s="16">
        <v>2650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outlineLevel="1" x14ac:dyDescent="0.15">
      <c r="A164" s="26">
        <v>40084</v>
      </c>
      <c r="B164" s="20" t="s">
        <v>518</v>
      </c>
      <c r="C164" s="16">
        <v>2150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25.5" outlineLevel="1" x14ac:dyDescent="0.15">
      <c r="A165" s="26">
        <v>40085</v>
      </c>
      <c r="B165" s="20" t="s">
        <v>519</v>
      </c>
      <c r="C165" s="16">
        <v>1100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outlineLevel="1" x14ac:dyDescent="0.15">
      <c r="A166" s="26">
        <v>40086</v>
      </c>
      <c r="B166" s="20" t="s">
        <v>521</v>
      </c>
      <c r="C166" s="16">
        <v>3200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outlineLevel="1" x14ac:dyDescent="0.15">
      <c r="A167" s="26">
        <v>40088</v>
      </c>
      <c r="B167" s="20" t="s">
        <v>522</v>
      </c>
      <c r="C167" s="16">
        <v>3200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outlineLevel="1" x14ac:dyDescent="0.15">
      <c r="A168" s="26">
        <v>40087</v>
      </c>
      <c r="B168" s="20" t="s">
        <v>569</v>
      </c>
      <c r="C168" s="16">
        <v>750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outlineLevel="1" x14ac:dyDescent="0.15">
      <c r="A169" s="26">
        <v>40090</v>
      </c>
      <c r="B169" s="62" t="s">
        <v>570</v>
      </c>
      <c r="C169" s="16">
        <v>1280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outlineLevel="1" x14ac:dyDescent="0.15">
      <c r="A170" s="26">
        <v>40092</v>
      </c>
      <c r="B170" s="62" t="s">
        <v>571</v>
      </c>
      <c r="C170" s="16">
        <v>800</v>
      </c>
    </row>
    <row r="171" spans="1:22" outlineLevel="1" x14ac:dyDescent="0.15">
      <c r="A171" s="26">
        <v>40093</v>
      </c>
      <c r="B171" s="62" t="s">
        <v>572</v>
      </c>
      <c r="C171" s="16">
        <v>900</v>
      </c>
    </row>
    <row r="172" spans="1:22" outlineLevel="1" x14ac:dyDescent="0.15">
      <c r="A172" s="26">
        <v>40094</v>
      </c>
      <c r="B172" s="62" t="s">
        <v>573</v>
      </c>
      <c r="C172" s="16">
        <v>400</v>
      </c>
    </row>
    <row r="173" spans="1:22" outlineLevel="1" x14ac:dyDescent="0.15">
      <c r="A173" s="26">
        <v>40095</v>
      </c>
      <c r="B173" s="62" t="s">
        <v>574</v>
      </c>
      <c r="C173" s="16">
        <v>430</v>
      </c>
    </row>
    <row r="174" spans="1:22" outlineLevel="1" x14ac:dyDescent="0.15">
      <c r="A174" s="26">
        <v>40091</v>
      </c>
      <c r="B174" s="20" t="s">
        <v>643</v>
      </c>
      <c r="C174" s="16">
        <v>430</v>
      </c>
    </row>
    <row r="175" spans="1:22" outlineLevel="1" x14ac:dyDescent="0.15">
      <c r="A175" s="26">
        <v>40129</v>
      </c>
      <c r="B175" s="20" t="s">
        <v>835</v>
      </c>
      <c r="C175" s="16">
        <v>380</v>
      </c>
    </row>
    <row r="176" spans="1:22" outlineLevel="1" x14ac:dyDescent="0.15">
      <c r="A176" s="26">
        <v>40132</v>
      </c>
      <c r="B176" s="62" t="s">
        <v>874</v>
      </c>
      <c r="C176" s="16">
        <v>270</v>
      </c>
    </row>
    <row r="177" spans="1:22" s="12" customFormat="1" ht="13.5" outlineLevel="1" x14ac:dyDescent="0.15">
      <c r="A177" s="25"/>
      <c r="B177" s="56" t="s">
        <v>108</v>
      </c>
      <c r="C177" s="326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</row>
    <row r="178" spans="1:22" outlineLevel="1" x14ac:dyDescent="0.15">
      <c r="A178" s="26">
        <v>40037</v>
      </c>
      <c r="B178" s="20" t="s">
        <v>113</v>
      </c>
      <c r="C178" s="16">
        <v>430</v>
      </c>
    </row>
    <row r="179" spans="1:22" outlineLevel="1" x14ac:dyDescent="0.15">
      <c r="A179" s="26">
        <v>4009</v>
      </c>
      <c r="B179" s="20" t="s">
        <v>22</v>
      </c>
      <c r="C179" s="16">
        <v>410</v>
      </c>
    </row>
    <row r="180" spans="1:22" outlineLevel="1" x14ac:dyDescent="0.15">
      <c r="A180" s="26">
        <v>4010</v>
      </c>
      <c r="B180" s="20" t="s">
        <v>299</v>
      </c>
      <c r="C180" s="16">
        <v>640</v>
      </c>
    </row>
    <row r="181" spans="1:22" outlineLevel="1" x14ac:dyDescent="0.15">
      <c r="A181" s="26">
        <v>4011</v>
      </c>
      <c r="B181" s="20" t="s">
        <v>109</v>
      </c>
      <c r="C181" s="16">
        <v>480</v>
      </c>
    </row>
    <row r="182" spans="1:22" outlineLevel="1" x14ac:dyDescent="0.15">
      <c r="A182" s="26">
        <v>4012</v>
      </c>
      <c r="B182" s="20" t="s">
        <v>23</v>
      </c>
      <c r="C182" s="16">
        <v>380</v>
      </c>
    </row>
    <row r="183" spans="1:22" outlineLevel="1" x14ac:dyDescent="0.15">
      <c r="A183" s="26">
        <v>4013</v>
      </c>
      <c r="B183" s="62" t="s">
        <v>195</v>
      </c>
      <c r="C183" s="16">
        <v>1100</v>
      </c>
    </row>
    <row r="184" spans="1:22" outlineLevel="1" x14ac:dyDescent="0.15">
      <c r="A184" s="26">
        <v>4014</v>
      </c>
      <c r="B184" s="20" t="s">
        <v>186</v>
      </c>
      <c r="C184" s="16">
        <v>480</v>
      </c>
    </row>
    <row r="185" spans="1:22" outlineLevel="1" x14ac:dyDescent="0.15">
      <c r="A185" s="26">
        <v>40039</v>
      </c>
      <c r="B185" s="62" t="s">
        <v>197</v>
      </c>
      <c r="C185" s="16">
        <v>540</v>
      </c>
    </row>
    <row r="186" spans="1:22" outlineLevel="1" x14ac:dyDescent="0.15">
      <c r="A186" s="26">
        <v>40040</v>
      </c>
      <c r="B186" s="62" t="s">
        <v>198</v>
      </c>
      <c r="C186" s="16">
        <v>450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outlineLevel="1" x14ac:dyDescent="0.15">
      <c r="A187" s="26">
        <v>40066</v>
      </c>
      <c r="B187" s="62" t="s">
        <v>298</v>
      </c>
      <c r="C187" s="16">
        <v>800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outlineLevel="1" x14ac:dyDescent="0.15">
      <c r="A188" s="26">
        <v>40111</v>
      </c>
      <c r="B188" s="62" t="s">
        <v>538</v>
      </c>
      <c r="C188" s="16">
        <v>540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outlineLevel="1" x14ac:dyDescent="0.15">
      <c r="A189" s="26">
        <v>40112</v>
      </c>
      <c r="B189" s="62" t="s">
        <v>539</v>
      </c>
      <c r="C189" s="16">
        <v>1900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outlineLevel="1" x14ac:dyDescent="0.15">
      <c r="A190" s="26">
        <v>40113</v>
      </c>
      <c r="B190" s="62" t="s">
        <v>540</v>
      </c>
      <c r="C190" s="16">
        <v>430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outlineLevel="1" x14ac:dyDescent="0.15">
      <c r="A191" s="26">
        <v>40114</v>
      </c>
      <c r="B191" s="62" t="s">
        <v>541</v>
      </c>
      <c r="C191" s="16">
        <v>1700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outlineLevel="1" x14ac:dyDescent="0.15">
      <c r="A192" s="26">
        <v>40115</v>
      </c>
      <c r="B192" s="62" t="s">
        <v>542</v>
      </c>
      <c r="C192" s="16">
        <v>1600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outlineLevel="1" x14ac:dyDescent="0.15">
      <c r="A193" s="26">
        <v>40116</v>
      </c>
      <c r="B193" s="62" t="s">
        <v>543</v>
      </c>
      <c r="C193" s="16">
        <v>840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outlineLevel="1" x14ac:dyDescent="0.15">
      <c r="A194" s="26">
        <v>40117</v>
      </c>
      <c r="B194" s="62" t="s">
        <v>544</v>
      </c>
      <c r="C194" s="16">
        <v>590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outlineLevel="1" x14ac:dyDescent="0.15">
      <c r="A195" s="26">
        <v>40118</v>
      </c>
      <c r="B195" s="62" t="s">
        <v>545</v>
      </c>
      <c r="C195" s="16">
        <v>3700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outlineLevel="1" x14ac:dyDescent="0.15">
      <c r="A196" s="26">
        <v>40119</v>
      </c>
      <c r="B196" s="20" t="s">
        <v>546</v>
      </c>
      <c r="C196" s="16">
        <v>850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outlineLevel="1" x14ac:dyDescent="0.15">
      <c r="A197" s="26">
        <v>40120</v>
      </c>
      <c r="B197" s="20" t="s">
        <v>547</v>
      </c>
      <c r="C197" s="16">
        <v>850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outlineLevel="1" x14ac:dyDescent="0.15">
      <c r="A198" s="26">
        <v>40121</v>
      </c>
      <c r="B198" s="20" t="s">
        <v>548</v>
      </c>
      <c r="C198" s="16">
        <v>1100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outlineLevel="1" x14ac:dyDescent="0.15">
      <c r="A199" s="26">
        <v>40122</v>
      </c>
      <c r="B199" s="20" t="s">
        <v>549</v>
      </c>
      <c r="C199" s="16">
        <v>850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outlineLevel="1" x14ac:dyDescent="0.15">
      <c r="A200" s="26">
        <v>40123</v>
      </c>
      <c r="B200" s="20" t="s">
        <v>550</v>
      </c>
      <c r="C200" s="16">
        <v>380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outlineLevel="1" x14ac:dyDescent="0.15">
      <c r="A201" s="26">
        <v>40124</v>
      </c>
      <c r="B201" s="20" t="s">
        <v>551</v>
      </c>
      <c r="C201" s="16">
        <v>640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outlineLevel="1" x14ac:dyDescent="0.15">
      <c r="A202" s="26">
        <v>40125</v>
      </c>
      <c r="B202" s="20" t="s">
        <v>784</v>
      </c>
      <c r="C202" s="16">
        <v>1100</v>
      </c>
    </row>
    <row r="203" spans="1:22" outlineLevel="1" x14ac:dyDescent="0.15">
      <c r="A203" s="26">
        <v>40126</v>
      </c>
      <c r="B203" s="20" t="s">
        <v>552</v>
      </c>
      <c r="C203" s="16">
        <v>1600</v>
      </c>
    </row>
    <row r="204" spans="1:22" outlineLevel="1" x14ac:dyDescent="0.15">
      <c r="A204" s="26">
        <v>40127</v>
      </c>
      <c r="B204" s="20" t="s">
        <v>553</v>
      </c>
      <c r="C204" s="16">
        <v>5300</v>
      </c>
    </row>
    <row r="205" spans="1:22" outlineLevel="1" x14ac:dyDescent="0.15">
      <c r="A205" s="26">
        <v>40128</v>
      </c>
      <c r="B205" s="20" t="s">
        <v>554</v>
      </c>
      <c r="C205" s="16">
        <v>8450</v>
      </c>
    </row>
    <row r="206" spans="1:22" outlineLevel="1" x14ac:dyDescent="0.15">
      <c r="A206" s="26">
        <v>40133</v>
      </c>
      <c r="B206" s="20" t="s">
        <v>875</v>
      </c>
      <c r="C206" s="16">
        <v>550</v>
      </c>
    </row>
    <row r="207" spans="1:22" outlineLevel="1" x14ac:dyDescent="0.15">
      <c r="A207" s="26">
        <v>40134</v>
      </c>
      <c r="B207" s="20" t="s">
        <v>877</v>
      </c>
      <c r="C207" s="16">
        <v>430</v>
      </c>
    </row>
    <row r="208" spans="1:22" s="12" customFormat="1" ht="13.5" outlineLevel="1" x14ac:dyDescent="0.15">
      <c r="A208" s="25"/>
      <c r="B208" s="56" t="s">
        <v>110</v>
      </c>
      <c r="C208" s="326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</row>
    <row r="209" spans="1:22" outlineLevel="1" x14ac:dyDescent="0.15">
      <c r="A209" s="26">
        <v>4015</v>
      </c>
      <c r="B209" s="20" t="s">
        <v>24</v>
      </c>
      <c r="C209" s="16">
        <v>430</v>
      </c>
    </row>
    <row r="210" spans="1:22" outlineLevel="1" x14ac:dyDescent="0.15">
      <c r="A210" s="26">
        <v>4016</v>
      </c>
      <c r="B210" s="20" t="s">
        <v>25</v>
      </c>
      <c r="C210" s="16">
        <v>540</v>
      </c>
    </row>
    <row r="211" spans="1:22" outlineLevel="1" x14ac:dyDescent="0.15">
      <c r="A211" s="26">
        <v>4017</v>
      </c>
      <c r="B211" s="20" t="s">
        <v>781</v>
      </c>
      <c r="C211" s="16">
        <v>1700</v>
      </c>
    </row>
    <row r="212" spans="1:22" ht="25.5" outlineLevel="1" x14ac:dyDescent="0.15">
      <c r="A212" s="26">
        <v>4018</v>
      </c>
      <c r="B212" s="20" t="s">
        <v>300</v>
      </c>
      <c r="C212" s="16">
        <v>620</v>
      </c>
    </row>
    <row r="213" spans="1:22" outlineLevel="1" x14ac:dyDescent="0.15">
      <c r="A213" s="26">
        <v>4020</v>
      </c>
      <c r="B213" s="20" t="s">
        <v>782</v>
      </c>
      <c r="C213" s="16">
        <v>2150</v>
      </c>
    </row>
    <row r="214" spans="1:22" outlineLevel="1" x14ac:dyDescent="0.15">
      <c r="A214" s="26">
        <v>40041</v>
      </c>
      <c r="B214" s="62" t="s">
        <v>193</v>
      </c>
      <c r="C214" s="16">
        <v>430</v>
      </c>
    </row>
    <row r="215" spans="1:22" outlineLevel="1" x14ac:dyDescent="0.15">
      <c r="A215" s="26">
        <v>40042</v>
      </c>
      <c r="B215" s="62" t="s">
        <v>194</v>
      </c>
      <c r="C215" s="16">
        <v>3200</v>
      </c>
    </row>
    <row r="216" spans="1:22" outlineLevel="1" x14ac:dyDescent="0.15">
      <c r="A216" s="26">
        <v>40043</v>
      </c>
      <c r="B216" s="62" t="s">
        <v>196</v>
      </c>
      <c r="C216" s="16">
        <v>250</v>
      </c>
    </row>
    <row r="217" spans="1:22" outlineLevel="1" x14ac:dyDescent="0.15">
      <c r="A217" s="26">
        <v>40058</v>
      </c>
      <c r="B217" s="62" t="s">
        <v>231</v>
      </c>
      <c r="C217" s="16">
        <v>430</v>
      </c>
    </row>
    <row r="218" spans="1:22" outlineLevel="1" x14ac:dyDescent="0.15">
      <c r="A218" s="26">
        <v>40168</v>
      </c>
      <c r="B218" s="62" t="s">
        <v>523</v>
      </c>
      <c r="C218" s="16">
        <v>480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outlineLevel="1" x14ac:dyDescent="0.15">
      <c r="A219" s="26">
        <v>40096</v>
      </c>
      <c r="B219" s="62" t="s">
        <v>524</v>
      </c>
      <c r="C219" s="16">
        <v>330</v>
      </c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outlineLevel="1" x14ac:dyDescent="0.15">
      <c r="A220" s="26">
        <v>40097</v>
      </c>
      <c r="B220" s="62" t="s">
        <v>525</v>
      </c>
      <c r="C220" s="16">
        <v>430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outlineLevel="1" x14ac:dyDescent="0.15">
      <c r="A221" s="26">
        <v>40098</v>
      </c>
      <c r="B221" s="62" t="s">
        <v>526</v>
      </c>
      <c r="C221" s="16">
        <v>540</v>
      </c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25.5" outlineLevel="1" x14ac:dyDescent="0.15">
      <c r="A222" s="26">
        <v>40099</v>
      </c>
      <c r="B222" s="62" t="s">
        <v>529</v>
      </c>
      <c r="C222" s="16">
        <v>850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outlineLevel="1" x14ac:dyDescent="0.15">
      <c r="A223" s="26">
        <v>40100</v>
      </c>
      <c r="B223" s="62" t="s">
        <v>527</v>
      </c>
      <c r="C223" s="16">
        <v>960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25.5" outlineLevel="1" x14ac:dyDescent="0.15">
      <c r="A224" s="26">
        <v>40101</v>
      </c>
      <c r="B224" s="62" t="s">
        <v>528</v>
      </c>
      <c r="C224" s="16">
        <v>1300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outlineLevel="1" x14ac:dyDescent="0.15">
      <c r="A225" s="26">
        <v>40102</v>
      </c>
      <c r="B225" s="62" t="s">
        <v>530</v>
      </c>
      <c r="C225" s="16">
        <v>540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outlineLevel="1" x14ac:dyDescent="0.15">
      <c r="A226" s="26">
        <v>40103</v>
      </c>
      <c r="B226" s="62" t="s">
        <v>531</v>
      </c>
      <c r="C226" s="16">
        <v>430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outlineLevel="1" x14ac:dyDescent="0.15">
      <c r="A227" s="26">
        <v>40104</v>
      </c>
      <c r="B227" s="62" t="s">
        <v>532</v>
      </c>
      <c r="C227" s="16">
        <v>2650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outlineLevel="1" x14ac:dyDescent="0.15">
      <c r="A228" s="26">
        <v>40105</v>
      </c>
      <c r="B228" s="62" t="s">
        <v>783</v>
      </c>
      <c r="C228" s="16">
        <v>3200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outlineLevel="1" x14ac:dyDescent="0.15">
      <c r="A229" s="26">
        <v>40106</v>
      </c>
      <c r="B229" s="62" t="s">
        <v>533</v>
      </c>
      <c r="C229" s="16">
        <v>540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outlineLevel="1" x14ac:dyDescent="0.15">
      <c r="A230" s="26">
        <v>40107</v>
      </c>
      <c r="B230" s="62" t="s">
        <v>534</v>
      </c>
      <c r="C230" s="16">
        <v>750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25.5" outlineLevel="1" x14ac:dyDescent="0.15">
      <c r="A231" s="26">
        <v>40108</v>
      </c>
      <c r="B231" s="62" t="s">
        <v>535</v>
      </c>
      <c r="C231" s="16">
        <v>1100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outlineLevel="1" x14ac:dyDescent="0.15">
      <c r="A232" s="26">
        <v>40109</v>
      </c>
      <c r="B232" s="62" t="s">
        <v>536</v>
      </c>
      <c r="C232" s="16">
        <v>430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outlineLevel="1" x14ac:dyDescent="0.15">
      <c r="A233" s="26">
        <v>40110</v>
      </c>
      <c r="B233" s="62" t="s">
        <v>537</v>
      </c>
      <c r="C233" s="16">
        <v>3200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outlineLevel="1" x14ac:dyDescent="0.15">
      <c r="A234" s="26">
        <v>40166</v>
      </c>
      <c r="B234" s="62" t="s">
        <v>555</v>
      </c>
      <c r="C234" s="16">
        <v>1100</v>
      </c>
    </row>
    <row r="235" spans="1:22" ht="25.5" outlineLevel="1" x14ac:dyDescent="0.15">
      <c r="A235" s="26">
        <v>40130</v>
      </c>
      <c r="B235" s="62" t="s">
        <v>836</v>
      </c>
      <c r="C235" s="16">
        <v>850</v>
      </c>
    </row>
    <row r="236" spans="1:22" outlineLevel="1" x14ac:dyDescent="0.15">
      <c r="A236" s="26">
        <v>40131</v>
      </c>
      <c r="B236" s="62" t="s">
        <v>873</v>
      </c>
      <c r="C236" s="16">
        <v>380</v>
      </c>
    </row>
    <row r="237" spans="1:22" s="12" customFormat="1" ht="13.5" outlineLevel="1" x14ac:dyDescent="0.15">
      <c r="A237" s="25"/>
      <c r="B237" s="56" t="s">
        <v>377</v>
      </c>
      <c r="C237" s="326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</row>
    <row r="238" spans="1:22" outlineLevel="1" x14ac:dyDescent="0.15">
      <c r="A238" s="26">
        <v>40067</v>
      </c>
      <c r="B238" s="62" t="s">
        <v>373</v>
      </c>
      <c r="C238" s="16">
        <v>4750</v>
      </c>
    </row>
    <row r="239" spans="1:22" outlineLevel="1" x14ac:dyDescent="0.15">
      <c r="A239" s="26">
        <v>40068</v>
      </c>
      <c r="B239" s="62" t="s">
        <v>374</v>
      </c>
      <c r="C239" s="16">
        <v>4300</v>
      </c>
    </row>
    <row r="240" spans="1:22" outlineLevel="1" x14ac:dyDescent="0.15">
      <c r="A240" s="26">
        <v>40069</v>
      </c>
      <c r="B240" s="62" t="s">
        <v>383</v>
      </c>
      <c r="C240" s="16">
        <v>1600</v>
      </c>
    </row>
    <row r="241" spans="1:22" outlineLevel="1" x14ac:dyDescent="0.15">
      <c r="A241" s="26">
        <v>40070</v>
      </c>
      <c r="B241" s="62" t="s">
        <v>375</v>
      </c>
      <c r="C241" s="16">
        <v>5300</v>
      </c>
    </row>
    <row r="242" spans="1:22" outlineLevel="1" x14ac:dyDescent="0.15">
      <c r="A242" s="26">
        <v>40071</v>
      </c>
      <c r="B242" s="62" t="s">
        <v>376</v>
      </c>
      <c r="C242" s="16">
        <v>1100</v>
      </c>
    </row>
    <row r="243" spans="1:22" outlineLevel="1" x14ac:dyDescent="0.15">
      <c r="A243" s="26">
        <v>40072</v>
      </c>
      <c r="B243" s="62" t="s">
        <v>397</v>
      </c>
      <c r="C243" s="16">
        <v>2650</v>
      </c>
    </row>
    <row r="244" spans="1:22" outlineLevel="1" x14ac:dyDescent="0.15">
      <c r="A244" s="26">
        <v>40073</v>
      </c>
      <c r="B244" s="62" t="s">
        <v>398</v>
      </c>
      <c r="C244" s="16">
        <v>5300</v>
      </c>
    </row>
    <row r="245" spans="1:22" outlineLevel="1" x14ac:dyDescent="0.15">
      <c r="A245" s="26">
        <v>40074</v>
      </c>
      <c r="B245" s="62" t="s">
        <v>399</v>
      </c>
      <c r="C245" s="16">
        <v>5300</v>
      </c>
    </row>
    <row r="246" spans="1:22" outlineLevel="1" x14ac:dyDescent="0.15">
      <c r="A246" s="26">
        <v>40075</v>
      </c>
      <c r="B246" s="62" t="s">
        <v>400</v>
      </c>
      <c r="C246" s="16">
        <v>3200</v>
      </c>
    </row>
    <row r="247" spans="1:22" s="12" customFormat="1" ht="13.5" outlineLevel="1" x14ac:dyDescent="0.15">
      <c r="A247" s="25"/>
      <c r="B247" s="56" t="s">
        <v>111</v>
      </c>
      <c r="C247" s="326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</row>
    <row r="248" spans="1:22" outlineLevel="1" x14ac:dyDescent="0.15">
      <c r="A248" s="26">
        <v>40048</v>
      </c>
      <c r="B248" s="62" t="s">
        <v>190</v>
      </c>
      <c r="C248" s="16">
        <v>200</v>
      </c>
    </row>
    <row r="249" spans="1:22" outlineLevel="1" x14ac:dyDescent="0.15">
      <c r="A249" s="26">
        <v>40049</v>
      </c>
      <c r="B249" s="62" t="s">
        <v>191</v>
      </c>
      <c r="C249" s="16">
        <v>380</v>
      </c>
    </row>
    <row r="250" spans="1:22" outlineLevel="1" x14ac:dyDescent="0.15">
      <c r="A250" s="26">
        <v>40050</v>
      </c>
      <c r="B250" s="62" t="s">
        <v>192</v>
      </c>
      <c r="C250" s="16">
        <v>400</v>
      </c>
    </row>
    <row r="251" spans="1:22" ht="25.5" outlineLevel="1" x14ac:dyDescent="0.15">
      <c r="A251" s="26">
        <v>40076</v>
      </c>
      <c r="B251" s="62" t="s">
        <v>444</v>
      </c>
      <c r="C251" s="16">
        <v>330</v>
      </c>
    </row>
    <row r="252" spans="1:22" outlineLevel="1" x14ac:dyDescent="0.15">
      <c r="A252" s="26">
        <v>40077</v>
      </c>
      <c r="B252" s="62" t="s">
        <v>834</v>
      </c>
      <c r="C252" s="16">
        <v>750</v>
      </c>
    </row>
    <row r="253" spans="1:22" s="12" customFormat="1" ht="13.5" x14ac:dyDescent="0.15">
      <c r="A253" s="25"/>
      <c r="B253" s="56" t="s">
        <v>28</v>
      </c>
      <c r="C253" s="326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</row>
    <row r="254" spans="1:22" outlineLevel="1" x14ac:dyDescent="0.15">
      <c r="A254" s="26">
        <v>4023</v>
      </c>
      <c r="B254" s="20" t="s">
        <v>29</v>
      </c>
      <c r="C254" s="16">
        <v>580</v>
      </c>
    </row>
    <row r="255" spans="1:22" outlineLevel="1" x14ac:dyDescent="0.15">
      <c r="A255" s="26">
        <v>4024</v>
      </c>
      <c r="B255" s="20" t="s">
        <v>239</v>
      </c>
      <c r="C255" s="16">
        <v>640</v>
      </c>
    </row>
    <row r="256" spans="1:22" outlineLevel="1" x14ac:dyDescent="0.15">
      <c r="A256" s="26">
        <v>4025</v>
      </c>
      <c r="B256" s="20" t="s">
        <v>30</v>
      </c>
      <c r="C256" s="16">
        <v>640</v>
      </c>
    </row>
    <row r="257" spans="1:22" outlineLevel="1" x14ac:dyDescent="0.15">
      <c r="A257" s="26">
        <v>4026</v>
      </c>
      <c r="B257" s="20" t="s">
        <v>31</v>
      </c>
      <c r="C257" s="16">
        <v>560</v>
      </c>
    </row>
    <row r="258" spans="1:22" outlineLevel="1" x14ac:dyDescent="0.15">
      <c r="A258" s="26">
        <v>4027</v>
      </c>
      <c r="B258" s="20" t="s">
        <v>32</v>
      </c>
      <c r="C258" s="16">
        <v>390</v>
      </c>
    </row>
    <row r="259" spans="1:22" outlineLevel="1" x14ac:dyDescent="0.15">
      <c r="A259" s="26">
        <v>4029</v>
      </c>
      <c r="B259" s="20" t="s">
        <v>34</v>
      </c>
      <c r="C259" s="16">
        <v>710</v>
      </c>
    </row>
    <row r="260" spans="1:22" outlineLevel="1" x14ac:dyDescent="0.15">
      <c r="A260" s="26">
        <v>4030</v>
      </c>
      <c r="B260" s="20" t="s">
        <v>35</v>
      </c>
      <c r="C260" s="16">
        <v>640</v>
      </c>
    </row>
    <row r="261" spans="1:22" outlineLevel="1" x14ac:dyDescent="0.15">
      <c r="A261" s="26">
        <v>4032</v>
      </c>
      <c r="B261" s="20" t="s">
        <v>240</v>
      </c>
      <c r="C261" s="16">
        <v>330</v>
      </c>
    </row>
    <row r="262" spans="1:22" s="12" customFormat="1" ht="13.5" x14ac:dyDescent="0.15">
      <c r="A262" s="25">
        <v>5000</v>
      </c>
      <c r="B262" s="56" t="s">
        <v>37</v>
      </c>
      <c r="C262" s="326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</row>
    <row r="263" spans="1:22" s="12" customFormat="1" ht="13.5" outlineLevel="1" collapsed="1" x14ac:dyDescent="0.15">
      <c r="A263" s="25"/>
      <c r="B263" s="56" t="s">
        <v>296</v>
      </c>
      <c r="C263" s="326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</row>
    <row r="264" spans="1:22" outlineLevel="1" x14ac:dyDescent="0.15">
      <c r="A264" s="26">
        <v>5001</v>
      </c>
      <c r="B264" s="20" t="s">
        <v>218</v>
      </c>
      <c r="C264" s="16">
        <v>1300</v>
      </c>
    </row>
    <row r="265" spans="1:22" outlineLevel="1" x14ac:dyDescent="0.15">
      <c r="A265" s="26">
        <v>5006</v>
      </c>
      <c r="B265" s="20" t="s">
        <v>176</v>
      </c>
      <c r="C265" s="16">
        <v>220</v>
      </c>
    </row>
    <row r="266" spans="1:22" outlineLevel="1" x14ac:dyDescent="0.15">
      <c r="A266" s="26">
        <v>5021</v>
      </c>
      <c r="B266" s="20" t="s">
        <v>317</v>
      </c>
      <c r="C266" s="16">
        <v>380</v>
      </c>
    </row>
    <row r="267" spans="1:22" ht="25.5" outlineLevel="1" x14ac:dyDescent="0.15">
      <c r="A267" s="26">
        <v>5020</v>
      </c>
      <c r="B267" s="20" t="s">
        <v>230</v>
      </c>
      <c r="C267" s="16">
        <v>3200</v>
      </c>
    </row>
    <row r="268" spans="1:22" outlineLevel="1" x14ac:dyDescent="0.15">
      <c r="A268" s="17">
        <v>5007</v>
      </c>
      <c r="B268" s="20" t="s">
        <v>41</v>
      </c>
      <c r="C268" s="16">
        <v>1100</v>
      </c>
    </row>
    <row r="269" spans="1:22" outlineLevel="1" x14ac:dyDescent="0.15">
      <c r="A269" s="17">
        <v>5008</v>
      </c>
      <c r="B269" s="20" t="s">
        <v>44</v>
      </c>
      <c r="C269" s="16">
        <v>3000</v>
      </c>
    </row>
    <row r="270" spans="1:22" ht="25.5" outlineLevel="1" x14ac:dyDescent="0.15">
      <c r="A270" s="28">
        <v>16015</v>
      </c>
      <c r="B270" s="44" t="s">
        <v>770</v>
      </c>
      <c r="C270" s="16">
        <v>2350</v>
      </c>
    </row>
    <row r="271" spans="1:22" s="12" customFormat="1" ht="13.5" outlineLevel="1" x14ac:dyDescent="0.15">
      <c r="A271" s="25"/>
      <c r="B271" s="56" t="s">
        <v>318</v>
      </c>
      <c r="C271" s="326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</row>
    <row r="272" spans="1:22" outlineLevel="1" x14ac:dyDescent="0.15">
      <c r="A272" s="17">
        <v>5023</v>
      </c>
      <c r="B272" s="20" t="s">
        <v>319</v>
      </c>
      <c r="C272" s="16">
        <v>390</v>
      </c>
    </row>
    <row r="273" spans="1:22" outlineLevel="1" x14ac:dyDescent="0.15">
      <c r="A273" s="17">
        <v>5024</v>
      </c>
      <c r="B273" s="20" t="s">
        <v>320</v>
      </c>
      <c r="C273" s="16">
        <v>800</v>
      </c>
    </row>
    <row r="274" spans="1:22" outlineLevel="1" x14ac:dyDescent="0.15">
      <c r="A274" s="26">
        <v>5012</v>
      </c>
      <c r="B274" s="20" t="s">
        <v>43</v>
      </c>
      <c r="C274" s="16">
        <v>550</v>
      </c>
    </row>
    <row r="275" spans="1:22" outlineLevel="1" x14ac:dyDescent="0.15">
      <c r="A275" s="26">
        <v>5013</v>
      </c>
      <c r="B275" s="20" t="s">
        <v>241</v>
      </c>
      <c r="C275" s="16">
        <v>550</v>
      </c>
    </row>
    <row r="276" spans="1:22" ht="25.5" outlineLevel="1" x14ac:dyDescent="0.15">
      <c r="A276" s="26">
        <v>5015</v>
      </c>
      <c r="B276" s="20" t="s">
        <v>242</v>
      </c>
      <c r="C276" s="16">
        <v>550</v>
      </c>
    </row>
    <row r="277" spans="1:22" outlineLevel="1" x14ac:dyDescent="0.15">
      <c r="A277" s="26">
        <v>5018</v>
      </c>
      <c r="B277" s="20" t="s">
        <v>210</v>
      </c>
      <c r="C277" s="16">
        <v>550</v>
      </c>
    </row>
    <row r="278" spans="1:22" ht="25.5" outlineLevel="1" x14ac:dyDescent="0.15">
      <c r="A278" s="26">
        <v>5010</v>
      </c>
      <c r="B278" s="20" t="s">
        <v>828</v>
      </c>
      <c r="C278" s="16">
        <v>600</v>
      </c>
    </row>
    <row r="279" spans="1:22" s="12" customFormat="1" ht="13.5" outlineLevel="1" x14ac:dyDescent="0.15">
      <c r="A279" s="25"/>
      <c r="B279" s="56" t="s">
        <v>322</v>
      </c>
      <c r="C279" s="326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</row>
    <row r="280" spans="1:22" outlineLevel="1" x14ac:dyDescent="0.15">
      <c r="A280" s="26">
        <v>5002</v>
      </c>
      <c r="B280" s="20" t="s">
        <v>38</v>
      </c>
      <c r="C280" s="16">
        <v>1100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outlineLevel="1" x14ac:dyDescent="0.15">
      <c r="A281" s="26">
        <v>5003</v>
      </c>
      <c r="B281" s="20" t="s">
        <v>114</v>
      </c>
      <c r="C281" s="16">
        <v>1100</v>
      </c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outlineLevel="1" x14ac:dyDescent="0.15">
      <c r="A282" s="26">
        <v>5004</v>
      </c>
      <c r="B282" s="20" t="s">
        <v>39</v>
      </c>
      <c r="C282" s="16">
        <v>2150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25.5" outlineLevel="1" x14ac:dyDescent="0.15">
      <c r="A283" s="26">
        <v>5038</v>
      </c>
      <c r="B283" s="20" t="s">
        <v>470</v>
      </c>
      <c r="C283" s="16">
        <v>430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outlineLevel="1" x14ac:dyDescent="0.15">
      <c r="A284" s="26">
        <v>5039</v>
      </c>
      <c r="B284" s="20" t="s">
        <v>472</v>
      </c>
      <c r="C284" s="16">
        <v>540</v>
      </c>
    </row>
    <row r="285" spans="1:22" ht="25.5" outlineLevel="1" x14ac:dyDescent="0.15">
      <c r="A285" s="26">
        <v>5040</v>
      </c>
      <c r="B285" s="20" t="s">
        <v>473</v>
      </c>
      <c r="C285" s="16">
        <v>3200</v>
      </c>
    </row>
    <row r="286" spans="1:22" ht="25.5" outlineLevel="1" x14ac:dyDescent="0.15">
      <c r="A286" s="26">
        <v>5041</v>
      </c>
      <c r="B286" s="20" t="s">
        <v>474</v>
      </c>
      <c r="C286" s="16">
        <v>4250</v>
      </c>
    </row>
    <row r="287" spans="1:22" s="12" customFormat="1" ht="13.5" x14ac:dyDescent="0.15">
      <c r="A287" s="25">
        <v>7000</v>
      </c>
      <c r="B287" s="56" t="s">
        <v>45</v>
      </c>
      <c r="C287" s="326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</row>
    <row r="288" spans="1:22" outlineLevel="1" x14ac:dyDescent="0.15">
      <c r="A288" s="26">
        <v>7001</v>
      </c>
      <c r="B288" s="20" t="s">
        <v>46</v>
      </c>
      <c r="C288" s="16">
        <v>660</v>
      </c>
    </row>
    <row r="289" spans="1:514" outlineLevel="1" x14ac:dyDescent="0.15">
      <c r="A289" s="26">
        <v>7002</v>
      </c>
      <c r="B289" s="20" t="s">
        <v>47</v>
      </c>
      <c r="C289" s="16">
        <v>910</v>
      </c>
    </row>
    <row r="290" spans="1:514" outlineLevel="1" x14ac:dyDescent="0.15">
      <c r="A290" s="26">
        <v>7003</v>
      </c>
      <c r="B290" s="20" t="s">
        <v>48</v>
      </c>
      <c r="C290" s="16">
        <v>580</v>
      </c>
    </row>
    <row r="291" spans="1:514" outlineLevel="1" x14ac:dyDescent="0.15">
      <c r="A291" s="26">
        <v>7004</v>
      </c>
      <c r="B291" s="20" t="s">
        <v>49</v>
      </c>
      <c r="C291" s="16">
        <v>910</v>
      </c>
    </row>
    <row r="292" spans="1:514" outlineLevel="1" x14ac:dyDescent="0.15">
      <c r="A292" s="26">
        <v>7007</v>
      </c>
      <c r="B292" s="20" t="s">
        <v>50</v>
      </c>
      <c r="C292" s="16">
        <v>640</v>
      </c>
    </row>
    <row r="293" spans="1:514" ht="25.5" outlineLevel="1" x14ac:dyDescent="0.15">
      <c r="A293" s="26">
        <v>7008</v>
      </c>
      <c r="B293" s="20" t="s">
        <v>243</v>
      </c>
      <c r="C293" s="16">
        <v>2000</v>
      </c>
    </row>
    <row r="294" spans="1:514" ht="25.5" outlineLevel="1" x14ac:dyDescent="0.15">
      <c r="A294" s="26">
        <v>7014</v>
      </c>
      <c r="B294" s="20" t="s">
        <v>367</v>
      </c>
      <c r="C294" s="16">
        <v>2200</v>
      </c>
    </row>
    <row r="295" spans="1:514" outlineLevel="1" x14ac:dyDescent="0.15">
      <c r="A295" s="26">
        <v>7009</v>
      </c>
      <c r="B295" s="20" t="s">
        <v>51</v>
      </c>
      <c r="C295" s="16">
        <v>1100</v>
      </c>
    </row>
    <row r="296" spans="1:514" outlineLevel="1" x14ac:dyDescent="0.15">
      <c r="A296" s="26">
        <v>7010</v>
      </c>
      <c r="B296" s="20" t="s">
        <v>244</v>
      </c>
      <c r="C296" s="16">
        <v>850</v>
      </c>
    </row>
    <row r="297" spans="1:514" outlineLevel="1" x14ac:dyDescent="0.15">
      <c r="A297" s="26">
        <v>7011</v>
      </c>
      <c r="B297" s="20" t="s">
        <v>335</v>
      </c>
      <c r="C297" s="16">
        <v>980</v>
      </c>
    </row>
    <row r="298" spans="1:514" ht="25.5" outlineLevel="1" x14ac:dyDescent="0.15">
      <c r="A298" s="26">
        <v>7012</v>
      </c>
      <c r="B298" s="20" t="s">
        <v>336</v>
      </c>
      <c r="C298" s="16">
        <v>1400</v>
      </c>
    </row>
    <row r="299" spans="1:514" outlineLevel="1" x14ac:dyDescent="0.15">
      <c r="A299" s="26">
        <v>7013</v>
      </c>
      <c r="B299" s="20" t="s">
        <v>343</v>
      </c>
      <c r="C299" s="16">
        <v>3250</v>
      </c>
    </row>
    <row r="300" spans="1:514" s="17" customFormat="1" outlineLevel="1" collapsed="1" x14ac:dyDescent="0.15">
      <c r="A300" s="26">
        <v>7016</v>
      </c>
      <c r="B300" s="20" t="s">
        <v>396</v>
      </c>
      <c r="C300" s="16">
        <v>1900</v>
      </c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49"/>
      <c r="P300" s="249"/>
      <c r="Q300" s="249"/>
      <c r="R300" s="249"/>
      <c r="S300" s="249"/>
      <c r="T300" s="249"/>
      <c r="U300" s="249"/>
      <c r="V300" s="249"/>
      <c r="W300" s="327"/>
      <c r="X300" s="327"/>
      <c r="Y300" s="327"/>
      <c r="Z300" s="327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7"/>
      <c r="AL300" s="327"/>
      <c r="AM300" s="327"/>
      <c r="AN300" s="327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7"/>
      <c r="BU300" s="327"/>
      <c r="BV300" s="327"/>
      <c r="BW300" s="327"/>
      <c r="BX300" s="327"/>
      <c r="BY300" s="327"/>
      <c r="BZ300" s="327"/>
      <c r="CA300" s="327"/>
      <c r="CB300" s="327"/>
      <c r="CC300" s="327"/>
      <c r="CD300" s="327"/>
      <c r="CE300" s="327"/>
      <c r="CF300" s="327"/>
      <c r="CG300" s="327"/>
      <c r="CH300" s="327"/>
      <c r="CI300" s="327"/>
      <c r="CJ300" s="327"/>
      <c r="CK300" s="327"/>
      <c r="CL300" s="327"/>
      <c r="CM300" s="327"/>
      <c r="CN300" s="327"/>
      <c r="CO300" s="327"/>
      <c r="CP300" s="327"/>
      <c r="CQ300" s="327"/>
      <c r="CR300" s="327"/>
      <c r="CS300" s="327"/>
      <c r="CT300" s="327"/>
      <c r="CU300" s="327"/>
      <c r="CV300" s="327"/>
      <c r="CW300" s="327"/>
      <c r="CX300" s="327"/>
      <c r="CY300" s="327"/>
      <c r="CZ300" s="327"/>
      <c r="DA300" s="327"/>
      <c r="DB300" s="327"/>
      <c r="DC300" s="327"/>
      <c r="DD300" s="327"/>
      <c r="DE300" s="327"/>
      <c r="DF300" s="327"/>
      <c r="DG300" s="327"/>
      <c r="DH300" s="327"/>
      <c r="DI300" s="327"/>
      <c r="DJ300" s="327"/>
      <c r="DK300" s="327"/>
      <c r="DL300" s="327"/>
      <c r="DM300" s="327"/>
      <c r="DN300" s="327"/>
      <c r="DO300" s="327"/>
      <c r="DP300" s="327"/>
      <c r="DQ300" s="327"/>
      <c r="DR300" s="327"/>
      <c r="DS300" s="327"/>
      <c r="DT300" s="327"/>
      <c r="DU300" s="327"/>
      <c r="DV300" s="327"/>
      <c r="DW300" s="327"/>
      <c r="DX300" s="327"/>
      <c r="DY300" s="327"/>
      <c r="DZ300" s="327"/>
      <c r="EA300" s="327"/>
      <c r="EB300" s="327"/>
      <c r="EC300" s="327"/>
      <c r="ED300" s="327"/>
      <c r="EE300" s="327"/>
      <c r="EF300" s="327"/>
      <c r="EG300" s="327"/>
      <c r="EH300" s="327"/>
      <c r="EI300" s="327"/>
      <c r="EJ300" s="327"/>
      <c r="EK300" s="327"/>
      <c r="EL300" s="327"/>
      <c r="EM300" s="327"/>
      <c r="EN300" s="327"/>
      <c r="EO300" s="327"/>
      <c r="EP300" s="327"/>
      <c r="EQ300" s="327"/>
      <c r="ER300" s="327"/>
      <c r="ES300" s="327"/>
      <c r="ET300" s="327"/>
      <c r="EU300" s="327"/>
      <c r="EV300" s="327"/>
      <c r="EW300" s="327"/>
      <c r="EX300" s="327"/>
      <c r="EY300" s="327"/>
      <c r="EZ300" s="327"/>
      <c r="FA300" s="327"/>
      <c r="FB300" s="327"/>
      <c r="FC300" s="327"/>
      <c r="FD300" s="327"/>
      <c r="FE300" s="327"/>
      <c r="FF300" s="327"/>
      <c r="FG300" s="327"/>
      <c r="FH300" s="327"/>
      <c r="FI300" s="327"/>
      <c r="FJ300" s="327"/>
      <c r="FK300" s="327"/>
      <c r="FL300" s="327"/>
      <c r="FM300" s="327"/>
      <c r="FN300" s="327"/>
      <c r="FO300" s="327"/>
      <c r="FP300" s="327"/>
      <c r="FQ300" s="327"/>
      <c r="FR300" s="327"/>
      <c r="FS300" s="327"/>
      <c r="FT300" s="327"/>
      <c r="FU300" s="327"/>
      <c r="FV300" s="327"/>
      <c r="FW300" s="327"/>
      <c r="FX300" s="327"/>
      <c r="FY300" s="327"/>
      <c r="FZ300" s="327"/>
      <c r="GA300" s="327"/>
      <c r="GB300" s="327"/>
      <c r="GC300" s="327"/>
      <c r="GD300" s="327"/>
      <c r="GE300" s="327"/>
      <c r="GF300" s="327"/>
      <c r="GG300" s="327"/>
      <c r="GH300" s="327"/>
      <c r="GI300" s="327"/>
      <c r="GJ300" s="327"/>
      <c r="GK300" s="327"/>
      <c r="GL300" s="327"/>
      <c r="GM300" s="327"/>
      <c r="GN300" s="327"/>
      <c r="GO300" s="327"/>
      <c r="GP300" s="327"/>
      <c r="GQ300" s="327"/>
      <c r="GR300" s="327"/>
      <c r="GS300" s="327"/>
      <c r="GT300" s="327"/>
      <c r="GU300" s="327"/>
      <c r="GV300" s="327"/>
      <c r="GW300" s="327"/>
      <c r="GX300" s="327"/>
      <c r="GY300" s="327"/>
      <c r="GZ300" s="327"/>
      <c r="HA300" s="327"/>
      <c r="HB300" s="327"/>
      <c r="HC300" s="327"/>
      <c r="HD300" s="327"/>
      <c r="HE300" s="327"/>
      <c r="HF300" s="327"/>
      <c r="HG300" s="327"/>
      <c r="HH300" s="327"/>
      <c r="HI300" s="327"/>
      <c r="HJ300" s="327"/>
      <c r="HK300" s="327"/>
      <c r="HL300" s="327"/>
      <c r="HM300" s="327"/>
      <c r="HN300" s="327"/>
      <c r="HO300" s="327"/>
      <c r="HP300" s="327"/>
      <c r="HQ300" s="327"/>
      <c r="HR300" s="327"/>
      <c r="HS300" s="327"/>
      <c r="HT300" s="327"/>
      <c r="HU300" s="327"/>
      <c r="HV300" s="327"/>
      <c r="HW300" s="327"/>
      <c r="HX300" s="327"/>
      <c r="HY300" s="327"/>
      <c r="HZ300" s="327"/>
      <c r="IA300" s="327"/>
      <c r="IB300" s="327"/>
      <c r="IC300" s="327"/>
      <c r="ID300" s="327"/>
      <c r="IE300" s="327"/>
      <c r="IF300" s="327"/>
      <c r="IG300" s="327"/>
      <c r="IH300" s="327"/>
      <c r="II300" s="327"/>
      <c r="IJ300" s="327"/>
      <c r="IK300" s="327"/>
      <c r="IL300" s="327"/>
      <c r="IM300" s="327"/>
      <c r="IN300" s="327"/>
      <c r="IO300" s="327"/>
      <c r="IP300" s="327"/>
      <c r="IQ300" s="327"/>
      <c r="IR300" s="327"/>
      <c r="IS300" s="327"/>
      <c r="IT300" s="327"/>
      <c r="IU300" s="327"/>
      <c r="IV300" s="327"/>
      <c r="IW300" s="327"/>
      <c r="IX300" s="327"/>
      <c r="IY300" s="327"/>
      <c r="IZ300" s="327"/>
      <c r="JA300" s="327"/>
      <c r="JB300" s="327"/>
      <c r="JC300" s="327"/>
      <c r="JD300" s="327"/>
      <c r="JE300" s="327"/>
      <c r="JF300" s="327"/>
      <c r="JG300" s="327"/>
      <c r="JH300" s="327"/>
      <c r="JI300" s="327"/>
      <c r="JJ300" s="327"/>
      <c r="JK300" s="327"/>
      <c r="JL300" s="327"/>
      <c r="JM300" s="327"/>
      <c r="JN300" s="327"/>
      <c r="JO300" s="327"/>
      <c r="JP300" s="327"/>
      <c r="JQ300" s="327"/>
      <c r="JR300" s="327"/>
      <c r="JS300" s="327"/>
      <c r="JT300" s="327"/>
      <c r="JU300" s="327"/>
      <c r="JV300" s="327"/>
      <c r="JW300" s="327"/>
      <c r="JX300" s="327"/>
      <c r="JY300" s="327"/>
      <c r="JZ300" s="327"/>
      <c r="KA300" s="327"/>
      <c r="KB300" s="327"/>
      <c r="KC300" s="327"/>
      <c r="KD300" s="327"/>
      <c r="KE300" s="327"/>
      <c r="KF300" s="327"/>
      <c r="KG300" s="327"/>
      <c r="KH300" s="327"/>
      <c r="KI300" s="327"/>
      <c r="KJ300" s="327"/>
      <c r="KK300" s="327"/>
      <c r="KL300" s="327"/>
      <c r="KM300" s="327"/>
      <c r="KN300" s="327"/>
      <c r="KO300" s="327"/>
      <c r="KP300" s="327"/>
      <c r="KQ300" s="327"/>
      <c r="KR300" s="327"/>
      <c r="KS300" s="327"/>
      <c r="KT300" s="327"/>
      <c r="KU300" s="327"/>
      <c r="KV300" s="327"/>
      <c r="KW300" s="327"/>
      <c r="KX300" s="327"/>
      <c r="KY300" s="327"/>
      <c r="KZ300" s="327"/>
      <c r="LA300" s="327"/>
      <c r="LB300" s="327"/>
      <c r="LC300" s="327"/>
      <c r="LD300" s="327"/>
      <c r="LE300" s="327"/>
      <c r="LF300" s="327"/>
      <c r="LG300" s="327"/>
      <c r="LH300" s="327"/>
      <c r="LI300" s="327"/>
      <c r="LJ300" s="327"/>
      <c r="LK300" s="327"/>
      <c r="LL300" s="327"/>
      <c r="LM300" s="327"/>
      <c r="LN300" s="327"/>
      <c r="LO300" s="327"/>
      <c r="LP300" s="327"/>
      <c r="LQ300" s="327"/>
      <c r="LR300" s="327"/>
      <c r="LS300" s="327"/>
      <c r="LT300" s="327"/>
      <c r="LU300" s="327"/>
      <c r="LV300" s="327"/>
      <c r="LW300" s="327"/>
      <c r="LX300" s="327"/>
      <c r="LY300" s="327"/>
      <c r="LZ300" s="327"/>
      <c r="MA300" s="327"/>
      <c r="MB300" s="327"/>
      <c r="MC300" s="327"/>
      <c r="MD300" s="327"/>
      <c r="ME300" s="327"/>
      <c r="MF300" s="327"/>
      <c r="MG300" s="327"/>
      <c r="MH300" s="327"/>
      <c r="MI300" s="327"/>
      <c r="MJ300" s="327"/>
      <c r="MK300" s="327"/>
      <c r="ML300" s="327"/>
      <c r="MM300" s="327"/>
      <c r="MN300" s="327"/>
      <c r="MO300" s="327"/>
      <c r="MP300" s="327"/>
      <c r="MQ300" s="327"/>
      <c r="MR300" s="327"/>
      <c r="MS300" s="327"/>
      <c r="MT300" s="327"/>
      <c r="MU300" s="327"/>
      <c r="MV300" s="327"/>
      <c r="MW300" s="327"/>
      <c r="MX300" s="327"/>
      <c r="MY300" s="327"/>
      <c r="MZ300" s="327"/>
      <c r="NA300" s="327"/>
      <c r="NB300" s="327"/>
      <c r="NC300" s="327"/>
      <c r="ND300" s="327"/>
      <c r="NE300" s="327"/>
      <c r="NF300" s="327"/>
      <c r="NG300" s="327"/>
      <c r="NH300" s="327"/>
      <c r="NI300" s="327"/>
      <c r="NJ300" s="327"/>
      <c r="NK300" s="327"/>
      <c r="NL300" s="327"/>
      <c r="NM300" s="327"/>
      <c r="NN300" s="327"/>
      <c r="NO300" s="327"/>
      <c r="NP300" s="327"/>
      <c r="NQ300" s="327"/>
      <c r="NR300" s="327"/>
      <c r="NS300" s="327"/>
      <c r="NT300" s="327"/>
      <c r="NU300" s="327"/>
      <c r="NV300" s="327"/>
      <c r="NW300" s="327"/>
      <c r="NX300" s="327"/>
      <c r="NY300" s="327"/>
      <c r="NZ300" s="327"/>
      <c r="OA300" s="327"/>
      <c r="OB300" s="327"/>
      <c r="OC300" s="327"/>
      <c r="OD300" s="327"/>
      <c r="OE300" s="327"/>
      <c r="OF300" s="327"/>
      <c r="OG300" s="327"/>
      <c r="OH300" s="327"/>
      <c r="OI300" s="327"/>
      <c r="OJ300" s="327"/>
      <c r="OK300" s="327"/>
      <c r="OL300" s="327"/>
      <c r="OM300" s="327"/>
      <c r="ON300" s="327"/>
      <c r="OO300" s="327"/>
      <c r="OP300" s="327"/>
      <c r="OQ300" s="327"/>
      <c r="OR300" s="327"/>
      <c r="OS300" s="327"/>
      <c r="OT300" s="327"/>
      <c r="OU300" s="327"/>
      <c r="OV300" s="327"/>
      <c r="OW300" s="327"/>
      <c r="OX300" s="327"/>
      <c r="OY300" s="327"/>
      <c r="OZ300" s="327"/>
      <c r="PA300" s="327"/>
      <c r="PB300" s="327"/>
      <c r="PC300" s="327"/>
      <c r="PD300" s="327"/>
      <c r="PE300" s="327"/>
      <c r="PF300" s="327"/>
      <c r="PG300" s="327"/>
      <c r="PH300" s="327"/>
      <c r="PI300" s="327"/>
      <c r="PJ300" s="327"/>
      <c r="PK300" s="327"/>
      <c r="PL300" s="327"/>
      <c r="PM300" s="327"/>
      <c r="PN300" s="327"/>
      <c r="PO300" s="327"/>
      <c r="PP300" s="327"/>
      <c r="PQ300" s="327"/>
      <c r="PR300" s="327"/>
      <c r="PS300" s="327"/>
      <c r="PT300" s="327"/>
      <c r="PU300" s="327"/>
      <c r="PV300" s="327"/>
      <c r="PW300" s="327"/>
      <c r="PX300" s="327"/>
      <c r="PY300" s="327"/>
      <c r="PZ300" s="327"/>
      <c r="QA300" s="327"/>
      <c r="QB300" s="327"/>
      <c r="QC300" s="327"/>
      <c r="QD300" s="327"/>
      <c r="QE300" s="327"/>
      <c r="QF300" s="327"/>
      <c r="QG300" s="327"/>
      <c r="QH300" s="327"/>
      <c r="QI300" s="327"/>
      <c r="QJ300" s="327"/>
      <c r="QK300" s="327"/>
      <c r="QL300" s="327"/>
      <c r="QM300" s="327"/>
      <c r="QN300" s="327"/>
      <c r="QO300" s="327"/>
      <c r="QP300" s="327"/>
      <c r="QQ300" s="327"/>
      <c r="QR300" s="327"/>
      <c r="QS300" s="327"/>
      <c r="QT300" s="327"/>
      <c r="QU300" s="327"/>
      <c r="QV300" s="327"/>
      <c r="QW300" s="327"/>
      <c r="QX300" s="327"/>
      <c r="QY300" s="327"/>
      <c r="QZ300" s="327"/>
      <c r="RA300" s="327"/>
      <c r="RB300" s="327"/>
      <c r="RC300" s="327"/>
      <c r="RD300" s="327"/>
      <c r="RE300" s="327"/>
      <c r="RF300" s="327"/>
      <c r="RG300" s="327"/>
      <c r="RH300" s="327"/>
      <c r="RI300" s="327"/>
      <c r="RJ300" s="327"/>
      <c r="RK300" s="327"/>
      <c r="RL300" s="327"/>
      <c r="RM300" s="327"/>
      <c r="RN300" s="327"/>
      <c r="RO300" s="327"/>
      <c r="RP300" s="327"/>
      <c r="RQ300" s="327"/>
      <c r="RR300" s="327"/>
      <c r="RS300" s="327"/>
      <c r="RT300" s="327"/>
      <c r="RU300" s="327"/>
      <c r="RV300" s="327"/>
      <c r="RW300" s="327"/>
      <c r="RX300" s="327"/>
      <c r="RY300" s="327"/>
      <c r="RZ300" s="327"/>
      <c r="SA300" s="327"/>
      <c r="SB300" s="327"/>
      <c r="SC300" s="327"/>
      <c r="SD300" s="327"/>
      <c r="SE300" s="327"/>
      <c r="SF300" s="327"/>
      <c r="SG300" s="327"/>
      <c r="SH300" s="327"/>
      <c r="SI300" s="327"/>
      <c r="SJ300" s="327"/>
      <c r="SK300" s="327"/>
      <c r="SL300" s="327"/>
      <c r="SM300" s="327"/>
      <c r="SN300" s="327"/>
      <c r="SO300" s="327"/>
      <c r="SP300" s="327"/>
      <c r="SQ300" s="327"/>
      <c r="SR300" s="327"/>
      <c r="SS300" s="327"/>
      <c r="ST300" s="327"/>
    </row>
    <row r="301" spans="1:514" outlineLevel="1" x14ac:dyDescent="0.15">
      <c r="A301" s="26">
        <v>7015</v>
      </c>
      <c r="B301" s="20" t="s">
        <v>389</v>
      </c>
      <c r="C301" s="16">
        <v>6850</v>
      </c>
    </row>
    <row r="302" spans="1:514" outlineLevel="1" x14ac:dyDescent="0.15">
      <c r="A302" s="26">
        <v>7017</v>
      </c>
      <c r="B302" s="20" t="s">
        <v>499</v>
      </c>
      <c r="C302" s="16">
        <v>1800</v>
      </c>
    </row>
    <row r="303" spans="1:514" outlineLevel="1" x14ac:dyDescent="0.15">
      <c r="A303" s="26">
        <v>7034</v>
      </c>
      <c r="B303" s="20" t="s">
        <v>1233</v>
      </c>
      <c r="C303" s="16">
        <v>510</v>
      </c>
    </row>
    <row r="304" spans="1:514" outlineLevel="1" x14ac:dyDescent="0.15">
      <c r="A304" s="26">
        <v>7018</v>
      </c>
      <c r="B304" s="20" t="s">
        <v>500</v>
      </c>
      <c r="C304" s="16">
        <v>1250</v>
      </c>
    </row>
    <row r="305" spans="1:22" ht="25.5" outlineLevel="1" x14ac:dyDescent="0.15">
      <c r="A305" s="26">
        <v>7021</v>
      </c>
      <c r="B305" s="20" t="s">
        <v>507</v>
      </c>
      <c r="C305" s="16">
        <v>7700</v>
      </c>
    </row>
    <row r="306" spans="1:22" outlineLevel="1" x14ac:dyDescent="0.15">
      <c r="A306" s="26">
        <v>7022</v>
      </c>
      <c r="B306" s="20" t="s">
        <v>509</v>
      </c>
      <c r="C306" s="16">
        <v>7600</v>
      </c>
    </row>
    <row r="307" spans="1:22" ht="25.5" outlineLevel="1" x14ac:dyDescent="0.15">
      <c r="A307" s="26">
        <v>7024</v>
      </c>
      <c r="B307" s="20" t="s">
        <v>577</v>
      </c>
      <c r="C307" s="16">
        <v>1350</v>
      </c>
    </row>
    <row r="308" spans="1:22" ht="25.5" outlineLevel="1" x14ac:dyDescent="0.15">
      <c r="A308" s="26">
        <v>7025</v>
      </c>
      <c r="B308" s="20" t="s">
        <v>578</v>
      </c>
      <c r="C308" s="16">
        <v>1350</v>
      </c>
    </row>
    <row r="309" spans="1:22" ht="25.5" outlineLevel="1" x14ac:dyDescent="0.15">
      <c r="A309" s="26">
        <v>7026</v>
      </c>
      <c r="B309" s="20" t="s">
        <v>579</v>
      </c>
      <c r="C309" s="16">
        <v>1550</v>
      </c>
    </row>
    <row r="310" spans="1:22" outlineLevel="1" x14ac:dyDescent="0.15">
      <c r="A310" s="26">
        <v>7027</v>
      </c>
      <c r="B310" s="20" t="s">
        <v>947</v>
      </c>
      <c r="C310" s="16">
        <v>600</v>
      </c>
    </row>
    <row r="311" spans="1:22" outlineLevel="1" x14ac:dyDescent="0.15">
      <c r="A311" s="26">
        <v>7028</v>
      </c>
      <c r="B311" s="20" t="s">
        <v>948</v>
      </c>
      <c r="C311" s="16">
        <v>250</v>
      </c>
    </row>
    <row r="312" spans="1:22" outlineLevel="1" x14ac:dyDescent="0.15">
      <c r="A312" s="26">
        <v>7029</v>
      </c>
      <c r="B312" s="20" t="s">
        <v>949</v>
      </c>
      <c r="C312" s="16">
        <v>270</v>
      </c>
    </row>
    <row r="313" spans="1:22" outlineLevel="1" x14ac:dyDescent="0.15">
      <c r="A313" s="26">
        <v>7030</v>
      </c>
      <c r="B313" s="20" t="s">
        <v>950</v>
      </c>
      <c r="C313" s="16">
        <v>610</v>
      </c>
    </row>
    <row r="314" spans="1:22" outlineLevel="1" x14ac:dyDescent="0.15">
      <c r="A314" s="26">
        <v>7031</v>
      </c>
      <c r="B314" s="20" t="s">
        <v>893</v>
      </c>
      <c r="C314" s="16">
        <v>1650</v>
      </c>
    </row>
    <row r="315" spans="1:22" outlineLevel="1" x14ac:dyDescent="0.15">
      <c r="A315" s="26">
        <v>7032</v>
      </c>
      <c r="B315" s="20" t="s">
        <v>958</v>
      </c>
      <c r="C315" s="16">
        <v>40</v>
      </c>
    </row>
    <row r="316" spans="1:22" outlineLevel="1" x14ac:dyDescent="0.15">
      <c r="A316" s="26">
        <v>7033</v>
      </c>
      <c r="B316" s="20" t="s">
        <v>1179</v>
      </c>
      <c r="C316" s="16">
        <v>4750</v>
      </c>
    </row>
    <row r="317" spans="1:22" outlineLevel="1" x14ac:dyDescent="0.15">
      <c r="A317" s="26">
        <v>7035</v>
      </c>
      <c r="B317" s="20" t="s">
        <v>1234</v>
      </c>
      <c r="C317" s="16">
        <v>12100</v>
      </c>
    </row>
    <row r="318" spans="1:22" outlineLevel="1" x14ac:dyDescent="0.15">
      <c r="A318" s="26">
        <v>7036</v>
      </c>
      <c r="B318" s="20" t="s">
        <v>1274</v>
      </c>
      <c r="C318" s="16">
        <v>1500</v>
      </c>
    </row>
    <row r="319" spans="1:22" s="12" customFormat="1" ht="13.5" x14ac:dyDescent="0.15">
      <c r="A319" s="25">
        <v>8000</v>
      </c>
      <c r="B319" s="56" t="s">
        <v>52</v>
      </c>
      <c r="C319" s="326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</row>
    <row r="320" spans="1:22" outlineLevel="1" x14ac:dyDescent="0.15">
      <c r="A320" s="17">
        <v>8001</v>
      </c>
      <c r="B320" s="20" t="s">
        <v>115</v>
      </c>
      <c r="C320" s="16">
        <v>710</v>
      </c>
    </row>
    <row r="321" spans="1:22" outlineLevel="1" x14ac:dyDescent="0.15">
      <c r="A321" s="17">
        <v>8002</v>
      </c>
      <c r="B321" s="20" t="s">
        <v>116</v>
      </c>
      <c r="C321" s="16">
        <v>590</v>
      </c>
    </row>
    <row r="322" spans="1:22" outlineLevel="1" x14ac:dyDescent="0.15">
      <c r="A322" s="26">
        <v>8021</v>
      </c>
      <c r="B322" s="20" t="s">
        <v>120</v>
      </c>
      <c r="C322" s="16">
        <v>660</v>
      </c>
    </row>
    <row r="323" spans="1:22" outlineLevel="1" x14ac:dyDescent="0.15">
      <c r="A323" s="26">
        <v>8022</v>
      </c>
      <c r="B323" s="20" t="s">
        <v>246</v>
      </c>
      <c r="C323" s="16">
        <v>510</v>
      </c>
    </row>
    <row r="324" spans="1:22" outlineLevel="1" x14ac:dyDescent="0.15">
      <c r="A324" s="26">
        <v>8024</v>
      </c>
      <c r="B324" s="20" t="s">
        <v>63</v>
      </c>
      <c r="C324" s="16">
        <v>730</v>
      </c>
    </row>
    <row r="325" spans="1:22" outlineLevel="1" x14ac:dyDescent="0.15">
      <c r="A325" s="26">
        <v>8028</v>
      </c>
      <c r="B325" s="20" t="s">
        <v>505</v>
      </c>
      <c r="C325" s="16">
        <v>720</v>
      </c>
    </row>
    <row r="326" spans="1:22" outlineLevel="1" x14ac:dyDescent="0.15">
      <c r="A326" s="26">
        <v>8029</v>
      </c>
      <c r="B326" s="20" t="s">
        <v>575</v>
      </c>
      <c r="C326" s="16">
        <v>1050</v>
      </c>
    </row>
    <row r="327" spans="1:22" outlineLevel="1" x14ac:dyDescent="0.15">
      <c r="A327" s="26">
        <v>8030</v>
      </c>
      <c r="B327" s="20" t="s">
        <v>576</v>
      </c>
      <c r="C327" s="16">
        <v>1050</v>
      </c>
    </row>
    <row r="328" spans="1:22" s="12" customFormat="1" ht="13.5" x14ac:dyDescent="0.15">
      <c r="A328" s="25">
        <v>9000</v>
      </c>
      <c r="B328" s="56" t="s">
        <v>66</v>
      </c>
      <c r="C328" s="326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</row>
    <row r="329" spans="1:22" outlineLevel="1" x14ac:dyDescent="0.15">
      <c r="A329" s="26">
        <v>9001</v>
      </c>
      <c r="B329" s="20" t="s">
        <v>122</v>
      </c>
      <c r="C329" s="16">
        <v>2180</v>
      </c>
    </row>
    <row r="330" spans="1:22" outlineLevel="1" collapsed="1" x14ac:dyDescent="0.15">
      <c r="A330" s="26">
        <v>9003</v>
      </c>
      <c r="B330" s="20" t="s">
        <v>220</v>
      </c>
      <c r="C330" s="16">
        <v>1250</v>
      </c>
    </row>
    <row r="331" spans="1:22" outlineLevel="1" x14ac:dyDescent="0.15">
      <c r="A331" s="26">
        <v>9005</v>
      </c>
      <c r="B331" s="20" t="s">
        <v>247</v>
      </c>
      <c r="C331" s="16">
        <v>3500</v>
      </c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outlineLevel="1" x14ac:dyDescent="0.15">
      <c r="A332" s="26">
        <v>9040</v>
      </c>
      <c r="B332" s="20" t="s">
        <v>286</v>
      </c>
      <c r="C332" s="16">
        <v>1650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outlineLevel="1" x14ac:dyDescent="0.15">
      <c r="A333" s="26">
        <v>9041</v>
      </c>
      <c r="B333" s="20" t="s">
        <v>340</v>
      </c>
      <c r="C333" s="16">
        <v>710</v>
      </c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outlineLevel="1" x14ac:dyDescent="0.15">
      <c r="A334" s="26">
        <v>9043</v>
      </c>
      <c r="B334" s="20" t="s">
        <v>364</v>
      </c>
      <c r="C334" s="16">
        <v>980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outlineLevel="1" x14ac:dyDescent="0.15">
      <c r="A335" s="26">
        <v>9045</v>
      </c>
      <c r="B335" s="20" t="s">
        <v>379</v>
      </c>
      <c r="C335" s="16">
        <v>1600</v>
      </c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outlineLevel="1" x14ac:dyDescent="0.15">
      <c r="A336" s="26">
        <v>9050</v>
      </c>
      <c r="B336" s="20" t="s">
        <v>478</v>
      </c>
      <c r="C336" s="16">
        <v>2400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outlineLevel="1" x14ac:dyDescent="0.15">
      <c r="A337" s="26">
        <v>9049</v>
      </c>
      <c r="B337" s="20" t="s">
        <v>445</v>
      </c>
      <c r="C337" s="16">
        <v>1450</v>
      </c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outlineLevel="1" x14ac:dyDescent="0.15">
      <c r="A338" s="26">
        <v>9052</v>
      </c>
      <c r="B338" s="20" t="s">
        <v>467</v>
      </c>
      <c r="C338" s="16">
        <v>900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outlineLevel="1" x14ac:dyDescent="0.15">
      <c r="A339" s="26">
        <v>9053</v>
      </c>
      <c r="B339" s="20" t="s">
        <v>468</v>
      </c>
      <c r="C339" s="16">
        <v>400</v>
      </c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outlineLevel="1" x14ac:dyDescent="0.15">
      <c r="A340" s="26">
        <v>9055</v>
      </c>
      <c r="B340" s="20" t="s">
        <v>506</v>
      </c>
      <c r="C340" s="16">
        <v>2400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outlineLevel="1" x14ac:dyDescent="0.15">
      <c r="A341" s="26">
        <v>9059</v>
      </c>
      <c r="B341" s="20" t="s">
        <v>817</v>
      </c>
      <c r="C341" s="16">
        <v>1550</v>
      </c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outlineLevel="1" x14ac:dyDescent="0.15">
      <c r="A342" s="26">
        <v>9060</v>
      </c>
      <c r="B342" s="20" t="s">
        <v>818</v>
      </c>
      <c r="C342" s="16">
        <v>1550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outlineLevel="1" x14ac:dyDescent="0.15">
      <c r="A343" s="26">
        <v>9061</v>
      </c>
      <c r="B343" s="20" t="s">
        <v>819</v>
      </c>
      <c r="C343" s="16">
        <v>1650</v>
      </c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outlineLevel="1" x14ac:dyDescent="0.15">
      <c r="A344" s="26">
        <v>9062</v>
      </c>
      <c r="B344" s="20" t="s">
        <v>820</v>
      </c>
      <c r="C344" s="16">
        <v>1950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outlineLevel="1" x14ac:dyDescent="0.15">
      <c r="A345" s="26">
        <v>9063</v>
      </c>
      <c r="B345" s="20" t="s">
        <v>821</v>
      </c>
      <c r="C345" s="16">
        <v>2100</v>
      </c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outlineLevel="1" x14ac:dyDescent="0.15">
      <c r="A346" s="26">
        <v>9064</v>
      </c>
      <c r="B346" s="20" t="s">
        <v>822</v>
      </c>
      <c r="C346" s="16">
        <v>2400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outlineLevel="1" x14ac:dyDescent="0.15">
      <c r="A347" s="26">
        <v>9065</v>
      </c>
      <c r="B347" s="20" t="s">
        <v>823</v>
      </c>
      <c r="C347" s="16">
        <v>2500</v>
      </c>
    </row>
    <row r="348" spans="1:22" outlineLevel="1" x14ac:dyDescent="0.15">
      <c r="A348" s="26">
        <v>9066</v>
      </c>
      <c r="B348" s="20" t="s">
        <v>824</v>
      </c>
      <c r="C348" s="16">
        <v>2800</v>
      </c>
    </row>
    <row r="349" spans="1:22" outlineLevel="1" x14ac:dyDescent="0.15">
      <c r="A349" s="26">
        <v>9067</v>
      </c>
      <c r="B349" s="20" t="s">
        <v>825</v>
      </c>
      <c r="C349" s="16">
        <v>2900</v>
      </c>
    </row>
    <row r="350" spans="1:22" outlineLevel="1" x14ac:dyDescent="0.15">
      <c r="A350" s="26">
        <v>9068</v>
      </c>
      <c r="B350" s="20" t="s">
        <v>826</v>
      </c>
      <c r="C350" s="16">
        <v>3250</v>
      </c>
    </row>
    <row r="351" spans="1:22" outlineLevel="1" x14ac:dyDescent="0.15">
      <c r="A351" s="26">
        <v>9069</v>
      </c>
      <c r="B351" s="20" t="s">
        <v>827</v>
      </c>
      <c r="C351" s="16">
        <v>3350</v>
      </c>
    </row>
    <row r="352" spans="1:22" outlineLevel="1" x14ac:dyDescent="0.15">
      <c r="A352" s="26">
        <v>9070</v>
      </c>
      <c r="B352" s="20" t="s">
        <v>939</v>
      </c>
      <c r="C352" s="16">
        <v>3650</v>
      </c>
    </row>
    <row r="353" spans="1:22" outlineLevel="1" x14ac:dyDescent="0.15">
      <c r="A353" s="26">
        <v>9071</v>
      </c>
      <c r="B353" s="20" t="s">
        <v>940</v>
      </c>
      <c r="C353" s="16">
        <v>3750</v>
      </c>
    </row>
    <row r="354" spans="1:22" outlineLevel="1" x14ac:dyDescent="0.15">
      <c r="A354" s="26">
        <v>9072</v>
      </c>
      <c r="B354" s="20" t="s">
        <v>941</v>
      </c>
      <c r="C354" s="16">
        <v>3850</v>
      </c>
    </row>
    <row r="355" spans="1:22" outlineLevel="1" x14ac:dyDescent="0.15">
      <c r="A355" s="26">
        <v>9073</v>
      </c>
      <c r="B355" s="20" t="s">
        <v>942</v>
      </c>
      <c r="C355" s="16">
        <v>3950</v>
      </c>
    </row>
    <row r="356" spans="1:22" outlineLevel="1" x14ac:dyDescent="0.15">
      <c r="A356" s="26">
        <v>9074</v>
      </c>
      <c r="B356" s="20" t="s">
        <v>943</v>
      </c>
      <c r="C356" s="16">
        <v>4050</v>
      </c>
    </row>
    <row r="357" spans="1:22" outlineLevel="1" x14ac:dyDescent="0.15">
      <c r="A357" s="26">
        <v>9075</v>
      </c>
      <c r="B357" s="20" t="s">
        <v>944</v>
      </c>
      <c r="C357" s="16">
        <v>4200</v>
      </c>
    </row>
    <row r="358" spans="1:22" outlineLevel="1" x14ac:dyDescent="0.15">
      <c r="A358" s="26">
        <v>9076</v>
      </c>
      <c r="B358" s="20" t="s">
        <v>945</v>
      </c>
      <c r="C358" s="16">
        <v>4300</v>
      </c>
    </row>
    <row r="359" spans="1:22" s="12" customFormat="1" ht="13.5" x14ac:dyDescent="0.15">
      <c r="A359" s="25">
        <v>11000</v>
      </c>
      <c r="B359" s="56" t="s">
        <v>68</v>
      </c>
      <c r="C359" s="326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</row>
    <row r="360" spans="1:22" outlineLevel="1" x14ac:dyDescent="0.15">
      <c r="A360" s="26">
        <v>11001</v>
      </c>
      <c r="B360" s="20" t="s">
        <v>166</v>
      </c>
      <c r="C360" s="16">
        <v>500</v>
      </c>
    </row>
    <row r="361" spans="1:22" outlineLevel="1" x14ac:dyDescent="0.15">
      <c r="A361" s="26">
        <v>11002</v>
      </c>
      <c r="B361" s="20" t="s">
        <v>70</v>
      </c>
      <c r="C361" s="16">
        <v>850</v>
      </c>
    </row>
    <row r="362" spans="1:22" outlineLevel="1" x14ac:dyDescent="0.15">
      <c r="A362" s="26">
        <v>11003</v>
      </c>
      <c r="B362" s="20" t="s">
        <v>123</v>
      </c>
      <c r="C362" s="16">
        <v>620</v>
      </c>
    </row>
    <row r="363" spans="1:22" outlineLevel="1" x14ac:dyDescent="0.15">
      <c r="A363" s="26">
        <v>11004</v>
      </c>
      <c r="B363" s="20" t="s">
        <v>72</v>
      </c>
      <c r="C363" s="16">
        <v>570</v>
      </c>
    </row>
    <row r="364" spans="1:22" outlineLevel="1" x14ac:dyDescent="0.15">
      <c r="A364" s="26">
        <v>11006</v>
      </c>
      <c r="B364" s="20" t="s">
        <v>71</v>
      </c>
      <c r="C364" s="16">
        <v>560</v>
      </c>
    </row>
    <row r="365" spans="1:22" outlineLevel="1" x14ac:dyDescent="0.15">
      <c r="A365" s="26">
        <v>11023</v>
      </c>
      <c r="B365" s="20" t="s">
        <v>564</v>
      </c>
      <c r="C365" s="16">
        <v>640</v>
      </c>
    </row>
    <row r="366" spans="1:22" outlineLevel="1" x14ac:dyDescent="0.15">
      <c r="A366" s="26">
        <v>11013</v>
      </c>
      <c r="B366" s="20" t="s">
        <v>170</v>
      </c>
      <c r="C366" s="16">
        <v>410</v>
      </c>
    </row>
    <row r="367" spans="1:22" outlineLevel="1" x14ac:dyDescent="0.15">
      <c r="A367" s="26">
        <v>11024</v>
      </c>
      <c r="B367" s="20" t="s">
        <v>495</v>
      </c>
      <c r="C367" s="16">
        <v>1050</v>
      </c>
    </row>
    <row r="368" spans="1:22" outlineLevel="1" x14ac:dyDescent="0.15">
      <c r="A368" s="26">
        <v>11025</v>
      </c>
      <c r="B368" s="20" t="s">
        <v>494</v>
      </c>
      <c r="C368" s="16">
        <v>1150</v>
      </c>
    </row>
    <row r="369" spans="1:22" ht="25.5" outlineLevel="1" x14ac:dyDescent="0.15">
      <c r="A369" s="26">
        <v>11026</v>
      </c>
      <c r="B369" s="20" t="s">
        <v>908</v>
      </c>
      <c r="C369" s="16">
        <v>800</v>
      </c>
    </row>
    <row r="370" spans="1:22" s="12" customFormat="1" ht="13.5" x14ac:dyDescent="0.15">
      <c r="A370" s="25">
        <v>12000</v>
      </c>
      <c r="B370" s="56" t="s">
        <v>73</v>
      </c>
      <c r="C370" s="326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</row>
    <row r="371" spans="1:22" ht="38.25" outlineLevel="1" x14ac:dyDescent="0.15">
      <c r="A371" s="26">
        <v>12001</v>
      </c>
      <c r="B371" s="20" t="s">
        <v>124</v>
      </c>
      <c r="C371" s="16">
        <v>660</v>
      </c>
    </row>
    <row r="372" spans="1:22" ht="25.5" outlineLevel="1" x14ac:dyDescent="0.15">
      <c r="A372" s="26">
        <v>12004</v>
      </c>
      <c r="B372" s="20" t="s">
        <v>248</v>
      </c>
      <c r="C372" s="16">
        <v>910</v>
      </c>
    </row>
    <row r="373" spans="1:22" outlineLevel="1" x14ac:dyDescent="0.15">
      <c r="A373" s="26">
        <v>12008</v>
      </c>
      <c r="B373" s="20" t="s">
        <v>125</v>
      </c>
      <c r="C373" s="16">
        <v>660</v>
      </c>
    </row>
    <row r="374" spans="1:22" ht="25.5" outlineLevel="1" x14ac:dyDescent="0.15">
      <c r="A374" s="26">
        <v>12009</v>
      </c>
      <c r="B374" s="20" t="s">
        <v>815</v>
      </c>
      <c r="C374" s="16">
        <v>610</v>
      </c>
    </row>
    <row r="375" spans="1:22" outlineLevel="1" x14ac:dyDescent="0.15">
      <c r="A375" s="26">
        <v>12010</v>
      </c>
      <c r="B375" s="20" t="s">
        <v>234</v>
      </c>
      <c r="C375" s="16">
        <v>460</v>
      </c>
    </row>
    <row r="376" spans="1:22" outlineLevel="1" x14ac:dyDescent="0.15">
      <c r="A376" s="26">
        <v>12011</v>
      </c>
      <c r="B376" s="20" t="s">
        <v>126</v>
      </c>
      <c r="C376" s="16">
        <v>460</v>
      </c>
    </row>
    <row r="377" spans="1:22" outlineLevel="1" x14ac:dyDescent="0.15">
      <c r="A377" s="26">
        <v>12012</v>
      </c>
      <c r="B377" s="20" t="s">
        <v>127</v>
      </c>
      <c r="C377" s="16">
        <v>610</v>
      </c>
    </row>
    <row r="378" spans="1:22" ht="25.5" outlineLevel="1" x14ac:dyDescent="0.15">
      <c r="A378" s="26">
        <v>12013</v>
      </c>
      <c r="B378" s="20" t="s">
        <v>249</v>
      </c>
      <c r="C378" s="16">
        <v>830</v>
      </c>
    </row>
    <row r="379" spans="1:22" outlineLevel="1" x14ac:dyDescent="0.15">
      <c r="A379" s="26">
        <v>12014</v>
      </c>
      <c r="B379" s="20" t="s">
        <v>128</v>
      </c>
      <c r="C379" s="16">
        <v>830</v>
      </c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outlineLevel="1" x14ac:dyDescent="0.15">
      <c r="A380" s="26">
        <v>12015</v>
      </c>
      <c r="B380" s="20" t="s">
        <v>250</v>
      </c>
      <c r="C380" s="16">
        <v>310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outlineLevel="1" x14ac:dyDescent="0.15">
      <c r="A381" s="26">
        <v>12016</v>
      </c>
      <c r="B381" s="20" t="s">
        <v>202</v>
      </c>
      <c r="C381" s="16">
        <v>470</v>
      </c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25.5" outlineLevel="1" x14ac:dyDescent="0.15">
      <c r="A382" s="26">
        <v>12085</v>
      </c>
      <c r="B382" s="20" t="s">
        <v>816</v>
      </c>
      <c r="C382" s="16">
        <v>470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outlineLevel="1" x14ac:dyDescent="0.15">
      <c r="A383" s="26">
        <v>12035</v>
      </c>
      <c r="B383" s="20" t="s">
        <v>237</v>
      </c>
      <c r="C383" s="16">
        <v>970</v>
      </c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outlineLevel="1" x14ac:dyDescent="0.15">
      <c r="A384" s="26">
        <v>12017</v>
      </c>
      <c r="B384" s="20" t="s">
        <v>407</v>
      </c>
      <c r="C384" s="16">
        <v>430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outlineLevel="1" x14ac:dyDescent="0.15">
      <c r="A385" s="26">
        <v>12018</v>
      </c>
      <c r="B385" s="20" t="s">
        <v>251</v>
      </c>
      <c r="C385" s="16">
        <v>620</v>
      </c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25.5" outlineLevel="1" x14ac:dyDescent="0.15">
      <c r="A386" s="26">
        <v>12020</v>
      </c>
      <c r="B386" s="20" t="s">
        <v>252</v>
      </c>
      <c r="C386" s="16">
        <v>860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25.5" outlineLevel="1" x14ac:dyDescent="0.15">
      <c r="A387" s="26">
        <v>12021</v>
      </c>
      <c r="B387" s="20" t="s">
        <v>74</v>
      </c>
      <c r="C387" s="16">
        <v>860</v>
      </c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outlineLevel="1" x14ac:dyDescent="0.15">
      <c r="A388" s="26">
        <v>12022</v>
      </c>
      <c r="B388" s="20" t="s">
        <v>261</v>
      </c>
      <c r="C388" s="16">
        <v>660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38.25" outlineLevel="1" x14ac:dyDescent="0.15">
      <c r="A389" s="26">
        <v>12084</v>
      </c>
      <c r="B389" s="20" t="s">
        <v>439</v>
      </c>
      <c r="C389" s="16">
        <v>490</v>
      </c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outlineLevel="1" x14ac:dyDescent="0.15">
      <c r="A390" s="26">
        <v>12039</v>
      </c>
      <c r="B390" s="20" t="s">
        <v>235</v>
      </c>
      <c r="C390" s="16">
        <v>540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outlineLevel="1" x14ac:dyDescent="0.15">
      <c r="A391" s="26">
        <v>12041</v>
      </c>
      <c r="B391" s="20" t="s">
        <v>236</v>
      </c>
      <c r="C391" s="16">
        <v>690</v>
      </c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outlineLevel="1" x14ac:dyDescent="0.15">
      <c r="A392" s="26" t="s">
        <v>281</v>
      </c>
      <c r="B392" s="20" t="s">
        <v>1250</v>
      </c>
      <c r="C392" s="16">
        <v>1100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outlineLevel="1" x14ac:dyDescent="0.15">
      <c r="A393" s="26">
        <v>12063</v>
      </c>
      <c r="B393" s="20" t="s">
        <v>275</v>
      </c>
      <c r="C393" s="16">
        <v>360</v>
      </c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25.5" outlineLevel="1" x14ac:dyDescent="0.15">
      <c r="A394" s="26">
        <v>12083</v>
      </c>
      <c r="B394" s="20" t="s">
        <v>440</v>
      </c>
      <c r="C394" s="16">
        <v>470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outlineLevel="1" x14ac:dyDescent="0.15">
      <c r="A395" s="26">
        <v>12068</v>
      </c>
      <c r="B395" s="20" t="s">
        <v>276</v>
      </c>
      <c r="C395" s="16">
        <v>760</v>
      </c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outlineLevel="1" x14ac:dyDescent="0.15">
      <c r="A396" s="26">
        <v>12073</v>
      </c>
      <c r="B396" s="20" t="s">
        <v>277</v>
      </c>
      <c r="C396" s="16">
        <v>370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outlineLevel="1" x14ac:dyDescent="0.15">
      <c r="A397" s="26">
        <v>12074</v>
      </c>
      <c r="B397" s="20" t="s">
        <v>368</v>
      </c>
      <c r="C397" s="16">
        <v>430</v>
      </c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outlineLevel="1" x14ac:dyDescent="0.15">
      <c r="A398" s="26">
        <v>12075</v>
      </c>
      <c r="B398" s="20" t="s">
        <v>382</v>
      </c>
      <c r="C398" s="16">
        <v>1150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outlineLevel="1" x14ac:dyDescent="0.15">
      <c r="A399" s="26">
        <v>12076</v>
      </c>
      <c r="B399" s="20" t="s">
        <v>381</v>
      </c>
      <c r="C399" s="16">
        <v>1650</v>
      </c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outlineLevel="1" x14ac:dyDescent="0.15">
      <c r="A400" s="26">
        <v>12077</v>
      </c>
      <c r="B400" s="20" t="s">
        <v>408</v>
      </c>
      <c r="C400" s="16">
        <v>410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outlineLevel="1" x14ac:dyDescent="0.15">
      <c r="A401" s="26">
        <v>12078</v>
      </c>
      <c r="B401" s="20" t="s">
        <v>409</v>
      </c>
      <c r="C401" s="16">
        <v>290</v>
      </c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25.5" outlineLevel="1" x14ac:dyDescent="0.15">
      <c r="A402" s="26">
        <v>12079</v>
      </c>
      <c r="B402" s="20" t="s">
        <v>486</v>
      </c>
      <c r="C402" s="16">
        <v>270</v>
      </c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outlineLevel="1" x14ac:dyDescent="0.15">
      <c r="A403" s="26">
        <v>12080</v>
      </c>
      <c r="B403" s="20" t="s">
        <v>403</v>
      </c>
      <c r="C403" s="16">
        <v>290</v>
      </c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outlineLevel="1" x14ac:dyDescent="0.15">
      <c r="A404" s="26">
        <v>12081</v>
      </c>
      <c r="B404" s="20" t="s">
        <v>411</v>
      </c>
      <c r="C404" s="16">
        <v>190</v>
      </c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outlineLevel="1" x14ac:dyDescent="0.15">
      <c r="A405" s="26">
        <v>12082</v>
      </c>
      <c r="B405" s="20" t="s">
        <v>410</v>
      </c>
      <c r="C405" s="16">
        <v>220</v>
      </c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outlineLevel="1" collapsed="1" x14ac:dyDescent="0.15">
      <c r="A406" s="26">
        <v>12097</v>
      </c>
      <c r="B406" s="20" t="s">
        <v>392</v>
      </c>
      <c r="C406" s="61">
        <v>220</v>
      </c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outlineLevel="1" x14ac:dyDescent="0.15">
      <c r="A407" s="26">
        <v>12098</v>
      </c>
      <c r="B407" s="20" t="s">
        <v>514</v>
      </c>
      <c r="C407" s="61">
        <v>65</v>
      </c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outlineLevel="1" x14ac:dyDescent="0.15">
      <c r="A408" s="26">
        <v>12099</v>
      </c>
      <c r="B408" s="20" t="s">
        <v>484</v>
      </c>
      <c r="C408" s="61">
        <v>1050</v>
      </c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outlineLevel="1" x14ac:dyDescent="0.15">
      <c r="A409" s="26">
        <v>12100</v>
      </c>
      <c r="B409" s="20" t="s">
        <v>964</v>
      </c>
      <c r="C409" s="61">
        <v>1650</v>
      </c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outlineLevel="1" x14ac:dyDescent="0.15">
      <c r="A410" s="26">
        <v>12106</v>
      </c>
      <c r="B410" s="20" t="s">
        <v>965</v>
      </c>
      <c r="C410" s="61">
        <v>2200</v>
      </c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outlineLevel="1" x14ac:dyDescent="0.15">
      <c r="A411" s="26">
        <v>12101</v>
      </c>
      <c r="B411" s="20" t="s">
        <v>640</v>
      </c>
      <c r="C411" s="16">
        <v>1650</v>
      </c>
    </row>
    <row r="412" spans="1:22" outlineLevel="1" x14ac:dyDescent="0.15">
      <c r="A412" s="26">
        <v>12102</v>
      </c>
      <c r="B412" s="20" t="s">
        <v>838</v>
      </c>
      <c r="C412" s="16">
        <v>310</v>
      </c>
    </row>
    <row r="413" spans="1:22" outlineLevel="1" x14ac:dyDescent="0.15">
      <c r="A413" s="26">
        <v>12103</v>
      </c>
      <c r="B413" s="20" t="s">
        <v>842</v>
      </c>
      <c r="C413" s="16">
        <v>560</v>
      </c>
    </row>
    <row r="414" spans="1:22" outlineLevel="1" x14ac:dyDescent="0.15">
      <c r="A414" s="26">
        <v>12104</v>
      </c>
      <c r="B414" s="20" t="s">
        <v>869</v>
      </c>
      <c r="C414" s="16">
        <v>1600</v>
      </c>
    </row>
    <row r="415" spans="1:22" outlineLevel="1" x14ac:dyDescent="0.15">
      <c r="A415" s="26">
        <v>12107</v>
      </c>
      <c r="B415" s="20" t="s">
        <v>1228</v>
      </c>
      <c r="C415" s="16">
        <v>460</v>
      </c>
    </row>
    <row r="416" spans="1:22" outlineLevel="1" x14ac:dyDescent="0.15">
      <c r="A416" s="26">
        <v>12108</v>
      </c>
      <c r="B416" s="20" t="s">
        <v>1230</v>
      </c>
      <c r="C416" s="16">
        <v>540</v>
      </c>
    </row>
    <row r="417" spans="1:22" outlineLevel="1" x14ac:dyDescent="0.15">
      <c r="A417" s="26">
        <v>12109</v>
      </c>
      <c r="B417" s="20" t="s">
        <v>1239</v>
      </c>
      <c r="C417" s="16">
        <v>1400</v>
      </c>
    </row>
    <row r="418" spans="1:22" ht="25.5" outlineLevel="1" x14ac:dyDescent="0.15">
      <c r="A418" s="26">
        <v>12110</v>
      </c>
      <c r="B418" s="20" t="s">
        <v>1242</v>
      </c>
      <c r="C418" s="16">
        <v>430</v>
      </c>
    </row>
    <row r="419" spans="1:22" outlineLevel="1" x14ac:dyDescent="0.15">
      <c r="A419" s="26">
        <v>12111</v>
      </c>
      <c r="B419" s="20" t="s">
        <v>1251</v>
      </c>
      <c r="C419" s="16">
        <v>500</v>
      </c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outlineLevel="1" x14ac:dyDescent="0.15">
      <c r="A420" s="26">
        <v>12112</v>
      </c>
      <c r="B420" s="20" t="s">
        <v>1261</v>
      </c>
      <c r="C420" s="16">
        <v>500</v>
      </c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25.5" outlineLevel="1" x14ac:dyDescent="0.15">
      <c r="A421" s="26">
        <v>12113</v>
      </c>
      <c r="B421" s="20" t="s">
        <v>1262</v>
      </c>
      <c r="C421" s="16">
        <v>450</v>
      </c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25.5" outlineLevel="1" x14ac:dyDescent="0.15">
      <c r="A422" s="26">
        <v>12114</v>
      </c>
      <c r="B422" s="20" t="s">
        <v>1275</v>
      </c>
      <c r="C422" s="16">
        <v>450</v>
      </c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s="12" customFormat="1" ht="13.5" x14ac:dyDescent="0.15">
      <c r="A423" s="25"/>
      <c r="B423" s="56" t="s">
        <v>489</v>
      </c>
      <c r="C423" s="326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</row>
    <row r="424" spans="1:22" outlineLevel="1" x14ac:dyDescent="0.15">
      <c r="A424" s="26">
        <v>13001</v>
      </c>
      <c r="B424" s="20" t="s">
        <v>490</v>
      </c>
      <c r="C424" s="61">
        <v>65</v>
      </c>
    </row>
    <row r="425" spans="1:22" s="12" customFormat="1" ht="13.5" x14ac:dyDescent="0.15">
      <c r="A425" s="25">
        <v>14000</v>
      </c>
      <c r="B425" s="56" t="s">
        <v>75</v>
      </c>
      <c r="C425" s="326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</row>
    <row r="426" spans="1:22" s="12" customFormat="1" ht="13.5" outlineLevel="1" x14ac:dyDescent="0.15">
      <c r="A426" s="25"/>
      <c r="B426" s="56" t="s">
        <v>301</v>
      </c>
      <c r="C426" s="326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</row>
    <row r="427" spans="1:22" ht="25.5" outlineLevel="1" x14ac:dyDescent="0.15">
      <c r="A427" s="26">
        <v>14002</v>
      </c>
      <c r="B427" s="20" t="s">
        <v>441</v>
      </c>
      <c r="C427" s="16">
        <v>2600</v>
      </c>
    </row>
    <row r="428" spans="1:22" ht="25.5" outlineLevel="1" x14ac:dyDescent="0.15">
      <c r="A428" s="26">
        <v>14003</v>
      </c>
      <c r="B428" s="20" t="s">
        <v>302</v>
      </c>
      <c r="C428" s="16">
        <v>1650</v>
      </c>
    </row>
    <row r="429" spans="1:22" outlineLevel="1" x14ac:dyDescent="0.15">
      <c r="A429" s="26">
        <v>14004</v>
      </c>
      <c r="B429" s="20" t="s">
        <v>303</v>
      </c>
      <c r="C429" s="16">
        <v>810</v>
      </c>
    </row>
    <row r="430" spans="1:22" outlineLevel="1" x14ac:dyDescent="0.15">
      <c r="A430" s="26">
        <v>14005</v>
      </c>
      <c r="B430" s="20" t="s">
        <v>80</v>
      </c>
      <c r="C430" s="16">
        <v>1150</v>
      </c>
    </row>
    <row r="431" spans="1:22" outlineLevel="1" x14ac:dyDescent="0.15">
      <c r="A431" s="26">
        <v>14012</v>
      </c>
      <c r="B431" s="20" t="s">
        <v>85</v>
      </c>
      <c r="C431" s="16">
        <v>1150</v>
      </c>
    </row>
    <row r="432" spans="1:22" outlineLevel="1" x14ac:dyDescent="0.15">
      <c r="A432" s="26">
        <v>14013</v>
      </c>
      <c r="B432" s="20" t="s">
        <v>86</v>
      </c>
      <c r="C432" s="16">
        <v>1200</v>
      </c>
    </row>
    <row r="433" spans="1:22" outlineLevel="1" x14ac:dyDescent="0.15">
      <c r="A433" s="26">
        <v>14014</v>
      </c>
      <c r="B433" s="20" t="s">
        <v>776</v>
      </c>
      <c r="C433" s="16">
        <v>1500</v>
      </c>
    </row>
    <row r="434" spans="1:22" outlineLevel="1" x14ac:dyDescent="0.15">
      <c r="A434" s="26">
        <v>14015</v>
      </c>
      <c r="B434" s="20" t="s">
        <v>946</v>
      </c>
      <c r="C434" s="16">
        <v>1550</v>
      </c>
    </row>
    <row r="435" spans="1:22" outlineLevel="1" x14ac:dyDescent="0.15">
      <c r="A435" s="26">
        <v>14073</v>
      </c>
      <c r="B435" s="20" t="s">
        <v>282</v>
      </c>
      <c r="C435" s="16">
        <v>1250</v>
      </c>
    </row>
    <row r="436" spans="1:22" outlineLevel="1" x14ac:dyDescent="0.15">
      <c r="A436" s="26">
        <v>14042</v>
      </c>
      <c r="B436" s="20" t="s">
        <v>305</v>
      </c>
      <c r="C436" s="16">
        <v>660</v>
      </c>
    </row>
    <row r="437" spans="1:22" outlineLevel="1" x14ac:dyDescent="0.15">
      <c r="A437" s="26">
        <v>14007</v>
      </c>
      <c r="B437" s="20" t="s">
        <v>82</v>
      </c>
      <c r="C437" s="16">
        <v>960</v>
      </c>
    </row>
    <row r="438" spans="1:22" outlineLevel="1" x14ac:dyDescent="0.15">
      <c r="A438" s="17">
        <v>14016</v>
      </c>
      <c r="B438" s="20" t="s">
        <v>306</v>
      </c>
      <c r="C438" s="16">
        <v>1050</v>
      </c>
    </row>
    <row r="439" spans="1:22" outlineLevel="1" x14ac:dyDescent="0.15">
      <c r="A439" s="26">
        <v>14059</v>
      </c>
      <c r="B439" s="20" t="s">
        <v>307</v>
      </c>
      <c r="C439" s="16">
        <v>1600</v>
      </c>
    </row>
    <row r="440" spans="1:22" outlineLevel="1" x14ac:dyDescent="0.15">
      <c r="A440" s="26">
        <v>14009</v>
      </c>
      <c r="B440" s="20" t="s">
        <v>83</v>
      </c>
      <c r="C440" s="16">
        <v>1100</v>
      </c>
    </row>
    <row r="441" spans="1:22" outlineLevel="1" x14ac:dyDescent="0.15">
      <c r="A441" s="17">
        <v>14017</v>
      </c>
      <c r="B441" s="20" t="s">
        <v>88</v>
      </c>
      <c r="C441" s="16">
        <v>1100</v>
      </c>
    </row>
    <row r="442" spans="1:22" s="12" customFormat="1" outlineLevel="1" x14ac:dyDescent="0.15">
      <c r="A442" s="26">
        <v>14078</v>
      </c>
      <c r="B442" s="20" t="s">
        <v>387</v>
      </c>
      <c r="C442" s="16">
        <v>800</v>
      </c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</row>
    <row r="443" spans="1:22" s="12" customFormat="1" outlineLevel="1" x14ac:dyDescent="0.15">
      <c r="A443" s="26">
        <v>14081</v>
      </c>
      <c r="B443" s="20" t="s">
        <v>493</v>
      </c>
      <c r="C443" s="16">
        <v>1150</v>
      </c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</row>
    <row r="444" spans="1:22" outlineLevel="1" x14ac:dyDescent="0.15">
      <c r="A444" s="26">
        <v>14082</v>
      </c>
      <c r="B444" s="20" t="s">
        <v>596</v>
      </c>
      <c r="C444" s="16">
        <v>410</v>
      </c>
    </row>
    <row r="445" spans="1:22" ht="25.5" outlineLevel="1" x14ac:dyDescent="0.15">
      <c r="A445" s="26">
        <v>14100</v>
      </c>
      <c r="B445" s="20" t="s">
        <v>1147</v>
      </c>
      <c r="C445" s="16">
        <v>2550</v>
      </c>
    </row>
    <row r="446" spans="1:22" ht="25.5" outlineLevel="1" x14ac:dyDescent="0.15">
      <c r="A446" s="26">
        <v>14101</v>
      </c>
      <c r="B446" s="20" t="s">
        <v>1148</v>
      </c>
      <c r="C446" s="16">
        <v>2550</v>
      </c>
    </row>
    <row r="447" spans="1:22" ht="25.5" outlineLevel="1" x14ac:dyDescent="0.15">
      <c r="A447" s="26">
        <v>14102</v>
      </c>
      <c r="B447" s="20" t="s">
        <v>1149</v>
      </c>
      <c r="C447" s="16">
        <v>3550</v>
      </c>
    </row>
    <row r="448" spans="1:22" outlineLevel="1" x14ac:dyDescent="0.15">
      <c r="A448" s="26">
        <v>14103</v>
      </c>
      <c r="B448" s="20" t="s">
        <v>1150</v>
      </c>
      <c r="C448" s="16">
        <v>2550</v>
      </c>
    </row>
    <row r="449" spans="1:22" outlineLevel="1" x14ac:dyDescent="0.15">
      <c r="A449" s="26">
        <v>14104</v>
      </c>
      <c r="B449" s="20" t="s">
        <v>1151</v>
      </c>
      <c r="C449" s="16">
        <v>2550</v>
      </c>
    </row>
    <row r="450" spans="1:22" outlineLevel="1" x14ac:dyDescent="0.15">
      <c r="A450" s="26">
        <v>14105</v>
      </c>
      <c r="B450" s="20" t="s">
        <v>1152</v>
      </c>
      <c r="C450" s="16">
        <v>2550</v>
      </c>
    </row>
    <row r="451" spans="1:22" outlineLevel="1" x14ac:dyDescent="0.15">
      <c r="A451" s="26">
        <v>14106</v>
      </c>
      <c r="B451" s="20" t="s">
        <v>1153</v>
      </c>
      <c r="C451" s="16">
        <v>3550</v>
      </c>
    </row>
    <row r="452" spans="1:22" outlineLevel="1" x14ac:dyDescent="0.15">
      <c r="A452" s="26">
        <v>14107</v>
      </c>
      <c r="B452" s="20" t="s">
        <v>1154</v>
      </c>
      <c r="C452" s="16">
        <v>2050</v>
      </c>
    </row>
    <row r="453" spans="1:22" outlineLevel="1" x14ac:dyDescent="0.15">
      <c r="A453" s="26">
        <v>14108</v>
      </c>
      <c r="B453" s="20" t="s">
        <v>1155</v>
      </c>
      <c r="C453" s="16">
        <v>2550</v>
      </c>
    </row>
    <row r="454" spans="1:22" ht="25.5" customHeight="1" outlineLevel="1" x14ac:dyDescent="0.15">
      <c r="A454" s="26">
        <v>14109</v>
      </c>
      <c r="B454" s="20" t="s">
        <v>1156</v>
      </c>
      <c r="C454" s="16">
        <v>3050</v>
      </c>
    </row>
    <row r="455" spans="1:22" outlineLevel="1" x14ac:dyDescent="0.15">
      <c r="A455" s="26">
        <v>14110</v>
      </c>
      <c r="B455" s="20" t="s">
        <v>1157</v>
      </c>
      <c r="C455" s="16">
        <v>2050</v>
      </c>
    </row>
    <row r="456" spans="1:22" outlineLevel="1" x14ac:dyDescent="0.15">
      <c r="A456" s="26">
        <v>14111</v>
      </c>
      <c r="B456" s="20" t="s">
        <v>1158</v>
      </c>
      <c r="C456" s="16">
        <v>2350</v>
      </c>
    </row>
    <row r="457" spans="1:22" outlineLevel="1" x14ac:dyDescent="0.15">
      <c r="A457" s="26">
        <v>14113</v>
      </c>
      <c r="B457" s="20" t="s">
        <v>1185</v>
      </c>
      <c r="C457" s="16">
        <v>2050</v>
      </c>
    </row>
    <row r="458" spans="1:22" s="12" customFormat="1" ht="13.5" outlineLevel="1" x14ac:dyDescent="0.15">
      <c r="A458" s="25"/>
      <c r="B458" s="56" t="s">
        <v>308</v>
      </c>
      <c r="C458" s="326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</row>
    <row r="459" spans="1:22" outlineLevel="1" x14ac:dyDescent="0.15">
      <c r="A459" s="26">
        <v>14001</v>
      </c>
      <c r="B459" s="20" t="s">
        <v>76</v>
      </c>
      <c r="C459" s="16">
        <v>1300</v>
      </c>
    </row>
    <row r="460" spans="1:22" outlineLevel="1" x14ac:dyDescent="0.15">
      <c r="A460" s="26">
        <v>14018</v>
      </c>
      <c r="B460" s="20" t="s">
        <v>309</v>
      </c>
      <c r="C460" s="16">
        <v>1350</v>
      </c>
    </row>
    <row r="461" spans="1:22" outlineLevel="1" x14ac:dyDescent="0.15">
      <c r="A461" s="26">
        <v>14020</v>
      </c>
      <c r="B461" s="20" t="s">
        <v>310</v>
      </c>
      <c r="C461" s="16">
        <v>2050</v>
      </c>
    </row>
    <row r="462" spans="1:22" outlineLevel="1" x14ac:dyDescent="0.15">
      <c r="A462" s="26">
        <v>14010</v>
      </c>
      <c r="B462" s="20" t="s">
        <v>311</v>
      </c>
      <c r="C462" s="16">
        <v>1400</v>
      </c>
    </row>
    <row r="463" spans="1:22" outlineLevel="1" x14ac:dyDescent="0.15">
      <c r="A463" s="26">
        <v>14076</v>
      </c>
      <c r="B463" s="20" t="s">
        <v>384</v>
      </c>
      <c r="C463" s="16">
        <v>600</v>
      </c>
    </row>
    <row r="464" spans="1:22" outlineLevel="1" x14ac:dyDescent="0.15">
      <c r="A464" s="26">
        <v>14080</v>
      </c>
      <c r="B464" s="20" t="s">
        <v>385</v>
      </c>
      <c r="C464" s="16">
        <v>1250</v>
      </c>
    </row>
    <row r="465" spans="1:22" s="12" customFormat="1" ht="13.5" outlineLevel="1" x14ac:dyDescent="0.15">
      <c r="A465" s="25"/>
      <c r="B465" s="56" t="s">
        <v>312</v>
      </c>
      <c r="C465" s="326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</row>
    <row r="466" spans="1:22" outlineLevel="1" x14ac:dyDescent="0.15">
      <c r="A466" s="26">
        <v>14027</v>
      </c>
      <c r="B466" s="20" t="s">
        <v>78</v>
      </c>
      <c r="C466" s="16">
        <v>2300</v>
      </c>
      <c r="D466" s="220"/>
      <c r="F466" s="343"/>
    </row>
    <row r="467" spans="1:22" outlineLevel="1" x14ac:dyDescent="0.15">
      <c r="A467" s="26">
        <v>14028</v>
      </c>
      <c r="B467" s="20" t="s">
        <v>77</v>
      </c>
      <c r="C467" s="16">
        <v>1750</v>
      </c>
      <c r="D467" s="220"/>
      <c r="F467" s="343"/>
    </row>
    <row r="468" spans="1:22" outlineLevel="1" x14ac:dyDescent="0.15">
      <c r="A468" s="26">
        <v>14029</v>
      </c>
      <c r="B468" s="20" t="s">
        <v>79</v>
      </c>
      <c r="C468" s="16">
        <v>1850</v>
      </c>
      <c r="D468" s="220"/>
      <c r="F468" s="343"/>
    </row>
    <row r="469" spans="1:22" outlineLevel="1" x14ac:dyDescent="0.15">
      <c r="A469" s="26">
        <v>14030</v>
      </c>
      <c r="B469" s="20" t="s">
        <v>81</v>
      </c>
      <c r="C469" s="16">
        <v>1650</v>
      </c>
      <c r="D469" s="220"/>
      <c r="F469" s="343"/>
    </row>
    <row r="470" spans="1:22" outlineLevel="1" x14ac:dyDescent="0.15">
      <c r="A470" s="26">
        <v>14031</v>
      </c>
      <c r="B470" s="20" t="s">
        <v>84</v>
      </c>
      <c r="C470" s="16">
        <v>1650</v>
      </c>
      <c r="D470" s="220"/>
      <c r="F470" s="343"/>
    </row>
    <row r="471" spans="1:22" outlineLevel="1" x14ac:dyDescent="0.15">
      <c r="A471" s="26">
        <v>14032</v>
      </c>
      <c r="B471" s="20" t="s">
        <v>87</v>
      </c>
      <c r="C471" s="16">
        <v>1650</v>
      </c>
      <c r="D471" s="220"/>
      <c r="F471" s="343"/>
    </row>
    <row r="472" spans="1:22" outlineLevel="1" x14ac:dyDescent="0.15">
      <c r="A472" s="26">
        <v>14033</v>
      </c>
      <c r="B472" s="20" t="s">
        <v>254</v>
      </c>
      <c r="C472" s="16">
        <v>1650</v>
      </c>
      <c r="D472" s="220"/>
      <c r="F472" s="343"/>
    </row>
    <row r="473" spans="1:22" outlineLevel="1" x14ac:dyDescent="0.15">
      <c r="A473" s="26">
        <v>14083</v>
      </c>
      <c r="B473" s="20" t="s">
        <v>597</v>
      </c>
      <c r="C473" s="16">
        <v>950</v>
      </c>
      <c r="D473" s="220"/>
      <c r="F473" s="343"/>
    </row>
    <row r="474" spans="1:22" outlineLevel="1" x14ac:dyDescent="0.15">
      <c r="A474" s="26">
        <v>14084</v>
      </c>
      <c r="B474" s="20" t="s">
        <v>598</v>
      </c>
      <c r="C474" s="16">
        <v>1650</v>
      </c>
      <c r="D474" s="220"/>
      <c r="F474" s="343"/>
    </row>
    <row r="475" spans="1:22" outlineLevel="1" x14ac:dyDescent="0.15">
      <c r="A475" s="26">
        <v>14085</v>
      </c>
      <c r="B475" s="20" t="s">
        <v>599</v>
      </c>
      <c r="C475" s="16">
        <v>750</v>
      </c>
      <c r="D475" s="220"/>
      <c r="F475" s="343"/>
    </row>
    <row r="476" spans="1:22" outlineLevel="1" x14ac:dyDescent="0.15">
      <c r="A476" s="26">
        <v>14086</v>
      </c>
      <c r="B476" s="20" t="s">
        <v>600</v>
      </c>
      <c r="C476" s="16">
        <v>1750</v>
      </c>
      <c r="D476" s="220"/>
      <c r="F476" s="343"/>
    </row>
    <row r="477" spans="1:22" outlineLevel="1" x14ac:dyDescent="0.15">
      <c r="A477" s="26">
        <v>14092</v>
      </c>
      <c r="B477" s="20" t="s">
        <v>933</v>
      </c>
      <c r="C477" s="16">
        <v>2200</v>
      </c>
      <c r="D477" s="220"/>
      <c r="F477" s="343"/>
    </row>
    <row r="478" spans="1:22" outlineLevel="1" x14ac:dyDescent="0.15">
      <c r="A478" s="26">
        <v>14093</v>
      </c>
      <c r="B478" s="20" t="s">
        <v>955</v>
      </c>
      <c r="C478" s="16">
        <v>2200</v>
      </c>
      <c r="D478" s="220"/>
      <c r="F478" s="343"/>
    </row>
    <row r="479" spans="1:22" outlineLevel="1" x14ac:dyDescent="0.15">
      <c r="A479" s="26">
        <v>14094</v>
      </c>
      <c r="B479" s="20" t="s">
        <v>935</v>
      </c>
      <c r="C479" s="16">
        <v>3850</v>
      </c>
      <c r="D479" s="220"/>
      <c r="F479" s="343"/>
    </row>
    <row r="480" spans="1:22" outlineLevel="1" x14ac:dyDescent="0.15">
      <c r="A480" s="26">
        <v>14095</v>
      </c>
      <c r="B480" s="20" t="s">
        <v>936</v>
      </c>
      <c r="C480" s="16">
        <v>1350</v>
      </c>
      <c r="D480" s="220"/>
      <c r="F480" s="343"/>
    </row>
    <row r="481" spans="1:22" outlineLevel="1" x14ac:dyDescent="0.15">
      <c r="A481" s="26">
        <v>14096</v>
      </c>
      <c r="B481" s="20" t="s">
        <v>937</v>
      </c>
      <c r="C481" s="16">
        <v>850</v>
      </c>
      <c r="D481" s="220"/>
      <c r="F481" s="343"/>
    </row>
    <row r="482" spans="1:22" outlineLevel="1" x14ac:dyDescent="0.15">
      <c r="A482" s="26">
        <v>14097</v>
      </c>
      <c r="B482" s="20" t="s">
        <v>952</v>
      </c>
      <c r="C482" s="16">
        <v>2300</v>
      </c>
      <c r="D482" s="220"/>
      <c r="F482" s="343"/>
    </row>
    <row r="483" spans="1:22" outlineLevel="1" x14ac:dyDescent="0.15">
      <c r="A483" s="26">
        <v>14098</v>
      </c>
      <c r="B483" s="20" t="s">
        <v>953</v>
      </c>
      <c r="C483" s="16">
        <v>2300</v>
      </c>
      <c r="D483" s="220"/>
      <c r="F483" s="343"/>
    </row>
    <row r="484" spans="1:22" outlineLevel="1" x14ac:dyDescent="0.15">
      <c r="A484" s="26">
        <v>14099</v>
      </c>
      <c r="B484" s="20" t="s">
        <v>954</v>
      </c>
      <c r="C484" s="16">
        <v>850</v>
      </c>
      <c r="D484" s="220"/>
      <c r="F484" s="343"/>
    </row>
    <row r="485" spans="1:22" outlineLevel="1" x14ac:dyDescent="0.15">
      <c r="A485" s="26">
        <v>14112</v>
      </c>
      <c r="B485" s="20" t="s">
        <v>1178</v>
      </c>
      <c r="C485" s="16">
        <v>1750</v>
      </c>
      <c r="D485" s="220"/>
      <c r="F485" s="343"/>
    </row>
    <row r="486" spans="1:22" s="338" customFormat="1" outlineLevel="1" x14ac:dyDescent="0.15">
      <c r="A486" s="341">
        <v>14114</v>
      </c>
      <c r="B486" s="340" t="s">
        <v>1273</v>
      </c>
      <c r="C486" s="339">
        <v>1000</v>
      </c>
      <c r="D486" s="343"/>
      <c r="E486" s="342"/>
      <c r="F486" s="343"/>
      <c r="G486" s="342"/>
      <c r="H486" s="342"/>
      <c r="I486" s="342"/>
      <c r="J486" s="342"/>
      <c r="K486" s="342"/>
      <c r="L486" s="342"/>
      <c r="M486" s="342"/>
      <c r="N486" s="342"/>
      <c r="O486" s="342"/>
      <c r="P486" s="342"/>
      <c r="Q486" s="342"/>
      <c r="R486" s="342"/>
      <c r="S486" s="342"/>
      <c r="T486" s="342"/>
      <c r="U486" s="342"/>
      <c r="V486" s="342"/>
    </row>
    <row r="487" spans="1:22" s="12" customFormat="1" ht="13.5" outlineLevel="1" x14ac:dyDescent="0.15">
      <c r="A487" s="25"/>
      <c r="B487" s="56" t="s">
        <v>313</v>
      </c>
      <c r="C487" s="326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</row>
    <row r="488" spans="1:22" outlineLevel="1" x14ac:dyDescent="0.15">
      <c r="A488" s="26">
        <v>14026</v>
      </c>
      <c r="B488" s="20" t="s">
        <v>289</v>
      </c>
      <c r="C488" s="16">
        <v>1650</v>
      </c>
    </row>
    <row r="489" spans="1:22" outlineLevel="1" x14ac:dyDescent="0.15">
      <c r="A489" s="26">
        <v>14044</v>
      </c>
      <c r="B489" s="20" t="s">
        <v>442</v>
      </c>
      <c r="C489" s="16">
        <v>2600</v>
      </c>
    </row>
    <row r="490" spans="1:22" outlineLevel="1" x14ac:dyDescent="0.15">
      <c r="A490" s="26">
        <v>14055</v>
      </c>
      <c r="B490" s="20" t="s">
        <v>928</v>
      </c>
      <c r="C490" s="16">
        <v>2600</v>
      </c>
    </row>
    <row r="491" spans="1:22" outlineLevel="1" x14ac:dyDescent="0.15">
      <c r="A491" s="26">
        <v>14074</v>
      </c>
      <c r="B491" s="20" t="s">
        <v>314</v>
      </c>
      <c r="C491" s="16">
        <v>1350</v>
      </c>
    </row>
    <row r="492" spans="1:22" outlineLevel="1" x14ac:dyDescent="0.15">
      <c r="A492" s="26">
        <v>14075</v>
      </c>
      <c r="B492" s="20" t="s">
        <v>295</v>
      </c>
      <c r="C492" s="16">
        <v>2150</v>
      </c>
    </row>
    <row r="493" spans="1:22" outlineLevel="1" x14ac:dyDescent="0.15">
      <c r="A493" s="26">
        <v>14008</v>
      </c>
      <c r="B493" s="20" t="s">
        <v>283</v>
      </c>
      <c r="C493" s="16">
        <v>1950</v>
      </c>
    </row>
    <row r="494" spans="1:22" outlineLevel="1" x14ac:dyDescent="0.15">
      <c r="A494" s="26">
        <v>14051</v>
      </c>
      <c r="B494" s="20" t="s">
        <v>284</v>
      </c>
      <c r="C494" s="16">
        <v>2600</v>
      </c>
    </row>
    <row r="495" spans="1:22" outlineLevel="1" x14ac:dyDescent="0.15">
      <c r="A495" s="26">
        <v>14068</v>
      </c>
      <c r="B495" s="20" t="s">
        <v>291</v>
      </c>
      <c r="C495" s="16">
        <v>2750</v>
      </c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outlineLevel="1" x14ac:dyDescent="0.15">
      <c r="A496" s="26">
        <v>14072</v>
      </c>
      <c r="B496" s="20" t="s">
        <v>294</v>
      </c>
      <c r="C496" s="16">
        <v>2750</v>
      </c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outlineLevel="1" x14ac:dyDescent="0.15">
      <c r="A497" s="26">
        <v>14069</v>
      </c>
      <c r="B497" s="20" t="s">
        <v>229</v>
      </c>
      <c r="C497" s="16">
        <v>4550</v>
      </c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outlineLevel="1" x14ac:dyDescent="0.15">
      <c r="A498" s="26">
        <v>14070</v>
      </c>
      <c r="B498" s="20" t="s">
        <v>292</v>
      </c>
      <c r="C498" s="16">
        <v>2750</v>
      </c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outlineLevel="1" x14ac:dyDescent="0.15">
      <c r="A499" s="26">
        <v>14071</v>
      </c>
      <c r="B499" s="20" t="s">
        <v>293</v>
      </c>
      <c r="C499" s="16">
        <v>2750</v>
      </c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outlineLevel="1" x14ac:dyDescent="0.15">
      <c r="A500" s="26">
        <v>14064</v>
      </c>
      <c r="B500" s="20" t="s">
        <v>228</v>
      </c>
      <c r="C500" s="16">
        <v>3850</v>
      </c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outlineLevel="1" x14ac:dyDescent="0.15">
      <c r="A501" s="26">
        <v>14011</v>
      </c>
      <c r="B501" s="20" t="s">
        <v>253</v>
      </c>
      <c r="C501" s="16">
        <v>2050</v>
      </c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outlineLevel="1" x14ac:dyDescent="0.15">
      <c r="A502" s="26">
        <v>14077</v>
      </c>
      <c r="B502" s="20" t="s">
        <v>388</v>
      </c>
      <c r="C502" s="16">
        <v>1450</v>
      </c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outlineLevel="1" x14ac:dyDescent="0.15">
      <c r="A503" s="26">
        <v>14087</v>
      </c>
      <c r="B503" s="20" t="s">
        <v>601</v>
      </c>
      <c r="C503" s="16">
        <v>2700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outlineLevel="1" x14ac:dyDescent="0.15">
      <c r="A504" s="26">
        <v>14088</v>
      </c>
      <c r="B504" s="20" t="s">
        <v>602</v>
      </c>
      <c r="C504" s="16">
        <v>2700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outlineLevel="1" x14ac:dyDescent="0.15">
      <c r="A505" s="26">
        <v>14089</v>
      </c>
      <c r="B505" s="20" t="s">
        <v>603</v>
      </c>
      <c r="C505" s="16">
        <v>5300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outlineLevel="1" x14ac:dyDescent="0.15">
      <c r="A506" s="26">
        <v>14090</v>
      </c>
      <c r="B506" s="20" t="s">
        <v>604</v>
      </c>
      <c r="C506" s="16">
        <v>2150</v>
      </c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outlineLevel="1" x14ac:dyDescent="0.15">
      <c r="A507" s="26">
        <v>14091</v>
      </c>
      <c r="B507" s="20" t="s">
        <v>644</v>
      </c>
      <c r="C507" s="16">
        <v>1650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3.5" x14ac:dyDescent="0.15">
      <c r="A508" s="25">
        <v>16000</v>
      </c>
      <c r="B508" s="25" t="s">
        <v>129</v>
      </c>
      <c r="C508" s="56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outlineLevel="1" collapsed="1" x14ac:dyDescent="0.15">
      <c r="A509" s="26">
        <v>16013</v>
      </c>
      <c r="B509" s="20" t="s">
        <v>177</v>
      </c>
      <c r="C509" s="16">
        <v>240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outlineLevel="1" collapsed="1" x14ac:dyDescent="0.15">
      <c r="A510" s="26">
        <v>16016</v>
      </c>
      <c r="B510" s="20" t="s">
        <v>913</v>
      </c>
      <c r="C510" s="16">
        <v>270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outlineLevel="1" collapsed="1" x14ac:dyDescent="0.15">
      <c r="A511" s="26">
        <v>16017</v>
      </c>
      <c r="B511" s="20" t="s">
        <v>966</v>
      </c>
      <c r="C511" s="16">
        <v>270</v>
      </c>
    </row>
    <row r="512" spans="1:22" outlineLevel="1" x14ac:dyDescent="0.15">
      <c r="A512" s="26" t="s">
        <v>1276</v>
      </c>
      <c r="B512" s="20" t="s">
        <v>1264</v>
      </c>
      <c r="C512" s="16">
        <v>1000</v>
      </c>
    </row>
    <row r="513" spans="1:22" outlineLevel="1" x14ac:dyDescent="0.15">
      <c r="A513" s="26" t="s">
        <v>1263</v>
      </c>
      <c r="B513" s="20" t="s">
        <v>1265</v>
      </c>
      <c r="C513" s="16">
        <v>1000</v>
      </c>
    </row>
    <row r="514" spans="1:22" ht="25.5" outlineLevel="1" x14ac:dyDescent="0.15">
      <c r="A514" s="26" t="s">
        <v>1277</v>
      </c>
      <c r="B514" s="20" t="s">
        <v>1266</v>
      </c>
      <c r="C514" s="16">
        <v>1850</v>
      </c>
    </row>
    <row r="515" spans="1:22" ht="13.5" x14ac:dyDescent="0.15">
      <c r="A515" s="25">
        <v>18000</v>
      </c>
      <c r="B515" s="25" t="s">
        <v>271</v>
      </c>
      <c r="C515" s="56"/>
    </row>
    <row r="516" spans="1:22" outlineLevel="1" x14ac:dyDescent="0.15">
      <c r="A516" s="26">
        <v>18001</v>
      </c>
      <c r="B516" s="20" t="s">
        <v>216</v>
      </c>
      <c r="C516" s="16">
        <v>950</v>
      </c>
    </row>
    <row r="517" spans="1:22" outlineLevel="1" x14ac:dyDescent="0.15">
      <c r="A517" s="26">
        <v>18002</v>
      </c>
      <c r="B517" s="20" t="s">
        <v>217</v>
      </c>
      <c r="C517" s="16">
        <v>1550</v>
      </c>
    </row>
    <row r="518" spans="1:22" s="332" customFormat="1" hidden="1" outlineLevel="1" x14ac:dyDescent="0.15">
      <c r="A518" s="328">
        <v>18003</v>
      </c>
      <c r="B518" s="329" t="s">
        <v>232</v>
      </c>
      <c r="C518" s="330">
        <v>630</v>
      </c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</row>
    <row r="519" spans="1:22" s="332" customFormat="1" hidden="1" outlineLevel="1" x14ac:dyDescent="0.15">
      <c r="A519" s="328">
        <v>18004</v>
      </c>
      <c r="B519" s="329" t="s">
        <v>233</v>
      </c>
      <c r="C519" s="330">
        <v>1050</v>
      </c>
      <c r="D519" s="331"/>
      <c r="E519" s="331"/>
      <c r="F519" s="331"/>
      <c r="G519" s="331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</row>
    <row r="520" spans="1:22" outlineLevel="1" x14ac:dyDescent="0.15">
      <c r="A520" s="26">
        <v>18006</v>
      </c>
      <c r="B520" s="20" t="s">
        <v>273</v>
      </c>
      <c r="C520" s="16">
        <v>500</v>
      </c>
    </row>
    <row r="521" spans="1:22" ht="38.25" outlineLevel="1" x14ac:dyDescent="0.15">
      <c r="A521" s="26">
        <v>18007</v>
      </c>
      <c r="B521" s="20" t="s">
        <v>265</v>
      </c>
      <c r="C521" s="16">
        <v>1000</v>
      </c>
    </row>
    <row r="522" spans="1:22" ht="25.5" outlineLevel="1" x14ac:dyDescent="0.15">
      <c r="A522" s="26">
        <v>18008</v>
      </c>
      <c r="B522" s="20" t="s">
        <v>266</v>
      </c>
      <c r="C522" s="16">
        <v>400</v>
      </c>
    </row>
    <row r="523" spans="1:22" outlineLevel="1" x14ac:dyDescent="0.15">
      <c r="A523" s="26">
        <v>18011</v>
      </c>
      <c r="B523" s="20" t="s">
        <v>341</v>
      </c>
      <c r="C523" s="16">
        <v>210</v>
      </c>
    </row>
    <row r="524" spans="1:22" s="332" customFormat="1" ht="13.5" hidden="1" outlineLevel="1" x14ac:dyDescent="0.15">
      <c r="A524" s="333">
        <v>19000</v>
      </c>
      <c r="B524" s="334" t="s">
        <v>278</v>
      </c>
      <c r="C524" s="334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</row>
    <row r="525" spans="1:22" s="332" customFormat="1" hidden="1" outlineLevel="1" x14ac:dyDescent="0.15">
      <c r="A525" s="328">
        <v>19019</v>
      </c>
      <c r="B525" s="329" t="s">
        <v>960</v>
      </c>
      <c r="C525" s="330">
        <v>9450</v>
      </c>
      <c r="D525" s="331"/>
      <c r="E525" s="331"/>
      <c r="F525" s="331"/>
      <c r="G525" s="331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</row>
    <row r="526" spans="1:22" outlineLevel="1" x14ac:dyDescent="0.15">
      <c r="A526" s="26">
        <v>18012</v>
      </c>
      <c r="B526" s="20" t="s">
        <v>1278</v>
      </c>
      <c r="C526" s="16">
        <v>650</v>
      </c>
    </row>
    <row r="527" spans="1:22" s="12" customFormat="1" ht="13.5" x14ac:dyDescent="0.15">
      <c r="A527" s="25">
        <v>22000</v>
      </c>
      <c r="B527" s="56" t="s">
        <v>67</v>
      </c>
      <c r="C527" s="326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</row>
    <row r="528" spans="1:22" ht="13.5" outlineLevel="1" x14ac:dyDescent="0.15">
      <c r="A528" s="25"/>
      <c r="B528" s="56" t="s">
        <v>446</v>
      </c>
      <c r="C528" s="325"/>
    </row>
    <row r="529" spans="1:22" s="12" customFormat="1" outlineLevel="1" collapsed="1" x14ac:dyDescent="0.15">
      <c r="A529" s="26">
        <v>22001</v>
      </c>
      <c r="B529" s="20" t="s">
        <v>426</v>
      </c>
      <c r="C529" s="16">
        <v>1150</v>
      </c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</row>
    <row r="530" spans="1:22" s="12" customFormat="1" outlineLevel="1" collapsed="1" x14ac:dyDescent="0.15">
      <c r="A530" s="26">
        <v>22002</v>
      </c>
      <c r="B530" s="20" t="s">
        <v>427</v>
      </c>
      <c r="C530" s="16">
        <v>1700</v>
      </c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</row>
    <row r="531" spans="1:22" s="12" customFormat="1" outlineLevel="1" collapsed="1" x14ac:dyDescent="0.15">
      <c r="A531" s="26">
        <v>22003</v>
      </c>
      <c r="B531" s="20" t="s">
        <v>428</v>
      </c>
      <c r="C531" s="16">
        <v>2750</v>
      </c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</row>
    <row r="532" spans="1:22" s="12" customFormat="1" outlineLevel="1" collapsed="1" x14ac:dyDescent="0.15">
      <c r="A532" s="26">
        <v>22006</v>
      </c>
      <c r="B532" s="20" t="s">
        <v>412</v>
      </c>
      <c r="C532" s="16">
        <v>450</v>
      </c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</row>
    <row r="533" spans="1:22" s="12" customFormat="1" ht="25.5" outlineLevel="1" collapsed="1" x14ac:dyDescent="0.15">
      <c r="A533" s="26">
        <v>22007</v>
      </c>
      <c r="B533" s="20" t="s">
        <v>413</v>
      </c>
      <c r="C533" s="16">
        <v>500</v>
      </c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</row>
    <row r="534" spans="1:22" s="12" customFormat="1" outlineLevel="1" collapsed="1" x14ac:dyDescent="0.15">
      <c r="A534" s="26">
        <v>22008</v>
      </c>
      <c r="B534" s="20" t="s">
        <v>414</v>
      </c>
      <c r="C534" s="16">
        <v>500</v>
      </c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</row>
    <row r="535" spans="1:22" s="12" customFormat="1" outlineLevel="1" collapsed="1" x14ac:dyDescent="0.15">
      <c r="A535" s="26">
        <v>22041</v>
      </c>
      <c r="B535" s="20" t="s">
        <v>1229</v>
      </c>
      <c r="C535" s="16">
        <v>300</v>
      </c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</row>
    <row r="536" spans="1:22" s="12" customFormat="1" ht="13.5" outlineLevel="1" x14ac:dyDescent="0.15">
      <c r="A536" s="25"/>
      <c r="B536" s="56" t="s">
        <v>447</v>
      </c>
      <c r="C536" s="32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</row>
    <row r="537" spans="1:22" s="12" customFormat="1" outlineLevel="1" collapsed="1" x14ac:dyDescent="0.15">
      <c r="A537" s="26">
        <v>22009</v>
      </c>
      <c r="B537" s="20" t="s">
        <v>431</v>
      </c>
      <c r="C537" s="16">
        <v>900</v>
      </c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</row>
    <row r="538" spans="1:22" s="12" customFormat="1" outlineLevel="1" collapsed="1" x14ac:dyDescent="0.15">
      <c r="A538" s="26">
        <v>22010</v>
      </c>
      <c r="B538" s="20" t="s">
        <v>432</v>
      </c>
      <c r="C538" s="16">
        <v>1000</v>
      </c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</row>
    <row r="539" spans="1:22" s="12" customFormat="1" outlineLevel="1" collapsed="1" x14ac:dyDescent="0.15">
      <c r="A539" s="26">
        <v>22011</v>
      </c>
      <c r="B539" s="20" t="s">
        <v>415</v>
      </c>
      <c r="C539" s="16">
        <v>500</v>
      </c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</row>
    <row r="540" spans="1:22" s="12" customFormat="1" outlineLevel="1" collapsed="1" x14ac:dyDescent="0.15">
      <c r="A540" s="26">
        <v>22012</v>
      </c>
      <c r="B540" s="20" t="s">
        <v>416</v>
      </c>
      <c r="C540" s="16">
        <v>650</v>
      </c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</row>
    <row r="541" spans="1:22" s="12" customFormat="1" outlineLevel="1" collapsed="1" x14ac:dyDescent="0.15">
      <c r="A541" s="26">
        <v>22013</v>
      </c>
      <c r="B541" s="20" t="s">
        <v>448</v>
      </c>
      <c r="C541" s="16">
        <v>650</v>
      </c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</row>
    <row r="542" spans="1:22" s="12" customFormat="1" outlineLevel="1" collapsed="1" x14ac:dyDescent="0.15">
      <c r="A542" s="26">
        <v>22014</v>
      </c>
      <c r="B542" s="20" t="s">
        <v>417</v>
      </c>
      <c r="C542" s="16">
        <v>600</v>
      </c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</row>
    <row r="543" spans="1:22" s="12" customFormat="1" outlineLevel="1" collapsed="1" x14ac:dyDescent="0.15">
      <c r="A543" s="26">
        <v>22015</v>
      </c>
      <c r="B543" s="20" t="s">
        <v>433</v>
      </c>
      <c r="C543" s="16">
        <v>1400</v>
      </c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</row>
    <row r="544" spans="1:22" s="12" customFormat="1" outlineLevel="1" collapsed="1" x14ac:dyDescent="0.15">
      <c r="A544" s="26">
        <v>22016</v>
      </c>
      <c r="B544" s="20" t="s">
        <v>418</v>
      </c>
      <c r="C544" s="16">
        <v>600</v>
      </c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</row>
    <row r="545" spans="1:22" s="12" customFormat="1" outlineLevel="1" collapsed="1" x14ac:dyDescent="0.15">
      <c r="A545" s="26">
        <v>22017</v>
      </c>
      <c r="B545" s="20" t="s">
        <v>419</v>
      </c>
      <c r="C545" s="16">
        <v>700</v>
      </c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</row>
    <row r="546" spans="1:22" s="12" customFormat="1" outlineLevel="1" collapsed="1" x14ac:dyDescent="0.15">
      <c r="A546" s="26">
        <v>22018</v>
      </c>
      <c r="B546" s="20" t="s">
        <v>420</v>
      </c>
      <c r="C546" s="16">
        <v>2800</v>
      </c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</row>
    <row r="547" spans="1:22" s="12" customFormat="1" outlineLevel="1" collapsed="1" x14ac:dyDescent="0.15">
      <c r="A547" s="26">
        <v>22019</v>
      </c>
      <c r="B547" s="20" t="s">
        <v>452</v>
      </c>
      <c r="C547" s="16">
        <v>1300</v>
      </c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</row>
    <row r="548" spans="1:22" s="12" customFormat="1" outlineLevel="1" collapsed="1" x14ac:dyDescent="0.15">
      <c r="A548" s="26">
        <v>22020</v>
      </c>
      <c r="B548" s="20" t="s">
        <v>449</v>
      </c>
      <c r="C548" s="16">
        <v>750</v>
      </c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</row>
    <row r="549" spans="1:22" s="12" customFormat="1" outlineLevel="1" collapsed="1" x14ac:dyDescent="0.15">
      <c r="A549" s="26">
        <v>22021</v>
      </c>
      <c r="B549" s="20" t="s">
        <v>451</v>
      </c>
      <c r="C549" s="16">
        <v>900</v>
      </c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</row>
    <row r="550" spans="1:22" s="12" customFormat="1" outlineLevel="1" collapsed="1" x14ac:dyDescent="0.15">
      <c r="A550" s="26">
        <v>22022</v>
      </c>
      <c r="B550" s="20" t="s">
        <v>450</v>
      </c>
      <c r="C550" s="16">
        <v>600</v>
      </c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</row>
    <row r="551" spans="1:22" s="12" customFormat="1" outlineLevel="1" x14ac:dyDescent="0.15">
      <c r="A551" s="26">
        <v>22038</v>
      </c>
      <c r="B551" s="20" t="s">
        <v>475</v>
      </c>
      <c r="C551" s="16">
        <v>600</v>
      </c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</row>
    <row r="552" spans="1:22" s="12" customFormat="1" outlineLevel="1" x14ac:dyDescent="0.15">
      <c r="A552" s="26">
        <v>22039</v>
      </c>
      <c r="B552" s="20" t="s">
        <v>476</v>
      </c>
      <c r="C552" s="16">
        <v>1150</v>
      </c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</row>
    <row r="553" spans="1:22" s="12" customFormat="1" outlineLevel="1" x14ac:dyDescent="0.15">
      <c r="A553" s="26">
        <v>22040</v>
      </c>
      <c r="B553" s="20" t="s">
        <v>477</v>
      </c>
      <c r="C553" s="16">
        <v>500</v>
      </c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</row>
    <row r="554" spans="1:22" s="12" customFormat="1" ht="13.5" outlineLevel="1" x14ac:dyDescent="0.15">
      <c r="A554" s="25"/>
      <c r="B554" s="56" t="s">
        <v>453</v>
      </c>
      <c r="C554" s="32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</row>
    <row r="555" spans="1:22" s="12" customFormat="1" outlineLevel="1" collapsed="1" x14ac:dyDescent="0.15">
      <c r="A555" s="26">
        <v>22023</v>
      </c>
      <c r="B555" s="20" t="s">
        <v>455</v>
      </c>
      <c r="C555" s="16">
        <v>1700</v>
      </c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</row>
    <row r="556" spans="1:22" s="12" customFormat="1" outlineLevel="1" collapsed="1" x14ac:dyDescent="0.15">
      <c r="A556" s="26">
        <v>22024</v>
      </c>
      <c r="B556" s="20" t="s">
        <v>454</v>
      </c>
      <c r="C556" s="16">
        <v>2300</v>
      </c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</row>
    <row r="557" spans="1:22" s="12" customFormat="1" outlineLevel="1" collapsed="1" x14ac:dyDescent="0.15">
      <c r="A557" s="26">
        <v>22025</v>
      </c>
      <c r="B557" s="20" t="s">
        <v>425</v>
      </c>
      <c r="C557" s="16">
        <v>750</v>
      </c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</row>
    <row r="558" spans="1:22" s="12" customFormat="1" outlineLevel="1" collapsed="1" x14ac:dyDescent="0.15">
      <c r="A558" s="26">
        <v>22026</v>
      </c>
      <c r="B558" s="20" t="s">
        <v>456</v>
      </c>
      <c r="C558" s="16">
        <v>950</v>
      </c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</row>
    <row r="559" spans="1:22" s="12" customFormat="1" ht="13.5" outlineLevel="1" x14ac:dyDescent="0.15">
      <c r="A559" s="25"/>
      <c r="B559" s="56" t="s">
        <v>457</v>
      </c>
      <c r="C559" s="32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</row>
    <row r="560" spans="1:22" s="12" customFormat="1" outlineLevel="1" collapsed="1" x14ac:dyDescent="0.15">
      <c r="A560" s="26">
        <v>22027</v>
      </c>
      <c r="B560" s="20" t="s">
        <v>458</v>
      </c>
      <c r="C560" s="16">
        <v>1300</v>
      </c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</row>
    <row r="561" spans="1:22" s="12" customFormat="1" outlineLevel="1" collapsed="1" x14ac:dyDescent="0.15">
      <c r="A561" s="26">
        <v>22028</v>
      </c>
      <c r="B561" s="20" t="s">
        <v>459</v>
      </c>
      <c r="C561" s="16">
        <v>1300</v>
      </c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</row>
    <row r="562" spans="1:22" s="12" customFormat="1" outlineLevel="1" collapsed="1" x14ac:dyDescent="0.15">
      <c r="A562" s="26">
        <v>22029</v>
      </c>
      <c r="B562" s="20" t="s">
        <v>460</v>
      </c>
      <c r="C562" s="16">
        <v>2050</v>
      </c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</row>
    <row r="563" spans="1:22" s="12" customFormat="1" ht="13.5" outlineLevel="1" x14ac:dyDescent="0.15">
      <c r="A563" s="25"/>
      <c r="B563" s="56" t="s">
        <v>461</v>
      </c>
      <c r="C563" s="32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</row>
    <row r="564" spans="1:22" s="12" customFormat="1" outlineLevel="1" collapsed="1" x14ac:dyDescent="0.15">
      <c r="A564" s="26">
        <v>22030</v>
      </c>
      <c r="B564" s="20" t="s">
        <v>422</v>
      </c>
      <c r="C564" s="16">
        <v>2050</v>
      </c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</row>
    <row r="565" spans="1:22" s="12" customFormat="1" outlineLevel="1" collapsed="1" x14ac:dyDescent="0.15">
      <c r="A565" s="26">
        <v>22031</v>
      </c>
      <c r="B565" s="20" t="s">
        <v>423</v>
      </c>
      <c r="C565" s="16">
        <v>2850</v>
      </c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</row>
    <row r="566" spans="1:22" s="12" customFormat="1" outlineLevel="1" collapsed="1" x14ac:dyDescent="0.15">
      <c r="A566" s="26">
        <v>22032</v>
      </c>
      <c r="B566" s="20" t="s">
        <v>462</v>
      </c>
      <c r="C566" s="16">
        <v>3550</v>
      </c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</row>
    <row r="567" spans="1:22" s="12" customFormat="1" outlineLevel="1" collapsed="1" x14ac:dyDescent="0.15">
      <c r="A567" s="26">
        <v>22033</v>
      </c>
      <c r="B567" s="20" t="s">
        <v>463</v>
      </c>
      <c r="C567" s="16">
        <v>2750</v>
      </c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</row>
    <row r="568" spans="1:22" s="12" customFormat="1" outlineLevel="1" collapsed="1" x14ac:dyDescent="0.15">
      <c r="A568" s="26">
        <v>22034</v>
      </c>
      <c r="B568" s="20" t="s">
        <v>464</v>
      </c>
      <c r="C568" s="16">
        <v>3150</v>
      </c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</row>
    <row r="569" spans="1:22" s="12" customFormat="1" outlineLevel="1" collapsed="1" x14ac:dyDescent="0.15">
      <c r="A569" s="26">
        <v>22035</v>
      </c>
      <c r="B569" s="20" t="s">
        <v>465</v>
      </c>
      <c r="C569" s="16">
        <v>1800</v>
      </c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</row>
    <row r="570" spans="1:22" s="12" customFormat="1" outlineLevel="1" collapsed="1" x14ac:dyDescent="0.15">
      <c r="A570" s="26">
        <v>22036</v>
      </c>
      <c r="B570" s="20" t="s">
        <v>466</v>
      </c>
      <c r="C570" s="16">
        <v>1600</v>
      </c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</row>
    <row r="571" spans="1:22" s="12" customFormat="1" outlineLevel="1" collapsed="1" x14ac:dyDescent="0.15">
      <c r="A571" s="26">
        <v>22037</v>
      </c>
      <c r="B571" s="20" t="s">
        <v>434</v>
      </c>
      <c r="C571" s="16">
        <v>1600</v>
      </c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</row>
    <row r="572" spans="1:22" s="12" customFormat="1" ht="13.5" x14ac:dyDescent="0.15">
      <c r="A572" s="25"/>
      <c r="B572" s="56" t="s">
        <v>1144</v>
      </c>
      <c r="C572" s="32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</row>
    <row r="573" spans="1:22" outlineLevel="1" collapsed="1" x14ac:dyDescent="0.15">
      <c r="A573" s="104" t="s">
        <v>970</v>
      </c>
      <c r="B573" s="20" t="s">
        <v>971</v>
      </c>
      <c r="C573" s="102">
        <v>3200</v>
      </c>
    </row>
    <row r="574" spans="1:22" outlineLevel="1" x14ac:dyDescent="0.15">
      <c r="A574" s="104" t="s">
        <v>972</v>
      </c>
      <c r="B574" s="20" t="s">
        <v>973</v>
      </c>
      <c r="C574" s="102">
        <v>3550</v>
      </c>
    </row>
    <row r="575" spans="1:22" ht="25.5" outlineLevel="1" x14ac:dyDescent="0.15">
      <c r="A575" s="104" t="s">
        <v>974</v>
      </c>
      <c r="B575" s="20" t="s">
        <v>975</v>
      </c>
      <c r="C575" s="102">
        <v>2000</v>
      </c>
    </row>
    <row r="576" spans="1:22" ht="25.5" outlineLevel="1" x14ac:dyDescent="0.15">
      <c r="A576" s="104" t="s">
        <v>976</v>
      </c>
      <c r="B576" s="20" t="s">
        <v>977</v>
      </c>
      <c r="C576" s="102">
        <v>3000</v>
      </c>
    </row>
    <row r="577" spans="1:22" outlineLevel="1" x14ac:dyDescent="0.15">
      <c r="A577" s="104" t="s">
        <v>978</v>
      </c>
      <c r="B577" s="20" t="s">
        <v>979</v>
      </c>
      <c r="C577" s="102">
        <v>450</v>
      </c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outlineLevel="1" x14ac:dyDescent="0.15">
      <c r="A578" s="104" t="s">
        <v>980</v>
      </c>
      <c r="B578" s="20" t="s">
        <v>981</v>
      </c>
      <c r="C578" s="102">
        <v>650</v>
      </c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outlineLevel="1" x14ac:dyDescent="0.15">
      <c r="A579" s="104" t="s">
        <v>982</v>
      </c>
      <c r="B579" s="20" t="s">
        <v>983</v>
      </c>
      <c r="C579" s="102">
        <v>1500</v>
      </c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outlineLevel="1" x14ac:dyDescent="0.15">
      <c r="A580" s="104" t="s">
        <v>984</v>
      </c>
      <c r="B580" s="20" t="s">
        <v>985</v>
      </c>
      <c r="C580" s="102">
        <v>1500</v>
      </c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outlineLevel="1" x14ac:dyDescent="0.15">
      <c r="A581" s="104" t="s">
        <v>986</v>
      </c>
      <c r="B581" s="20" t="s">
        <v>987</v>
      </c>
      <c r="C581" s="102">
        <v>2300</v>
      </c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outlineLevel="1" x14ac:dyDescent="0.15">
      <c r="A582" s="104" t="s">
        <v>988</v>
      </c>
      <c r="B582" s="20" t="s">
        <v>989</v>
      </c>
      <c r="C582" s="102">
        <v>1250</v>
      </c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outlineLevel="1" x14ac:dyDescent="0.15">
      <c r="A583" s="104" t="s">
        <v>990</v>
      </c>
      <c r="B583" s="20" t="s">
        <v>991</v>
      </c>
      <c r="C583" s="102">
        <v>1400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outlineLevel="1" x14ac:dyDescent="0.15">
      <c r="A584" s="104" t="s">
        <v>992</v>
      </c>
      <c r="B584" s="20" t="s">
        <v>993</v>
      </c>
      <c r="C584" s="102">
        <v>1850</v>
      </c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outlineLevel="1" x14ac:dyDescent="0.15">
      <c r="A585" s="104" t="s">
        <v>994</v>
      </c>
      <c r="B585" s="20" t="s">
        <v>995</v>
      </c>
      <c r="C585" s="102">
        <v>1250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outlineLevel="1" x14ac:dyDescent="0.15">
      <c r="A586" s="104" t="s">
        <v>996</v>
      </c>
      <c r="B586" s="20" t="s">
        <v>997</v>
      </c>
      <c r="C586" s="102">
        <v>1250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outlineLevel="1" x14ac:dyDescent="0.15">
      <c r="A587" s="104" t="s">
        <v>998</v>
      </c>
      <c r="B587" s="20" t="s">
        <v>999</v>
      </c>
      <c r="C587" s="102">
        <v>2350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outlineLevel="1" x14ac:dyDescent="0.15">
      <c r="A588" s="104" t="s">
        <v>1000</v>
      </c>
      <c r="B588" s="20" t="s">
        <v>1001</v>
      </c>
      <c r="C588" s="102">
        <v>3300</v>
      </c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outlineLevel="1" x14ac:dyDescent="0.15">
      <c r="A589" s="104" t="s">
        <v>1002</v>
      </c>
      <c r="B589" s="20" t="s">
        <v>1003</v>
      </c>
      <c r="C589" s="102">
        <v>1920</v>
      </c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outlineLevel="1" x14ac:dyDescent="0.15">
      <c r="A590" s="104" t="s">
        <v>1004</v>
      </c>
      <c r="B590" s="20" t="s">
        <v>1005</v>
      </c>
      <c r="C590" s="102">
        <v>2680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outlineLevel="1" x14ac:dyDescent="0.15">
      <c r="A591" s="104" t="s">
        <v>1006</v>
      </c>
      <c r="B591" s="20" t="s">
        <v>1007</v>
      </c>
      <c r="C591" s="102">
        <v>5600</v>
      </c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outlineLevel="1" x14ac:dyDescent="0.15">
      <c r="A592" s="104" t="s">
        <v>1008</v>
      </c>
      <c r="B592" s="20" t="s">
        <v>1009</v>
      </c>
      <c r="C592" s="102">
        <v>2700</v>
      </c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outlineLevel="1" x14ac:dyDescent="0.15">
      <c r="A593" s="104" t="s">
        <v>1010</v>
      </c>
      <c r="B593" s="20" t="s">
        <v>1011</v>
      </c>
      <c r="C593" s="102">
        <v>2700</v>
      </c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outlineLevel="1" x14ac:dyDescent="0.15">
      <c r="A594" s="104" t="s">
        <v>1012</v>
      </c>
      <c r="B594" s="20" t="s">
        <v>1013</v>
      </c>
      <c r="C594" s="102">
        <v>3550</v>
      </c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outlineLevel="1" x14ac:dyDescent="0.15">
      <c r="A595" s="104" t="s">
        <v>1014</v>
      </c>
      <c r="B595" s="20" t="s">
        <v>1015</v>
      </c>
      <c r="C595" s="102">
        <v>4400</v>
      </c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25.5" outlineLevel="1" x14ac:dyDescent="0.2">
      <c r="A596" s="104" t="s">
        <v>1016</v>
      </c>
      <c r="B596" s="272" t="s">
        <v>1017</v>
      </c>
      <c r="C596" s="102">
        <v>5600</v>
      </c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25.5" outlineLevel="1" x14ac:dyDescent="0.2">
      <c r="A597" s="104" t="s">
        <v>1018</v>
      </c>
      <c r="B597" s="272" t="s">
        <v>1143</v>
      </c>
      <c r="C597" s="102">
        <v>6300</v>
      </c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outlineLevel="1" x14ac:dyDescent="0.2">
      <c r="A598" s="104" t="s">
        <v>1019</v>
      </c>
      <c r="B598" s="272" t="s">
        <v>1184</v>
      </c>
      <c r="C598" s="102">
        <v>400</v>
      </c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outlineLevel="1" x14ac:dyDescent="0.2">
      <c r="A599" s="104" t="s">
        <v>1020</v>
      </c>
      <c r="B599" s="272" t="s">
        <v>1021</v>
      </c>
      <c r="C599" s="102">
        <v>2500</v>
      </c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outlineLevel="1" x14ac:dyDescent="0.2">
      <c r="A600" s="104" t="s">
        <v>1022</v>
      </c>
      <c r="B600" s="272" t="s">
        <v>1023</v>
      </c>
      <c r="C600" s="102">
        <v>2900</v>
      </c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outlineLevel="1" x14ac:dyDescent="0.2">
      <c r="A601" s="104" t="s">
        <v>1024</v>
      </c>
      <c r="B601" s="272" t="s">
        <v>1025</v>
      </c>
      <c r="C601" s="102">
        <v>3300</v>
      </c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25.5" outlineLevel="1" x14ac:dyDescent="0.15">
      <c r="A602" s="104" t="s">
        <v>1026</v>
      </c>
      <c r="B602" s="20" t="s">
        <v>1027</v>
      </c>
      <c r="C602" s="102">
        <v>1550</v>
      </c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outlineLevel="1" x14ac:dyDescent="0.15">
      <c r="A603" s="104" t="s">
        <v>1028</v>
      </c>
      <c r="B603" s="20" t="s">
        <v>1029</v>
      </c>
      <c r="C603" s="102">
        <v>2600</v>
      </c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outlineLevel="1" x14ac:dyDescent="0.15">
      <c r="A604" s="104" t="s">
        <v>1030</v>
      </c>
      <c r="B604" s="20" t="s">
        <v>1031</v>
      </c>
      <c r="C604" s="102">
        <v>3200</v>
      </c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outlineLevel="1" x14ac:dyDescent="0.15">
      <c r="A605" s="104" t="s">
        <v>1032</v>
      </c>
      <c r="B605" s="20" t="s">
        <v>1033</v>
      </c>
      <c r="C605" s="102">
        <v>1900</v>
      </c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outlineLevel="1" x14ac:dyDescent="0.15">
      <c r="A606" s="104" t="s">
        <v>1034</v>
      </c>
      <c r="B606" s="20" t="s">
        <v>1035</v>
      </c>
      <c r="C606" s="102">
        <v>2400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outlineLevel="1" x14ac:dyDescent="0.15">
      <c r="A607" s="104" t="s">
        <v>1036</v>
      </c>
      <c r="B607" s="20" t="s">
        <v>1037</v>
      </c>
      <c r="C607" s="102">
        <v>3480</v>
      </c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outlineLevel="1" x14ac:dyDescent="0.15">
      <c r="A608" s="104" t="s">
        <v>1038</v>
      </c>
      <c r="B608" s="20" t="s">
        <v>1039</v>
      </c>
      <c r="C608" s="102">
        <v>1900</v>
      </c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outlineLevel="1" x14ac:dyDescent="0.15">
      <c r="A609" s="104" t="s">
        <v>1040</v>
      </c>
      <c r="B609" s="20" t="s">
        <v>1041</v>
      </c>
      <c r="C609" s="102">
        <v>2400</v>
      </c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outlineLevel="1" x14ac:dyDescent="0.15">
      <c r="A610" s="104" t="s">
        <v>1042</v>
      </c>
      <c r="B610" s="20" t="s">
        <v>1043</v>
      </c>
      <c r="C610" s="102">
        <v>3480</v>
      </c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outlineLevel="1" x14ac:dyDescent="0.15">
      <c r="A611" s="104" t="s">
        <v>1044</v>
      </c>
      <c r="B611" s="20" t="s">
        <v>1045</v>
      </c>
      <c r="C611" s="102">
        <v>1900</v>
      </c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outlineLevel="1" x14ac:dyDescent="0.15">
      <c r="A612" s="104" t="s">
        <v>1046</v>
      </c>
      <c r="B612" s="20" t="s">
        <v>1047</v>
      </c>
      <c r="C612" s="102">
        <v>2400</v>
      </c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outlineLevel="1" x14ac:dyDescent="0.15">
      <c r="A613" s="104" t="s">
        <v>1048</v>
      </c>
      <c r="B613" s="20" t="s">
        <v>1186</v>
      </c>
      <c r="C613" s="102">
        <v>3480</v>
      </c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outlineLevel="1" x14ac:dyDescent="0.15">
      <c r="A614" s="104" t="s">
        <v>1049</v>
      </c>
      <c r="B614" s="20" t="s">
        <v>1050</v>
      </c>
      <c r="C614" s="102">
        <v>1900</v>
      </c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outlineLevel="1" x14ac:dyDescent="0.15">
      <c r="A615" s="104" t="s">
        <v>1051</v>
      </c>
      <c r="B615" s="20" t="s">
        <v>1052</v>
      </c>
      <c r="C615" s="102">
        <v>2400</v>
      </c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outlineLevel="1" x14ac:dyDescent="0.15">
      <c r="A616" s="104" t="s">
        <v>1053</v>
      </c>
      <c r="B616" s="20" t="s">
        <v>1054</v>
      </c>
      <c r="C616" s="102">
        <v>550</v>
      </c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outlineLevel="1" x14ac:dyDescent="0.15">
      <c r="A617" s="104" t="s">
        <v>1055</v>
      </c>
      <c r="B617" s="20" t="s">
        <v>1056</v>
      </c>
      <c r="C617" s="102">
        <v>1000</v>
      </c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outlineLevel="1" x14ac:dyDescent="0.15">
      <c r="A618" s="104" t="s">
        <v>1057</v>
      </c>
      <c r="B618" s="20" t="s">
        <v>1058</v>
      </c>
      <c r="C618" s="102">
        <v>1900</v>
      </c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outlineLevel="1" x14ac:dyDescent="0.15">
      <c r="A619" s="104" t="s">
        <v>1059</v>
      </c>
      <c r="B619" s="20" t="s">
        <v>1060</v>
      </c>
      <c r="C619" s="102">
        <v>1900</v>
      </c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outlineLevel="1" x14ac:dyDescent="0.15">
      <c r="A620" s="104" t="s">
        <v>1061</v>
      </c>
      <c r="B620" s="20" t="s">
        <v>1062</v>
      </c>
      <c r="C620" s="102">
        <v>2400</v>
      </c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outlineLevel="1" x14ac:dyDescent="0.15">
      <c r="A621" s="104" t="s">
        <v>1063</v>
      </c>
      <c r="B621" s="20" t="s">
        <v>1064</v>
      </c>
      <c r="C621" s="102">
        <v>3480</v>
      </c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outlineLevel="1" x14ac:dyDescent="0.15">
      <c r="A622" s="104" t="s">
        <v>1065</v>
      </c>
      <c r="B622" s="20" t="s">
        <v>1066</v>
      </c>
      <c r="C622" s="102">
        <v>1900</v>
      </c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outlineLevel="1" x14ac:dyDescent="0.15">
      <c r="A623" s="104" t="s">
        <v>1067</v>
      </c>
      <c r="B623" s="20" t="s">
        <v>1068</v>
      </c>
      <c r="C623" s="102">
        <v>2400</v>
      </c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outlineLevel="1" x14ac:dyDescent="0.15">
      <c r="A624" s="104" t="s">
        <v>1069</v>
      </c>
      <c r="B624" s="20" t="s">
        <v>1070</v>
      </c>
      <c r="C624" s="102">
        <v>3480</v>
      </c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outlineLevel="1" x14ac:dyDescent="0.15">
      <c r="A625" s="104" t="s">
        <v>1071</v>
      </c>
      <c r="B625" s="20" t="s">
        <v>1072</v>
      </c>
      <c r="C625" s="102">
        <v>1900</v>
      </c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outlineLevel="1" x14ac:dyDescent="0.15">
      <c r="A626" s="104" t="s">
        <v>1073</v>
      </c>
      <c r="B626" s="20" t="s">
        <v>1074</v>
      </c>
      <c r="C626" s="102">
        <v>2400</v>
      </c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outlineLevel="1" x14ac:dyDescent="0.15">
      <c r="A627" s="104" t="s">
        <v>1075</v>
      </c>
      <c r="B627" s="20" t="s">
        <v>1076</v>
      </c>
      <c r="C627" s="102">
        <v>3480</v>
      </c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outlineLevel="1" x14ac:dyDescent="0.15">
      <c r="A628" s="104" t="s">
        <v>1077</v>
      </c>
      <c r="B628" s="20" t="s">
        <v>1078</v>
      </c>
      <c r="C628" s="102">
        <v>2560</v>
      </c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outlineLevel="1" x14ac:dyDescent="0.15">
      <c r="A629" s="104" t="s">
        <v>1079</v>
      </c>
      <c r="B629" s="20" t="s">
        <v>1080</v>
      </c>
      <c r="C629" s="102">
        <v>3500</v>
      </c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outlineLevel="1" x14ac:dyDescent="0.15">
      <c r="A630" s="104" t="s">
        <v>1081</v>
      </c>
      <c r="B630" s="20" t="s">
        <v>1082</v>
      </c>
      <c r="C630" s="102">
        <v>1900</v>
      </c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outlineLevel="1" x14ac:dyDescent="0.15">
      <c r="A631" s="104" t="s">
        <v>1083</v>
      </c>
      <c r="B631" s="20" t="s">
        <v>1084</v>
      </c>
      <c r="C631" s="102">
        <v>3400</v>
      </c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outlineLevel="1" x14ac:dyDescent="0.15">
      <c r="A632" s="104" t="s">
        <v>1085</v>
      </c>
      <c r="B632" s="20" t="s">
        <v>1086</v>
      </c>
      <c r="C632" s="102">
        <v>5900</v>
      </c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outlineLevel="1" x14ac:dyDescent="0.15">
      <c r="A633" s="104" t="s">
        <v>1087</v>
      </c>
      <c r="B633" s="20" t="s">
        <v>1088</v>
      </c>
      <c r="C633" s="102">
        <v>2850</v>
      </c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outlineLevel="1" x14ac:dyDescent="0.15">
      <c r="A634" s="104" t="s">
        <v>1089</v>
      </c>
      <c r="B634" s="20" t="s">
        <v>1090</v>
      </c>
      <c r="C634" s="102">
        <v>3750</v>
      </c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outlineLevel="1" x14ac:dyDescent="0.15">
      <c r="A635" s="104" t="s">
        <v>1091</v>
      </c>
      <c r="B635" s="20" t="s">
        <v>1092</v>
      </c>
      <c r="C635" s="102">
        <v>3400</v>
      </c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outlineLevel="1" x14ac:dyDescent="0.15">
      <c r="A636" s="104" t="s">
        <v>1093</v>
      </c>
      <c r="B636" s="20" t="s">
        <v>1094</v>
      </c>
      <c r="C636" s="102">
        <v>5900</v>
      </c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outlineLevel="1" x14ac:dyDescent="0.15">
      <c r="A637" s="104" t="s">
        <v>1095</v>
      </c>
      <c r="B637" s="20" t="s">
        <v>1096</v>
      </c>
      <c r="C637" s="102">
        <v>600</v>
      </c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outlineLevel="1" x14ac:dyDescent="0.15">
      <c r="A638" s="104" t="s">
        <v>1097</v>
      </c>
      <c r="B638" s="20" t="s">
        <v>1098</v>
      </c>
      <c r="C638" s="102">
        <v>1190</v>
      </c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outlineLevel="1" x14ac:dyDescent="0.15">
      <c r="A639" s="104" t="s">
        <v>1099</v>
      </c>
      <c r="B639" s="20" t="s">
        <v>1100</v>
      </c>
      <c r="C639" s="102">
        <v>1840</v>
      </c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outlineLevel="1" x14ac:dyDescent="0.15">
      <c r="A640" s="104" t="s">
        <v>1101</v>
      </c>
      <c r="B640" s="20" t="s">
        <v>1102</v>
      </c>
      <c r="C640" s="102">
        <v>2320</v>
      </c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outlineLevel="1" x14ac:dyDescent="0.15">
      <c r="A641" s="104" t="s">
        <v>1103</v>
      </c>
      <c r="B641" s="20" t="s">
        <v>1104</v>
      </c>
      <c r="C641" s="102">
        <v>550</v>
      </c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outlineLevel="1" x14ac:dyDescent="0.15">
      <c r="A642" s="104" t="s">
        <v>1105</v>
      </c>
      <c r="B642" s="20" t="s">
        <v>1106</v>
      </c>
      <c r="C642" s="102">
        <v>1000</v>
      </c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outlineLevel="1" x14ac:dyDescent="0.15">
      <c r="A643" s="104" t="s">
        <v>1142</v>
      </c>
      <c r="B643" s="20" t="s">
        <v>1181</v>
      </c>
      <c r="C643" s="102">
        <v>1500</v>
      </c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outlineLevel="1" x14ac:dyDescent="0.15">
      <c r="A644" s="104" t="s">
        <v>1107</v>
      </c>
      <c r="B644" s="20" t="s">
        <v>1108</v>
      </c>
      <c r="C644" s="102">
        <v>1900</v>
      </c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outlineLevel="1" x14ac:dyDescent="0.15">
      <c r="A645" s="104" t="s">
        <v>1109</v>
      </c>
      <c r="B645" s="20" t="s">
        <v>1110</v>
      </c>
      <c r="C645" s="102">
        <v>2400</v>
      </c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outlineLevel="1" x14ac:dyDescent="0.15">
      <c r="A646" s="104" t="s">
        <v>1111</v>
      </c>
      <c r="B646" s="20" t="s">
        <v>1112</v>
      </c>
      <c r="C646" s="102">
        <v>250</v>
      </c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outlineLevel="1" x14ac:dyDescent="0.15">
      <c r="A647" s="104" t="s">
        <v>1113</v>
      </c>
      <c r="B647" s="20" t="s">
        <v>1114</v>
      </c>
      <c r="C647" s="102">
        <v>800</v>
      </c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outlineLevel="1" x14ac:dyDescent="0.15">
      <c r="A648" s="104" t="s">
        <v>1182</v>
      </c>
      <c r="B648" s="20" t="s">
        <v>1183</v>
      </c>
      <c r="C648" s="102">
        <v>1480</v>
      </c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outlineLevel="1" x14ac:dyDescent="0.15">
      <c r="A649" s="104" t="s">
        <v>1115</v>
      </c>
      <c r="B649" s="20" t="s">
        <v>1116</v>
      </c>
      <c r="C649" s="102">
        <v>1000</v>
      </c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outlineLevel="1" x14ac:dyDescent="0.15">
      <c r="A650" s="104" t="s">
        <v>1117</v>
      </c>
      <c r="B650" s="20" t="s">
        <v>1118</v>
      </c>
      <c r="C650" s="102">
        <v>1480</v>
      </c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outlineLevel="1" x14ac:dyDescent="0.15">
      <c r="A651" s="104" t="s">
        <v>1119</v>
      </c>
      <c r="B651" s="20" t="s">
        <v>1120</v>
      </c>
      <c r="C651" s="102">
        <v>1900</v>
      </c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outlineLevel="1" x14ac:dyDescent="0.15">
      <c r="A652" s="104" t="s">
        <v>1121</v>
      </c>
      <c r="B652" s="20" t="s">
        <v>1122</v>
      </c>
      <c r="C652" s="102">
        <v>350</v>
      </c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outlineLevel="1" x14ac:dyDescent="0.15">
      <c r="A653" s="104" t="s">
        <v>1123</v>
      </c>
      <c r="B653" s="20" t="s">
        <v>1124</v>
      </c>
      <c r="C653" s="102">
        <v>600</v>
      </c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outlineLevel="1" x14ac:dyDescent="0.15">
      <c r="A654" s="104" t="s">
        <v>1125</v>
      </c>
      <c r="B654" s="20" t="s">
        <v>1126</v>
      </c>
      <c r="C654" s="102">
        <v>750</v>
      </c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outlineLevel="1" x14ac:dyDescent="0.15">
      <c r="A655" s="104" t="s">
        <v>1127</v>
      </c>
      <c r="B655" s="20" t="s">
        <v>1128</v>
      </c>
      <c r="C655" s="102">
        <v>450</v>
      </c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outlineLevel="1" x14ac:dyDescent="0.15">
      <c r="A656" s="104" t="s">
        <v>1129</v>
      </c>
      <c r="B656" s="20" t="s">
        <v>1130</v>
      </c>
      <c r="C656" s="102">
        <v>1000</v>
      </c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outlineLevel="1" x14ac:dyDescent="0.15">
      <c r="A657" s="104" t="s">
        <v>1131</v>
      </c>
      <c r="B657" s="20" t="s">
        <v>1132</v>
      </c>
      <c r="C657" s="102">
        <v>1380</v>
      </c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outlineLevel="1" x14ac:dyDescent="0.15">
      <c r="A658" s="104" t="s">
        <v>1133</v>
      </c>
      <c r="B658" s="20" t="s">
        <v>1163</v>
      </c>
      <c r="C658" s="102">
        <v>4600</v>
      </c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outlineLevel="1" x14ac:dyDescent="0.15">
      <c r="A659" s="104" t="s">
        <v>1134</v>
      </c>
      <c r="B659" s="20" t="s">
        <v>1135</v>
      </c>
      <c r="C659" s="102">
        <v>3860</v>
      </c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outlineLevel="1" x14ac:dyDescent="0.15">
      <c r="A660" s="104" t="s">
        <v>1136</v>
      </c>
      <c r="B660" s="20" t="s">
        <v>1137</v>
      </c>
      <c r="C660" s="102">
        <v>4500</v>
      </c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outlineLevel="1" x14ac:dyDescent="0.15">
      <c r="A661" s="104" t="s">
        <v>1138</v>
      </c>
      <c r="B661" s="20" t="s">
        <v>1139</v>
      </c>
      <c r="C661" s="102">
        <v>1580</v>
      </c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outlineLevel="1" x14ac:dyDescent="0.15">
      <c r="A662" s="104" t="s">
        <v>1140</v>
      </c>
      <c r="B662" s="20" t="s">
        <v>1161</v>
      </c>
      <c r="C662" s="102">
        <v>2020</v>
      </c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outlineLevel="1" x14ac:dyDescent="0.15">
      <c r="A663" s="104" t="s">
        <v>1141</v>
      </c>
      <c r="B663" s="20" t="s">
        <v>1162</v>
      </c>
      <c r="C663" s="102">
        <v>2400</v>
      </c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outlineLevel="1" x14ac:dyDescent="0.15">
      <c r="A664" s="104">
        <v>23092</v>
      </c>
      <c r="B664" s="20" t="s">
        <v>1192</v>
      </c>
      <c r="C664" s="102">
        <v>2000</v>
      </c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outlineLevel="1" x14ac:dyDescent="0.15">
      <c r="A665" s="104">
        <v>23093</v>
      </c>
      <c r="B665" s="20" t="s">
        <v>1193</v>
      </c>
      <c r="C665" s="102">
        <v>2000</v>
      </c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outlineLevel="1" x14ac:dyDescent="0.15">
      <c r="A666" s="104">
        <v>23094</v>
      </c>
      <c r="B666" s="20" t="s">
        <v>1194</v>
      </c>
      <c r="C666" s="102">
        <v>6100</v>
      </c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25.5" outlineLevel="1" x14ac:dyDescent="0.15">
      <c r="A667" s="104">
        <v>23095</v>
      </c>
      <c r="B667" s="20" t="s">
        <v>1195</v>
      </c>
      <c r="C667" s="102">
        <v>3100</v>
      </c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outlineLevel="1" x14ac:dyDescent="0.15">
      <c r="A668" s="104">
        <v>23096</v>
      </c>
      <c r="B668" s="20" t="s">
        <v>1196</v>
      </c>
      <c r="C668" s="102">
        <v>2100</v>
      </c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outlineLevel="1" x14ac:dyDescent="0.15">
      <c r="A669" s="104">
        <v>23097</v>
      </c>
      <c r="B669" s="20" t="s">
        <v>1197</v>
      </c>
      <c r="C669" s="102">
        <v>3600</v>
      </c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outlineLevel="1" x14ac:dyDescent="0.15">
      <c r="A670" s="104">
        <v>23098</v>
      </c>
      <c r="B670" s="20" t="s">
        <v>1198</v>
      </c>
      <c r="C670" s="102">
        <v>7100</v>
      </c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outlineLevel="1" x14ac:dyDescent="0.15">
      <c r="A671" s="104">
        <v>23099</v>
      </c>
      <c r="B671" s="20" t="s">
        <v>1199</v>
      </c>
      <c r="C671" s="102">
        <v>3100</v>
      </c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outlineLevel="1" x14ac:dyDescent="0.15">
      <c r="A672" s="104">
        <v>23100</v>
      </c>
      <c r="B672" s="20" t="s">
        <v>1200</v>
      </c>
      <c r="C672" s="102">
        <v>3100</v>
      </c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25.5" outlineLevel="1" x14ac:dyDescent="0.15">
      <c r="A673" s="104" t="s">
        <v>1202</v>
      </c>
      <c r="B673" s="20" t="s">
        <v>1201</v>
      </c>
      <c r="C673" s="102">
        <v>3600</v>
      </c>
    </row>
    <row r="674" spans="1:22" hidden="1" outlineLevel="1" x14ac:dyDescent="0.15">
      <c r="A674" s="140"/>
      <c r="B674" s="79"/>
      <c r="C674" s="264"/>
    </row>
    <row r="675" spans="1:22" hidden="1" x14ac:dyDescent="0.15"/>
    <row r="676" spans="1:22" s="12" customFormat="1" ht="10.5" customHeight="1" x14ac:dyDescent="0.15">
      <c r="A676" s="30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</row>
    <row r="677" spans="1:22" s="12" customFormat="1" x14ac:dyDescent="0.15">
      <c r="A677" s="30"/>
      <c r="B677" s="327"/>
      <c r="C677" s="327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</row>
    <row r="678" spans="1:22" s="12" customFormat="1" x14ac:dyDescent="0.15">
      <c r="A678" s="30"/>
      <c r="B678" s="79"/>
      <c r="C678" s="80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</row>
    <row r="679" spans="1:22" hidden="1" outlineLevel="1" x14ac:dyDescent="0.15">
      <c r="B679" s="87" t="s">
        <v>1240</v>
      </c>
    </row>
    <row r="680" spans="1:22" hidden="1" outlineLevel="1" x14ac:dyDescent="0.15">
      <c r="B680" s="87"/>
    </row>
    <row r="681" spans="1:22" s="12" customFormat="1" hidden="1" outlineLevel="1" x14ac:dyDescent="0.15">
      <c r="A681" s="30"/>
      <c r="B681" s="87" t="s">
        <v>1241</v>
      </c>
      <c r="C681" s="80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</row>
    <row r="682" spans="1:22" s="12" customFormat="1" hidden="1" outlineLevel="1" x14ac:dyDescent="0.15">
      <c r="A682" s="30"/>
      <c r="B682" s="87"/>
      <c r="C682" s="80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</row>
    <row r="683" spans="1:22" hidden="1" outlineLevel="1" x14ac:dyDescent="0.15">
      <c r="B683" s="87" t="s">
        <v>402</v>
      </c>
      <c r="C683" s="1"/>
    </row>
    <row r="684" spans="1:22" hidden="1" outlineLevel="1" x14ac:dyDescent="0.15"/>
    <row r="685" spans="1:22" hidden="1" outlineLevel="1" x14ac:dyDescent="0.15">
      <c r="B685" s="344"/>
      <c r="C685" s="344"/>
    </row>
    <row r="686" spans="1:22" collapsed="1" x14ac:dyDescent="0.15"/>
  </sheetData>
  <mergeCells count="4">
    <mergeCell ref="B685:C685"/>
    <mergeCell ref="A11:A12"/>
    <mergeCell ref="B11:B12"/>
    <mergeCell ref="C11:C12"/>
  </mergeCells>
  <pageMargins left="0.70866141732283472" right="0.70866141732283472" top="0" bottom="0" header="0.31496062992125984" footer="0.31496062992125984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Уколов</vt:lpstr>
      <vt:lpstr>СКК</vt:lpstr>
      <vt:lpstr>Акция на Массаж</vt:lpstr>
      <vt:lpstr>Акция психолога</vt:lpstr>
      <vt:lpstr>Лист1</vt:lpstr>
      <vt:lpstr>Прайс МЦ с 18.01.21</vt:lpstr>
      <vt:lpstr>'Акция на Массаж'!Заголовки_для_печати</vt:lpstr>
      <vt:lpstr>'Акция психолога'!Заголовки_для_печати</vt:lpstr>
      <vt:lpstr>СКК!Заголовки_для_печати</vt:lpstr>
      <vt:lpstr>Уколов!Заголовки_для_печати</vt:lpstr>
      <vt:lpstr>'Акция на Массаж'!Область_печати</vt:lpstr>
      <vt:lpstr>'Акция психолога'!Область_печати</vt:lpstr>
      <vt:lpstr>СКК!Область_печати</vt:lpstr>
      <vt:lpstr>Уколов!Область_печати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Мандрейкина</dc:creator>
  <cp:lastModifiedBy>serg</cp:lastModifiedBy>
  <cp:lastPrinted>2021-02-02T05:58:06Z</cp:lastPrinted>
  <dcterms:created xsi:type="dcterms:W3CDTF">2013-03-26T12:39:26Z</dcterms:created>
  <dcterms:modified xsi:type="dcterms:W3CDTF">2021-02-02T05:58:13Z</dcterms:modified>
</cp:coreProperties>
</file>